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lenny/Desktop/Code_Path/ParkFinder/"/>
    </mc:Choice>
  </mc:AlternateContent>
  <xr:revisionPtr revIDLastSave="0" documentId="13_ncr:1_{8BEFA442-0D3D-BB4D-BCD6-D847BEEDAFF4}" xr6:coauthVersionLast="36" xr6:coauthVersionMax="36" xr10:uidLastSave="{00000000-0000-0000-0000-000000000000}"/>
  <bookViews>
    <workbookView xWindow="2520" yWindow="5560" windowWidth="27240" windowHeight="16440" xr2:uid="{EB58DE39-E624-1248-9E4D-AA77757255C4}"/>
  </bookViews>
  <sheets>
    <sheet name="City Parks" sheetId="1" r:id="rId1"/>
    <sheet name="School Parks" sheetId="2" r:id="rId2"/>
    <sheet name="Garddens and Natural Areas" sheetId="3" r:id="rId3"/>
    <sheet name="Other Facilites" sheetId="4" r:id="rId4"/>
    <sheet name="Trailheads" sheetId="5" r:id="rId5"/>
    <sheet name="Greenways" sheetId="6" r:id="rId6"/>
    <sheet name="Unknowns" sheetId="7"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S5" i="3" l="1"/>
  <c r="AR5" i="3"/>
  <c r="AQ5" i="3"/>
  <c r="AO5" i="3"/>
  <c r="AM5" i="3"/>
  <c r="AL5" i="3"/>
  <c r="AK5" i="3"/>
  <c r="AJ5" i="3"/>
  <c r="AE5" i="3"/>
  <c r="Z5" i="3"/>
  <c r="Y5" i="3"/>
  <c r="X5" i="3"/>
  <c r="W5" i="3"/>
  <c r="V5" i="3"/>
  <c r="U5" i="3"/>
  <c r="T5" i="3"/>
  <c r="S5" i="3"/>
  <c r="R5" i="3"/>
  <c r="Q5" i="3"/>
  <c r="N5" i="3"/>
  <c r="AT3" i="3" l="1"/>
  <c r="AT4" i="3"/>
  <c r="AT6" i="3"/>
  <c r="AT7" i="3"/>
  <c r="AT8" i="3"/>
  <c r="AT9" i="3"/>
  <c r="AT10" i="3"/>
  <c r="AT12" i="3"/>
  <c r="AS3" i="1"/>
  <c r="AS4" i="1"/>
  <c r="AS5" i="1"/>
  <c r="AS6" i="1"/>
  <c r="AS7" i="1"/>
  <c r="AS8" i="1"/>
  <c r="AS9" i="1"/>
  <c r="AS10" i="1"/>
  <c r="AS11" i="1"/>
  <c r="AS12" i="1"/>
  <c r="AS13" i="1"/>
  <c r="AS14" i="1"/>
  <c r="AS15" i="1"/>
  <c r="AS16" i="1"/>
  <c r="AS17" i="1"/>
  <c r="AS18" i="1"/>
  <c r="AS19" i="1"/>
  <c r="AS20" i="1"/>
  <c r="AS21" i="1"/>
  <c r="AS22" i="1"/>
  <c r="AS23" i="1"/>
  <c r="AS24" i="1"/>
  <c r="AS25" i="1"/>
  <c r="AS26" i="1"/>
  <c r="AS27" i="1"/>
  <c r="AS28" i="1"/>
  <c r="AS29" i="1"/>
  <c r="AS30" i="1"/>
  <c r="AS31" i="1"/>
  <c r="AS32" i="1"/>
  <c r="AS33" i="1"/>
  <c r="AS34" i="1"/>
  <c r="AS35" i="1"/>
  <c r="AS36" i="1"/>
  <c r="AS37" i="1"/>
  <c r="AS38" i="1"/>
  <c r="AS40" i="1"/>
  <c r="AS41" i="1"/>
  <c r="AS42" i="1"/>
  <c r="AS43" i="1"/>
  <c r="AS44" i="1"/>
  <c r="AS45" i="1"/>
  <c r="AS46" i="1"/>
  <c r="AS47" i="1"/>
  <c r="AS48" i="1"/>
  <c r="AS49" i="1"/>
  <c r="AS50" i="1"/>
  <c r="AS51" i="1"/>
  <c r="AS52" i="1"/>
  <c r="AS53" i="1"/>
  <c r="AS54" i="1"/>
  <c r="AS55" i="1"/>
  <c r="AS56" i="1"/>
  <c r="AS57" i="1"/>
  <c r="AS58" i="1"/>
  <c r="AS59" i="1"/>
  <c r="AS60" i="1"/>
  <c r="AS61" i="1"/>
  <c r="AS62" i="1"/>
  <c r="AS63" i="1"/>
  <c r="AS65" i="1"/>
  <c r="AS66" i="1"/>
  <c r="AS67" i="1"/>
  <c r="AS68" i="1"/>
  <c r="AS69" i="1"/>
  <c r="AS71" i="1"/>
  <c r="AS72" i="1"/>
  <c r="AS73" i="1"/>
  <c r="AS74" i="1"/>
  <c r="AS75" i="1"/>
  <c r="AS76" i="1"/>
  <c r="AS77" i="1"/>
  <c r="AS78" i="1"/>
  <c r="AS79" i="1"/>
  <c r="AS80" i="1"/>
  <c r="AS81" i="1"/>
  <c r="AS82" i="1"/>
  <c r="AS83" i="1"/>
  <c r="AS84" i="1"/>
  <c r="AS85" i="1"/>
  <c r="AS86" i="1"/>
  <c r="AS87" i="1"/>
  <c r="AS88" i="1"/>
  <c r="AS89" i="1"/>
  <c r="AS90" i="1"/>
  <c r="AS91" i="1"/>
  <c r="AS92" i="1"/>
  <c r="AS93" i="1"/>
  <c r="AS94" i="1"/>
  <c r="AS95" i="1"/>
  <c r="AS96" i="1"/>
  <c r="AS97" i="1"/>
  <c r="AS98" i="1"/>
  <c r="AS99" i="1"/>
  <c r="AS100" i="1"/>
  <c r="AS101" i="1"/>
  <c r="AS102" i="1"/>
  <c r="AS103" i="1"/>
  <c r="AS104" i="1"/>
  <c r="AS105" i="1"/>
  <c r="AS106" i="1"/>
  <c r="AS107" i="1"/>
  <c r="AS108" i="1"/>
  <c r="AS109" i="1"/>
  <c r="AS110" i="1"/>
  <c r="AS111" i="1"/>
  <c r="AS112" i="1"/>
  <c r="AS113" i="1"/>
  <c r="AS114" i="1"/>
  <c r="AS115" i="1"/>
  <c r="AS116" i="1"/>
  <c r="AS117" i="1"/>
  <c r="AS118" i="1"/>
  <c r="AS119" i="1"/>
  <c r="AS120" i="1"/>
  <c r="AS121" i="1"/>
  <c r="AS122" i="1"/>
  <c r="AS123" i="1"/>
  <c r="AS124" i="1"/>
  <c r="AS126" i="1"/>
  <c r="AS127" i="1"/>
  <c r="AS128" i="1"/>
  <c r="AS129" i="1"/>
  <c r="AS130" i="1"/>
  <c r="AS131" i="1"/>
  <c r="AS132" i="1"/>
  <c r="AS133" i="1"/>
  <c r="AS134" i="1"/>
  <c r="AS135" i="1"/>
  <c r="AS136" i="1"/>
  <c r="AS137" i="1"/>
  <c r="AS138" i="1"/>
  <c r="AS139" i="1"/>
  <c r="AS140" i="1"/>
  <c r="AS141" i="1"/>
  <c r="AS142" i="1"/>
  <c r="AS143" i="1"/>
  <c r="AS144" i="1"/>
  <c r="AS145" i="1"/>
  <c r="AS146" i="1"/>
  <c r="AS147" i="1"/>
  <c r="AS148" i="1"/>
  <c r="AS149" i="1"/>
  <c r="AS150" i="1"/>
  <c r="AS151" i="1"/>
  <c r="AS152" i="1"/>
  <c r="AS153" i="1"/>
  <c r="AS154" i="1"/>
  <c r="AS155" i="1"/>
  <c r="AS156" i="1"/>
  <c r="AS157" i="1"/>
  <c r="AS158" i="1"/>
  <c r="AS159" i="1"/>
  <c r="AS160" i="1"/>
  <c r="AS161" i="1"/>
  <c r="AS162" i="1"/>
  <c r="AS163" i="1"/>
  <c r="AS164" i="1"/>
  <c r="AS165" i="1"/>
  <c r="AS166" i="1"/>
  <c r="AS167" i="1"/>
  <c r="AS168" i="1"/>
  <c r="AS169" i="1"/>
  <c r="AS170" i="1"/>
  <c r="AS171" i="1"/>
  <c r="AS172" i="1"/>
  <c r="AS173" i="1"/>
  <c r="AS174" i="1"/>
  <c r="AS175" i="1"/>
  <c r="AS176" i="1"/>
  <c r="AS177" i="1"/>
  <c r="AS178" i="1"/>
  <c r="AS179" i="1"/>
  <c r="AS180" i="1"/>
  <c r="AS181" i="1"/>
  <c r="AS182" i="1"/>
  <c r="AS183" i="1"/>
  <c r="AS184" i="1"/>
  <c r="AS185" i="1"/>
  <c r="AS186" i="1"/>
  <c r="AS187" i="1"/>
  <c r="AS188" i="1"/>
  <c r="AS189" i="1"/>
  <c r="AS190" i="1"/>
  <c r="AS191" i="1"/>
  <c r="AS192" i="1"/>
  <c r="AS193" i="1"/>
  <c r="AS194" i="1"/>
  <c r="AS195" i="1"/>
  <c r="AS196" i="1"/>
  <c r="AS197" i="1"/>
  <c r="AS198" i="1"/>
  <c r="AS199" i="1"/>
  <c r="AS200" i="1"/>
  <c r="AS201" i="1"/>
  <c r="AS202" i="1"/>
  <c r="AS203" i="1"/>
  <c r="AS204" i="1"/>
  <c r="AS205" i="1"/>
  <c r="AS206" i="1"/>
  <c r="AS207" i="1"/>
  <c r="AS208" i="1"/>
  <c r="AS209" i="1"/>
  <c r="AS210" i="1"/>
  <c r="AS211" i="1"/>
  <c r="AS212" i="1"/>
  <c r="AS213" i="1"/>
  <c r="AS214" i="1"/>
  <c r="AS215" i="1"/>
  <c r="AS216" i="1"/>
  <c r="AS217" i="1"/>
  <c r="AS218" i="1"/>
  <c r="AS219" i="1"/>
  <c r="AS220" i="1"/>
  <c r="AS221" i="1"/>
  <c r="AS222" i="1"/>
  <c r="AS223" i="1"/>
  <c r="AS224" i="1"/>
  <c r="AS225" i="1"/>
  <c r="AS226" i="1"/>
  <c r="AS227" i="1"/>
  <c r="AS228" i="1"/>
  <c r="AS229" i="1"/>
  <c r="AS230" i="1"/>
  <c r="AS231" i="1"/>
  <c r="O3" i="5"/>
  <c r="P3" i="5"/>
  <c r="Q3" i="5"/>
  <c r="R3" i="5"/>
  <c r="S3" i="5"/>
  <c r="T3" i="5"/>
  <c r="U3" i="5"/>
  <c r="O4" i="5"/>
  <c r="P4" i="5"/>
  <c r="Q4" i="5"/>
  <c r="R4" i="5"/>
  <c r="S4" i="5"/>
  <c r="T4" i="5"/>
  <c r="U4" i="5"/>
  <c r="O5" i="5"/>
  <c r="P5" i="5"/>
  <c r="Q5" i="5"/>
  <c r="R5" i="5"/>
  <c r="S5" i="5"/>
  <c r="T5" i="5"/>
  <c r="U5" i="5"/>
  <c r="O6" i="5"/>
  <c r="P6" i="5"/>
  <c r="Q6" i="5"/>
  <c r="R6" i="5"/>
  <c r="S6" i="5"/>
  <c r="T6" i="5"/>
  <c r="U6" i="5"/>
  <c r="O7" i="5"/>
  <c r="P7" i="5"/>
  <c r="Q7" i="5"/>
  <c r="R7" i="5"/>
  <c r="S7" i="5"/>
  <c r="T7" i="5"/>
  <c r="U7" i="5"/>
  <c r="O8" i="5"/>
  <c r="P8" i="5"/>
  <c r="Q8" i="5"/>
  <c r="R8" i="5"/>
  <c r="S8" i="5"/>
  <c r="T8" i="5"/>
  <c r="U8" i="5"/>
  <c r="O9" i="5"/>
  <c r="P9" i="5"/>
  <c r="Q9" i="5"/>
  <c r="R9" i="5"/>
  <c r="S9" i="5"/>
  <c r="T9" i="5"/>
  <c r="U9" i="5"/>
  <c r="O10" i="5"/>
  <c r="P10" i="5"/>
  <c r="Q10" i="5"/>
  <c r="R10" i="5"/>
  <c r="S10" i="5"/>
  <c r="T10" i="5"/>
  <c r="U10" i="5"/>
  <c r="O11" i="5"/>
  <c r="P11" i="5"/>
  <c r="Q11" i="5"/>
  <c r="R11" i="5"/>
  <c r="S11" i="5"/>
  <c r="T11" i="5"/>
  <c r="U11" i="5"/>
  <c r="O12" i="5"/>
  <c r="P12" i="5"/>
  <c r="Q12" i="5"/>
  <c r="R12" i="5"/>
  <c r="S12" i="5"/>
  <c r="T12" i="5"/>
  <c r="U12" i="5"/>
  <c r="O13" i="5"/>
  <c r="P13" i="5"/>
  <c r="Q13" i="5"/>
  <c r="R13" i="5"/>
  <c r="S13" i="5"/>
  <c r="T13" i="5"/>
  <c r="U13" i="5"/>
  <c r="O14" i="5"/>
  <c r="P14" i="5"/>
  <c r="Q14" i="5"/>
  <c r="R14" i="5"/>
  <c r="S14" i="5"/>
  <c r="T14" i="5"/>
  <c r="U14" i="5"/>
  <c r="O15" i="5"/>
  <c r="P15" i="5"/>
  <c r="Q15" i="5"/>
  <c r="R15" i="5"/>
  <c r="S15" i="5"/>
  <c r="T15" i="5"/>
  <c r="U15" i="5"/>
  <c r="O16" i="5"/>
  <c r="P16" i="5"/>
  <c r="Q16" i="5"/>
  <c r="R16" i="5"/>
  <c r="S16" i="5"/>
  <c r="T16" i="5"/>
  <c r="U16" i="5"/>
  <c r="O17" i="5"/>
  <c r="P17" i="5"/>
  <c r="Q17" i="5"/>
  <c r="R17" i="5"/>
  <c r="S17" i="5"/>
  <c r="T17" i="5"/>
  <c r="U17" i="5"/>
  <c r="O18" i="5"/>
  <c r="P18" i="5"/>
  <c r="Q18" i="5"/>
  <c r="R18" i="5"/>
  <c r="S18" i="5"/>
  <c r="T18" i="5"/>
  <c r="U18" i="5"/>
  <c r="O19" i="5"/>
  <c r="P19" i="5"/>
  <c r="Q19" i="5"/>
  <c r="R19" i="5"/>
  <c r="S19" i="5"/>
  <c r="T19" i="5"/>
  <c r="U19" i="5"/>
  <c r="O20" i="5"/>
  <c r="P20" i="5"/>
  <c r="Q20" i="5"/>
  <c r="R20" i="5"/>
  <c r="S20" i="5"/>
  <c r="T20" i="5"/>
  <c r="U20" i="5"/>
  <c r="O21" i="5"/>
  <c r="P21" i="5"/>
  <c r="Q21" i="5"/>
  <c r="R21" i="5"/>
  <c r="S21" i="5"/>
  <c r="T21" i="5"/>
  <c r="U21" i="5"/>
  <c r="O22" i="5"/>
  <c r="P22" i="5"/>
  <c r="Q22" i="5"/>
  <c r="R22" i="5"/>
  <c r="S22" i="5"/>
  <c r="T22" i="5"/>
  <c r="U22" i="5"/>
  <c r="O23" i="5"/>
  <c r="P23" i="5"/>
  <c r="Q23" i="5"/>
  <c r="R23" i="5"/>
  <c r="S23" i="5"/>
  <c r="T23" i="5"/>
  <c r="U23" i="5"/>
  <c r="O24" i="5"/>
  <c r="P24" i="5"/>
  <c r="Q24" i="5"/>
  <c r="R24" i="5"/>
  <c r="S24" i="5"/>
  <c r="T24" i="5"/>
  <c r="U24" i="5"/>
  <c r="O25" i="5"/>
  <c r="P25" i="5"/>
  <c r="Q25" i="5"/>
  <c r="R25" i="5"/>
  <c r="S25" i="5"/>
  <c r="T25" i="5"/>
  <c r="U25" i="5"/>
  <c r="O26" i="5"/>
  <c r="P26" i="5"/>
  <c r="Q26" i="5"/>
  <c r="R26" i="5"/>
  <c r="S26" i="5"/>
  <c r="T26" i="5"/>
  <c r="U26" i="5"/>
  <c r="O27" i="5"/>
  <c r="P27" i="5"/>
  <c r="Q27" i="5"/>
  <c r="R27" i="5"/>
  <c r="S27" i="5"/>
  <c r="T27" i="5"/>
  <c r="U27" i="5"/>
  <c r="O28" i="5"/>
  <c r="P28" i="5"/>
  <c r="Q28" i="5"/>
  <c r="R28" i="5"/>
  <c r="S28" i="5"/>
  <c r="T28" i="5"/>
  <c r="U28" i="5"/>
  <c r="O29" i="5"/>
  <c r="P29" i="5"/>
  <c r="Q29" i="5"/>
  <c r="R29" i="5"/>
  <c r="S29" i="5"/>
  <c r="T29" i="5"/>
  <c r="U29" i="5"/>
  <c r="O30" i="5"/>
  <c r="P30" i="5"/>
  <c r="Q30" i="5"/>
  <c r="R30" i="5"/>
  <c r="S30" i="5"/>
  <c r="T30" i="5"/>
  <c r="U30" i="5"/>
  <c r="U2" i="5"/>
  <c r="T2" i="5"/>
  <c r="S2" i="5"/>
  <c r="R2" i="5"/>
  <c r="Q2" i="5"/>
  <c r="P2" i="5"/>
  <c r="O2" i="5"/>
  <c r="V3" i="6"/>
  <c r="V4" i="6"/>
  <c r="V5" i="6"/>
  <c r="V6" i="6"/>
  <c r="V7" i="6"/>
  <c r="V8" i="6"/>
  <c r="V9" i="6"/>
  <c r="V2" i="6"/>
  <c r="U3" i="6"/>
  <c r="U4" i="6"/>
  <c r="U5" i="6"/>
  <c r="U6" i="6"/>
  <c r="U7" i="6"/>
  <c r="U8" i="6"/>
  <c r="U9" i="6"/>
  <c r="U2" i="6"/>
  <c r="S3" i="6"/>
  <c r="S4" i="6"/>
  <c r="S5" i="6"/>
  <c r="S6" i="6"/>
  <c r="S7" i="6"/>
  <c r="S8" i="6"/>
  <c r="S9" i="6"/>
  <c r="S2" i="6"/>
  <c r="R9" i="6"/>
  <c r="R3" i="6"/>
  <c r="R4" i="6"/>
  <c r="R5" i="6"/>
  <c r="R6" i="6"/>
  <c r="R7" i="6"/>
  <c r="R8" i="6"/>
  <c r="R2" i="6"/>
  <c r="Q3" i="6"/>
  <c r="Q4" i="6"/>
  <c r="Q5" i="6"/>
  <c r="Q6" i="6"/>
  <c r="Q7" i="6"/>
  <c r="Q8" i="6"/>
  <c r="Q9" i="6"/>
  <c r="Q2" i="6"/>
  <c r="P3" i="6"/>
  <c r="P4" i="6"/>
  <c r="P5" i="6"/>
  <c r="P6" i="6"/>
  <c r="P7" i="6"/>
  <c r="P8" i="6"/>
  <c r="P9" i="6"/>
  <c r="P2" i="6"/>
  <c r="O3" i="6"/>
  <c r="O4" i="6"/>
  <c r="O5" i="6"/>
  <c r="O6" i="6"/>
  <c r="O7" i="6"/>
  <c r="O8" i="6"/>
  <c r="O9" i="6"/>
  <c r="O2" i="6"/>
  <c r="AJ3" i="4"/>
  <c r="AK3" i="4"/>
  <c r="AL3" i="4"/>
  <c r="AM3" i="4"/>
  <c r="AO3" i="4"/>
  <c r="AQ3" i="4"/>
  <c r="AS3" i="4"/>
  <c r="AJ4" i="4"/>
  <c r="AK4" i="4"/>
  <c r="AL4" i="4"/>
  <c r="AM4" i="4"/>
  <c r="AO4" i="4"/>
  <c r="AQ4" i="4"/>
  <c r="AS4" i="4"/>
  <c r="AJ5" i="4"/>
  <c r="AK5" i="4"/>
  <c r="AL5" i="4"/>
  <c r="AM5" i="4"/>
  <c r="AO5" i="4"/>
  <c r="AQ5" i="4"/>
  <c r="AS5" i="4"/>
  <c r="AJ6" i="4"/>
  <c r="AK6" i="4"/>
  <c r="AL6" i="4"/>
  <c r="AM6" i="4"/>
  <c r="AO6" i="4"/>
  <c r="AQ6" i="4"/>
  <c r="AS6" i="4"/>
  <c r="AJ7" i="4"/>
  <c r="AK7" i="4"/>
  <c r="AL7" i="4"/>
  <c r="AM7" i="4"/>
  <c r="AO7" i="4"/>
  <c r="AQ7" i="4"/>
  <c r="AS7" i="4"/>
  <c r="AJ8" i="4"/>
  <c r="AK8" i="4"/>
  <c r="AL8" i="4"/>
  <c r="AM8" i="4"/>
  <c r="AO8" i="4"/>
  <c r="AQ8" i="4"/>
  <c r="AS8" i="4"/>
  <c r="AE3" i="4"/>
  <c r="AE4" i="4"/>
  <c r="AE5" i="4"/>
  <c r="AE6" i="4"/>
  <c r="AE7" i="4"/>
  <c r="AE8" i="4"/>
  <c r="Q3" i="4"/>
  <c r="R3" i="4"/>
  <c r="S3" i="4"/>
  <c r="T3" i="4"/>
  <c r="U3" i="4"/>
  <c r="V3" i="4"/>
  <c r="W3" i="4"/>
  <c r="X3" i="4"/>
  <c r="Y3" i="4"/>
  <c r="Z3" i="4"/>
  <c r="Q4" i="4"/>
  <c r="R4" i="4"/>
  <c r="S4" i="4"/>
  <c r="T4" i="4"/>
  <c r="U4" i="4"/>
  <c r="V4" i="4"/>
  <c r="W4" i="4"/>
  <c r="X4" i="4"/>
  <c r="Y4" i="4"/>
  <c r="Z4" i="4"/>
  <c r="Q5" i="4"/>
  <c r="R5" i="4"/>
  <c r="S5" i="4"/>
  <c r="T5" i="4"/>
  <c r="U5" i="4"/>
  <c r="V5" i="4"/>
  <c r="W5" i="4"/>
  <c r="X5" i="4"/>
  <c r="Y5" i="4"/>
  <c r="Z5" i="4"/>
  <c r="Q6" i="4"/>
  <c r="R6" i="4"/>
  <c r="S6" i="4"/>
  <c r="T6" i="4"/>
  <c r="U6" i="4"/>
  <c r="V6" i="4"/>
  <c r="W6" i="4"/>
  <c r="X6" i="4"/>
  <c r="Y6" i="4"/>
  <c r="Z6" i="4"/>
  <c r="Q7" i="4"/>
  <c r="R7" i="4"/>
  <c r="S7" i="4"/>
  <c r="T7" i="4"/>
  <c r="U7" i="4"/>
  <c r="V7" i="4"/>
  <c r="W7" i="4"/>
  <c r="X7" i="4"/>
  <c r="Y7" i="4"/>
  <c r="Z7" i="4"/>
  <c r="Q8" i="4"/>
  <c r="R8" i="4"/>
  <c r="S8" i="4"/>
  <c r="T8" i="4"/>
  <c r="U8" i="4"/>
  <c r="V8" i="4"/>
  <c r="W8" i="4"/>
  <c r="X8" i="4"/>
  <c r="Y8" i="4"/>
  <c r="Z8" i="4"/>
  <c r="N3" i="4"/>
  <c r="N4" i="4"/>
  <c r="N5" i="4"/>
  <c r="N6" i="4"/>
  <c r="N7" i="4"/>
  <c r="N8" i="4"/>
  <c r="AT2" i="4"/>
  <c r="AS2" i="4"/>
  <c r="AQ2" i="4"/>
  <c r="AO2" i="4"/>
  <c r="AM2" i="4"/>
  <c r="AL2" i="4"/>
  <c r="AK2" i="4"/>
  <c r="AJ2" i="4"/>
  <c r="AE2" i="4"/>
  <c r="Z2" i="4"/>
  <c r="Y2" i="4"/>
  <c r="X2" i="4"/>
  <c r="W2" i="4"/>
  <c r="V2" i="4"/>
  <c r="U2" i="4"/>
  <c r="T2" i="4"/>
  <c r="S2" i="4"/>
  <c r="R2" i="4"/>
  <c r="Q2" i="4"/>
  <c r="N2" i="4"/>
  <c r="AQ3" i="3"/>
  <c r="AS3" i="3"/>
  <c r="AQ4" i="3"/>
  <c r="AS4" i="3"/>
  <c r="AQ6" i="3"/>
  <c r="AS6" i="3"/>
  <c r="AQ7" i="3"/>
  <c r="AS7" i="3"/>
  <c r="AQ8" i="3"/>
  <c r="AS8" i="3"/>
  <c r="AQ9" i="3"/>
  <c r="AS9" i="3"/>
  <c r="AQ10" i="3"/>
  <c r="AS10" i="3"/>
  <c r="AQ12" i="3"/>
  <c r="AS12" i="3"/>
  <c r="AJ3" i="3"/>
  <c r="AK3" i="3"/>
  <c r="AL3" i="3"/>
  <c r="AM3" i="3"/>
  <c r="AO3" i="3"/>
  <c r="AJ4" i="3"/>
  <c r="AK4" i="3"/>
  <c r="AL4" i="3"/>
  <c r="AM4" i="3"/>
  <c r="AO4" i="3"/>
  <c r="AJ6" i="3"/>
  <c r="AK6" i="3"/>
  <c r="AL6" i="3"/>
  <c r="AM6" i="3"/>
  <c r="AO6" i="3"/>
  <c r="AJ7" i="3"/>
  <c r="AK7" i="3"/>
  <c r="AL7" i="3"/>
  <c r="AM7" i="3"/>
  <c r="AO7" i="3"/>
  <c r="AJ8" i="3"/>
  <c r="AK8" i="3"/>
  <c r="AL8" i="3"/>
  <c r="AM8" i="3"/>
  <c r="AO8" i="3"/>
  <c r="AJ9" i="3"/>
  <c r="AK9" i="3"/>
  <c r="AL9" i="3"/>
  <c r="AM9" i="3"/>
  <c r="AO9" i="3"/>
  <c r="AJ10" i="3"/>
  <c r="AK10" i="3"/>
  <c r="AL10" i="3"/>
  <c r="AM10" i="3"/>
  <c r="AO10" i="3"/>
  <c r="AJ11" i="3"/>
  <c r="AK11" i="3"/>
  <c r="AL11" i="3"/>
  <c r="AM11" i="3"/>
  <c r="AO11" i="3"/>
  <c r="AJ12" i="3"/>
  <c r="AK12" i="3"/>
  <c r="AL12" i="3"/>
  <c r="AM12" i="3"/>
  <c r="AO12" i="3"/>
  <c r="AE3" i="3"/>
  <c r="AE4" i="3"/>
  <c r="AE6" i="3"/>
  <c r="AE7" i="3"/>
  <c r="AE8" i="3"/>
  <c r="AE9" i="3"/>
  <c r="AE10" i="3"/>
  <c r="AE11" i="3"/>
  <c r="AE12" i="3"/>
  <c r="Q3" i="3"/>
  <c r="R3" i="3"/>
  <c r="S3" i="3"/>
  <c r="T3" i="3"/>
  <c r="U3" i="3"/>
  <c r="V3" i="3"/>
  <c r="W3" i="3"/>
  <c r="X3" i="3"/>
  <c r="Y3" i="3"/>
  <c r="Z3" i="3"/>
  <c r="Q4" i="3"/>
  <c r="R4" i="3"/>
  <c r="S4" i="3"/>
  <c r="T4" i="3"/>
  <c r="U4" i="3"/>
  <c r="V4" i="3"/>
  <c r="W4" i="3"/>
  <c r="X4" i="3"/>
  <c r="Y4" i="3"/>
  <c r="Z4" i="3"/>
  <c r="Q6" i="3"/>
  <c r="R6" i="3"/>
  <c r="S6" i="3"/>
  <c r="T6" i="3"/>
  <c r="U6" i="3"/>
  <c r="V6" i="3"/>
  <c r="W6" i="3"/>
  <c r="X6" i="3"/>
  <c r="Y6" i="3"/>
  <c r="Z6" i="3"/>
  <c r="Q7" i="3"/>
  <c r="R7" i="3"/>
  <c r="S7" i="3"/>
  <c r="T7" i="3"/>
  <c r="U7" i="3"/>
  <c r="V7" i="3"/>
  <c r="W7" i="3"/>
  <c r="X7" i="3"/>
  <c r="Y7" i="3"/>
  <c r="Z7" i="3"/>
  <c r="Q8" i="3"/>
  <c r="R8" i="3"/>
  <c r="S8" i="3"/>
  <c r="T8" i="3"/>
  <c r="U8" i="3"/>
  <c r="V8" i="3"/>
  <c r="W8" i="3"/>
  <c r="X8" i="3"/>
  <c r="Y8" i="3"/>
  <c r="Z8" i="3"/>
  <c r="Q9" i="3"/>
  <c r="R9" i="3"/>
  <c r="S9" i="3"/>
  <c r="T9" i="3"/>
  <c r="U9" i="3"/>
  <c r="V9" i="3"/>
  <c r="W9" i="3"/>
  <c r="X9" i="3"/>
  <c r="Y9" i="3"/>
  <c r="Z9" i="3"/>
  <c r="Q10" i="3"/>
  <c r="R10" i="3"/>
  <c r="S10" i="3"/>
  <c r="T10" i="3"/>
  <c r="U10" i="3"/>
  <c r="V10" i="3"/>
  <c r="W10" i="3"/>
  <c r="X10" i="3"/>
  <c r="Y10" i="3"/>
  <c r="Z10" i="3"/>
  <c r="Q11" i="3"/>
  <c r="R11" i="3"/>
  <c r="W11" i="3"/>
  <c r="Y11" i="3"/>
  <c r="Z11" i="3"/>
  <c r="Q12" i="3"/>
  <c r="R12" i="3"/>
  <c r="S12" i="3"/>
  <c r="T12" i="3"/>
  <c r="U12" i="3"/>
  <c r="V12" i="3"/>
  <c r="W12" i="3"/>
  <c r="X12" i="3"/>
  <c r="Y12" i="3"/>
  <c r="Z12" i="3"/>
  <c r="N3" i="3"/>
  <c r="N4" i="3"/>
  <c r="N6" i="3"/>
  <c r="N7" i="3"/>
  <c r="N8" i="3"/>
  <c r="N9" i="3"/>
  <c r="N10" i="3"/>
  <c r="N11" i="3"/>
  <c r="N12" i="3"/>
  <c r="AT2" i="3"/>
  <c r="AS2" i="3"/>
  <c r="AQ2" i="3"/>
  <c r="AO2" i="3"/>
  <c r="AM2" i="3"/>
  <c r="AL2" i="3"/>
  <c r="AK2" i="3"/>
  <c r="AJ2" i="3"/>
  <c r="AE2" i="3"/>
  <c r="Z2" i="3"/>
  <c r="Y2" i="3"/>
  <c r="X2" i="3"/>
  <c r="W2" i="3"/>
  <c r="V2" i="3"/>
  <c r="U2" i="3"/>
  <c r="T2" i="3"/>
  <c r="S2" i="3"/>
  <c r="R2" i="3"/>
  <c r="Q2" i="3"/>
  <c r="N2" i="3"/>
  <c r="N30" i="2"/>
  <c r="Q30" i="2"/>
  <c r="R30" i="2"/>
  <c r="S30" i="2"/>
  <c r="T30" i="2"/>
  <c r="U30" i="2"/>
  <c r="V30" i="2"/>
  <c r="W30" i="2"/>
  <c r="X30" i="2"/>
  <c r="Y30" i="2"/>
  <c r="Z30" i="2"/>
  <c r="AE30" i="2"/>
  <c r="AJ30" i="2"/>
  <c r="AK30" i="2"/>
  <c r="AL30" i="2"/>
  <c r="AM30" i="2"/>
  <c r="AO30" i="2"/>
  <c r="AQ30" i="2"/>
  <c r="AS30" i="2"/>
  <c r="N2" i="2"/>
  <c r="Q2" i="2"/>
  <c r="R2" i="2"/>
  <c r="S2" i="2"/>
  <c r="T2" i="2"/>
  <c r="U2" i="2"/>
  <c r="V2" i="2"/>
  <c r="W2" i="2"/>
  <c r="X2" i="2"/>
  <c r="Y2" i="2"/>
  <c r="Z2" i="2"/>
  <c r="AE2" i="2"/>
  <c r="AJ2" i="2"/>
  <c r="AK2" i="2"/>
  <c r="AL2" i="2"/>
  <c r="AM2" i="2"/>
  <c r="AO2" i="2"/>
  <c r="AQ2" i="2"/>
  <c r="AS2" i="2"/>
  <c r="N3" i="2"/>
  <c r="Q3" i="2"/>
  <c r="R3" i="2"/>
  <c r="S3" i="2"/>
  <c r="T3" i="2"/>
  <c r="U3" i="2"/>
  <c r="V3" i="2"/>
  <c r="W3" i="2"/>
  <c r="X3" i="2"/>
  <c r="Y3" i="2"/>
  <c r="Z3" i="2"/>
  <c r="AE3" i="2"/>
  <c r="AJ3" i="2"/>
  <c r="AK3" i="2"/>
  <c r="AL3" i="2"/>
  <c r="AM3" i="2"/>
  <c r="AO3" i="2"/>
  <c r="AQ3" i="2"/>
  <c r="AS3" i="2"/>
  <c r="N4" i="2"/>
  <c r="Q4" i="2"/>
  <c r="R4" i="2"/>
  <c r="S4" i="2"/>
  <c r="T4" i="2"/>
  <c r="U4" i="2"/>
  <c r="V4" i="2"/>
  <c r="W4" i="2"/>
  <c r="X4" i="2"/>
  <c r="Y4" i="2"/>
  <c r="Z4" i="2"/>
  <c r="AE4" i="2"/>
  <c r="AJ4" i="2"/>
  <c r="AK4" i="2"/>
  <c r="AL4" i="2"/>
  <c r="AM4" i="2"/>
  <c r="AO4" i="2"/>
  <c r="AQ4" i="2"/>
  <c r="AS4" i="2"/>
  <c r="N5" i="2"/>
  <c r="Q5" i="2"/>
  <c r="R5" i="2"/>
  <c r="S5" i="2"/>
  <c r="T5" i="2"/>
  <c r="U5" i="2"/>
  <c r="V5" i="2"/>
  <c r="W5" i="2"/>
  <c r="X5" i="2"/>
  <c r="Y5" i="2"/>
  <c r="Z5" i="2"/>
  <c r="AE5" i="2"/>
  <c r="AJ5" i="2"/>
  <c r="AK5" i="2"/>
  <c r="AL5" i="2"/>
  <c r="AM5" i="2"/>
  <c r="AO5" i="2"/>
  <c r="AQ5" i="2"/>
  <c r="AS5" i="2"/>
  <c r="N6" i="2"/>
  <c r="Q6" i="2"/>
  <c r="R6" i="2"/>
  <c r="S6" i="2"/>
  <c r="T6" i="2"/>
  <c r="U6" i="2"/>
  <c r="V6" i="2"/>
  <c r="W6" i="2"/>
  <c r="X6" i="2"/>
  <c r="Y6" i="2"/>
  <c r="Z6" i="2"/>
  <c r="AE6" i="2"/>
  <c r="AJ6" i="2"/>
  <c r="AK6" i="2"/>
  <c r="AL6" i="2"/>
  <c r="AM6" i="2"/>
  <c r="AO6" i="2"/>
  <c r="AQ6" i="2"/>
  <c r="AS6" i="2"/>
  <c r="N7" i="2"/>
  <c r="Q7" i="2"/>
  <c r="R7" i="2"/>
  <c r="S7" i="2"/>
  <c r="T7" i="2"/>
  <c r="U7" i="2"/>
  <c r="V7" i="2"/>
  <c r="W7" i="2"/>
  <c r="X7" i="2"/>
  <c r="Y7" i="2"/>
  <c r="Z7" i="2"/>
  <c r="AE7" i="2"/>
  <c r="AJ7" i="2"/>
  <c r="AK7" i="2"/>
  <c r="AL7" i="2"/>
  <c r="AM7" i="2"/>
  <c r="AO7" i="2"/>
  <c r="AQ7" i="2"/>
  <c r="AS7" i="2"/>
  <c r="N8" i="2"/>
  <c r="Q8" i="2"/>
  <c r="R8" i="2"/>
  <c r="S8" i="2"/>
  <c r="T8" i="2"/>
  <c r="U8" i="2"/>
  <c r="V8" i="2"/>
  <c r="W8" i="2"/>
  <c r="X8" i="2"/>
  <c r="Y8" i="2"/>
  <c r="Z8" i="2"/>
  <c r="AE8" i="2"/>
  <c r="AJ8" i="2"/>
  <c r="AK8" i="2"/>
  <c r="AL8" i="2"/>
  <c r="AM8" i="2"/>
  <c r="AO8" i="2"/>
  <c r="AQ8" i="2"/>
  <c r="AS8" i="2"/>
  <c r="N9" i="2"/>
  <c r="Q9" i="2"/>
  <c r="R9" i="2"/>
  <c r="S9" i="2"/>
  <c r="T9" i="2"/>
  <c r="U9" i="2"/>
  <c r="V9" i="2"/>
  <c r="W9" i="2"/>
  <c r="X9" i="2"/>
  <c r="Y9" i="2"/>
  <c r="Z9" i="2"/>
  <c r="AE9" i="2"/>
  <c r="AJ9" i="2"/>
  <c r="AK9" i="2"/>
  <c r="AL9" i="2"/>
  <c r="AM9" i="2"/>
  <c r="AO9" i="2"/>
  <c r="AQ9" i="2"/>
  <c r="AS9" i="2"/>
  <c r="N10" i="2"/>
  <c r="Q10" i="2"/>
  <c r="R10" i="2"/>
  <c r="S10" i="2"/>
  <c r="T10" i="2"/>
  <c r="U10" i="2"/>
  <c r="V10" i="2"/>
  <c r="W10" i="2"/>
  <c r="X10" i="2"/>
  <c r="Y10" i="2"/>
  <c r="Z10" i="2"/>
  <c r="AE10" i="2"/>
  <c r="AJ10" i="2"/>
  <c r="AK10" i="2"/>
  <c r="AL10" i="2"/>
  <c r="AM10" i="2"/>
  <c r="AO10" i="2"/>
  <c r="AQ10" i="2"/>
  <c r="AS10" i="2"/>
  <c r="N11" i="2"/>
  <c r="Q11" i="2"/>
  <c r="R11" i="2"/>
  <c r="S11" i="2"/>
  <c r="T11" i="2"/>
  <c r="U11" i="2"/>
  <c r="V11" i="2"/>
  <c r="W11" i="2"/>
  <c r="X11" i="2"/>
  <c r="Y11" i="2"/>
  <c r="Z11" i="2"/>
  <c r="AE11" i="2"/>
  <c r="AJ11" i="2"/>
  <c r="AK11" i="2"/>
  <c r="AL11" i="2"/>
  <c r="AM11" i="2"/>
  <c r="AO11" i="2"/>
  <c r="AQ11" i="2"/>
  <c r="AS11" i="2"/>
  <c r="N12" i="2"/>
  <c r="Q12" i="2"/>
  <c r="R12" i="2"/>
  <c r="S12" i="2"/>
  <c r="T12" i="2"/>
  <c r="U12" i="2"/>
  <c r="V12" i="2"/>
  <c r="W12" i="2"/>
  <c r="X12" i="2"/>
  <c r="Y12" i="2"/>
  <c r="Z12" i="2"/>
  <c r="AE12" i="2"/>
  <c r="AJ12" i="2"/>
  <c r="AK12" i="2"/>
  <c r="AL12" i="2"/>
  <c r="AM12" i="2"/>
  <c r="AO12" i="2"/>
  <c r="AQ12" i="2"/>
  <c r="AS12" i="2"/>
  <c r="N13" i="2"/>
  <c r="Q13" i="2"/>
  <c r="R13" i="2"/>
  <c r="S13" i="2"/>
  <c r="T13" i="2"/>
  <c r="U13" i="2"/>
  <c r="V13" i="2"/>
  <c r="W13" i="2"/>
  <c r="X13" i="2"/>
  <c r="Y13" i="2"/>
  <c r="Z13" i="2"/>
  <c r="AE13" i="2"/>
  <c r="AJ13" i="2"/>
  <c r="AK13" i="2"/>
  <c r="AL13" i="2"/>
  <c r="AM13" i="2"/>
  <c r="AO13" i="2"/>
  <c r="AQ13" i="2"/>
  <c r="AS13" i="2"/>
  <c r="N14" i="2"/>
  <c r="Q14" i="2"/>
  <c r="R14" i="2"/>
  <c r="S14" i="2"/>
  <c r="T14" i="2"/>
  <c r="U14" i="2"/>
  <c r="V14" i="2"/>
  <c r="W14" i="2"/>
  <c r="X14" i="2"/>
  <c r="Y14" i="2"/>
  <c r="Z14" i="2"/>
  <c r="AE14" i="2"/>
  <c r="AJ14" i="2"/>
  <c r="AK14" i="2"/>
  <c r="AL14" i="2"/>
  <c r="AM14" i="2"/>
  <c r="AO14" i="2"/>
  <c r="AQ14" i="2"/>
  <c r="AS14" i="2"/>
  <c r="N15" i="2"/>
  <c r="Q15" i="2"/>
  <c r="R15" i="2"/>
  <c r="S15" i="2"/>
  <c r="T15" i="2"/>
  <c r="U15" i="2"/>
  <c r="V15" i="2"/>
  <c r="W15" i="2"/>
  <c r="X15" i="2"/>
  <c r="Y15" i="2"/>
  <c r="Z15" i="2"/>
  <c r="AE15" i="2"/>
  <c r="AJ15" i="2"/>
  <c r="AK15" i="2"/>
  <c r="AL15" i="2"/>
  <c r="AM15" i="2"/>
  <c r="AO15" i="2"/>
  <c r="AQ15" i="2"/>
  <c r="AS15" i="2"/>
  <c r="N16" i="2"/>
  <c r="Q16" i="2"/>
  <c r="R16" i="2"/>
  <c r="S16" i="2"/>
  <c r="T16" i="2"/>
  <c r="U16" i="2"/>
  <c r="V16" i="2"/>
  <c r="W16" i="2"/>
  <c r="X16" i="2"/>
  <c r="Y16" i="2"/>
  <c r="Z16" i="2"/>
  <c r="AE16" i="2"/>
  <c r="AJ16" i="2"/>
  <c r="AK16" i="2"/>
  <c r="AL16" i="2"/>
  <c r="AM16" i="2"/>
  <c r="AO16" i="2"/>
  <c r="AQ16" i="2"/>
  <c r="AS16" i="2"/>
  <c r="N17" i="2"/>
  <c r="Q17" i="2"/>
  <c r="R17" i="2"/>
  <c r="S17" i="2"/>
  <c r="T17" i="2"/>
  <c r="U17" i="2"/>
  <c r="V17" i="2"/>
  <c r="W17" i="2"/>
  <c r="X17" i="2"/>
  <c r="Y17" i="2"/>
  <c r="Z17" i="2"/>
  <c r="AE17" i="2"/>
  <c r="AJ17" i="2"/>
  <c r="AK17" i="2"/>
  <c r="AL17" i="2"/>
  <c r="AM17" i="2"/>
  <c r="AO17" i="2"/>
  <c r="AQ17" i="2"/>
  <c r="AS17" i="2"/>
  <c r="N18" i="2"/>
  <c r="Q18" i="2"/>
  <c r="R18" i="2"/>
  <c r="S18" i="2"/>
  <c r="T18" i="2"/>
  <c r="U18" i="2"/>
  <c r="V18" i="2"/>
  <c r="W18" i="2"/>
  <c r="X18" i="2"/>
  <c r="Y18" i="2"/>
  <c r="Z18" i="2"/>
  <c r="AE18" i="2"/>
  <c r="AJ18" i="2"/>
  <c r="AK18" i="2"/>
  <c r="AL18" i="2"/>
  <c r="AM18" i="2"/>
  <c r="AO18" i="2"/>
  <c r="AQ18" i="2"/>
  <c r="AS18" i="2"/>
  <c r="N19" i="2"/>
  <c r="Q19" i="2"/>
  <c r="R19" i="2"/>
  <c r="S19" i="2"/>
  <c r="T19" i="2"/>
  <c r="U19" i="2"/>
  <c r="V19" i="2"/>
  <c r="W19" i="2"/>
  <c r="X19" i="2"/>
  <c r="Y19" i="2"/>
  <c r="Z19" i="2"/>
  <c r="AE19" i="2"/>
  <c r="AJ19" i="2"/>
  <c r="AK19" i="2"/>
  <c r="AL19" i="2"/>
  <c r="AM19" i="2"/>
  <c r="AO19" i="2"/>
  <c r="AQ19" i="2"/>
  <c r="AS19" i="2"/>
  <c r="N20" i="2"/>
  <c r="Q20" i="2"/>
  <c r="R20" i="2"/>
  <c r="S20" i="2"/>
  <c r="T20" i="2"/>
  <c r="U20" i="2"/>
  <c r="V20" i="2"/>
  <c r="W20" i="2"/>
  <c r="X20" i="2"/>
  <c r="Y20" i="2"/>
  <c r="Z20" i="2"/>
  <c r="AE20" i="2"/>
  <c r="AJ20" i="2"/>
  <c r="AK20" i="2"/>
  <c r="AL20" i="2"/>
  <c r="AM20" i="2"/>
  <c r="AO20" i="2"/>
  <c r="AQ20" i="2"/>
  <c r="AS20" i="2"/>
  <c r="N21" i="2"/>
  <c r="Q21" i="2"/>
  <c r="R21" i="2"/>
  <c r="S21" i="2"/>
  <c r="T21" i="2"/>
  <c r="U21" i="2"/>
  <c r="V21" i="2"/>
  <c r="W21" i="2"/>
  <c r="X21" i="2"/>
  <c r="Y21" i="2"/>
  <c r="Z21" i="2"/>
  <c r="AE21" i="2"/>
  <c r="AJ21" i="2"/>
  <c r="AK21" i="2"/>
  <c r="AL21" i="2"/>
  <c r="AM21" i="2"/>
  <c r="AO21" i="2"/>
  <c r="AQ21" i="2"/>
  <c r="AS21" i="2"/>
  <c r="N22" i="2"/>
  <c r="Q22" i="2"/>
  <c r="R22" i="2"/>
  <c r="S22" i="2"/>
  <c r="T22" i="2"/>
  <c r="U22" i="2"/>
  <c r="V22" i="2"/>
  <c r="W22" i="2"/>
  <c r="X22" i="2"/>
  <c r="Y22" i="2"/>
  <c r="Z22" i="2"/>
  <c r="AE22" i="2"/>
  <c r="AJ22" i="2"/>
  <c r="AK22" i="2"/>
  <c r="AL22" i="2"/>
  <c r="AM22" i="2"/>
  <c r="AO22" i="2"/>
  <c r="AQ22" i="2"/>
  <c r="AS22" i="2"/>
  <c r="N23" i="2"/>
  <c r="Q23" i="2"/>
  <c r="R23" i="2"/>
  <c r="S23" i="2"/>
  <c r="T23" i="2"/>
  <c r="U23" i="2"/>
  <c r="V23" i="2"/>
  <c r="W23" i="2"/>
  <c r="X23" i="2"/>
  <c r="Y23" i="2"/>
  <c r="Z23" i="2"/>
  <c r="AE23" i="2"/>
  <c r="AJ23" i="2"/>
  <c r="AK23" i="2"/>
  <c r="AL23" i="2"/>
  <c r="AM23" i="2"/>
  <c r="AO23" i="2"/>
  <c r="AQ23" i="2"/>
  <c r="AS23" i="2"/>
  <c r="N24" i="2"/>
  <c r="Q24" i="2"/>
  <c r="R24" i="2"/>
  <c r="S24" i="2"/>
  <c r="T24" i="2"/>
  <c r="U24" i="2"/>
  <c r="V24" i="2"/>
  <c r="W24" i="2"/>
  <c r="X24" i="2"/>
  <c r="Y24" i="2"/>
  <c r="Z24" i="2"/>
  <c r="AE24" i="2"/>
  <c r="AJ24" i="2"/>
  <c r="AK24" i="2"/>
  <c r="AL24" i="2"/>
  <c r="AM24" i="2"/>
  <c r="AO24" i="2"/>
  <c r="AQ24" i="2"/>
  <c r="AS24" i="2"/>
  <c r="N25" i="2"/>
  <c r="Q25" i="2"/>
  <c r="R25" i="2"/>
  <c r="S25" i="2"/>
  <c r="T25" i="2"/>
  <c r="U25" i="2"/>
  <c r="V25" i="2"/>
  <c r="W25" i="2"/>
  <c r="X25" i="2"/>
  <c r="Y25" i="2"/>
  <c r="Z25" i="2"/>
  <c r="AE25" i="2"/>
  <c r="AJ25" i="2"/>
  <c r="AK25" i="2"/>
  <c r="AL25" i="2"/>
  <c r="AM25" i="2"/>
  <c r="AO25" i="2"/>
  <c r="AQ25" i="2"/>
  <c r="AS25" i="2"/>
  <c r="N26" i="2"/>
  <c r="Q26" i="2"/>
  <c r="R26" i="2"/>
  <c r="S26" i="2"/>
  <c r="T26" i="2"/>
  <c r="U26" i="2"/>
  <c r="V26" i="2"/>
  <c r="W26" i="2"/>
  <c r="X26" i="2"/>
  <c r="Y26" i="2"/>
  <c r="Z26" i="2"/>
  <c r="AE26" i="2"/>
  <c r="AJ26" i="2"/>
  <c r="AK26" i="2"/>
  <c r="AL26" i="2"/>
  <c r="AM26" i="2"/>
  <c r="AO26" i="2"/>
  <c r="AQ26" i="2"/>
  <c r="AS26" i="2"/>
  <c r="N27" i="2"/>
  <c r="Q27" i="2"/>
  <c r="R27" i="2"/>
  <c r="S27" i="2"/>
  <c r="T27" i="2"/>
  <c r="U27" i="2"/>
  <c r="V27" i="2"/>
  <c r="W27" i="2"/>
  <c r="X27" i="2"/>
  <c r="Y27" i="2"/>
  <c r="Z27" i="2"/>
  <c r="AE27" i="2"/>
  <c r="AJ27" i="2"/>
  <c r="AK27" i="2"/>
  <c r="AL27" i="2"/>
  <c r="AM27" i="2"/>
  <c r="AO27" i="2"/>
  <c r="AQ27" i="2"/>
  <c r="AS27" i="2"/>
  <c r="N28" i="2"/>
  <c r="Q28" i="2"/>
  <c r="R28" i="2"/>
  <c r="S28" i="2"/>
  <c r="T28" i="2"/>
  <c r="U28" i="2"/>
  <c r="V28" i="2"/>
  <c r="W28" i="2"/>
  <c r="X28" i="2"/>
  <c r="Y28" i="2"/>
  <c r="Z28" i="2"/>
  <c r="AE28" i="2"/>
  <c r="AJ28" i="2"/>
  <c r="AK28" i="2"/>
  <c r="AL28" i="2"/>
  <c r="AM28" i="2"/>
  <c r="AO28" i="2"/>
  <c r="AQ28" i="2"/>
  <c r="AS28" i="2"/>
  <c r="N29" i="2"/>
  <c r="Q29" i="2"/>
  <c r="R29" i="2"/>
  <c r="S29" i="2"/>
  <c r="T29" i="2"/>
  <c r="U29" i="2"/>
  <c r="V29" i="2"/>
  <c r="W29" i="2"/>
  <c r="X29" i="2"/>
  <c r="Y29" i="2"/>
  <c r="Z29" i="2"/>
  <c r="AE29" i="2"/>
  <c r="AJ29" i="2"/>
  <c r="AK29" i="2"/>
  <c r="AL29" i="2"/>
  <c r="AM29" i="2"/>
  <c r="AO29" i="2"/>
  <c r="AQ29" i="2"/>
  <c r="AS29" i="2"/>
  <c r="AQ3" i="1"/>
  <c r="AQ4" i="1"/>
  <c r="AQ5" i="1"/>
  <c r="AQ6" i="1"/>
  <c r="AQ7" i="1"/>
  <c r="AQ8" i="1"/>
  <c r="AQ9" i="1"/>
  <c r="AQ10" i="1"/>
  <c r="AQ11" i="1"/>
  <c r="AQ12" i="1"/>
  <c r="AQ13" i="1"/>
  <c r="AQ14" i="1"/>
  <c r="AQ15" i="1"/>
  <c r="AQ16" i="1"/>
  <c r="AQ17" i="1"/>
  <c r="AQ18" i="1"/>
  <c r="AQ19" i="1"/>
  <c r="AQ20" i="1"/>
  <c r="AQ21" i="1"/>
  <c r="AQ22" i="1"/>
  <c r="AQ23" i="1"/>
  <c r="AQ24" i="1"/>
  <c r="AQ25" i="1"/>
  <c r="AQ26" i="1"/>
  <c r="AQ27" i="1"/>
  <c r="AQ28" i="1"/>
  <c r="AQ29" i="1"/>
  <c r="AQ30" i="1"/>
  <c r="AQ31" i="1"/>
  <c r="AQ32" i="1"/>
  <c r="AQ33" i="1"/>
  <c r="AQ34" i="1"/>
  <c r="AQ35" i="1"/>
  <c r="AQ36" i="1"/>
  <c r="AQ37" i="1"/>
  <c r="AQ38" i="1"/>
  <c r="AQ39" i="1"/>
  <c r="AQ40" i="1"/>
  <c r="AQ41" i="1"/>
  <c r="AQ42" i="1"/>
  <c r="AQ43" i="1"/>
  <c r="AQ44" i="1"/>
  <c r="AQ45" i="1"/>
  <c r="AQ46" i="1"/>
  <c r="AQ47" i="1"/>
  <c r="AQ48" i="1"/>
  <c r="AQ49" i="1"/>
  <c r="AQ50" i="1"/>
  <c r="AQ51" i="1"/>
  <c r="AQ52" i="1"/>
  <c r="AQ53" i="1"/>
  <c r="AQ54" i="1"/>
  <c r="AQ55" i="1"/>
  <c r="AQ56" i="1"/>
  <c r="AQ57" i="1"/>
  <c r="AQ58" i="1"/>
  <c r="AQ59" i="1"/>
  <c r="AQ60" i="1"/>
  <c r="AQ61" i="1"/>
  <c r="AQ62" i="1"/>
  <c r="AQ63" i="1"/>
  <c r="AQ64" i="1"/>
  <c r="AQ65" i="1"/>
  <c r="AQ66" i="1"/>
  <c r="AQ67" i="1"/>
  <c r="AQ68" i="1"/>
  <c r="AQ69" i="1"/>
  <c r="AQ71" i="1"/>
  <c r="AQ72" i="1"/>
  <c r="AQ73" i="1"/>
  <c r="AQ74" i="1"/>
  <c r="AQ75" i="1"/>
  <c r="AQ76" i="1"/>
  <c r="AQ77" i="1"/>
  <c r="AQ78" i="1"/>
  <c r="AQ79" i="1"/>
  <c r="AQ80" i="1"/>
  <c r="AQ81" i="1"/>
  <c r="AQ82" i="1"/>
  <c r="AQ83" i="1"/>
  <c r="AQ84" i="1"/>
  <c r="AQ85" i="1"/>
  <c r="AQ86" i="1"/>
  <c r="AQ87" i="1"/>
  <c r="AQ88" i="1"/>
  <c r="AQ89" i="1"/>
  <c r="AQ90" i="1"/>
  <c r="AQ91" i="1"/>
  <c r="AQ92" i="1"/>
  <c r="AQ93" i="1"/>
  <c r="AQ94" i="1"/>
  <c r="AQ95" i="1"/>
  <c r="AQ96" i="1"/>
  <c r="AQ97" i="1"/>
  <c r="AQ98" i="1"/>
  <c r="AQ99" i="1"/>
  <c r="AQ100" i="1"/>
  <c r="AQ101" i="1"/>
  <c r="AQ102" i="1"/>
  <c r="AQ103" i="1"/>
  <c r="AQ104" i="1"/>
  <c r="AQ105" i="1"/>
  <c r="AQ106" i="1"/>
  <c r="AQ107" i="1"/>
  <c r="AQ108" i="1"/>
  <c r="AQ109" i="1"/>
  <c r="AQ110" i="1"/>
  <c r="AQ111" i="1"/>
  <c r="AQ112" i="1"/>
  <c r="AQ113" i="1"/>
  <c r="AQ114" i="1"/>
  <c r="AQ115" i="1"/>
  <c r="AQ116" i="1"/>
  <c r="AQ117" i="1"/>
  <c r="AQ118" i="1"/>
  <c r="AQ119" i="1"/>
  <c r="AQ120" i="1"/>
  <c r="AQ121" i="1"/>
  <c r="AQ122" i="1"/>
  <c r="AQ123" i="1"/>
  <c r="AQ124" i="1"/>
  <c r="AQ125" i="1"/>
  <c r="AQ126" i="1"/>
  <c r="AQ127" i="1"/>
  <c r="AQ128" i="1"/>
  <c r="AQ129" i="1"/>
  <c r="AQ130" i="1"/>
  <c r="AQ131" i="1"/>
  <c r="AQ132" i="1"/>
  <c r="AQ133" i="1"/>
  <c r="AQ134" i="1"/>
  <c r="AQ135" i="1"/>
  <c r="AQ136" i="1"/>
  <c r="AQ137" i="1"/>
  <c r="AQ138" i="1"/>
  <c r="AQ139" i="1"/>
  <c r="AQ140" i="1"/>
  <c r="AQ141" i="1"/>
  <c r="AQ142" i="1"/>
  <c r="AQ143" i="1"/>
  <c r="AQ144" i="1"/>
  <c r="AQ145" i="1"/>
  <c r="AQ146" i="1"/>
  <c r="AQ147" i="1"/>
  <c r="AQ148" i="1"/>
  <c r="AQ149" i="1"/>
  <c r="AQ150" i="1"/>
  <c r="AQ151" i="1"/>
  <c r="AQ152" i="1"/>
  <c r="AQ153" i="1"/>
  <c r="AQ154" i="1"/>
  <c r="AQ155" i="1"/>
  <c r="AQ156" i="1"/>
  <c r="AQ157" i="1"/>
  <c r="AQ158" i="1"/>
  <c r="AQ159" i="1"/>
  <c r="AQ160" i="1"/>
  <c r="AQ161" i="1"/>
  <c r="AQ162" i="1"/>
  <c r="AQ163" i="1"/>
  <c r="AQ164" i="1"/>
  <c r="AQ165" i="1"/>
  <c r="AQ166" i="1"/>
  <c r="AQ167" i="1"/>
  <c r="AQ168" i="1"/>
  <c r="AQ169" i="1"/>
  <c r="AQ170" i="1"/>
  <c r="AQ171" i="1"/>
  <c r="AQ172" i="1"/>
  <c r="AQ173" i="1"/>
  <c r="AQ174" i="1"/>
  <c r="AQ175" i="1"/>
  <c r="AQ176" i="1"/>
  <c r="AQ177" i="1"/>
  <c r="AQ178" i="1"/>
  <c r="AQ179" i="1"/>
  <c r="AQ180" i="1"/>
  <c r="AQ181" i="1"/>
  <c r="AQ182" i="1"/>
  <c r="AQ183" i="1"/>
  <c r="AQ184" i="1"/>
  <c r="AQ185" i="1"/>
  <c r="AQ186" i="1"/>
  <c r="AQ187" i="1"/>
  <c r="AQ188" i="1"/>
  <c r="AQ189" i="1"/>
  <c r="AQ190" i="1"/>
  <c r="AQ191" i="1"/>
  <c r="AQ192" i="1"/>
  <c r="AQ193" i="1"/>
  <c r="AQ194" i="1"/>
  <c r="AQ195" i="1"/>
  <c r="AQ196" i="1"/>
  <c r="AQ197" i="1"/>
  <c r="AQ198" i="1"/>
  <c r="AQ199" i="1"/>
  <c r="AQ200" i="1"/>
  <c r="AQ201" i="1"/>
  <c r="AQ202" i="1"/>
  <c r="AQ203" i="1"/>
  <c r="AQ204" i="1"/>
  <c r="AQ205" i="1"/>
  <c r="AQ206" i="1"/>
  <c r="AQ207" i="1"/>
  <c r="AQ208" i="1"/>
  <c r="AQ209" i="1"/>
  <c r="AQ210" i="1"/>
  <c r="AQ211" i="1"/>
  <c r="AQ212" i="1"/>
  <c r="AQ213" i="1"/>
  <c r="AQ214" i="1"/>
  <c r="AQ215" i="1"/>
  <c r="AQ216" i="1"/>
  <c r="AQ217" i="1"/>
  <c r="AQ218" i="1"/>
  <c r="AQ219" i="1"/>
  <c r="AQ220" i="1"/>
  <c r="AQ221" i="1"/>
  <c r="AQ222" i="1"/>
  <c r="AQ223" i="1"/>
  <c r="AQ224" i="1"/>
  <c r="AQ225" i="1"/>
  <c r="AQ226" i="1"/>
  <c r="AQ227" i="1"/>
  <c r="AQ228" i="1"/>
  <c r="AQ229" i="1"/>
  <c r="AQ230" i="1"/>
  <c r="AQ231" i="1"/>
  <c r="AR3" i="1"/>
  <c r="AR4" i="1"/>
  <c r="AR5" i="1"/>
  <c r="AR6" i="1"/>
  <c r="AR7" i="1"/>
  <c r="AR8" i="1"/>
  <c r="AR9" i="1"/>
  <c r="AR10" i="1"/>
  <c r="AR11" i="1"/>
  <c r="AR12" i="1"/>
  <c r="AR13" i="1"/>
  <c r="AR14" i="1"/>
  <c r="AR15" i="1"/>
  <c r="AR16" i="1"/>
  <c r="AR17" i="1"/>
  <c r="AR18" i="1"/>
  <c r="AR19" i="1"/>
  <c r="AR20" i="1"/>
  <c r="AR21" i="1"/>
  <c r="AR22" i="1"/>
  <c r="AR23" i="1"/>
  <c r="AR24" i="1"/>
  <c r="AR25" i="1"/>
  <c r="AR26" i="1"/>
  <c r="AR27" i="1"/>
  <c r="AR28" i="1"/>
  <c r="AR29" i="1"/>
  <c r="AR30" i="1"/>
  <c r="AR31" i="1"/>
  <c r="AR32" i="1"/>
  <c r="AR33" i="1"/>
  <c r="AR34" i="1"/>
  <c r="AR35" i="1"/>
  <c r="AR36" i="1"/>
  <c r="AR37" i="1"/>
  <c r="AR38" i="1"/>
  <c r="AR40" i="1"/>
  <c r="AR41" i="1"/>
  <c r="AR42" i="1"/>
  <c r="AR43" i="1"/>
  <c r="AR44" i="1"/>
  <c r="AR45" i="1"/>
  <c r="AR46" i="1"/>
  <c r="AR47" i="1"/>
  <c r="AR48" i="1"/>
  <c r="AR49" i="1"/>
  <c r="AR50" i="1"/>
  <c r="AR51" i="1"/>
  <c r="AR52" i="1"/>
  <c r="AR53" i="1"/>
  <c r="AR54" i="1"/>
  <c r="AR55" i="1"/>
  <c r="AR56" i="1"/>
  <c r="AR57" i="1"/>
  <c r="AR58" i="1"/>
  <c r="AR59" i="1"/>
  <c r="AR60" i="1"/>
  <c r="AR61" i="1"/>
  <c r="AR62" i="1"/>
  <c r="AR63" i="1"/>
  <c r="AR65" i="1"/>
  <c r="AR66" i="1"/>
  <c r="AR67" i="1"/>
  <c r="AR68" i="1"/>
  <c r="AR69" i="1"/>
  <c r="AR70" i="1"/>
  <c r="AR71" i="1"/>
  <c r="AR72" i="1"/>
  <c r="AR73" i="1"/>
  <c r="AR74" i="1"/>
  <c r="AR75" i="1"/>
  <c r="AR76" i="1"/>
  <c r="AR77" i="1"/>
  <c r="AR78" i="1"/>
  <c r="AR79" i="1"/>
  <c r="AR80" i="1"/>
  <c r="AR81" i="1"/>
  <c r="AR82" i="1"/>
  <c r="AR83" i="1"/>
  <c r="AR84" i="1"/>
  <c r="AR85" i="1"/>
  <c r="AR86" i="1"/>
  <c r="AR87" i="1"/>
  <c r="AR88" i="1"/>
  <c r="AR89" i="1"/>
  <c r="AR90" i="1"/>
  <c r="AR91" i="1"/>
  <c r="AR92" i="1"/>
  <c r="AR93" i="1"/>
  <c r="AR94" i="1"/>
  <c r="AR95" i="1"/>
  <c r="AR96" i="1"/>
  <c r="AR97" i="1"/>
  <c r="AR98" i="1"/>
  <c r="AR99" i="1"/>
  <c r="AR100" i="1"/>
  <c r="AR101" i="1"/>
  <c r="AR102" i="1"/>
  <c r="AR103" i="1"/>
  <c r="AR104" i="1"/>
  <c r="AR105" i="1"/>
  <c r="AR106" i="1"/>
  <c r="AR107" i="1"/>
  <c r="AR108" i="1"/>
  <c r="AR109" i="1"/>
  <c r="AR110" i="1"/>
  <c r="AR111" i="1"/>
  <c r="AR112" i="1"/>
  <c r="AR113" i="1"/>
  <c r="AR114" i="1"/>
  <c r="AR115" i="1"/>
  <c r="AR116" i="1"/>
  <c r="AR117" i="1"/>
  <c r="AR118" i="1"/>
  <c r="AR119" i="1"/>
  <c r="AR120" i="1"/>
  <c r="AR121" i="1"/>
  <c r="AR122" i="1"/>
  <c r="AR123" i="1"/>
  <c r="AR124" i="1"/>
  <c r="AR126" i="1"/>
  <c r="AR127" i="1"/>
  <c r="AR128" i="1"/>
  <c r="AR129" i="1"/>
  <c r="AR130" i="1"/>
  <c r="AR131" i="1"/>
  <c r="AR132" i="1"/>
  <c r="AR133" i="1"/>
  <c r="AR134" i="1"/>
  <c r="AR135" i="1"/>
  <c r="AR136" i="1"/>
  <c r="AR137" i="1"/>
  <c r="AR138" i="1"/>
  <c r="AR139" i="1"/>
  <c r="AR140" i="1"/>
  <c r="AR141" i="1"/>
  <c r="AR142" i="1"/>
  <c r="AR143" i="1"/>
  <c r="AR144" i="1"/>
  <c r="AR145" i="1"/>
  <c r="AR146" i="1"/>
  <c r="AR147" i="1"/>
  <c r="AR148" i="1"/>
  <c r="AR149" i="1"/>
  <c r="AR150" i="1"/>
  <c r="AR151" i="1"/>
  <c r="AR152" i="1"/>
  <c r="AR153" i="1"/>
  <c r="AR154" i="1"/>
  <c r="AR155" i="1"/>
  <c r="AR156" i="1"/>
  <c r="AR157" i="1"/>
  <c r="AR158" i="1"/>
  <c r="AR159" i="1"/>
  <c r="AR160" i="1"/>
  <c r="AR161" i="1"/>
  <c r="AR162" i="1"/>
  <c r="AR163" i="1"/>
  <c r="AR164" i="1"/>
  <c r="AR165" i="1"/>
  <c r="AR166" i="1"/>
  <c r="AR167" i="1"/>
  <c r="AR168" i="1"/>
  <c r="AR169" i="1"/>
  <c r="AR170" i="1"/>
  <c r="AR171" i="1"/>
  <c r="AR172" i="1"/>
  <c r="AR173" i="1"/>
  <c r="AR174" i="1"/>
  <c r="AR175" i="1"/>
  <c r="AR176" i="1"/>
  <c r="AR177" i="1"/>
  <c r="AR178" i="1"/>
  <c r="AR179" i="1"/>
  <c r="AR180" i="1"/>
  <c r="AR181" i="1"/>
  <c r="AR182" i="1"/>
  <c r="AR183" i="1"/>
  <c r="AR184" i="1"/>
  <c r="AR185" i="1"/>
  <c r="AR186" i="1"/>
  <c r="AR187" i="1"/>
  <c r="AR188" i="1"/>
  <c r="AR189" i="1"/>
  <c r="AR190" i="1"/>
  <c r="AR191" i="1"/>
  <c r="AR192" i="1"/>
  <c r="AR193" i="1"/>
  <c r="AR194" i="1"/>
  <c r="AR195" i="1"/>
  <c r="AR196" i="1"/>
  <c r="AR197" i="1"/>
  <c r="AR198" i="1"/>
  <c r="AR199" i="1"/>
  <c r="AR200" i="1"/>
  <c r="AR201" i="1"/>
  <c r="AR202" i="1"/>
  <c r="AR203" i="1"/>
  <c r="AR204" i="1"/>
  <c r="AR205" i="1"/>
  <c r="AR206" i="1"/>
  <c r="AR207" i="1"/>
  <c r="AR208" i="1"/>
  <c r="AR209" i="1"/>
  <c r="AR210" i="1"/>
  <c r="AR211" i="1"/>
  <c r="AR212" i="1"/>
  <c r="AR213" i="1"/>
  <c r="AR214" i="1"/>
  <c r="AR215" i="1"/>
  <c r="AR216" i="1"/>
  <c r="AR217" i="1"/>
  <c r="AR218" i="1"/>
  <c r="AR219" i="1"/>
  <c r="AR220" i="1"/>
  <c r="AR221" i="1"/>
  <c r="AR222" i="1"/>
  <c r="AR223" i="1"/>
  <c r="AR224" i="1"/>
  <c r="AR225" i="1"/>
  <c r="AR226" i="1"/>
  <c r="AR227" i="1"/>
  <c r="AR228" i="1"/>
  <c r="AR229" i="1"/>
  <c r="AR230" i="1"/>
  <c r="AR231" i="1"/>
  <c r="AJ3" i="1"/>
  <c r="AK3" i="1"/>
  <c r="AL3" i="1"/>
  <c r="AM3" i="1"/>
  <c r="AO3" i="1"/>
  <c r="AJ4" i="1"/>
  <c r="AK4" i="1"/>
  <c r="AL4" i="1"/>
  <c r="AM4" i="1"/>
  <c r="AO4" i="1"/>
  <c r="AJ5" i="1"/>
  <c r="AK5" i="1"/>
  <c r="AL5" i="1"/>
  <c r="AM5" i="1"/>
  <c r="AO5" i="1"/>
  <c r="AJ6" i="1"/>
  <c r="AK6" i="1"/>
  <c r="AL6" i="1"/>
  <c r="AM6" i="1"/>
  <c r="AO6" i="1"/>
  <c r="AJ7" i="1"/>
  <c r="AK7" i="1"/>
  <c r="AL7" i="1"/>
  <c r="AM7" i="1"/>
  <c r="AO7" i="1"/>
  <c r="AJ8" i="1"/>
  <c r="AK8" i="1"/>
  <c r="AL8" i="1"/>
  <c r="AM8" i="1"/>
  <c r="AO8" i="1"/>
  <c r="AJ9" i="1"/>
  <c r="AK9" i="1"/>
  <c r="AL9" i="1"/>
  <c r="AM9" i="1"/>
  <c r="AO9" i="1"/>
  <c r="AJ10" i="1"/>
  <c r="AK10" i="1"/>
  <c r="AL10" i="1"/>
  <c r="AM10" i="1"/>
  <c r="AO10" i="1"/>
  <c r="AJ11" i="1"/>
  <c r="AK11" i="1"/>
  <c r="AL11" i="1"/>
  <c r="AM11" i="1"/>
  <c r="AO11" i="1"/>
  <c r="AJ12" i="1"/>
  <c r="AK12" i="1"/>
  <c r="AL12" i="1"/>
  <c r="AM12" i="1"/>
  <c r="AO12" i="1"/>
  <c r="AJ13" i="1"/>
  <c r="AK13" i="1"/>
  <c r="AL13" i="1"/>
  <c r="AM13" i="1"/>
  <c r="AO13" i="1"/>
  <c r="AJ14" i="1"/>
  <c r="AK14" i="1"/>
  <c r="AL14" i="1"/>
  <c r="AM14" i="1"/>
  <c r="AO14" i="1"/>
  <c r="AJ15" i="1"/>
  <c r="AK15" i="1"/>
  <c r="AL15" i="1"/>
  <c r="AM15" i="1"/>
  <c r="AO15" i="1"/>
  <c r="AJ16" i="1"/>
  <c r="AK16" i="1"/>
  <c r="AL16" i="1"/>
  <c r="AM16" i="1"/>
  <c r="AO16" i="1"/>
  <c r="AJ17" i="1"/>
  <c r="AK17" i="1"/>
  <c r="AL17" i="1"/>
  <c r="AM17" i="1"/>
  <c r="AO17" i="1"/>
  <c r="AJ18" i="1"/>
  <c r="AK18" i="1"/>
  <c r="AL18" i="1"/>
  <c r="AM18" i="1"/>
  <c r="AO18" i="1"/>
  <c r="AJ19" i="1"/>
  <c r="AK19" i="1"/>
  <c r="AL19" i="1"/>
  <c r="AM19" i="1"/>
  <c r="AO19" i="1"/>
  <c r="AJ20" i="1"/>
  <c r="AK20" i="1"/>
  <c r="AL20" i="1"/>
  <c r="AM20" i="1"/>
  <c r="AO20" i="1"/>
  <c r="AJ21" i="1"/>
  <c r="AK21" i="1"/>
  <c r="AL21" i="1"/>
  <c r="AM21" i="1"/>
  <c r="AO21" i="1"/>
  <c r="AJ22" i="1"/>
  <c r="AK22" i="1"/>
  <c r="AL22" i="1"/>
  <c r="AM22" i="1"/>
  <c r="AO22" i="1"/>
  <c r="AJ23" i="1"/>
  <c r="AK23" i="1"/>
  <c r="AL23" i="1"/>
  <c r="AM23" i="1"/>
  <c r="AO23" i="1"/>
  <c r="AJ24" i="1"/>
  <c r="AK24" i="1"/>
  <c r="AL24" i="1"/>
  <c r="AM24" i="1"/>
  <c r="AO24" i="1"/>
  <c r="AJ25" i="1"/>
  <c r="AK25" i="1"/>
  <c r="AL25" i="1"/>
  <c r="AM25" i="1"/>
  <c r="AO25" i="1"/>
  <c r="AJ26" i="1"/>
  <c r="AK26" i="1"/>
  <c r="AL26" i="1"/>
  <c r="AM26" i="1"/>
  <c r="AO26" i="1"/>
  <c r="AJ27" i="1"/>
  <c r="AK27" i="1"/>
  <c r="AL27" i="1"/>
  <c r="AM27" i="1"/>
  <c r="AO27" i="1"/>
  <c r="AJ28" i="1"/>
  <c r="AK28" i="1"/>
  <c r="AL28" i="1"/>
  <c r="AM28" i="1"/>
  <c r="AO28" i="1"/>
  <c r="AJ29" i="1"/>
  <c r="AK29" i="1"/>
  <c r="AL29" i="1"/>
  <c r="AM29" i="1"/>
  <c r="AO29" i="1"/>
  <c r="AJ30" i="1"/>
  <c r="AK30" i="1"/>
  <c r="AL30" i="1"/>
  <c r="AM30" i="1"/>
  <c r="AO30" i="1"/>
  <c r="AJ31" i="1"/>
  <c r="AK31" i="1"/>
  <c r="AL31" i="1"/>
  <c r="AM31" i="1"/>
  <c r="AO31" i="1"/>
  <c r="AJ32" i="1"/>
  <c r="AK32" i="1"/>
  <c r="AL32" i="1"/>
  <c r="AM32" i="1"/>
  <c r="AO32" i="1"/>
  <c r="AJ33" i="1"/>
  <c r="AK33" i="1"/>
  <c r="AL33" i="1"/>
  <c r="AM33" i="1"/>
  <c r="AO33" i="1"/>
  <c r="AJ34" i="1"/>
  <c r="AK34" i="1"/>
  <c r="AL34" i="1"/>
  <c r="AM34" i="1"/>
  <c r="AO34" i="1"/>
  <c r="AJ35" i="1"/>
  <c r="AK35" i="1"/>
  <c r="AL35" i="1"/>
  <c r="AM35" i="1"/>
  <c r="AO35" i="1"/>
  <c r="AJ36" i="1"/>
  <c r="AK36" i="1"/>
  <c r="AL36" i="1"/>
  <c r="AM36" i="1"/>
  <c r="AO36" i="1"/>
  <c r="AJ37" i="1"/>
  <c r="AK37" i="1"/>
  <c r="AL37" i="1"/>
  <c r="AM37" i="1"/>
  <c r="AO37" i="1"/>
  <c r="AJ38" i="1"/>
  <c r="AK38" i="1"/>
  <c r="AL38" i="1"/>
  <c r="AM38" i="1"/>
  <c r="AO38" i="1"/>
  <c r="AJ39" i="1"/>
  <c r="AK39" i="1"/>
  <c r="AL39" i="1"/>
  <c r="AM39" i="1"/>
  <c r="AO39" i="1"/>
  <c r="AJ40" i="1"/>
  <c r="AK40" i="1"/>
  <c r="AL40" i="1"/>
  <c r="AM40" i="1"/>
  <c r="AO40" i="1"/>
  <c r="AJ41" i="1"/>
  <c r="AK41" i="1"/>
  <c r="AL41" i="1"/>
  <c r="AM41" i="1"/>
  <c r="AO41" i="1"/>
  <c r="AJ42" i="1"/>
  <c r="AK42" i="1"/>
  <c r="AL42" i="1"/>
  <c r="AM42" i="1"/>
  <c r="AO42" i="1"/>
  <c r="AJ43" i="1"/>
  <c r="AK43" i="1"/>
  <c r="AL43" i="1"/>
  <c r="AM43" i="1"/>
  <c r="AO43" i="1"/>
  <c r="AJ44" i="1"/>
  <c r="AK44" i="1"/>
  <c r="AL44" i="1"/>
  <c r="AM44" i="1"/>
  <c r="AO44" i="1"/>
  <c r="AJ45" i="1"/>
  <c r="AK45" i="1"/>
  <c r="AL45" i="1"/>
  <c r="AM45" i="1"/>
  <c r="AO45" i="1"/>
  <c r="AJ46" i="1"/>
  <c r="AK46" i="1"/>
  <c r="AL46" i="1"/>
  <c r="AM46" i="1"/>
  <c r="AO46" i="1"/>
  <c r="AJ47" i="1"/>
  <c r="AK47" i="1"/>
  <c r="AL47" i="1"/>
  <c r="AM47" i="1"/>
  <c r="AO47" i="1"/>
  <c r="AJ48" i="1"/>
  <c r="AK48" i="1"/>
  <c r="AL48" i="1"/>
  <c r="AM48" i="1"/>
  <c r="AO48" i="1"/>
  <c r="AJ49" i="1"/>
  <c r="AK49" i="1"/>
  <c r="AL49" i="1"/>
  <c r="AM49" i="1"/>
  <c r="AO49" i="1"/>
  <c r="AJ50" i="1"/>
  <c r="AK50" i="1"/>
  <c r="AL50" i="1"/>
  <c r="AM50" i="1"/>
  <c r="AO50" i="1"/>
  <c r="AJ51" i="1"/>
  <c r="AK51" i="1"/>
  <c r="AL51" i="1"/>
  <c r="AM51" i="1"/>
  <c r="AO51" i="1"/>
  <c r="AJ52" i="1"/>
  <c r="AK52" i="1"/>
  <c r="AL52" i="1"/>
  <c r="AM52" i="1"/>
  <c r="AO52" i="1"/>
  <c r="AJ53" i="1"/>
  <c r="AK53" i="1"/>
  <c r="AL53" i="1"/>
  <c r="AM53" i="1"/>
  <c r="AO53" i="1"/>
  <c r="AJ54" i="1"/>
  <c r="AK54" i="1"/>
  <c r="AL54" i="1"/>
  <c r="AM54" i="1"/>
  <c r="AO54" i="1"/>
  <c r="AJ55" i="1"/>
  <c r="AK55" i="1"/>
  <c r="AL55" i="1"/>
  <c r="AM55" i="1"/>
  <c r="AO55" i="1"/>
  <c r="AJ56" i="1"/>
  <c r="AK56" i="1"/>
  <c r="AL56" i="1"/>
  <c r="AM56" i="1"/>
  <c r="AO56" i="1"/>
  <c r="AJ57" i="1"/>
  <c r="AK57" i="1"/>
  <c r="AL57" i="1"/>
  <c r="AM57" i="1"/>
  <c r="AO57" i="1"/>
  <c r="AJ58" i="1"/>
  <c r="AK58" i="1"/>
  <c r="AL58" i="1"/>
  <c r="AM58" i="1"/>
  <c r="AO58" i="1"/>
  <c r="AJ59" i="1"/>
  <c r="AK59" i="1"/>
  <c r="AL59" i="1"/>
  <c r="AM59" i="1"/>
  <c r="AO59" i="1"/>
  <c r="AJ60" i="1"/>
  <c r="AK60" i="1"/>
  <c r="AL60" i="1"/>
  <c r="AM60" i="1"/>
  <c r="AO60" i="1"/>
  <c r="AJ61" i="1"/>
  <c r="AK61" i="1"/>
  <c r="AL61" i="1"/>
  <c r="AM61" i="1"/>
  <c r="AO61" i="1"/>
  <c r="AJ62" i="1"/>
  <c r="AK62" i="1"/>
  <c r="AL62" i="1"/>
  <c r="AM62" i="1"/>
  <c r="AO62" i="1"/>
  <c r="AJ63" i="1"/>
  <c r="AK63" i="1"/>
  <c r="AL63" i="1"/>
  <c r="AM63" i="1"/>
  <c r="AO63" i="1"/>
  <c r="AJ64" i="1"/>
  <c r="AK64" i="1"/>
  <c r="AJ65" i="1"/>
  <c r="AK65" i="1"/>
  <c r="AL65" i="1"/>
  <c r="AM65" i="1"/>
  <c r="AO65" i="1"/>
  <c r="AJ66" i="1"/>
  <c r="AK66" i="1"/>
  <c r="AL66" i="1"/>
  <c r="AM66" i="1"/>
  <c r="AO66" i="1"/>
  <c r="AJ67" i="1"/>
  <c r="AK67" i="1"/>
  <c r="AL67" i="1"/>
  <c r="AM67" i="1"/>
  <c r="AO67" i="1"/>
  <c r="AJ68" i="1"/>
  <c r="AK68" i="1"/>
  <c r="AL68" i="1"/>
  <c r="AM68" i="1"/>
  <c r="AO68" i="1"/>
  <c r="AJ69" i="1"/>
  <c r="AK69" i="1"/>
  <c r="AL69" i="1"/>
  <c r="AM69" i="1"/>
  <c r="AO69" i="1"/>
  <c r="AJ70" i="1"/>
  <c r="AK70" i="1"/>
  <c r="AL70" i="1"/>
  <c r="AM70" i="1"/>
  <c r="AO70" i="1"/>
  <c r="AJ71" i="1"/>
  <c r="AK71" i="1"/>
  <c r="AL71" i="1"/>
  <c r="AM71" i="1"/>
  <c r="AO71" i="1"/>
  <c r="AJ72" i="1"/>
  <c r="AK72" i="1"/>
  <c r="AL72" i="1"/>
  <c r="AM72" i="1"/>
  <c r="AO72" i="1"/>
  <c r="AJ73" i="1"/>
  <c r="AK73" i="1"/>
  <c r="AL73" i="1"/>
  <c r="AM73" i="1"/>
  <c r="AO73" i="1"/>
  <c r="AJ74" i="1"/>
  <c r="AK74" i="1"/>
  <c r="AL74" i="1"/>
  <c r="AM74" i="1"/>
  <c r="AO74" i="1"/>
  <c r="AJ75" i="1"/>
  <c r="AK75" i="1"/>
  <c r="AL75" i="1"/>
  <c r="AM75" i="1"/>
  <c r="AO75" i="1"/>
  <c r="AJ76" i="1"/>
  <c r="AK76" i="1"/>
  <c r="AL76" i="1"/>
  <c r="AM76" i="1"/>
  <c r="AO76" i="1"/>
  <c r="AJ77" i="1"/>
  <c r="AK77" i="1"/>
  <c r="AL77" i="1"/>
  <c r="AM77" i="1"/>
  <c r="AO77" i="1"/>
  <c r="AJ78" i="1"/>
  <c r="AK78" i="1"/>
  <c r="AL78" i="1"/>
  <c r="AM78" i="1"/>
  <c r="AO78" i="1"/>
  <c r="AJ79" i="1"/>
  <c r="AK79" i="1"/>
  <c r="AL79" i="1"/>
  <c r="AM79" i="1"/>
  <c r="AO79" i="1"/>
  <c r="AJ80" i="1"/>
  <c r="AK80" i="1"/>
  <c r="AL80" i="1"/>
  <c r="AM80" i="1"/>
  <c r="AO80" i="1"/>
  <c r="AJ81" i="1"/>
  <c r="AK81" i="1"/>
  <c r="AL81" i="1"/>
  <c r="AM81" i="1"/>
  <c r="AO81" i="1"/>
  <c r="AJ82" i="1"/>
  <c r="AK82" i="1"/>
  <c r="AL82" i="1"/>
  <c r="AM82" i="1"/>
  <c r="AO82" i="1"/>
  <c r="AJ83" i="1"/>
  <c r="AK83" i="1"/>
  <c r="AL83" i="1"/>
  <c r="AM83" i="1"/>
  <c r="AO83" i="1"/>
  <c r="AJ84" i="1"/>
  <c r="AK84" i="1"/>
  <c r="AL84" i="1"/>
  <c r="AM84" i="1"/>
  <c r="AO84" i="1"/>
  <c r="AJ85" i="1"/>
  <c r="AK85" i="1"/>
  <c r="AL85" i="1"/>
  <c r="AM85" i="1"/>
  <c r="AO85" i="1"/>
  <c r="AJ86" i="1"/>
  <c r="AK86" i="1"/>
  <c r="AL86" i="1"/>
  <c r="AM86" i="1"/>
  <c r="AO86" i="1"/>
  <c r="AJ87" i="1"/>
  <c r="AK87" i="1"/>
  <c r="AL87" i="1"/>
  <c r="AM87" i="1"/>
  <c r="AO87" i="1"/>
  <c r="AJ88" i="1"/>
  <c r="AK88" i="1"/>
  <c r="AL88" i="1"/>
  <c r="AM88" i="1"/>
  <c r="AO88" i="1"/>
  <c r="AJ89" i="1"/>
  <c r="AK89" i="1"/>
  <c r="AL89" i="1"/>
  <c r="AM89" i="1"/>
  <c r="AO89" i="1"/>
  <c r="AJ90" i="1"/>
  <c r="AK90" i="1"/>
  <c r="AL90" i="1"/>
  <c r="AM90" i="1"/>
  <c r="AO90" i="1"/>
  <c r="AJ91" i="1"/>
  <c r="AK91" i="1"/>
  <c r="AL91" i="1"/>
  <c r="AM91" i="1"/>
  <c r="AO91" i="1"/>
  <c r="AJ92" i="1"/>
  <c r="AK92" i="1"/>
  <c r="AL92" i="1"/>
  <c r="AM92" i="1"/>
  <c r="AO92" i="1"/>
  <c r="AJ93" i="1"/>
  <c r="AK93" i="1"/>
  <c r="AL93" i="1"/>
  <c r="AM93" i="1"/>
  <c r="AO93" i="1"/>
  <c r="AJ94" i="1"/>
  <c r="AK94" i="1"/>
  <c r="AL94" i="1"/>
  <c r="AM94" i="1"/>
  <c r="AO94" i="1"/>
  <c r="AJ95" i="1"/>
  <c r="AK95" i="1"/>
  <c r="AL95" i="1"/>
  <c r="AM95" i="1"/>
  <c r="AO95" i="1"/>
  <c r="AJ96" i="1"/>
  <c r="AK96" i="1"/>
  <c r="AL96" i="1"/>
  <c r="AM96" i="1"/>
  <c r="AO96" i="1"/>
  <c r="AJ97" i="1"/>
  <c r="AK97" i="1"/>
  <c r="AL97" i="1"/>
  <c r="AM97" i="1"/>
  <c r="AO97" i="1"/>
  <c r="AJ98" i="1"/>
  <c r="AK98" i="1"/>
  <c r="AL98" i="1"/>
  <c r="AM98" i="1"/>
  <c r="AO98" i="1"/>
  <c r="AJ99" i="1"/>
  <c r="AK99" i="1"/>
  <c r="AL99" i="1"/>
  <c r="AM99" i="1"/>
  <c r="AO99" i="1"/>
  <c r="AJ100" i="1"/>
  <c r="AK100" i="1"/>
  <c r="AL100" i="1"/>
  <c r="AM100" i="1"/>
  <c r="AO100" i="1"/>
  <c r="AJ101" i="1"/>
  <c r="AK101" i="1"/>
  <c r="AL101" i="1"/>
  <c r="AM101" i="1"/>
  <c r="AO101" i="1"/>
  <c r="AJ102" i="1"/>
  <c r="AK102" i="1"/>
  <c r="AL102" i="1"/>
  <c r="AM102" i="1"/>
  <c r="AO102" i="1"/>
  <c r="AJ103" i="1"/>
  <c r="AK103" i="1"/>
  <c r="AL103" i="1"/>
  <c r="AM103" i="1"/>
  <c r="AO103" i="1"/>
  <c r="AJ104" i="1"/>
  <c r="AK104" i="1"/>
  <c r="AL104" i="1"/>
  <c r="AM104" i="1"/>
  <c r="AO104" i="1"/>
  <c r="AJ105" i="1"/>
  <c r="AK105" i="1"/>
  <c r="AL105" i="1"/>
  <c r="AM105" i="1"/>
  <c r="AO105" i="1"/>
  <c r="AJ106" i="1"/>
  <c r="AK106" i="1"/>
  <c r="AL106" i="1"/>
  <c r="AM106" i="1"/>
  <c r="AO106" i="1"/>
  <c r="AJ107" i="1"/>
  <c r="AK107" i="1"/>
  <c r="AL107" i="1"/>
  <c r="AM107" i="1"/>
  <c r="AO107" i="1"/>
  <c r="AJ108" i="1"/>
  <c r="AK108" i="1"/>
  <c r="AL108" i="1"/>
  <c r="AM108" i="1"/>
  <c r="AO108" i="1"/>
  <c r="AJ109" i="1"/>
  <c r="AK109" i="1"/>
  <c r="AL109" i="1"/>
  <c r="AM109" i="1"/>
  <c r="AO109" i="1"/>
  <c r="AJ110" i="1"/>
  <c r="AK110" i="1"/>
  <c r="AL110" i="1"/>
  <c r="AM110" i="1"/>
  <c r="AO110" i="1"/>
  <c r="AJ111" i="1"/>
  <c r="AK111" i="1"/>
  <c r="AL111" i="1"/>
  <c r="AM111" i="1"/>
  <c r="AO111" i="1"/>
  <c r="AJ112" i="1"/>
  <c r="AK112" i="1"/>
  <c r="AL112" i="1"/>
  <c r="AM112" i="1"/>
  <c r="AO112" i="1"/>
  <c r="AJ113" i="1"/>
  <c r="AK113" i="1"/>
  <c r="AL113" i="1"/>
  <c r="AM113" i="1"/>
  <c r="AO113" i="1"/>
  <c r="AJ114" i="1"/>
  <c r="AK114" i="1"/>
  <c r="AL114" i="1"/>
  <c r="AM114" i="1"/>
  <c r="AO114" i="1"/>
  <c r="AJ115" i="1"/>
  <c r="AK115" i="1"/>
  <c r="AL115" i="1"/>
  <c r="AM115" i="1"/>
  <c r="AO115" i="1"/>
  <c r="AJ116" i="1"/>
  <c r="AK116" i="1"/>
  <c r="AL116" i="1"/>
  <c r="AM116" i="1"/>
  <c r="AO116" i="1"/>
  <c r="AJ117" i="1"/>
  <c r="AK117" i="1"/>
  <c r="AL117" i="1"/>
  <c r="AM117" i="1"/>
  <c r="AO117" i="1"/>
  <c r="AJ118" i="1"/>
  <c r="AK118" i="1"/>
  <c r="AL118" i="1"/>
  <c r="AM118" i="1"/>
  <c r="AO118" i="1"/>
  <c r="AJ119" i="1"/>
  <c r="AK119" i="1"/>
  <c r="AL119" i="1"/>
  <c r="AM119" i="1"/>
  <c r="AO119" i="1"/>
  <c r="AJ120" i="1"/>
  <c r="AK120" i="1"/>
  <c r="AL120" i="1"/>
  <c r="AM120" i="1"/>
  <c r="AO120" i="1"/>
  <c r="AJ121" i="1"/>
  <c r="AK121" i="1"/>
  <c r="AL121" i="1"/>
  <c r="AM121" i="1"/>
  <c r="AO121" i="1"/>
  <c r="AJ122" i="1"/>
  <c r="AK122" i="1"/>
  <c r="AL122" i="1"/>
  <c r="AM122" i="1"/>
  <c r="AO122" i="1"/>
  <c r="AJ123" i="1"/>
  <c r="AK123" i="1"/>
  <c r="AL123" i="1"/>
  <c r="AM123" i="1"/>
  <c r="AO123" i="1"/>
  <c r="AJ124" i="1"/>
  <c r="AK124" i="1"/>
  <c r="AL124" i="1"/>
  <c r="AM124" i="1"/>
  <c r="AO124" i="1"/>
  <c r="AJ125" i="1"/>
  <c r="AM125" i="1"/>
  <c r="AO125" i="1"/>
  <c r="AJ126" i="1"/>
  <c r="AK126" i="1"/>
  <c r="AL126" i="1"/>
  <c r="AM126" i="1"/>
  <c r="AO126" i="1"/>
  <c r="AJ127" i="1"/>
  <c r="AK127" i="1"/>
  <c r="AL127" i="1"/>
  <c r="AM127" i="1"/>
  <c r="AO127" i="1"/>
  <c r="AJ128" i="1"/>
  <c r="AK128" i="1"/>
  <c r="AL128" i="1"/>
  <c r="AM128" i="1"/>
  <c r="AO128" i="1"/>
  <c r="AJ129" i="1"/>
  <c r="AK129" i="1"/>
  <c r="AL129" i="1"/>
  <c r="AM129" i="1"/>
  <c r="AO129" i="1"/>
  <c r="AJ130" i="1"/>
  <c r="AK130" i="1"/>
  <c r="AL130" i="1"/>
  <c r="AM130" i="1"/>
  <c r="AO130" i="1"/>
  <c r="AJ131" i="1"/>
  <c r="AK131" i="1"/>
  <c r="AL131" i="1"/>
  <c r="AM131" i="1"/>
  <c r="AO131" i="1"/>
  <c r="AJ132" i="1"/>
  <c r="AK132" i="1"/>
  <c r="AL132" i="1"/>
  <c r="AM132" i="1"/>
  <c r="AO132" i="1"/>
  <c r="AJ133" i="1"/>
  <c r="AK133" i="1"/>
  <c r="AL133" i="1"/>
  <c r="AM133" i="1"/>
  <c r="AO133" i="1"/>
  <c r="AJ134" i="1"/>
  <c r="AK134" i="1"/>
  <c r="AL134" i="1"/>
  <c r="AM134" i="1"/>
  <c r="AO134" i="1"/>
  <c r="AJ135" i="1"/>
  <c r="AK135" i="1"/>
  <c r="AL135" i="1"/>
  <c r="AM135" i="1"/>
  <c r="AO135" i="1"/>
  <c r="AJ136" i="1"/>
  <c r="AK136" i="1"/>
  <c r="AL136" i="1"/>
  <c r="AM136" i="1"/>
  <c r="AO136" i="1"/>
  <c r="AJ137" i="1"/>
  <c r="AK137" i="1"/>
  <c r="AL137" i="1"/>
  <c r="AM137" i="1"/>
  <c r="AO137" i="1"/>
  <c r="AJ138" i="1"/>
  <c r="AK138" i="1"/>
  <c r="AL138" i="1"/>
  <c r="AM138" i="1"/>
  <c r="AO138" i="1"/>
  <c r="AJ139" i="1"/>
  <c r="AK139" i="1"/>
  <c r="AL139" i="1"/>
  <c r="AM139" i="1"/>
  <c r="AO139" i="1"/>
  <c r="AJ140" i="1"/>
  <c r="AK140" i="1"/>
  <c r="AL140" i="1"/>
  <c r="AM140" i="1"/>
  <c r="AO140" i="1"/>
  <c r="AJ141" i="1"/>
  <c r="AK141" i="1"/>
  <c r="AL141" i="1"/>
  <c r="AM141" i="1"/>
  <c r="AO141" i="1"/>
  <c r="AJ142" i="1"/>
  <c r="AK142" i="1"/>
  <c r="AL142" i="1"/>
  <c r="AM142" i="1"/>
  <c r="AO142" i="1"/>
  <c r="AJ143" i="1"/>
  <c r="AK143" i="1"/>
  <c r="AL143" i="1"/>
  <c r="AM143" i="1"/>
  <c r="AO143" i="1"/>
  <c r="AJ144" i="1"/>
  <c r="AK144" i="1"/>
  <c r="AL144" i="1"/>
  <c r="AM144" i="1"/>
  <c r="AO144" i="1"/>
  <c r="AJ145" i="1"/>
  <c r="AK145" i="1"/>
  <c r="AL145" i="1"/>
  <c r="AM145" i="1"/>
  <c r="AO145" i="1"/>
  <c r="AJ146" i="1"/>
  <c r="AK146" i="1"/>
  <c r="AL146" i="1"/>
  <c r="AM146" i="1"/>
  <c r="AO146" i="1"/>
  <c r="AJ147" i="1"/>
  <c r="AK147" i="1"/>
  <c r="AL147" i="1"/>
  <c r="AM147" i="1"/>
  <c r="AO147" i="1"/>
  <c r="AJ148" i="1"/>
  <c r="AK148" i="1"/>
  <c r="AL148" i="1"/>
  <c r="AM148" i="1"/>
  <c r="AO148" i="1"/>
  <c r="AJ149" i="1"/>
  <c r="AK149" i="1"/>
  <c r="AL149" i="1"/>
  <c r="AM149" i="1"/>
  <c r="AO149" i="1"/>
  <c r="AJ150" i="1"/>
  <c r="AK150" i="1"/>
  <c r="AL150" i="1"/>
  <c r="AM150" i="1"/>
  <c r="AO150" i="1"/>
  <c r="AJ151" i="1"/>
  <c r="AK151" i="1"/>
  <c r="AL151" i="1"/>
  <c r="AM151" i="1"/>
  <c r="AO151" i="1"/>
  <c r="AJ152" i="1"/>
  <c r="AK152" i="1"/>
  <c r="AL152" i="1"/>
  <c r="AM152" i="1"/>
  <c r="AO152" i="1"/>
  <c r="AJ153" i="1"/>
  <c r="AK153" i="1"/>
  <c r="AL153" i="1"/>
  <c r="AM153" i="1"/>
  <c r="AO153" i="1"/>
  <c r="AJ154" i="1"/>
  <c r="AK154" i="1"/>
  <c r="AL154" i="1"/>
  <c r="AM154" i="1"/>
  <c r="AO154" i="1"/>
  <c r="AJ155" i="1"/>
  <c r="AK155" i="1"/>
  <c r="AL155" i="1"/>
  <c r="AM155" i="1"/>
  <c r="AO155" i="1"/>
  <c r="AJ156" i="1"/>
  <c r="AK156" i="1"/>
  <c r="AL156" i="1"/>
  <c r="AM156" i="1"/>
  <c r="AO156" i="1"/>
  <c r="AJ157" i="1"/>
  <c r="AK157" i="1"/>
  <c r="AL157" i="1"/>
  <c r="AM157" i="1"/>
  <c r="AO157" i="1"/>
  <c r="AJ158" i="1"/>
  <c r="AK158" i="1"/>
  <c r="AL158" i="1"/>
  <c r="AM158" i="1"/>
  <c r="AO158" i="1"/>
  <c r="AJ159" i="1"/>
  <c r="AK159" i="1"/>
  <c r="AL159" i="1"/>
  <c r="AM159" i="1"/>
  <c r="AO159" i="1"/>
  <c r="AJ160" i="1"/>
  <c r="AK160" i="1"/>
  <c r="AL160" i="1"/>
  <c r="AM160" i="1"/>
  <c r="AO160" i="1"/>
  <c r="AJ161" i="1"/>
  <c r="AK161" i="1"/>
  <c r="AL161" i="1"/>
  <c r="AM161" i="1"/>
  <c r="AO161" i="1"/>
  <c r="AJ162" i="1"/>
  <c r="AK162" i="1"/>
  <c r="AL162" i="1"/>
  <c r="AM162" i="1"/>
  <c r="AO162" i="1"/>
  <c r="AJ163" i="1"/>
  <c r="AK163" i="1"/>
  <c r="AL163" i="1"/>
  <c r="AM163" i="1"/>
  <c r="AO163" i="1"/>
  <c r="AJ164" i="1"/>
  <c r="AK164" i="1"/>
  <c r="AL164" i="1"/>
  <c r="AM164" i="1"/>
  <c r="AO164" i="1"/>
  <c r="AJ165" i="1"/>
  <c r="AK165" i="1"/>
  <c r="AL165" i="1"/>
  <c r="AM165" i="1"/>
  <c r="AO165" i="1"/>
  <c r="AJ166" i="1"/>
  <c r="AK166" i="1"/>
  <c r="AL166" i="1"/>
  <c r="AM166" i="1"/>
  <c r="AO166" i="1"/>
  <c r="AJ167" i="1"/>
  <c r="AK167" i="1"/>
  <c r="AL167" i="1"/>
  <c r="AM167" i="1"/>
  <c r="AO167" i="1"/>
  <c r="AJ168" i="1"/>
  <c r="AK168" i="1"/>
  <c r="AL168" i="1"/>
  <c r="AM168" i="1"/>
  <c r="AO168" i="1"/>
  <c r="AJ169" i="1"/>
  <c r="AK169" i="1"/>
  <c r="AL169" i="1"/>
  <c r="AM169" i="1"/>
  <c r="AO169" i="1"/>
  <c r="AJ170" i="1"/>
  <c r="AK170" i="1"/>
  <c r="AL170" i="1"/>
  <c r="AM170" i="1"/>
  <c r="AO170" i="1"/>
  <c r="AJ171" i="1"/>
  <c r="AK171" i="1"/>
  <c r="AL171" i="1"/>
  <c r="AM171" i="1"/>
  <c r="AO171" i="1"/>
  <c r="AJ172" i="1"/>
  <c r="AK172" i="1"/>
  <c r="AL172" i="1"/>
  <c r="AM172" i="1"/>
  <c r="AO172" i="1"/>
  <c r="AJ173" i="1"/>
  <c r="AK173" i="1"/>
  <c r="AL173" i="1"/>
  <c r="AM173" i="1"/>
  <c r="AO173" i="1"/>
  <c r="AJ174" i="1"/>
  <c r="AK174" i="1"/>
  <c r="AL174" i="1"/>
  <c r="AM174" i="1"/>
  <c r="AO174" i="1"/>
  <c r="AJ175" i="1"/>
  <c r="AK175" i="1"/>
  <c r="AL175" i="1"/>
  <c r="AM175" i="1"/>
  <c r="AO175" i="1"/>
  <c r="AJ176" i="1"/>
  <c r="AK176" i="1"/>
  <c r="AL176" i="1"/>
  <c r="AM176" i="1"/>
  <c r="AO176" i="1"/>
  <c r="AJ177" i="1"/>
  <c r="AK177" i="1"/>
  <c r="AL177" i="1"/>
  <c r="AM177" i="1"/>
  <c r="AO177" i="1"/>
  <c r="AJ178" i="1"/>
  <c r="AK178" i="1"/>
  <c r="AL178" i="1"/>
  <c r="AM178" i="1"/>
  <c r="AO178" i="1"/>
  <c r="AJ179" i="1"/>
  <c r="AK179" i="1"/>
  <c r="AL179" i="1"/>
  <c r="AM179" i="1"/>
  <c r="AO179" i="1"/>
  <c r="AJ180" i="1"/>
  <c r="AK180" i="1"/>
  <c r="AL180" i="1"/>
  <c r="AM180" i="1"/>
  <c r="AO180" i="1"/>
  <c r="AJ181" i="1"/>
  <c r="AK181" i="1"/>
  <c r="AL181" i="1"/>
  <c r="AM181" i="1"/>
  <c r="AO181" i="1"/>
  <c r="AJ182" i="1"/>
  <c r="AK182" i="1"/>
  <c r="AL182" i="1"/>
  <c r="AM182" i="1"/>
  <c r="AO182" i="1"/>
  <c r="AJ183" i="1"/>
  <c r="AK183" i="1"/>
  <c r="AL183" i="1"/>
  <c r="AM183" i="1"/>
  <c r="AO183" i="1"/>
  <c r="AJ184" i="1"/>
  <c r="AK184" i="1"/>
  <c r="AL184" i="1"/>
  <c r="AM184" i="1"/>
  <c r="AO184" i="1"/>
  <c r="AJ185" i="1"/>
  <c r="AK185" i="1"/>
  <c r="AL185" i="1"/>
  <c r="AM185" i="1"/>
  <c r="AO185" i="1"/>
  <c r="AJ186" i="1"/>
  <c r="AK186" i="1"/>
  <c r="AL186" i="1"/>
  <c r="AM186" i="1"/>
  <c r="AO186" i="1"/>
  <c r="AJ187" i="1"/>
  <c r="AK187" i="1"/>
  <c r="AL187" i="1"/>
  <c r="AM187" i="1"/>
  <c r="AO187" i="1"/>
  <c r="AJ188" i="1"/>
  <c r="AK188" i="1"/>
  <c r="AL188" i="1"/>
  <c r="AM188" i="1"/>
  <c r="AO188" i="1"/>
  <c r="AJ189" i="1"/>
  <c r="AK189" i="1"/>
  <c r="AL189" i="1"/>
  <c r="AM189" i="1"/>
  <c r="AO189" i="1"/>
  <c r="AJ190" i="1"/>
  <c r="AK190" i="1"/>
  <c r="AL190" i="1"/>
  <c r="AM190" i="1"/>
  <c r="AO190" i="1"/>
  <c r="AJ191" i="1"/>
  <c r="AK191" i="1"/>
  <c r="AL191" i="1"/>
  <c r="AM191" i="1"/>
  <c r="AO191" i="1"/>
  <c r="AJ192" i="1"/>
  <c r="AK192" i="1"/>
  <c r="AL192" i="1"/>
  <c r="AM192" i="1"/>
  <c r="AO192" i="1"/>
  <c r="AJ193" i="1"/>
  <c r="AK193" i="1"/>
  <c r="AL193" i="1"/>
  <c r="AM193" i="1"/>
  <c r="AO193" i="1"/>
  <c r="AJ194" i="1"/>
  <c r="AK194" i="1"/>
  <c r="AL194" i="1"/>
  <c r="AM194" i="1"/>
  <c r="AO194" i="1"/>
  <c r="AJ195" i="1"/>
  <c r="AK195" i="1"/>
  <c r="AL195" i="1"/>
  <c r="AM195" i="1"/>
  <c r="AO195" i="1"/>
  <c r="AJ196" i="1"/>
  <c r="AK196" i="1"/>
  <c r="AL196" i="1"/>
  <c r="AM196" i="1"/>
  <c r="AO196" i="1"/>
  <c r="AJ197" i="1"/>
  <c r="AK197" i="1"/>
  <c r="AL197" i="1"/>
  <c r="AM197" i="1"/>
  <c r="AO197" i="1"/>
  <c r="AJ198" i="1"/>
  <c r="AK198" i="1"/>
  <c r="AL198" i="1"/>
  <c r="AM198" i="1"/>
  <c r="AO198" i="1"/>
  <c r="AJ199" i="1"/>
  <c r="AK199" i="1"/>
  <c r="AL199" i="1"/>
  <c r="AM199" i="1"/>
  <c r="AO199" i="1"/>
  <c r="AJ200" i="1"/>
  <c r="AK200" i="1"/>
  <c r="AL200" i="1"/>
  <c r="AM200" i="1"/>
  <c r="AO200" i="1"/>
  <c r="AJ201" i="1"/>
  <c r="AK201" i="1"/>
  <c r="AL201" i="1"/>
  <c r="AM201" i="1"/>
  <c r="AO201" i="1"/>
  <c r="AJ202" i="1"/>
  <c r="AK202" i="1"/>
  <c r="AL202" i="1"/>
  <c r="AM202" i="1"/>
  <c r="AO202" i="1"/>
  <c r="AJ203" i="1"/>
  <c r="AK203" i="1"/>
  <c r="AL203" i="1"/>
  <c r="AM203" i="1"/>
  <c r="AO203" i="1"/>
  <c r="AJ204" i="1"/>
  <c r="AK204" i="1"/>
  <c r="AL204" i="1"/>
  <c r="AM204" i="1"/>
  <c r="AO204" i="1"/>
  <c r="AJ205" i="1"/>
  <c r="AK205" i="1"/>
  <c r="AL205" i="1"/>
  <c r="AM205" i="1"/>
  <c r="AO205" i="1"/>
  <c r="AJ206" i="1"/>
  <c r="AK206" i="1"/>
  <c r="AL206" i="1"/>
  <c r="AM206" i="1"/>
  <c r="AO206" i="1"/>
  <c r="AJ207" i="1"/>
  <c r="AK207" i="1"/>
  <c r="AL207" i="1"/>
  <c r="AM207" i="1"/>
  <c r="AO207" i="1"/>
  <c r="AJ208" i="1"/>
  <c r="AK208" i="1"/>
  <c r="AL208" i="1"/>
  <c r="AM208" i="1"/>
  <c r="AO208" i="1"/>
  <c r="AJ209" i="1"/>
  <c r="AK209" i="1"/>
  <c r="AL209" i="1"/>
  <c r="AM209" i="1"/>
  <c r="AO209" i="1"/>
  <c r="AJ210" i="1"/>
  <c r="AK210" i="1"/>
  <c r="AL210" i="1"/>
  <c r="AM210" i="1"/>
  <c r="AO210" i="1"/>
  <c r="AJ211" i="1"/>
  <c r="AK211" i="1"/>
  <c r="AL211" i="1"/>
  <c r="AM211" i="1"/>
  <c r="AO211" i="1"/>
  <c r="AJ212" i="1"/>
  <c r="AK212" i="1"/>
  <c r="AL212" i="1"/>
  <c r="AM212" i="1"/>
  <c r="AO212" i="1"/>
  <c r="AJ213" i="1"/>
  <c r="AK213" i="1"/>
  <c r="AL213" i="1"/>
  <c r="AM213" i="1"/>
  <c r="AO213" i="1"/>
  <c r="AJ214" i="1"/>
  <c r="AK214" i="1"/>
  <c r="AL214" i="1"/>
  <c r="AM214" i="1"/>
  <c r="AO214" i="1"/>
  <c r="AJ215" i="1"/>
  <c r="AK215" i="1"/>
  <c r="AL215" i="1"/>
  <c r="AM215" i="1"/>
  <c r="AO215" i="1"/>
  <c r="AJ216" i="1"/>
  <c r="AK216" i="1"/>
  <c r="AL216" i="1"/>
  <c r="AM216" i="1"/>
  <c r="AO216" i="1"/>
  <c r="AJ217" i="1"/>
  <c r="AK217" i="1"/>
  <c r="AL217" i="1"/>
  <c r="AM217" i="1"/>
  <c r="AO217" i="1"/>
  <c r="AJ218" i="1"/>
  <c r="AK218" i="1"/>
  <c r="AL218" i="1"/>
  <c r="AM218" i="1"/>
  <c r="AO218" i="1"/>
  <c r="AJ219" i="1"/>
  <c r="AK219" i="1"/>
  <c r="AL219" i="1"/>
  <c r="AM219" i="1"/>
  <c r="AO219" i="1"/>
  <c r="AJ220" i="1"/>
  <c r="AK220" i="1"/>
  <c r="AL220" i="1"/>
  <c r="AM220" i="1"/>
  <c r="AO220" i="1"/>
  <c r="AJ221" i="1"/>
  <c r="AK221" i="1"/>
  <c r="AL221" i="1"/>
  <c r="AM221" i="1"/>
  <c r="AO221" i="1"/>
  <c r="AJ222" i="1"/>
  <c r="AK222" i="1"/>
  <c r="AL222" i="1"/>
  <c r="AM222" i="1"/>
  <c r="AO222" i="1"/>
  <c r="AJ223" i="1"/>
  <c r="AK223" i="1"/>
  <c r="AL223" i="1"/>
  <c r="AM223" i="1"/>
  <c r="AO223" i="1"/>
  <c r="AJ224" i="1"/>
  <c r="AK224" i="1"/>
  <c r="AL224" i="1"/>
  <c r="AM224" i="1"/>
  <c r="AO224" i="1"/>
  <c r="AJ225" i="1"/>
  <c r="AK225" i="1"/>
  <c r="AL225" i="1"/>
  <c r="AM225" i="1"/>
  <c r="AO225" i="1"/>
  <c r="AJ226" i="1"/>
  <c r="AK226" i="1"/>
  <c r="AL226" i="1"/>
  <c r="AM226" i="1"/>
  <c r="AO226" i="1"/>
  <c r="AJ227" i="1"/>
  <c r="AK227" i="1"/>
  <c r="AL227" i="1"/>
  <c r="AM227" i="1"/>
  <c r="AO227" i="1"/>
  <c r="AJ228" i="1"/>
  <c r="AK228" i="1"/>
  <c r="AL228" i="1"/>
  <c r="AM228" i="1"/>
  <c r="AO228" i="1"/>
  <c r="AJ229" i="1"/>
  <c r="AK229" i="1"/>
  <c r="AL229" i="1"/>
  <c r="AM229" i="1"/>
  <c r="AO229" i="1"/>
  <c r="AJ230" i="1"/>
  <c r="AK230" i="1"/>
  <c r="AL230" i="1"/>
  <c r="AM230" i="1"/>
  <c r="AO230" i="1"/>
  <c r="AJ231" i="1"/>
  <c r="AK231" i="1"/>
  <c r="AL231" i="1"/>
  <c r="AM231" i="1"/>
  <c r="AO231" i="1"/>
  <c r="AE3" i="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AE206" i="1"/>
  <c r="AE207" i="1"/>
  <c r="AE208" i="1"/>
  <c r="AE209" i="1"/>
  <c r="AE210" i="1"/>
  <c r="AE211" i="1"/>
  <c r="AE212" i="1"/>
  <c r="AE213" i="1"/>
  <c r="AE214" i="1"/>
  <c r="AE215" i="1"/>
  <c r="AE216" i="1"/>
  <c r="AE217" i="1"/>
  <c r="AE218" i="1"/>
  <c r="AE219" i="1"/>
  <c r="AE220" i="1"/>
  <c r="AE221" i="1"/>
  <c r="AE222" i="1"/>
  <c r="AE223" i="1"/>
  <c r="AE224" i="1"/>
  <c r="AE225" i="1"/>
  <c r="AE226" i="1"/>
  <c r="AE227" i="1"/>
  <c r="AE228" i="1"/>
  <c r="AE229" i="1"/>
  <c r="AE230" i="1"/>
  <c r="AE231" i="1"/>
  <c r="R3" i="1"/>
  <c r="S3" i="1"/>
  <c r="T3" i="1"/>
  <c r="U3" i="1"/>
  <c r="V3" i="1"/>
  <c r="W3" i="1"/>
  <c r="X3" i="1"/>
  <c r="Y3" i="1"/>
  <c r="Z3" i="1"/>
  <c r="R4" i="1"/>
  <c r="S4" i="1"/>
  <c r="T4" i="1"/>
  <c r="U4" i="1"/>
  <c r="V4" i="1"/>
  <c r="W4" i="1"/>
  <c r="X4" i="1"/>
  <c r="Y4" i="1"/>
  <c r="Z4" i="1"/>
  <c r="R5" i="1"/>
  <c r="S5" i="1"/>
  <c r="T5" i="1"/>
  <c r="U5" i="1"/>
  <c r="V5" i="1"/>
  <c r="W5" i="1"/>
  <c r="X5" i="1"/>
  <c r="Y5" i="1"/>
  <c r="Z5" i="1"/>
  <c r="R6" i="1"/>
  <c r="S6" i="1"/>
  <c r="T6" i="1"/>
  <c r="U6" i="1"/>
  <c r="V6" i="1"/>
  <c r="W6" i="1"/>
  <c r="X6" i="1"/>
  <c r="Y6" i="1"/>
  <c r="Z6" i="1"/>
  <c r="R7" i="1"/>
  <c r="S7" i="1"/>
  <c r="T7" i="1"/>
  <c r="U7" i="1"/>
  <c r="V7" i="1"/>
  <c r="W7" i="1"/>
  <c r="X7" i="1"/>
  <c r="Y7" i="1"/>
  <c r="Z7" i="1"/>
  <c r="R8" i="1"/>
  <c r="S8" i="1"/>
  <c r="T8" i="1"/>
  <c r="U8" i="1"/>
  <c r="V8" i="1"/>
  <c r="W8" i="1"/>
  <c r="X8" i="1"/>
  <c r="Y8" i="1"/>
  <c r="Z8" i="1"/>
  <c r="R9" i="1"/>
  <c r="T9" i="1"/>
  <c r="U9" i="1"/>
  <c r="V9" i="1"/>
  <c r="W9" i="1"/>
  <c r="X9" i="1"/>
  <c r="Y9" i="1"/>
  <c r="Z9" i="1"/>
  <c r="R10" i="1"/>
  <c r="S10" i="1"/>
  <c r="T10" i="1"/>
  <c r="U10" i="1"/>
  <c r="V10" i="1"/>
  <c r="W10" i="1"/>
  <c r="X10" i="1"/>
  <c r="Y10" i="1"/>
  <c r="Z10" i="1"/>
  <c r="R11" i="1"/>
  <c r="S11" i="1"/>
  <c r="T11" i="1"/>
  <c r="U11" i="1"/>
  <c r="V11" i="1"/>
  <c r="W11" i="1"/>
  <c r="X11" i="1"/>
  <c r="Y11" i="1"/>
  <c r="Z11" i="1"/>
  <c r="R12" i="1"/>
  <c r="S12" i="1"/>
  <c r="T12" i="1"/>
  <c r="U12" i="1"/>
  <c r="V12" i="1"/>
  <c r="W12" i="1"/>
  <c r="X12" i="1"/>
  <c r="Y12" i="1"/>
  <c r="Z12" i="1"/>
  <c r="R13" i="1"/>
  <c r="S13" i="1"/>
  <c r="T13" i="1"/>
  <c r="U13" i="1"/>
  <c r="V13" i="1"/>
  <c r="W13" i="1"/>
  <c r="X13" i="1"/>
  <c r="Y13" i="1"/>
  <c r="Z13" i="1"/>
  <c r="R14" i="1"/>
  <c r="S14" i="1"/>
  <c r="T14" i="1"/>
  <c r="U14" i="1"/>
  <c r="V14" i="1"/>
  <c r="W14" i="1"/>
  <c r="X14" i="1"/>
  <c r="Y14" i="1"/>
  <c r="Z14" i="1"/>
  <c r="R15" i="1"/>
  <c r="S15" i="1"/>
  <c r="T15" i="1"/>
  <c r="U15" i="1"/>
  <c r="V15" i="1"/>
  <c r="W15" i="1"/>
  <c r="X15" i="1"/>
  <c r="Y15" i="1"/>
  <c r="Z15" i="1"/>
  <c r="R16" i="1"/>
  <c r="S16" i="1"/>
  <c r="T16" i="1"/>
  <c r="U16" i="1"/>
  <c r="V16" i="1"/>
  <c r="W16" i="1"/>
  <c r="X16" i="1"/>
  <c r="Y16" i="1"/>
  <c r="Z16" i="1"/>
  <c r="R17" i="1"/>
  <c r="S17" i="1"/>
  <c r="T17" i="1"/>
  <c r="U17" i="1"/>
  <c r="V17" i="1"/>
  <c r="W17" i="1"/>
  <c r="X17" i="1"/>
  <c r="Y17" i="1"/>
  <c r="Z17" i="1"/>
  <c r="R18" i="1"/>
  <c r="S18" i="1"/>
  <c r="T18" i="1"/>
  <c r="U18" i="1"/>
  <c r="V18" i="1"/>
  <c r="W18" i="1"/>
  <c r="X18" i="1"/>
  <c r="Y18" i="1"/>
  <c r="Z18" i="1"/>
  <c r="R19" i="1"/>
  <c r="S19" i="1"/>
  <c r="T19" i="1"/>
  <c r="U19" i="1"/>
  <c r="V19" i="1"/>
  <c r="W19" i="1"/>
  <c r="X19" i="1"/>
  <c r="Y19" i="1"/>
  <c r="Z19" i="1"/>
  <c r="R20" i="1"/>
  <c r="S20" i="1"/>
  <c r="T20" i="1"/>
  <c r="U20" i="1"/>
  <c r="V20" i="1"/>
  <c r="W20" i="1"/>
  <c r="X20" i="1"/>
  <c r="Y20" i="1"/>
  <c r="Z20" i="1"/>
  <c r="R21" i="1"/>
  <c r="S21" i="1"/>
  <c r="T21" i="1"/>
  <c r="U21" i="1"/>
  <c r="V21" i="1"/>
  <c r="W21" i="1"/>
  <c r="X21" i="1"/>
  <c r="Y21" i="1"/>
  <c r="Z21" i="1"/>
  <c r="R22" i="1"/>
  <c r="S22" i="1"/>
  <c r="T22" i="1"/>
  <c r="U22" i="1"/>
  <c r="V22" i="1"/>
  <c r="W22" i="1"/>
  <c r="X22" i="1"/>
  <c r="Y22" i="1"/>
  <c r="Z22" i="1"/>
  <c r="R23" i="1"/>
  <c r="S23" i="1"/>
  <c r="T23" i="1"/>
  <c r="U23" i="1"/>
  <c r="V23" i="1"/>
  <c r="W23" i="1"/>
  <c r="X23" i="1"/>
  <c r="Y23" i="1"/>
  <c r="Z23" i="1"/>
  <c r="R24" i="1"/>
  <c r="S24" i="1"/>
  <c r="T24" i="1"/>
  <c r="U24" i="1"/>
  <c r="V24" i="1"/>
  <c r="W24" i="1"/>
  <c r="X24" i="1"/>
  <c r="Y24" i="1"/>
  <c r="Z24" i="1"/>
  <c r="R25" i="1"/>
  <c r="S25" i="1"/>
  <c r="T25" i="1"/>
  <c r="U25" i="1"/>
  <c r="V25" i="1"/>
  <c r="W25" i="1"/>
  <c r="X25" i="1"/>
  <c r="Y25" i="1"/>
  <c r="Z25" i="1"/>
  <c r="R26" i="1"/>
  <c r="S26" i="1"/>
  <c r="T26" i="1"/>
  <c r="U26" i="1"/>
  <c r="V26" i="1"/>
  <c r="W26" i="1"/>
  <c r="X26" i="1"/>
  <c r="Y26" i="1"/>
  <c r="Z26" i="1"/>
  <c r="R27" i="1"/>
  <c r="S27" i="1"/>
  <c r="T27" i="1"/>
  <c r="U27" i="1"/>
  <c r="V27" i="1"/>
  <c r="W27" i="1"/>
  <c r="X27" i="1"/>
  <c r="Y27" i="1"/>
  <c r="Z27" i="1"/>
  <c r="R28" i="1"/>
  <c r="S28" i="1"/>
  <c r="T28" i="1"/>
  <c r="U28" i="1"/>
  <c r="V28" i="1"/>
  <c r="W28" i="1"/>
  <c r="X28" i="1"/>
  <c r="Y28" i="1"/>
  <c r="Z28" i="1"/>
  <c r="R29" i="1"/>
  <c r="S29" i="1"/>
  <c r="T29" i="1"/>
  <c r="U29" i="1"/>
  <c r="V29" i="1"/>
  <c r="W29" i="1"/>
  <c r="X29" i="1"/>
  <c r="Y29" i="1"/>
  <c r="Z29" i="1"/>
  <c r="R30" i="1"/>
  <c r="S30" i="1"/>
  <c r="T30" i="1"/>
  <c r="U30" i="1"/>
  <c r="V30" i="1"/>
  <c r="W30" i="1"/>
  <c r="X30" i="1"/>
  <c r="Y30" i="1"/>
  <c r="Z30" i="1"/>
  <c r="Q31" i="1"/>
  <c r="R31" i="1"/>
  <c r="S31" i="1"/>
  <c r="T31" i="1"/>
  <c r="U31" i="1"/>
  <c r="V31" i="1"/>
  <c r="W31" i="1"/>
  <c r="X31" i="1"/>
  <c r="Y31" i="1"/>
  <c r="Z31" i="1"/>
  <c r="Q32" i="1"/>
  <c r="R32" i="1"/>
  <c r="S32" i="1"/>
  <c r="T32" i="1"/>
  <c r="U32" i="1"/>
  <c r="V32" i="1"/>
  <c r="W32" i="1"/>
  <c r="X32" i="1"/>
  <c r="Y32" i="1"/>
  <c r="Z32" i="1"/>
  <c r="Q33" i="1"/>
  <c r="R33" i="1"/>
  <c r="S33" i="1"/>
  <c r="T33" i="1"/>
  <c r="U33" i="1"/>
  <c r="V33" i="1"/>
  <c r="W33" i="1"/>
  <c r="X33" i="1"/>
  <c r="Y33" i="1"/>
  <c r="Z33" i="1"/>
  <c r="Q34" i="1"/>
  <c r="R34" i="1"/>
  <c r="S34" i="1"/>
  <c r="T34" i="1"/>
  <c r="U34" i="1"/>
  <c r="V34" i="1"/>
  <c r="W34" i="1"/>
  <c r="X34" i="1"/>
  <c r="Y34" i="1"/>
  <c r="Z34" i="1"/>
  <c r="Q35" i="1"/>
  <c r="R35" i="1"/>
  <c r="S35" i="1"/>
  <c r="T35" i="1"/>
  <c r="U35" i="1"/>
  <c r="V35" i="1"/>
  <c r="W35" i="1"/>
  <c r="X35" i="1"/>
  <c r="Y35" i="1"/>
  <c r="Z35" i="1"/>
  <c r="Q36" i="1"/>
  <c r="R36" i="1"/>
  <c r="S36" i="1"/>
  <c r="T36" i="1"/>
  <c r="U36" i="1"/>
  <c r="V36" i="1"/>
  <c r="W36" i="1"/>
  <c r="X36" i="1"/>
  <c r="Y36" i="1"/>
  <c r="Z36" i="1"/>
  <c r="Q37" i="1"/>
  <c r="R37" i="1"/>
  <c r="S37" i="1"/>
  <c r="T37" i="1"/>
  <c r="U37" i="1"/>
  <c r="V37" i="1"/>
  <c r="W37" i="1"/>
  <c r="X37" i="1"/>
  <c r="Y37" i="1"/>
  <c r="Z37" i="1"/>
  <c r="Q38" i="1"/>
  <c r="R38" i="1"/>
  <c r="S38" i="1"/>
  <c r="T38" i="1"/>
  <c r="U38" i="1"/>
  <c r="V38" i="1"/>
  <c r="W38" i="1"/>
  <c r="X38" i="1"/>
  <c r="Y38" i="1"/>
  <c r="Z38" i="1"/>
  <c r="Q39" i="1"/>
  <c r="R39" i="1"/>
  <c r="S39" i="1"/>
  <c r="T39" i="1"/>
  <c r="U39" i="1"/>
  <c r="V39" i="1"/>
  <c r="W39" i="1"/>
  <c r="X39" i="1"/>
  <c r="Y39" i="1"/>
  <c r="Z39" i="1"/>
  <c r="Q40" i="1"/>
  <c r="R40" i="1"/>
  <c r="S40" i="1"/>
  <c r="T40" i="1"/>
  <c r="U40" i="1"/>
  <c r="V40" i="1"/>
  <c r="W40" i="1"/>
  <c r="X40" i="1"/>
  <c r="Y40" i="1"/>
  <c r="Z40" i="1"/>
  <c r="Q41" i="1"/>
  <c r="R41" i="1"/>
  <c r="S41" i="1"/>
  <c r="T41" i="1"/>
  <c r="U41" i="1"/>
  <c r="V41" i="1"/>
  <c r="W41" i="1"/>
  <c r="X41" i="1"/>
  <c r="Y41" i="1"/>
  <c r="Z41" i="1"/>
  <c r="Q42" i="1"/>
  <c r="R42" i="1"/>
  <c r="S42" i="1"/>
  <c r="T42" i="1"/>
  <c r="U42" i="1"/>
  <c r="V42" i="1"/>
  <c r="W42" i="1"/>
  <c r="X42" i="1"/>
  <c r="Y42" i="1"/>
  <c r="Z42" i="1"/>
  <c r="Q43" i="1"/>
  <c r="R43" i="1"/>
  <c r="S43" i="1"/>
  <c r="T43" i="1"/>
  <c r="U43" i="1"/>
  <c r="V43" i="1"/>
  <c r="W43" i="1"/>
  <c r="X43" i="1"/>
  <c r="Y43" i="1"/>
  <c r="Z43" i="1"/>
  <c r="Q44" i="1"/>
  <c r="R44" i="1"/>
  <c r="S44" i="1"/>
  <c r="T44" i="1"/>
  <c r="U44" i="1"/>
  <c r="V44" i="1"/>
  <c r="W44" i="1"/>
  <c r="X44" i="1"/>
  <c r="Y44" i="1"/>
  <c r="Z44" i="1"/>
  <c r="Q45" i="1"/>
  <c r="R45" i="1"/>
  <c r="S45" i="1"/>
  <c r="T45" i="1"/>
  <c r="U45" i="1"/>
  <c r="V45" i="1"/>
  <c r="W45" i="1"/>
  <c r="X45" i="1"/>
  <c r="Y45" i="1"/>
  <c r="Z45" i="1"/>
  <c r="Q46" i="1"/>
  <c r="R46" i="1"/>
  <c r="S46" i="1"/>
  <c r="T46" i="1"/>
  <c r="U46" i="1"/>
  <c r="V46" i="1"/>
  <c r="W46" i="1"/>
  <c r="X46" i="1"/>
  <c r="Y46" i="1"/>
  <c r="Z46" i="1"/>
  <c r="Q47" i="1"/>
  <c r="R47" i="1"/>
  <c r="S47" i="1"/>
  <c r="T47" i="1"/>
  <c r="U47" i="1"/>
  <c r="V47" i="1"/>
  <c r="W47" i="1"/>
  <c r="X47" i="1"/>
  <c r="Y47" i="1"/>
  <c r="Z47" i="1"/>
  <c r="Q48" i="1"/>
  <c r="R48" i="1"/>
  <c r="S48" i="1"/>
  <c r="T48" i="1"/>
  <c r="U48" i="1"/>
  <c r="V48" i="1"/>
  <c r="W48" i="1"/>
  <c r="X48" i="1"/>
  <c r="Y48" i="1"/>
  <c r="Z48" i="1"/>
  <c r="Q49" i="1"/>
  <c r="R49" i="1"/>
  <c r="S49" i="1"/>
  <c r="T49" i="1"/>
  <c r="U49" i="1"/>
  <c r="V49" i="1"/>
  <c r="W49" i="1"/>
  <c r="X49" i="1"/>
  <c r="Y49" i="1"/>
  <c r="Z49" i="1"/>
  <c r="Q50" i="1"/>
  <c r="R50" i="1"/>
  <c r="S50" i="1"/>
  <c r="T50" i="1"/>
  <c r="U50" i="1"/>
  <c r="V50" i="1"/>
  <c r="W50" i="1"/>
  <c r="X50" i="1"/>
  <c r="Y50" i="1"/>
  <c r="Z50" i="1"/>
  <c r="Q51" i="1"/>
  <c r="R51" i="1"/>
  <c r="S51" i="1"/>
  <c r="T51" i="1"/>
  <c r="U51" i="1"/>
  <c r="V51" i="1"/>
  <c r="W51" i="1"/>
  <c r="X51" i="1"/>
  <c r="Y51" i="1"/>
  <c r="Z51" i="1"/>
  <c r="Q52" i="1"/>
  <c r="R52" i="1"/>
  <c r="S52" i="1"/>
  <c r="T52" i="1"/>
  <c r="U52" i="1"/>
  <c r="V52" i="1"/>
  <c r="W52" i="1"/>
  <c r="X52" i="1"/>
  <c r="Y52" i="1"/>
  <c r="Z52" i="1"/>
  <c r="Q53" i="1"/>
  <c r="R53" i="1"/>
  <c r="S53" i="1"/>
  <c r="T53" i="1"/>
  <c r="U53" i="1"/>
  <c r="V53" i="1"/>
  <c r="W53" i="1"/>
  <c r="X53" i="1"/>
  <c r="Y53" i="1"/>
  <c r="Z53" i="1"/>
  <c r="Q54" i="1"/>
  <c r="R54" i="1"/>
  <c r="S54" i="1"/>
  <c r="T54" i="1"/>
  <c r="U54" i="1"/>
  <c r="V54" i="1"/>
  <c r="W54" i="1"/>
  <c r="X54" i="1"/>
  <c r="Y54" i="1"/>
  <c r="Z54" i="1"/>
  <c r="Q55" i="1"/>
  <c r="R55" i="1"/>
  <c r="S55" i="1"/>
  <c r="T55" i="1"/>
  <c r="U55" i="1"/>
  <c r="V55" i="1"/>
  <c r="W55" i="1"/>
  <c r="X55" i="1"/>
  <c r="Y55" i="1"/>
  <c r="Z55" i="1"/>
  <c r="Q56" i="1"/>
  <c r="R56" i="1"/>
  <c r="S56" i="1"/>
  <c r="T56" i="1"/>
  <c r="U56" i="1"/>
  <c r="V56" i="1"/>
  <c r="W56" i="1"/>
  <c r="X56" i="1"/>
  <c r="Y56" i="1"/>
  <c r="Z56" i="1"/>
  <c r="Q57" i="1"/>
  <c r="R57" i="1"/>
  <c r="S57" i="1"/>
  <c r="T57" i="1"/>
  <c r="U57" i="1"/>
  <c r="V57" i="1"/>
  <c r="W57" i="1"/>
  <c r="X57" i="1"/>
  <c r="Y57" i="1"/>
  <c r="Z57" i="1"/>
  <c r="Q58" i="1"/>
  <c r="R58" i="1"/>
  <c r="S58" i="1"/>
  <c r="T58" i="1"/>
  <c r="U58" i="1"/>
  <c r="V58" i="1"/>
  <c r="W58" i="1"/>
  <c r="X58" i="1"/>
  <c r="Y58" i="1"/>
  <c r="Z58" i="1"/>
  <c r="Q59" i="1"/>
  <c r="R59" i="1"/>
  <c r="S59" i="1"/>
  <c r="T59" i="1"/>
  <c r="U59" i="1"/>
  <c r="V59" i="1"/>
  <c r="W59" i="1"/>
  <c r="X59" i="1"/>
  <c r="Y59" i="1"/>
  <c r="Z59" i="1"/>
  <c r="Q60" i="1"/>
  <c r="R60" i="1"/>
  <c r="S60" i="1"/>
  <c r="T60" i="1"/>
  <c r="U60" i="1"/>
  <c r="V60" i="1"/>
  <c r="W60" i="1"/>
  <c r="X60" i="1"/>
  <c r="Y60" i="1"/>
  <c r="Z60" i="1"/>
  <c r="Q61" i="1"/>
  <c r="R61" i="1"/>
  <c r="S61" i="1"/>
  <c r="T61" i="1"/>
  <c r="U61" i="1"/>
  <c r="V61" i="1"/>
  <c r="W61" i="1"/>
  <c r="X61" i="1"/>
  <c r="Y61" i="1"/>
  <c r="Z61" i="1"/>
  <c r="Q62" i="1"/>
  <c r="R62" i="1"/>
  <c r="S62" i="1"/>
  <c r="T62" i="1"/>
  <c r="U62" i="1"/>
  <c r="V62" i="1"/>
  <c r="W62" i="1"/>
  <c r="X62" i="1"/>
  <c r="Y62" i="1"/>
  <c r="Z62" i="1"/>
  <c r="Q63" i="1"/>
  <c r="R63" i="1"/>
  <c r="S63" i="1"/>
  <c r="T63" i="1"/>
  <c r="U63" i="1"/>
  <c r="V63" i="1"/>
  <c r="W63" i="1"/>
  <c r="X63" i="1"/>
  <c r="Y63" i="1"/>
  <c r="Z63" i="1"/>
  <c r="Q64" i="1"/>
  <c r="R64" i="1"/>
  <c r="T64" i="1"/>
  <c r="Y64" i="1"/>
  <c r="Q65" i="1"/>
  <c r="R65" i="1"/>
  <c r="S65" i="1"/>
  <c r="T65" i="1"/>
  <c r="U65" i="1"/>
  <c r="V65" i="1"/>
  <c r="W65" i="1"/>
  <c r="X65" i="1"/>
  <c r="Y65" i="1"/>
  <c r="Z65" i="1"/>
  <c r="Q66" i="1"/>
  <c r="R66" i="1"/>
  <c r="S66" i="1"/>
  <c r="T66" i="1"/>
  <c r="U66" i="1"/>
  <c r="V66" i="1"/>
  <c r="W66" i="1"/>
  <c r="X66" i="1"/>
  <c r="Y66" i="1"/>
  <c r="Z66" i="1"/>
  <c r="Q67" i="1"/>
  <c r="R67" i="1"/>
  <c r="S67" i="1"/>
  <c r="T67" i="1"/>
  <c r="U67" i="1"/>
  <c r="V67" i="1"/>
  <c r="W67" i="1"/>
  <c r="X67" i="1"/>
  <c r="Y67" i="1"/>
  <c r="Z67" i="1"/>
  <c r="Q68" i="1"/>
  <c r="R68" i="1"/>
  <c r="S68" i="1"/>
  <c r="T68" i="1"/>
  <c r="U68" i="1"/>
  <c r="V68" i="1"/>
  <c r="W68" i="1"/>
  <c r="X68" i="1"/>
  <c r="Y68" i="1"/>
  <c r="Z68" i="1"/>
  <c r="Q69" i="1"/>
  <c r="R69" i="1"/>
  <c r="S69" i="1"/>
  <c r="T69" i="1"/>
  <c r="U69" i="1"/>
  <c r="V69" i="1"/>
  <c r="W69" i="1"/>
  <c r="X69" i="1"/>
  <c r="Y69" i="1"/>
  <c r="Z69" i="1"/>
  <c r="Q70" i="1"/>
  <c r="R70" i="1"/>
  <c r="S70" i="1"/>
  <c r="T70" i="1"/>
  <c r="U70" i="1"/>
  <c r="V70" i="1"/>
  <c r="W70" i="1"/>
  <c r="X70" i="1"/>
  <c r="Y70" i="1"/>
  <c r="Z70" i="1"/>
  <c r="Q71" i="1"/>
  <c r="R71" i="1"/>
  <c r="S71" i="1"/>
  <c r="T71" i="1"/>
  <c r="U71" i="1"/>
  <c r="V71" i="1"/>
  <c r="W71" i="1"/>
  <c r="X71" i="1"/>
  <c r="Y71" i="1"/>
  <c r="Z71" i="1"/>
  <c r="Q72" i="1"/>
  <c r="R72" i="1"/>
  <c r="S72" i="1"/>
  <c r="T72" i="1"/>
  <c r="U72" i="1"/>
  <c r="V72" i="1"/>
  <c r="W72" i="1"/>
  <c r="X72" i="1"/>
  <c r="Y72" i="1"/>
  <c r="Z72" i="1"/>
  <c r="Q73" i="1"/>
  <c r="R73" i="1"/>
  <c r="S73" i="1"/>
  <c r="T73" i="1"/>
  <c r="U73" i="1"/>
  <c r="V73" i="1"/>
  <c r="W73" i="1"/>
  <c r="X73" i="1"/>
  <c r="Y73" i="1"/>
  <c r="Z73" i="1"/>
  <c r="Q74" i="1"/>
  <c r="R74" i="1"/>
  <c r="S74" i="1"/>
  <c r="T74" i="1"/>
  <c r="U74" i="1"/>
  <c r="V74" i="1"/>
  <c r="W74" i="1"/>
  <c r="X74" i="1"/>
  <c r="Y74" i="1"/>
  <c r="Z74" i="1"/>
  <c r="Q75" i="1"/>
  <c r="R75" i="1"/>
  <c r="S75" i="1"/>
  <c r="T75" i="1"/>
  <c r="U75" i="1"/>
  <c r="V75" i="1"/>
  <c r="W75" i="1"/>
  <c r="X75" i="1"/>
  <c r="Y75" i="1"/>
  <c r="Z75" i="1"/>
  <c r="Q76" i="1"/>
  <c r="R76" i="1"/>
  <c r="S76" i="1"/>
  <c r="T76" i="1"/>
  <c r="U76" i="1"/>
  <c r="V76" i="1"/>
  <c r="W76" i="1"/>
  <c r="X76" i="1"/>
  <c r="Y76" i="1"/>
  <c r="Z76" i="1"/>
  <c r="Q77" i="1"/>
  <c r="R77" i="1"/>
  <c r="S77" i="1"/>
  <c r="T77" i="1"/>
  <c r="U77" i="1"/>
  <c r="V77" i="1"/>
  <c r="W77" i="1"/>
  <c r="X77" i="1"/>
  <c r="Y77" i="1"/>
  <c r="Z77" i="1"/>
  <c r="Q78" i="1"/>
  <c r="R78" i="1"/>
  <c r="S78" i="1"/>
  <c r="T78" i="1"/>
  <c r="U78" i="1"/>
  <c r="V78" i="1"/>
  <c r="W78" i="1"/>
  <c r="X78" i="1"/>
  <c r="Y78" i="1"/>
  <c r="Z78" i="1"/>
  <c r="Q79" i="1"/>
  <c r="R79" i="1"/>
  <c r="S79" i="1"/>
  <c r="T79" i="1"/>
  <c r="U79" i="1"/>
  <c r="V79" i="1"/>
  <c r="W79" i="1"/>
  <c r="X79" i="1"/>
  <c r="Y79" i="1"/>
  <c r="Z79" i="1"/>
  <c r="Q80" i="1"/>
  <c r="R80" i="1"/>
  <c r="S80" i="1"/>
  <c r="T80" i="1"/>
  <c r="U80" i="1"/>
  <c r="V80" i="1"/>
  <c r="W80" i="1"/>
  <c r="X80" i="1"/>
  <c r="Y80" i="1"/>
  <c r="Z80" i="1"/>
  <c r="Q81" i="1"/>
  <c r="R81" i="1"/>
  <c r="S81" i="1"/>
  <c r="T81" i="1"/>
  <c r="U81" i="1"/>
  <c r="V81" i="1"/>
  <c r="W81" i="1"/>
  <c r="X81" i="1"/>
  <c r="Y81" i="1"/>
  <c r="Z81" i="1"/>
  <c r="Q82" i="1"/>
  <c r="R82" i="1"/>
  <c r="S82" i="1"/>
  <c r="T82" i="1"/>
  <c r="U82" i="1"/>
  <c r="V82" i="1"/>
  <c r="W82" i="1"/>
  <c r="X82" i="1"/>
  <c r="Y82" i="1"/>
  <c r="Z82" i="1"/>
  <c r="Q83" i="1"/>
  <c r="R83" i="1"/>
  <c r="S83" i="1"/>
  <c r="T83" i="1"/>
  <c r="U83" i="1"/>
  <c r="V83" i="1"/>
  <c r="W83" i="1"/>
  <c r="X83" i="1"/>
  <c r="Y83" i="1"/>
  <c r="Z83" i="1"/>
  <c r="Q84" i="1"/>
  <c r="R84" i="1"/>
  <c r="S84" i="1"/>
  <c r="T84" i="1"/>
  <c r="U84" i="1"/>
  <c r="V84" i="1"/>
  <c r="W84" i="1"/>
  <c r="X84" i="1"/>
  <c r="Y84" i="1"/>
  <c r="Z84" i="1"/>
  <c r="Q85" i="1"/>
  <c r="R85" i="1"/>
  <c r="S85" i="1"/>
  <c r="T85" i="1"/>
  <c r="U85" i="1"/>
  <c r="V85" i="1"/>
  <c r="W85" i="1"/>
  <c r="X85" i="1"/>
  <c r="Y85" i="1"/>
  <c r="Z85" i="1"/>
  <c r="Q86" i="1"/>
  <c r="R86" i="1"/>
  <c r="S86" i="1"/>
  <c r="T86" i="1"/>
  <c r="U86" i="1"/>
  <c r="V86" i="1"/>
  <c r="W86" i="1"/>
  <c r="X86" i="1"/>
  <c r="Y86" i="1"/>
  <c r="Z86" i="1"/>
  <c r="Q87" i="1"/>
  <c r="R87" i="1"/>
  <c r="S87" i="1"/>
  <c r="T87" i="1"/>
  <c r="U87" i="1"/>
  <c r="V87" i="1"/>
  <c r="W87" i="1"/>
  <c r="X87" i="1"/>
  <c r="Y87" i="1"/>
  <c r="Z87" i="1"/>
  <c r="Q88" i="1"/>
  <c r="R88" i="1"/>
  <c r="S88" i="1"/>
  <c r="T88" i="1"/>
  <c r="U88" i="1"/>
  <c r="V88" i="1"/>
  <c r="W88" i="1"/>
  <c r="X88" i="1"/>
  <c r="Y88" i="1"/>
  <c r="Z88" i="1"/>
  <c r="Q89" i="1"/>
  <c r="R89" i="1"/>
  <c r="S89" i="1"/>
  <c r="T89" i="1"/>
  <c r="U89" i="1"/>
  <c r="V89" i="1"/>
  <c r="W89" i="1"/>
  <c r="X89" i="1"/>
  <c r="Y89" i="1"/>
  <c r="Z89" i="1"/>
  <c r="Q90" i="1"/>
  <c r="R90" i="1"/>
  <c r="S90" i="1"/>
  <c r="T90" i="1"/>
  <c r="U90" i="1"/>
  <c r="V90" i="1"/>
  <c r="W90" i="1"/>
  <c r="X90" i="1"/>
  <c r="Y90" i="1"/>
  <c r="Z90" i="1"/>
  <c r="Q91" i="1"/>
  <c r="R91" i="1"/>
  <c r="S91" i="1"/>
  <c r="T91" i="1"/>
  <c r="U91" i="1"/>
  <c r="V91" i="1"/>
  <c r="W91" i="1"/>
  <c r="X91" i="1"/>
  <c r="Y91" i="1"/>
  <c r="Z91" i="1"/>
  <c r="Q92" i="1"/>
  <c r="R92" i="1"/>
  <c r="S92" i="1"/>
  <c r="T92" i="1"/>
  <c r="U92" i="1"/>
  <c r="V92" i="1"/>
  <c r="W92" i="1"/>
  <c r="X92" i="1"/>
  <c r="Y92" i="1"/>
  <c r="Z92" i="1"/>
  <c r="Q93" i="1"/>
  <c r="R93" i="1"/>
  <c r="S93" i="1"/>
  <c r="T93" i="1"/>
  <c r="U93" i="1"/>
  <c r="V93" i="1"/>
  <c r="W93" i="1"/>
  <c r="X93" i="1"/>
  <c r="Y93" i="1"/>
  <c r="Z93" i="1"/>
  <c r="Q94" i="1"/>
  <c r="R94" i="1"/>
  <c r="S94" i="1"/>
  <c r="T94" i="1"/>
  <c r="U94" i="1"/>
  <c r="V94" i="1"/>
  <c r="W94" i="1"/>
  <c r="X94" i="1"/>
  <c r="Y94" i="1"/>
  <c r="Z94" i="1"/>
  <c r="Q95" i="1"/>
  <c r="R95" i="1"/>
  <c r="S95" i="1"/>
  <c r="T95" i="1"/>
  <c r="U95" i="1"/>
  <c r="V95" i="1"/>
  <c r="W95" i="1"/>
  <c r="X95" i="1"/>
  <c r="Y95" i="1"/>
  <c r="Z95" i="1"/>
  <c r="Q96" i="1"/>
  <c r="R96" i="1"/>
  <c r="S96" i="1"/>
  <c r="T96" i="1"/>
  <c r="U96" i="1"/>
  <c r="V96" i="1"/>
  <c r="W96" i="1"/>
  <c r="X96" i="1"/>
  <c r="Y96" i="1"/>
  <c r="Z96" i="1"/>
  <c r="Q97" i="1"/>
  <c r="R97" i="1"/>
  <c r="S97" i="1"/>
  <c r="T97" i="1"/>
  <c r="U97" i="1"/>
  <c r="V97" i="1"/>
  <c r="W97" i="1"/>
  <c r="X97" i="1"/>
  <c r="Y97" i="1"/>
  <c r="Z97" i="1"/>
  <c r="Q98" i="1"/>
  <c r="R98" i="1"/>
  <c r="S98" i="1"/>
  <c r="T98" i="1"/>
  <c r="U98" i="1"/>
  <c r="V98" i="1"/>
  <c r="W98" i="1"/>
  <c r="X98" i="1"/>
  <c r="Y98" i="1"/>
  <c r="Z98" i="1"/>
  <c r="Q99" i="1"/>
  <c r="R99" i="1"/>
  <c r="S99" i="1"/>
  <c r="T99" i="1"/>
  <c r="U99" i="1"/>
  <c r="V99" i="1"/>
  <c r="W99" i="1"/>
  <c r="X99" i="1"/>
  <c r="Y99" i="1"/>
  <c r="Z99" i="1"/>
  <c r="Q100" i="1"/>
  <c r="R100" i="1"/>
  <c r="S100" i="1"/>
  <c r="T100" i="1"/>
  <c r="U100" i="1"/>
  <c r="V100" i="1"/>
  <c r="W100" i="1"/>
  <c r="X100" i="1"/>
  <c r="Y100" i="1"/>
  <c r="Z100" i="1"/>
  <c r="Q101" i="1"/>
  <c r="R101" i="1"/>
  <c r="S101" i="1"/>
  <c r="T101" i="1"/>
  <c r="U101" i="1"/>
  <c r="V101" i="1"/>
  <c r="W101" i="1"/>
  <c r="X101" i="1"/>
  <c r="Y101" i="1"/>
  <c r="Z101" i="1"/>
  <c r="Q102" i="1"/>
  <c r="R102" i="1"/>
  <c r="S102" i="1"/>
  <c r="T102" i="1"/>
  <c r="U102" i="1"/>
  <c r="V102" i="1"/>
  <c r="W102" i="1"/>
  <c r="X102" i="1"/>
  <c r="Y102" i="1"/>
  <c r="Z102" i="1"/>
  <c r="Q103" i="1"/>
  <c r="R103" i="1"/>
  <c r="S103" i="1"/>
  <c r="T103" i="1"/>
  <c r="U103" i="1"/>
  <c r="V103" i="1"/>
  <c r="W103" i="1"/>
  <c r="X103" i="1"/>
  <c r="Y103" i="1"/>
  <c r="Z103" i="1"/>
  <c r="Q104" i="1"/>
  <c r="R104" i="1"/>
  <c r="S104" i="1"/>
  <c r="T104" i="1"/>
  <c r="U104" i="1"/>
  <c r="V104" i="1"/>
  <c r="W104" i="1"/>
  <c r="X104" i="1"/>
  <c r="Y104" i="1"/>
  <c r="Z104" i="1"/>
  <c r="Q105" i="1"/>
  <c r="R105" i="1"/>
  <c r="S105" i="1"/>
  <c r="T105" i="1"/>
  <c r="U105" i="1"/>
  <c r="V105" i="1"/>
  <c r="W105" i="1"/>
  <c r="X105" i="1"/>
  <c r="Y105" i="1"/>
  <c r="Z105" i="1"/>
  <c r="Q106" i="1"/>
  <c r="R106" i="1"/>
  <c r="S106" i="1"/>
  <c r="T106" i="1"/>
  <c r="U106" i="1"/>
  <c r="V106" i="1"/>
  <c r="W106" i="1"/>
  <c r="X106" i="1"/>
  <c r="Y106" i="1"/>
  <c r="Z106" i="1"/>
  <c r="Q107" i="1"/>
  <c r="R107" i="1"/>
  <c r="S107" i="1"/>
  <c r="T107" i="1"/>
  <c r="U107" i="1"/>
  <c r="V107" i="1"/>
  <c r="W107" i="1"/>
  <c r="X107" i="1"/>
  <c r="Y107" i="1"/>
  <c r="Z107" i="1"/>
  <c r="Q108" i="1"/>
  <c r="R108" i="1"/>
  <c r="S108" i="1"/>
  <c r="T108" i="1"/>
  <c r="U108" i="1"/>
  <c r="V108" i="1"/>
  <c r="W108" i="1"/>
  <c r="X108" i="1"/>
  <c r="Y108" i="1"/>
  <c r="Z108" i="1"/>
  <c r="Q109" i="1"/>
  <c r="R109" i="1"/>
  <c r="S109" i="1"/>
  <c r="T109" i="1"/>
  <c r="U109" i="1"/>
  <c r="V109" i="1"/>
  <c r="W109" i="1"/>
  <c r="X109" i="1"/>
  <c r="Y109" i="1"/>
  <c r="Z109" i="1"/>
  <c r="Q110" i="1"/>
  <c r="R110" i="1"/>
  <c r="S110" i="1"/>
  <c r="T110" i="1"/>
  <c r="U110" i="1"/>
  <c r="V110" i="1"/>
  <c r="W110" i="1"/>
  <c r="X110" i="1"/>
  <c r="Y110" i="1"/>
  <c r="Z110" i="1"/>
  <c r="Q111" i="1"/>
  <c r="R111" i="1"/>
  <c r="S111" i="1"/>
  <c r="T111" i="1"/>
  <c r="U111" i="1"/>
  <c r="V111" i="1"/>
  <c r="W111" i="1"/>
  <c r="X111" i="1"/>
  <c r="Y111" i="1"/>
  <c r="Z111" i="1"/>
  <c r="Q112" i="1"/>
  <c r="R112" i="1"/>
  <c r="S112" i="1"/>
  <c r="T112" i="1"/>
  <c r="U112" i="1"/>
  <c r="V112" i="1"/>
  <c r="W112" i="1"/>
  <c r="X112" i="1"/>
  <c r="Y112" i="1"/>
  <c r="Z112" i="1"/>
  <c r="Q113" i="1"/>
  <c r="R113" i="1"/>
  <c r="S113" i="1"/>
  <c r="T113" i="1"/>
  <c r="U113" i="1"/>
  <c r="V113" i="1"/>
  <c r="W113" i="1"/>
  <c r="X113" i="1"/>
  <c r="Y113" i="1"/>
  <c r="Z113" i="1"/>
  <c r="Q114" i="1"/>
  <c r="R114" i="1"/>
  <c r="S114" i="1"/>
  <c r="T114" i="1"/>
  <c r="U114" i="1"/>
  <c r="V114" i="1"/>
  <c r="W114" i="1"/>
  <c r="X114" i="1"/>
  <c r="Y114" i="1"/>
  <c r="Z114" i="1"/>
  <c r="Q115" i="1"/>
  <c r="R115" i="1"/>
  <c r="S115" i="1"/>
  <c r="T115" i="1"/>
  <c r="U115" i="1"/>
  <c r="V115" i="1"/>
  <c r="W115" i="1"/>
  <c r="X115" i="1"/>
  <c r="Y115" i="1"/>
  <c r="Z115" i="1"/>
  <c r="Q116" i="1"/>
  <c r="R116" i="1"/>
  <c r="S116" i="1"/>
  <c r="T116" i="1"/>
  <c r="U116" i="1"/>
  <c r="V116" i="1"/>
  <c r="W116" i="1"/>
  <c r="X116" i="1"/>
  <c r="Y116" i="1"/>
  <c r="Z116" i="1"/>
  <c r="Q117" i="1"/>
  <c r="R117" i="1"/>
  <c r="S117" i="1"/>
  <c r="T117" i="1"/>
  <c r="U117" i="1"/>
  <c r="V117" i="1"/>
  <c r="W117" i="1"/>
  <c r="X117" i="1"/>
  <c r="Y117" i="1"/>
  <c r="Z117" i="1"/>
  <c r="Q118" i="1"/>
  <c r="R118" i="1"/>
  <c r="S118" i="1"/>
  <c r="T118" i="1"/>
  <c r="U118" i="1"/>
  <c r="V118" i="1"/>
  <c r="W118" i="1"/>
  <c r="X118" i="1"/>
  <c r="Y118" i="1"/>
  <c r="Z118" i="1"/>
  <c r="Q119" i="1"/>
  <c r="R119" i="1"/>
  <c r="S119" i="1"/>
  <c r="T119" i="1"/>
  <c r="U119" i="1"/>
  <c r="V119" i="1"/>
  <c r="W119" i="1"/>
  <c r="X119" i="1"/>
  <c r="Y119" i="1"/>
  <c r="Z119" i="1"/>
  <c r="Q120" i="1"/>
  <c r="R120" i="1"/>
  <c r="S120" i="1"/>
  <c r="T120" i="1"/>
  <c r="U120" i="1"/>
  <c r="V120" i="1"/>
  <c r="W120" i="1"/>
  <c r="X120" i="1"/>
  <c r="Y120" i="1"/>
  <c r="Z120" i="1"/>
  <c r="Q121" i="1"/>
  <c r="R121" i="1"/>
  <c r="S121" i="1"/>
  <c r="T121" i="1"/>
  <c r="U121" i="1"/>
  <c r="V121" i="1"/>
  <c r="W121" i="1"/>
  <c r="X121" i="1"/>
  <c r="Y121" i="1"/>
  <c r="Z121" i="1"/>
  <c r="Q122" i="1"/>
  <c r="R122" i="1"/>
  <c r="S122" i="1"/>
  <c r="T122" i="1"/>
  <c r="U122" i="1"/>
  <c r="V122" i="1"/>
  <c r="W122" i="1"/>
  <c r="X122" i="1"/>
  <c r="Y122" i="1"/>
  <c r="Z122" i="1"/>
  <c r="Q123" i="1"/>
  <c r="R123" i="1"/>
  <c r="S123" i="1"/>
  <c r="T123" i="1"/>
  <c r="U123" i="1"/>
  <c r="V123" i="1"/>
  <c r="W123" i="1"/>
  <c r="X123" i="1"/>
  <c r="Y123" i="1"/>
  <c r="Z123" i="1"/>
  <c r="Q124" i="1"/>
  <c r="R124" i="1"/>
  <c r="S124" i="1"/>
  <c r="T124" i="1"/>
  <c r="U124" i="1"/>
  <c r="V124" i="1"/>
  <c r="W124" i="1"/>
  <c r="X124" i="1"/>
  <c r="Y124" i="1"/>
  <c r="Z124" i="1"/>
  <c r="Q125" i="1"/>
  <c r="Y125" i="1"/>
  <c r="Q126" i="1"/>
  <c r="R126" i="1"/>
  <c r="S126" i="1"/>
  <c r="T126" i="1"/>
  <c r="U126" i="1"/>
  <c r="V126" i="1"/>
  <c r="W126" i="1"/>
  <c r="X126" i="1"/>
  <c r="Y126" i="1"/>
  <c r="Z126" i="1"/>
  <c r="Q127" i="1"/>
  <c r="R127" i="1"/>
  <c r="S127" i="1"/>
  <c r="T127" i="1"/>
  <c r="U127" i="1"/>
  <c r="V127" i="1"/>
  <c r="W127" i="1"/>
  <c r="X127" i="1"/>
  <c r="Y127" i="1"/>
  <c r="Z127" i="1"/>
  <c r="Q128" i="1"/>
  <c r="R128" i="1"/>
  <c r="S128" i="1"/>
  <c r="T128" i="1"/>
  <c r="U128" i="1"/>
  <c r="V128" i="1"/>
  <c r="W128" i="1"/>
  <c r="X128" i="1"/>
  <c r="Y128" i="1"/>
  <c r="Z128" i="1"/>
  <c r="Q129" i="1"/>
  <c r="R129" i="1"/>
  <c r="S129" i="1"/>
  <c r="T129" i="1"/>
  <c r="U129" i="1"/>
  <c r="V129" i="1"/>
  <c r="W129" i="1"/>
  <c r="X129" i="1"/>
  <c r="Y129" i="1"/>
  <c r="Z129" i="1"/>
  <c r="Q130" i="1"/>
  <c r="R130" i="1"/>
  <c r="S130" i="1"/>
  <c r="T130" i="1"/>
  <c r="U130" i="1"/>
  <c r="V130" i="1"/>
  <c r="W130" i="1"/>
  <c r="X130" i="1"/>
  <c r="Y130" i="1"/>
  <c r="Z130" i="1"/>
  <c r="Q131" i="1"/>
  <c r="R131" i="1"/>
  <c r="S131" i="1"/>
  <c r="T131" i="1"/>
  <c r="U131" i="1"/>
  <c r="V131" i="1"/>
  <c r="W131" i="1"/>
  <c r="X131" i="1"/>
  <c r="Y131" i="1"/>
  <c r="Z131" i="1"/>
  <c r="Q132" i="1"/>
  <c r="R132" i="1"/>
  <c r="S132" i="1"/>
  <c r="T132" i="1"/>
  <c r="U132" i="1"/>
  <c r="V132" i="1"/>
  <c r="W132" i="1"/>
  <c r="X132" i="1"/>
  <c r="Y132" i="1"/>
  <c r="Z132" i="1"/>
  <c r="Q133" i="1"/>
  <c r="R133" i="1"/>
  <c r="S133" i="1"/>
  <c r="T133" i="1"/>
  <c r="U133" i="1"/>
  <c r="V133" i="1"/>
  <c r="W133" i="1"/>
  <c r="X133" i="1"/>
  <c r="Y133" i="1"/>
  <c r="Z133" i="1"/>
  <c r="Q134" i="1"/>
  <c r="R134" i="1"/>
  <c r="S134" i="1"/>
  <c r="T134" i="1"/>
  <c r="U134" i="1"/>
  <c r="V134" i="1"/>
  <c r="W134" i="1"/>
  <c r="X134" i="1"/>
  <c r="Y134" i="1"/>
  <c r="Z134" i="1"/>
  <c r="Q135" i="1"/>
  <c r="R135" i="1"/>
  <c r="S135" i="1"/>
  <c r="T135" i="1"/>
  <c r="U135" i="1"/>
  <c r="V135" i="1"/>
  <c r="W135" i="1"/>
  <c r="X135" i="1"/>
  <c r="Y135" i="1"/>
  <c r="Z135" i="1"/>
  <c r="Q136" i="1"/>
  <c r="R136" i="1"/>
  <c r="S136" i="1"/>
  <c r="T136" i="1"/>
  <c r="U136" i="1"/>
  <c r="V136" i="1"/>
  <c r="W136" i="1"/>
  <c r="X136" i="1"/>
  <c r="Y136" i="1"/>
  <c r="Z136" i="1"/>
  <c r="Q137" i="1"/>
  <c r="R137" i="1"/>
  <c r="S137" i="1"/>
  <c r="T137" i="1"/>
  <c r="U137" i="1"/>
  <c r="V137" i="1"/>
  <c r="W137" i="1"/>
  <c r="X137" i="1"/>
  <c r="Y137" i="1"/>
  <c r="Z137" i="1"/>
  <c r="Q138" i="1"/>
  <c r="R138" i="1"/>
  <c r="S138" i="1"/>
  <c r="T138" i="1"/>
  <c r="U138" i="1"/>
  <c r="V138" i="1"/>
  <c r="W138" i="1"/>
  <c r="X138" i="1"/>
  <c r="Y138" i="1"/>
  <c r="Z138" i="1"/>
  <c r="Q139" i="1"/>
  <c r="R139" i="1"/>
  <c r="S139" i="1"/>
  <c r="T139" i="1"/>
  <c r="U139" i="1"/>
  <c r="V139" i="1"/>
  <c r="W139" i="1"/>
  <c r="X139" i="1"/>
  <c r="Y139" i="1"/>
  <c r="Z139" i="1"/>
  <c r="Q140" i="1"/>
  <c r="R140" i="1"/>
  <c r="S140" i="1"/>
  <c r="T140" i="1"/>
  <c r="U140" i="1"/>
  <c r="V140" i="1"/>
  <c r="W140" i="1"/>
  <c r="X140" i="1"/>
  <c r="Y140" i="1"/>
  <c r="Z140" i="1"/>
  <c r="Q141" i="1"/>
  <c r="R141" i="1"/>
  <c r="S141" i="1"/>
  <c r="T141" i="1"/>
  <c r="U141" i="1"/>
  <c r="V141" i="1"/>
  <c r="W141" i="1"/>
  <c r="X141" i="1"/>
  <c r="Y141" i="1"/>
  <c r="Z141" i="1"/>
  <c r="Q142" i="1"/>
  <c r="R142" i="1"/>
  <c r="S142" i="1"/>
  <c r="T142" i="1"/>
  <c r="U142" i="1"/>
  <c r="V142" i="1"/>
  <c r="W142" i="1"/>
  <c r="X142" i="1"/>
  <c r="Y142" i="1"/>
  <c r="Z142" i="1"/>
  <c r="Q143" i="1"/>
  <c r="R143" i="1"/>
  <c r="S143" i="1"/>
  <c r="T143" i="1"/>
  <c r="U143" i="1"/>
  <c r="V143" i="1"/>
  <c r="W143" i="1"/>
  <c r="X143" i="1"/>
  <c r="Y143" i="1"/>
  <c r="Z143" i="1"/>
  <c r="Q144" i="1"/>
  <c r="R144" i="1"/>
  <c r="S144" i="1"/>
  <c r="T144" i="1"/>
  <c r="U144" i="1"/>
  <c r="V144" i="1"/>
  <c r="W144" i="1"/>
  <c r="X144" i="1"/>
  <c r="Y144" i="1"/>
  <c r="Z144" i="1"/>
  <c r="Q145" i="1"/>
  <c r="R145" i="1"/>
  <c r="S145" i="1"/>
  <c r="T145" i="1"/>
  <c r="U145" i="1"/>
  <c r="V145" i="1"/>
  <c r="W145" i="1"/>
  <c r="X145" i="1"/>
  <c r="Y145" i="1"/>
  <c r="Z145" i="1"/>
  <c r="Q146" i="1"/>
  <c r="R146" i="1"/>
  <c r="S146" i="1"/>
  <c r="T146" i="1"/>
  <c r="U146" i="1"/>
  <c r="V146" i="1"/>
  <c r="W146" i="1"/>
  <c r="X146" i="1"/>
  <c r="Y146" i="1"/>
  <c r="Z146" i="1"/>
  <c r="Q147" i="1"/>
  <c r="R147" i="1"/>
  <c r="S147" i="1"/>
  <c r="T147" i="1"/>
  <c r="U147" i="1"/>
  <c r="V147" i="1"/>
  <c r="W147" i="1"/>
  <c r="X147" i="1"/>
  <c r="Y147" i="1"/>
  <c r="Z147" i="1"/>
  <c r="Q148" i="1"/>
  <c r="R148" i="1"/>
  <c r="S148" i="1"/>
  <c r="T148" i="1"/>
  <c r="U148" i="1"/>
  <c r="V148" i="1"/>
  <c r="W148" i="1"/>
  <c r="X148" i="1"/>
  <c r="Y148" i="1"/>
  <c r="Z148" i="1"/>
  <c r="Q149" i="1"/>
  <c r="R149" i="1"/>
  <c r="S149" i="1"/>
  <c r="T149" i="1"/>
  <c r="U149" i="1"/>
  <c r="V149" i="1"/>
  <c r="W149" i="1"/>
  <c r="X149" i="1"/>
  <c r="Y149" i="1"/>
  <c r="Z149" i="1"/>
  <c r="Q150" i="1"/>
  <c r="R150" i="1"/>
  <c r="S150" i="1"/>
  <c r="T150" i="1"/>
  <c r="U150" i="1"/>
  <c r="V150" i="1"/>
  <c r="W150" i="1"/>
  <c r="X150" i="1"/>
  <c r="Y150" i="1"/>
  <c r="Z150" i="1"/>
  <c r="Q151" i="1"/>
  <c r="R151" i="1"/>
  <c r="S151" i="1"/>
  <c r="T151" i="1"/>
  <c r="U151" i="1"/>
  <c r="V151" i="1"/>
  <c r="W151" i="1"/>
  <c r="X151" i="1"/>
  <c r="Y151" i="1"/>
  <c r="Z151" i="1"/>
  <c r="Q152" i="1"/>
  <c r="R152" i="1"/>
  <c r="S152" i="1"/>
  <c r="T152" i="1"/>
  <c r="U152" i="1"/>
  <c r="V152" i="1"/>
  <c r="W152" i="1"/>
  <c r="X152" i="1"/>
  <c r="Y152" i="1"/>
  <c r="Z152" i="1"/>
  <c r="Q153" i="1"/>
  <c r="R153" i="1"/>
  <c r="S153" i="1"/>
  <c r="T153" i="1"/>
  <c r="U153" i="1"/>
  <c r="V153" i="1"/>
  <c r="W153" i="1"/>
  <c r="X153" i="1"/>
  <c r="Y153" i="1"/>
  <c r="Z153" i="1"/>
  <c r="Q154" i="1"/>
  <c r="R154" i="1"/>
  <c r="S154" i="1"/>
  <c r="T154" i="1"/>
  <c r="U154" i="1"/>
  <c r="V154" i="1"/>
  <c r="W154" i="1"/>
  <c r="X154" i="1"/>
  <c r="Y154" i="1"/>
  <c r="Z154" i="1"/>
  <c r="Q155" i="1"/>
  <c r="R155" i="1"/>
  <c r="S155" i="1"/>
  <c r="T155" i="1"/>
  <c r="U155" i="1"/>
  <c r="V155" i="1"/>
  <c r="W155" i="1"/>
  <c r="X155" i="1"/>
  <c r="Y155" i="1"/>
  <c r="Z155" i="1"/>
  <c r="Q156" i="1"/>
  <c r="R156" i="1"/>
  <c r="S156" i="1"/>
  <c r="T156" i="1"/>
  <c r="U156" i="1"/>
  <c r="V156" i="1"/>
  <c r="W156" i="1"/>
  <c r="X156" i="1"/>
  <c r="Y156" i="1"/>
  <c r="Z156" i="1"/>
  <c r="Q157" i="1"/>
  <c r="R157" i="1"/>
  <c r="S157" i="1"/>
  <c r="T157" i="1"/>
  <c r="U157" i="1"/>
  <c r="V157" i="1"/>
  <c r="W157" i="1"/>
  <c r="X157" i="1"/>
  <c r="Y157" i="1"/>
  <c r="Z157" i="1"/>
  <c r="Q158" i="1"/>
  <c r="R158" i="1"/>
  <c r="S158" i="1"/>
  <c r="T158" i="1"/>
  <c r="U158" i="1"/>
  <c r="V158" i="1"/>
  <c r="W158" i="1"/>
  <c r="X158" i="1"/>
  <c r="Y158" i="1"/>
  <c r="Z158" i="1"/>
  <c r="Q159" i="1"/>
  <c r="R159" i="1"/>
  <c r="S159" i="1"/>
  <c r="T159" i="1"/>
  <c r="U159" i="1"/>
  <c r="V159" i="1"/>
  <c r="W159" i="1"/>
  <c r="X159" i="1"/>
  <c r="Y159" i="1"/>
  <c r="Z159" i="1"/>
  <c r="Q160" i="1"/>
  <c r="R160" i="1"/>
  <c r="S160" i="1"/>
  <c r="T160" i="1"/>
  <c r="U160" i="1"/>
  <c r="V160" i="1"/>
  <c r="W160" i="1"/>
  <c r="X160" i="1"/>
  <c r="Y160" i="1"/>
  <c r="Z160" i="1"/>
  <c r="Q161" i="1"/>
  <c r="R161" i="1"/>
  <c r="S161" i="1"/>
  <c r="T161" i="1"/>
  <c r="U161" i="1"/>
  <c r="V161" i="1"/>
  <c r="W161" i="1"/>
  <c r="X161" i="1"/>
  <c r="Y161" i="1"/>
  <c r="Z161" i="1"/>
  <c r="Q162" i="1"/>
  <c r="R162" i="1"/>
  <c r="S162" i="1"/>
  <c r="T162" i="1"/>
  <c r="U162" i="1"/>
  <c r="V162" i="1"/>
  <c r="W162" i="1"/>
  <c r="X162" i="1"/>
  <c r="Y162" i="1"/>
  <c r="Z162" i="1"/>
  <c r="Q163" i="1"/>
  <c r="R163" i="1"/>
  <c r="S163" i="1"/>
  <c r="T163" i="1"/>
  <c r="U163" i="1"/>
  <c r="V163" i="1"/>
  <c r="W163" i="1"/>
  <c r="X163" i="1"/>
  <c r="Y163" i="1"/>
  <c r="Z163" i="1"/>
  <c r="Q164" i="1"/>
  <c r="R164" i="1"/>
  <c r="S164" i="1"/>
  <c r="T164" i="1"/>
  <c r="U164" i="1"/>
  <c r="V164" i="1"/>
  <c r="W164" i="1"/>
  <c r="X164" i="1"/>
  <c r="Y164" i="1"/>
  <c r="Z164" i="1"/>
  <c r="Q165" i="1"/>
  <c r="R165" i="1"/>
  <c r="S165" i="1"/>
  <c r="T165" i="1"/>
  <c r="U165" i="1"/>
  <c r="V165" i="1"/>
  <c r="W165" i="1"/>
  <c r="X165" i="1"/>
  <c r="Y165" i="1"/>
  <c r="Z165" i="1"/>
  <c r="Q166" i="1"/>
  <c r="R166" i="1"/>
  <c r="S166" i="1"/>
  <c r="T166" i="1"/>
  <c r="U166" i="1"/>
  <c r="V166" i="1"/>
  <c r="W166" i="1"/>
  <c r="X166" i="1"/>
  <c r="Y166" i="1"/>
  <c r="Z166" i="1"/>
  <c r="Q167" i="1"/>
  <c r="R167" i="1"/>
  <c r="S167" i="1"/>
  <c r="T167" i="1"/>
  <c r="U167" i="1"/>
  <c r="V167" i="1"/>
  <c r="W167" i="1"/>
  <c r="X167" i="1"/>
  <c r="Y167" i="1"/>
  <c r="Z167" i="1"/>
  <c r="Q168" i="1"/>
  <c r="R168" i="1"/>
  <c r="S168" i="1"/>
  <c r="T168" i="1"/>
  <c r="U168" i="1"/>
  <c r="V168" i="1"/>
  <c r="W168" i="1"/>
  <c r="X168" i="1"/>
  <c r="Y168" i="1"/>
  <c r="Z168" i="1"/>
  <c r="Q169" i="1"/>
  <c r="R169" i="1"/>
  <c r="S169" i="1"/>
  <c r="T169" i="1"/>
  <c r="U169" i="1"/>
  <c r="V169" i="1"/>
  <c r="W169" i="1"/>
  <c r="X169" i="1"/>
  <c r="Y169" i="1"/>
  <c r="Z169" i="1"/>
  <c r="Q170" i="1"/>
  <c r="R170" i="1"/>
  <c r="S170" i="1"/>
  <c r="T170" i="1"/>
  <c r="U170" i="1"/>
  <c r="V170" i="1"/>
  <c r="W170" i="1"/>
  <c r="X170" i="1"/>
  <c r="Y170" i="1"/>
  <c r="Z170" i="1"/>
  <c r="Q171" i="1"/>
  <c r="R171" i="1"/>
  <c r="S171" i="1"/>
  <c r="T171" i="1"/>
  <c r="U171" i="1"/>
  <c r="V171" i="1"/>
  <c r="W171" i="1"/>
  <c r="X171" i="1"/>
  <c r="Y171" i="1"/>
  <c r="Z171" i="1"/>
  <c r="Q172" i="1"/>
  <c r="R172" i="1"/>
  <c r="S172" i="1"/>
  <c r="T172" i="1"/>
  <c r="U172" i="1"/>
  <c r="V172" i="1"/>
  <c r="W172" i="1"/>
  <c r="X172" i="1"/>
  <c r="Y172" i="1"/>
  <c r="Z172" i="1"/>
  <c r="Q173" i="1"/>
  <c r="R173" i="1"/>
  <c r="S173" i="1"/>
  <c r="T173" i="1"/>
  <c r="U173" i="1"/>
  <c r="V173" i="1"/>
  <c r="W173" i="1"/>
  <c r="X173" i="1"/>
  <c r="Y173" i="1"/>
  <c r="Z173" i="1"/>
  <c r="Q174" i="1"/>
  <c r="R174" i="1"/>
  <c r="S174" i="1"/>
  <c r="T174" i="1"/>
  <c r="U174" i="1"/>
  <c r="V174" i="1"/>
  <c r="W174" i="1"/>
  <c r="X174" i="1"/>
  <c r="Y174" i="1"/>
  <c r="Z174" i="1"/>
  <c r="Q175" i="1"/>
  <c r="R175" i="1"/>
  <c r="S175" i="1"/>
  <c r="T175" i="1"/>
  <c r="U175" i="1"/>
  <c r="V175" i="1"/>
  <c r="W175" i="1"/>
  <c r="X175" i="1"/>
  <c r="Y175" i="1"/>
  <c r="Z175" i="1"/>
  <c r="Q176" i="1"/>
  <c r="R176" i="1"/>
  <c r="S176" i="1"/>
  <c r="T176" i="1"/>
  <c r="U176" i="1"/>
  <c r="V176" i="1"/>
  <c r="W176" i="1"/>
  <c r="X176" i="1"/>
  <c r="Y176" i="1"/>
  <c r="Z176" i="1"/>
  <c r="Q177" i="1"/>
  <c r="R177" i="1"/>
  <c r="S177" i="1"/>
  <c r="T177" i="1"/>
  <c r="U177" i="1"/>
  <c r="V177" i="1"/>
  <c r="W177" i="1"/>
  <c r="X177" i="1"/>
  <c r="Y177" i="1"/>
  <c r="Z177" i="1"/>
  <c r="Q178" i="1"/>
  <c r="R178" i="1"/>
  <c r="S178" i="1"/>
  <c r="T178" i="1"/>
  <c r="U178" i="1"/>
  <c r="V178" i="1"/>
  <c r="W178" i="1"/>
  <c r="X178" i="1"/>
  <c r="Y178" i="1"/>
  <c r="Z178" i="1"/>
  <c r="Q179" i="1"/>
  <c r="R179" i="1"/>
  <c r="S179" i="1"/>
  <c r="T179" i="1"/>
  <c r="U179" i="1"/>
  <c r="V179" i="1"/>
  <c r="W179" i="1"/>
  <c r="X179" i="1"/>
  <c r="Y179" i="1"/>
  <c r="Z179" i="1"/>
  <c r="Q180" i="1"/>
  <c r="R180" i="1"/>
  <c r="S180" i="1"/>
  <c r="T180" i="1"/>
  <c r="U180" i="1"/>
  <c r="V180" i="1"/>
  <c r="W180" i="1"/>
  <c r="X180" i="1"/>
  <c r="Y180" i="1"/>
  <c r="Z180" i="1"/>
  <c r="Q181" i="1"/>
  <c r="R181" i="1"/>
  <c r="S181" i="1"/>
  <c r="T181" i="1"/>
  <c r="U181" i="1"/>
  <c r="V181" i="1"/>
  <c r="W181" i="1"/>
  <c r="X181" i="1"/>
  <c r="Y181" i="1"/>
  <c r="Z181" i="1"/>
  <c r="Q182" i="1"/>
  <c r="R182" i="1"/>
  <c r="S182" i="1"/>
  <c r="T182" i="1"/>
  <c r="U182" i="1"/>
  <c r="V182" i="1"/>
  <c r="W182" i="1"/>
  <c r="X182" i="1"/>
  <c r="Y182" i="1"/>
  <c r="Z182" i="1"/>
  <c r="Q183" i="1"/>
  <c r="R183" i="1"/>
  <c r="S183" i="1"/>
  <c r="T183" i="1"/>
  <c r="U183" i="1"/>
  <c r="V183" i="1"/>
  <c r="W183" i="1"/>
  <c r="X183" i="1"/>
  <c r="Y183" i="1"/>
  <c r="Z183" i="1"/>
  <c r="Q184" i="1"/>
  <c r="R184" i="1"/>
  <c r="S184" i="1"/>
  <c r="T184" i="1"/>
  <c r="U184" i="1"/>
  <c r="V184" i="1"/>
  <c r="W184" i="1"/>
  <c r="X184" i="1"/>
  <c r="Y184" i="1"/>
  <c r="Z184" i="1"/>
  <c r="Q185" i="1"/>
  <c r="R185" i="1"/>
  <c r="S185" i="1"/>
  <c r="T185" i="1"/>
  <c r="U185" i="1"/>
  <c r="V185" i="1"/>
  <c r="W185" i="1"/>
  <c r="X185" i="1"/>
  <c r="Y185" i="1"/>
  <c r="Z185" i="1"/>
  <c r="Q186" i="1"/>
  <c r="R186" i="1"/>
  <c r="S186" i="1"/>
  <c r="T186" i="1"/>
  <c r="U186" i="1"/>
  <c r="V186" i="1"/>
  <c r="W186" i="1"/>
  <c r="X186" i="1"/>
  <c r="Y186" i="1"/>
  <c r="Z186" i="1"/>
  <c r="Q187" i="1"/>
  <c r="R187" i="1"/>
  <c r="S187" i="1"/>
  <c r="T187" i="1"/>
  <c r="U187" i="1"/>
  <c r="V187" i="1"/>
  <c r="W187" i="1"/>
  <c r="X187" i="1"/>
  <c r="Y187" i="1"/>
  <c r="Z187" i="1"/>
  <c r="Q188" i="1"/>
  <c r="R188" i="1"/>
  <c r="S188" i="1"/>
  <c r="T188" i="1"/>
  <c r="U188" i="1"/>
  <c r="V188" i="1"/>
  <c r="W188" i="1"/>
  <c r="X188" i="1"/>
  <c r="Y188" i="1"/>
  <c r="Z188" i="1"/>
  <c r="Q189" i="1"/>
  <c r="R189" i="1"/>
  <c r="S189" i="1"/>
  <c r="T189" i="1"/>
  <c r="U189" i="1"/>
  <c r="V189" i="1"/>
  <c r="W189" i="1"/>
  <c r="X189" i="1"/>
  <c r="Y189" i="1"/>
  <c r="Z189" i="1"/>
  <c r="Q190" i="1"/>
  <c r="R190" i="1"/>
  <c r="S190" i="1"/>
  <c r="T190" i="1"/>
  <c r="U190" i="1"/>
  <c r="V190" i="1"/>
  <c r="W190" i="1"/>
  <c r="X190" i="1"/>
  <c r="Y190" i="1"/>
  <c r="Z190" i="1"/>
  <c r="Q191" i="1"/>
  <c r="R191" i="1"/>
  <c r="S191" i="1"/>
  <c r="T191" i="1"/>
  <c r="U191" i="1"/>
  <c r="V191" i="1"/>
  <c r="W191" i="1"/>
  <c r="X191" i="1"/>
  <c r="Y191" i="1"/>
  <c r="Z191" i="1"/>
  <c r="Q192" i="1"/>
  <c r="R192" i="1"/>
  <c r="S192" i="1"/>
  <c r="T192" i="1"/>
  <c r="U192" i="1"/>
  <c r="V192" i="1"/>
  <c r="W192" i="1"/>
  <c r="X192" i="1"/>
  <c r="Y192" i="1"/>
  <c r="Z192" i="1"/>
  <c r="Q193" i="1"/>
  <c r="R193" i="1"/>
  <c r="S193" i="1"/>
  <c r="T193" i="1"/>
  <c r="U193" i="1"/>
  <c r="V193" i="1"/>
  <c r="W193" i="1"/>
  <c r="X193" i="1"/>
  <c r="Y193" i="1"/>
  <c r="Z193" i="1"/>
  <c r="Q194" i="1"/>
  <c r="R194" i="1"/>
  <c r="S194" i="1"/>
  <c r="T194" i="1"/>
  <c r="U194" i="1"/>
  <c r="V194" i="1"/>
  <c r="W194" i="1"/>
  <c r="X194" i="1"/>
  <c r="Y194" i="1"/>
  <c r="Z194" i="1"/>
  <c r="Q195" i="1"/>
  <c r="R195" i="1"/>
  <c r="S195" i="1"/>
  <c r="T195" i="1"/>
  <c r="U195" i="1"/>
  <c r="V195" i="1"/>
  <c r="W195" i="1"/>
  <c r="X195" i="1"/>
  <c r="Y195" i="1"/>
  <c r="Z195" i="1"/>
  <c r="Q196" i="1"/>
  <c r="R196" i="1"/>
  <c r="S196" i="1"/>
  <c r="T196" i="1"/>
  <c r="U196" i="1"/>
  <c r="V196" i="1"/>
  <c r="W196" i="1"/>
  <c r="X196" i="1"/>
  <c r="Y196" i="1"/>
  <c r="Z196" i="1"/>
  <c r="Q197" i="1"/>
  <c r="R197" i="1"/>
  <c r="S197" i="1"/>
  <c r="T197" i="1"/>
  <c r="U197" i="1"/>
  <c r="V197" i="1"/>
  <c r="W197" i="1"/>
  <c r="X197" i="1"/>
  <c r="Y197" i="1"/>
  <c r="Z197" i="1"/>
  <c r="Q198" i="1"/>
  <c r="R198" i="1"/>
  <c r="S198" i="1"/>
  <c r="T198" i="1"/>
  <c r="U198" i="1"/>
  <c r="V198" i="1"/>
  <c r="W198" i="1"/>
  <c r="X198" i="1"/>
  <c r="Y198" i="1"/>
  <c r="Z198" i="1"/>
  <c r="Q199" i="1"/>
  <c r="R199" i="1"/>
  <c r="S199" i="1"/>
  <c r="T199" i="1"/>
  <c r="U199" i="1"/>
  <c r="V199" i="1"/>
  <c r="W199" i="1"/>
  <c r="X199" i="1"/>
  <c r="Y199" i="1"/>
  <c r="Z199" i="1"/>
  <c r="Q200" i="1"/>
  <c r="R200" i="1"/>
  <c r="S200" i="1"/>
  <c r="T200" i="1"/>
  <c r="U200" i="1"/>
  <c r="V200" i="1"/>
  <c r="W200" i="1"/>
  <c r="X200" i="1"/>
  <c r="Y200" i="1"/>
  <c r="Z200" i="1"/>
  <c r="Q201" i="1"/>
  <c r="R201" i="1"/>
  <c r="S201" i="1"/>
  <c r="T201" i="1"/>
  <c r="U201" i="1"/>
  <c r="V201" i="1"/>
  <c r="W201" i="1"/>
  <c r="X201" i="1"/>
  <c r="Y201" i="1"/>
  <c r="Z201" i="1"/>
  <c r="Q202" i="1"/>
  <c r="R202" i="1"/>
  <c r="S202" i="1"/>
  <c r="T202" i="1"/>
  <c r="U202" i="1"/>
  <c r="V202" i="1"/>
  <c r="W202" i="1"/>
  <c r="X202" i="1"/>
  <c r="Y202" i="1"/>
  <c r="Z202" i="1"/>
  <c r="Q203" i="1"/>
  <c r="R203" i="1"/>
  <c r="S203" i="1"/>
  <c r="T203" i="1"/>
  <c r="U203" i="1"/>
  <c r="V203" i="1"/>
  <c r="W203" i="1"/>
  <c r="X203" i="1"/>
  <c r="Y203" i="1"/>
  <c r="Z203" i="1"/>
  <c r="Q204" i="1"/>
  <c r="R204" i="1"/>
  <c r="S204" i="1"/>
  <c r="T204" i="1"/>
  <c r="U204" i="1"/>
  <c r="V204" i="1"/>
  <c r="W204" i="1"/>
  <c r="X204" i="1"/>
  <c r="Y204" i="1"/>
  <c r="Z204" i="1"/>
  <c r="Q205" i="1"/>
  <c r="R205" i="1"/>
  <c r="S205" i="1"/>
  <c r="T205" i="1"/>
  <c r="U205" i="1"/>
  <c r="V205" i="1"/>
  <c r="W205" i="1"/>
  <c r="X205" i="1"/>
  <c r="Y205" i="1"/>
  <c r="Z205" i="1"/>
  <c r="Q206" i="1"/>
  <c r="R206" i="1"/>
  <c r="S206" i="1"/>
  <c r="T206" i="1"/>
  <c r="U206" i="1"/>
  <c r="V206" i="1"/>
  <c r="W206" i="1"/>
  <c r="X206" i="1"/>
  <c r="Y206" i="1"/>
  <c r="Z206" i="1"/>
  <c r="Q207" i="1"/>
  <c r="R207" i="1"/>
  <c r="S207" i="1"/>
  <c r="T207" i="1"/>
  <c r="U207" i="1"/>
  <c r="V207" i="1"/>
  <c r="W207" i="1"/>
  <c r="X207" i="1"/>
  <c r="Y207" i="1"/>
  <c r="Z207" i="1"/>
  <c r="Q208" i="1"/>
  <c r="R208" i="1"/>
  <c r="S208" i="1"/>
  <c r="T208" i="1"/>
  <c r="U208" i="1"/>
  <c r="V208" i="1"/>
  <c r="W208" i="1"/>
  <c r="X208" i="1"/>
  <c r="Y208" i="1"/>
  <c r="Z208" i="1"/>
  <c r="Q209" i="1"/>
  <c r="R209" i="1"/>
  <c r="S209" i="1"/>
  <c r="T209" i="1"/>
  <c r="U209" i="1"/>
  <c r="V209" i="1"/>
  <c r="W209" i="1"/>
  <c r="X209" i="1"/>
  <c r="Y209" i="1"/>
  <c r="Z209" i="1"/>
  <c r="Q210" i="1"/>
  <c r="R210" i="1"/>
  <c r="S210" i="1"/>
  <c r="T210" i="1"/>
  <c r="U210" i="1"/>
  <c r="V210" i="1"/>
  <c r="W210" i="1"/>
  <c r="X210" i="1"/>
  <c r="Y210" i="1"/>
  <c r="Z210" i="1"/>
  <c r="Q211" i="1"/>
  <c r="R211" i="1"/>
  <c r="S211" i="1"/>
  <c r="T211" i="1"/>
  <c r="U211" i="1"/>
  <c r="V211" i="1"/>
  <c r="W211" i="1"/>
  <c r="X211" i="1"/>
  <c r="Y211" i="1"/>
  <c r="Z211" i="1"/>
  <c r="Q212" i="1"/>
  <c r="R212" i="1"/>
  <c r="S212" i="1"/>
  <c r="T212" i="1"/>
  <c r="U212" i="1"/>
  <c r="V212" i="1"/>
  <c r="W212" i="1"/>
  <c r="X212" i="1"/>
  <c r="Y212" i="1"/>
  <c r="Z212" i="1"/>
  <c r="Q213" i="1"/>
  <c r="R213" i="1"/>
  <c r="S213" i="1"/>
  <c r="T213" i="1"/>
  <c r="U213" i="1"/>
  <c r="V213" i="1"/>
  <c r="W213" i="1"/>
  <c r="X213" i="1"/>
  <c r="Y213" i="1"/>
  <c r="Z213" i="1"/>
  <c r="Q214" i="1"/>
  <c r="R214" i="1"/>
  <c r="S214" i="1"/>
  <c r="T214" i="1"/>
  <c r="U214" i="1"/>
  <c r="V214" i="1"/>
  <c r="W214" i="1"/>
  <c r="X214" i="1"/>
  <c r="Y214" i="1"/>
  <c r="Z214" i="1"/>
  <c r="Q215" i="1"/>
  <c r="R215" i="1"/>
  <c r="S215" i="1"/>
  <c r="T215" i="1"/>
  <c r="U215" i="1"/>
  <c r="V215" i="1"/>
  <c r="W215" i="1"/>
  <c r="X215" i="1"/>
  <c r="Y215" i="1"/>
  <c r="Z215" i="1"/>
  <c r="Q216" i="1"/>
  <c r="R216" i="1"/>
  <c r="S216" i="1"/>
  <c r="T216" i="1"/>
  <c r="U216" i="1"/>
  <c r="V216" i="1"/>
  <c r="W216" i="1"/>
  <c r="X216" i="1"/>
  <c r="Y216" i="1"/>
  <c r="Z216" i="1"/>
  <c r="Q217" i="1"/>
  <c r="R217" i="1"/>
  <c r="S217" i="1"/>
  <c r="T217" i="1"/>
  <c r="U217" i="1"/>
  <c r="V217" i="1"/>
  <c r="W217" i="1"/>
  <c r="X217" i="1"/>
  <c r="Y217" i="1"/>
  <c r="Z217" i="1"/>
  <c r="Q218" i="1"/>
  <c r="R218" i="1"/>
  <c r="S218" i="1"/>
  <c r="T218" i="1"/>
  <c r="U218" i="1"/>
  <c r="V218" i="1"/>
  <c r="W218" i="1"/>
  <c r="X218" i="1"/>
  <c r="Y218" i="1"/>
  <c r="Z218" i="1"/>
  <c r="Q219" i="1"/>
  <c r="R219" i="1"/>
  <c r="S219" i="1"/>
  <c r="T219" i="1"/>
  <c r="U219" i="1"/>
  <c r="V219" i="1"/>
  <c r="W219" i="1"/>
  <c r="X219" i="1"/>
  <c r="Y219" i="1"/>
  <c r="Z219" i="1"/>
  <c r="Q220" i="1"/>
  <c r="R220" i="1"/>
  <c r="S220" i="1"/>
  <c r="T220" i="1"/>
  <c r="U220" i="1"/>
  <c r="V220" i="1"/>
  <c r="W220" i="1"/>
  <c r="X220" i="1"/>
  <c r="Y220" i="1"/>
  <c r="Z220" i="1"/>
  <c r="Q221" i="1"/>
  <c r="R221" i="1"/>
  <c r="S221" i="1"/>
  <c r="T221" i="1"/>
  <c r="U221" i="1"/>
  <c r="V221" i="1"/>
  <c r="W221" i="1"/>
  <c r="X221" i="1"/>
  <c r="Y221" i="1"/>
  <c r="Z221" i="1"/>
  <c r="Q222" i="1"/>
  <c r="R222" i="1"/>
  <c r="S222" i="1"/>
  <c r="T222" i="1"/>
  <c r="U222" i="1"/>
  <c r="V222" i="1"/>
  <c r="W222" i="1"/>
  <c r="X222" i="1"/>
  <c r="Y222" i="1"/>
  <c r="Z222" i="1"/>
  <c r="Q223" i="1"/>
  <c r="R223" i="1"/>
  <c r="S223" i="1"/>
  <c r="T223" i="1"/>
  <c r="U223" i="1"/>
  <c r="V223" i="1"/>
  <c r="W223" i="1"/>
  <c r="X223" i="1"/>
  <c r="Y223" i="1"/>
  <c r="Z223" i="1"/>
  <c r="Q224" i="1"/>
  <c r="R224" i="1"/>
  <c r="S224" i="1"/>
  <c r="T224" i="1"/>
  <c r="U224" i="1"/>
  <c r="V224" i="1"/>
  <c r="W224" i="1"/>
  <c r="X224" i="1"/>
  <c r="Y224" i="1"/>
  <c r="Z224" i="1"/>
  <c r="Q225" i="1"/>
  <c r="R225" i="1"/>
  <c r="S225" i="1"/>
  <c r="T225" i="1"/>
  <c r="U225" i="1"/>
  <c r="V225" i="1"/>
  <c r="W225" i="1"/>
  <c r="X225" i="1"/>
  <c r="Y225" i="1"/>
  <c r="Z225" i="1"/>
  <c r="Q226" i="1"/>
  <c r="R226" i="1"/>
  <c r="S226" i="1"/>
  <c r="T226" i="1"/>
  <c r="U226" i="1"/>
  <c r="V226" i="1"/>
  <c r="W226" i="1"/>
  <c r="X226" i="1"/>
  <c r="Y226" i="1"/>
  <c r="Z226" i="1"/>
  <c r="Q227" i="1"/>
  <c r="R227" i="1"/>
  <c r="S227" i="1"/>
  <c r="T227" i="1"/>
  <c r="U227" i="1"/>
  <c r="V227" i="1"/>
  <c r="W227" i="1"/>
  <c r="X227" i="1"/>
  <c r="Y227" i="1"/>
  <c r="Z227" i="1"/>
  <c r="Q228" i="1"/>
  <c r="R228" i="1"/>
  <c r="S228" i="1"/>
  <c r="T228" i="1"/>
  <c r="U228" i="1"/>
  <c r="V228" i="1"/>
  <c r="W228" i="1"/>
  <c r="X228" i="1"/>
  <c r="Y228" i="1"/>
  <c r="Z228" i="1"/>
  <c r="Q229" i="1"/>
  <c r="R229" i="1"/>
  <c r="S229" i="1"/>
  <c r="T229" i="1"/>
  <c r="U229" i="1"/>
  <c r="V229" i="1"/>
  <c r="W229" i="1"/>
  <c r="X229" i="1"/>
  <c r="Y229" i="1"/>
  <c r="Z229" i="1"/>
  <c r="Q230" i="1"/>
  <c r="R230" i="1"/>
  <c r="S230" i="1"/>
  <c r="T230" i="1"/>
  <c r="U230" i="1"/>
  <c r="V230" i="1"/>
  <c r="W230" i="1"/>
  <c r="X230" i="1"/>
  <c r="Y230" i="1"/>
  <c r="Z230" i="1"/>
  <c r="Q231" i="1"/>
  <c r="R231" i="1"/>
  <c r="S231" i="1"/>
  <c r="T231" i="1"/>
  <c r="U231" i="1"/>
  <c r="V231" i="1"/>
  <c r="W231" i="1"/>
  <c r="X231" i="1"/>
  <c r="Y231" i="1"/>
  <c r="Z231" i="1"/>
  <c r="Q3" i="1"/>
  <c r="Q4" i="1"/>
  <c r="Q5" i="1"/>
  <c r="Q6" i="1"/>
  <c r="Q7" i="1"/>
  <c r="Q8" i="1"/>
  <c r="Q9" i="1"/>
  <c r="Q11" i="1"/>
  <c r="Q12" i="1"/>
  <c r="Q13" i="1"/>
  <c r="Q14" i="1"/>
  <c r="Q15" i="1"/>
  <c r="Q16" i="1"/>
  <c r="Q17" i="1"/>
  <c r="Q18" i="1"/>
  <c r="Q19" i="1"/>
  <c r="Q20" i="1"/>
  <c r="Q21" i="1"/>
  <c r="Q22" i="1"/>
  <c r="Q23" i="1"/>
  <c r="Q24" i="1"/>
  <c r="Q25" i="1"/>
  <c r="Q26" i="1"/>
  <c r="Q27" i="1"/>
  <c r="Q28" i="1"/>
  <c r="Q29" i="1"/>
  <c r="Q30" i="1"/>
  <c r="Q2" i="1"/>
  <c r="R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AS2" i="1"/>
  <c r="AR2" i="1"/>
  <c r="AQ2" i="1"/>
  <c r="S2" i="1" l="1"/>
  <c r="T2" i="1"/>
  <c r="U2" i="1"/>
  <c r="V2" i="1"/>
  <c r="W2" i="1"/>
  <c r="X2" i="1"/>
  <c r="AO2" i="1"/>
  <c r="AM2" i="1"/>
  <c r="AL2" i="1"/>
  <c r="AK2" i="1"/>
  <c r="AJ2" i="1" l="1"/>
  <c r="AE2" i="1"/>
  <c r="Z2" i="1"/>
  <c r="Y2" i="1"/>
  <c r="N2" i="1"/>
</calcChain>
</file>

<file path=xl/sharedStrings.xml><?xml version="1.0" encoding="utf-8"?>
<sst xmlns="http://schemas.openxmlformats.org/spreadsheetml/2006/main" count="916" uniqueCount="442">
  <si>
    <t>parkID</t>
  </si>
  <si>
    <t>name</t>
  </si>
  <si>
    <t>address</t>
  </si>
  <si>
    <t>city</t>
  </si>
  <si>
    <t>state</t>
  </si>
  <si>
    <t>zipCode</t>
  </si>
  <si>
    <t>latitude</t>
  </si>
  <si>
    <t>longitude</t>
  </si>
  <si>
    <t>type</t>
  </si>
  <si>
    <t>featured</t>
  </si>
  <si>
    <t>description</t>
  </si>
  <si>
    <t>url</t>
  </si>
  <si>
    <t>images</t>
  </si>
  <si>
    <t>hasCommunityCenter</t>
  </si>
  <si>
    <t>hasRestrooms</t>
  </si>
  <si>
    <t>hasWater</t>
  </si>
  <si>
    <t>hasPavilion</t>
  </si>
  <si>
    <t>hasPicnicTable</t>
  </si>
  <si>
    <t>hasGrill</t>
  </si>
  <si>
    <t>hasPlayground</t>
  </si>
  <si>
    <t>hasBasketball</t>
  </si>
  <si>
    <t>hasBaseball</t>
  </si>
  <si>
    <t>hasBikePark</t>
  </si>
  <si>
    <t>hasBikeRack</t>
  </si>
  <si>
    <t>hasDiscGolf</t>
  </si>
  <si>
    <t>hasDogPark</t>
  </si>
  <si>
    <t>hasFitnessSystem</t>
  </si>
  <si>
    <t>hasHandBall</t>
  </si>
  <si>
    <t>hasMuiltPurpose</t>
  </si>
  <si>
    <t>hasPickleBall</t>
  </si>
  <si>
    <t>hasSoccer</t>
  </si>
  <si>
    <t>hasSoftball</t>
  </si>
  <si>
    <t>hasTennis</t>
  </si>
  <si>
    <t>hasVolleyball</t>
  </si>
  <si>
    <t>hasPool</t>
  </si>
  <si>
    <t>hasSplashPad</t>
  </si>
  <si>
    <t>trailLength</t>
  </si>
  <si>
    <t>hasRepairStation</t>
  </si>
  <si>
    <t>Bulverde Park</t>
  </si>
  <si>
    <t xml:space="preserve"> TX</t>
  </si>
  <si>
    <t>Acequia Park</t>
  </si>
  <si>
    <t>8500 Mission Parkway</t>
  </si>
  <si>
    <t>San Antonio</t>
  </si>
  <si>
    <t>Acme Park</t>
  </si>
  <si>
    <t>534 South Acme Road</t>
  </si>
  <si>
    <t>https://www.sanantonio.gov/ParksAndRec/Parks-Facilities/All-Parks-Facilities/Parks-Facilities-Details/ArtMID/14820/ArticleID/2307/Acme-Park?Park=2&amp;Facility=</t>
  </si>
  <si>
    <t>San Antonio parks offer our residents the opportunity to enjoy quality time with their family and friends in the great outdoors.  Pack a picnic lunch and head out to the park to enjoy the fresh air and sunshine today.
Alcohol is prohibited, all amenities are first come, first serve.
Pavilion History
The sports shade structure at Acme Park was named the Thelma Jackson Sports Pavilion through an ordinance passed by the San Antonio City Council on Sept. 8, 2005 at the request of former District 6 Councilman Enrique Barrera and the support of Councilwoman Delicia Herrera.
Thelma Jackson was the first principal at E.T. Wrenn Junior High. She taught and coached girls' basketball, dance, physical education, cheerleading, pep squad and tennis. Her involvement in community activities included teaching dance free in her home. She was an active member of the St. James A.M.E. Church and winner of their Woman of the Year Award for community service. She served as a pageant consultant for the Miss Dignity Fiesta Pageant.
Park Location: 534 S Acme Rd   San Antonio, Texas</t>
  </si>
  <si>
    <t>[https://www.sanantonio.gov/Portals/0/easygalleryimages/50/925/acmecoveredbbcourt.jpg, https://www.sanantonio.gov/Portals/0/easygalleryimages/50/925/acmepavilion.jpg, https://www.sanantonio.gov/Portals/0/easygalleryimages/50/925/acmeplayscape.jpg]</t>
  </si>
  <si>
    <t xml:space="preserve">San Antonio parks give people an opportunity to spend time enjoying the outdoors, with fresh air, sunshine and exercise on tap for visitors. Take a walk, enjoy the scenery, and de-stress. Studies show people who spend time in parks will be sick less often, which means less time missing from school and work, as well as lower healthcare costs and better overall health. And it’s fun and refreshing. Visit a San Antonio park today!
Alcohol is prohibited, amenities are first come, first serve.
Park Location: 8500 Mission Pkwy   San Antonio, Texas </t>
  </si>
  <si>
    <t>https://www.sanantonio.gov/ParksAndRec/Parks-Facilities/All-Parks-Facilities/Parks-Facilities-Details/ArtMID/14820/ArticleID/2341/Acequia-Park?Park=1&amp;Facility=</t>
  </si>
  <si>
    <t>[https://www.sanantonio.gov/Portals/0/easygalleryimages/3/926/acequia%204.jpg, https://www.sanantonio.gov/Portals/0/easygalleryimages/3/926/acequia%203.jpg, https://www.sanantonio.gov/Portals/0/easygalleryimages/3/926/img_0023_photo-full.jpg, https://www.sanantonio.gov/Portals/0/easygalleryimages/3/926/img_0024_photo-full.jpg, https://www.sanantonio.gov/Portals/0/easygalleryimages/3/926/img_0027_photo-full.jpg]</t>
  </si>
  <si>
    <t>hasLearningHUB</t>
  </si>
  <si>
    <t>hasCricket</t>
  </si>
  <si>
    <t>hasSkatePark</t>
  </si>
  <si>
    <t>hasWiFi</t>
  </si>
  <si>
    <t>Adams Elementary School Park</t>
  </si>
  <si>
    <t>Bellaire Elementary School Park</t>
  </si>
  <si>
    <t>Boone Elementary School Park</t>
  </si>
  <si>
    <t>Camelot Elementary School Park</t>
  </si>
  <si>
    <t>Burke Elementary School Park</t>
  </si>
  <si>
    <t>Canyon Ridge Elementary School Park</t>
  </si>
  <si>
    <t>Colonial Hills School Park</t>
  </si>
  <si>
    <t>Colonies North Elementary School Park</t>
  </si>
  <si>
    <t>El Dorado Elementary School Park</t>
  </si>
  <si>
    <t>Five Palms Elementary School Park</t>
  </si>
  <si>
    <t>Gates Elementary School Park</t>
  </si>
  <si>
    <t>Hidden Forest Elementary School Park</t>
  </si>
  <si>
    <t>Higgs-Carter King Academy School Park</t>
  </si>
  <si>
    <t>Larkspur Elementary School Park</t>
  </si>
  <si>
    <t>Lowell Middle School School Park</t>
  </si>
  <si>
    <t>Margil Elementary School Park</t>
  </si>
  <si>
    <t>Mission Academy School Park</t>
  </si>
  <si>
    <t>Neal Elementary School Park</t>
  </si>
  <si>
    <t>Page Middle School Park</t>
  </si>
  <si>
    <t>Passmore Elementary School Park</t>
  </si>
  <si>
    <t>Price Elementary School Park</t>
  </si>
  <si>
    <t>Rhodes Middle School Park</t>
  </si>
  <si>
    <t>Rodriguez Elementary School Park</t>
  </si>
  <si>
    <t>Serna Elementary School Park</t>
  </si>
  <si>
    <t>Sky Harbor Elementary School Park</t>
  </si>
  <si>
    <t>Villareal Elementary School Park</t>
  </si>
  <si>
    <t>Wheatly Middle School Park</t>
  </si>
  <si>
    <t>Woodstone Elementary School Park</t>
  </si>
  <si>
    <t>Huppertz Elementary School Park</t>
  </si>
  <si>
    <t>Calderon Boys and Girls Club</t>
  </si>
  <si>
    <t>Historic City Cemeteries</t>
  </si>
  <si>
    <t>Johnson Fountain</t>
  </si>
  <si>
    <t>San Antonio Natatorium</t>
  </si>
  <si>
    <t>San Jose Burial Park</t>
  </si>
  <si>
    <t>Spanish Governors Palace</t>
  </si>
  <si>
    <t>S.T.A.R. Sports Complex</t>
  </si>
  <si>
    <t>Shadow Mist Trailhead</t>
  </si>
  <si>
    <t>Arvil Trailhead</t>
  </si>
  <si>
    <t>Westside Creek Trailhead</t>
  </si>
  <si>
    <t>Alazan Creek Trailhead</t>
  </si>
  <si>
    <t>Buddy Clak Trailhead</t>
  </si>
  <si>
    <t>Grissom Trailhead</t>
  </si>
  <si>
    <t>Ingram Transit Center Trailhead</t>
  </si>
  <si>
    <t>Mabe Road Trailhead</t>
  </si>
  <si>
    <t>Mainland Trailhead</t>
  </si>
  <si>
    <t>Military Drive Trailhead</t>
  </si>
  <si>
    <t>Comanche County Park Trailhead</t>
  </si>
  <si>
    <t>Oakwell Trailhead</t>
  </si>
  <si>
    <t>Pletz County Trailhead</t>
  </si>
  <si>
    <t>Woodlawn Casting Pond Trailhead</t>
  </si>
  <si>
    <t xml:space="preserve">Marquis Trailhead </t>
  </si>
  <si>
    <t>The Rim Trailhead</t>
  </si>
  <si>
    <t>Prue Road Trailhead</t>
  </si>
  <si>
    <t>Stinson Hike &amp; Bike Trail Park</t>
  </si>
  <si>
    <t>Loop 1604 Trailhead</t>
  </si>
  <si>
    <t>Potosi East Trailhead</t>
  </si>
  <si>
    <t>Applewhite Trailhead</t>
  </si>
  <si>
    <t>Hwy 281 Trailhead</t>
  </si>
  <si>
    <t>Old Applewhite Trailhead</t>
  </si>
  <si>
    <t>Pleasanton Road Trailhead</t>
  </si>
  <si>
    <t>Laurens Lane Trailhead</t>
  </si>
  <si>
    <t>Voelker Homestead Trailhead</t>
  </si>
  <si>
    <t>Wilshire Connection Trailhead</t>
  </si>
  <si>
    <t>Klein Street Trailhead</t>
  </si>
  <si>
    <t>O P Schnabel Leon Creek Greenway Trailhead</t>
  </si>
  <si>
    <t>Leon Creek Greenway</t>
  </si>
  <si>
    <t>Salado Creek Greenway</t>
  </si>
  <si>
    <t>Medina River Greenway</t>
  </si>
  <si>
    <t>Apache Creek Greenway</t>
  </si>
  <si>
    <t>Culebra-Helotes Creek Greenway</t>
  </si>
  <si>
    <t>Menger Creek Greenway</t>
  </si>
  <si>
    <t>Huesta Creek Greenway</t>
  </si>
  <si>
    <t>Martinez Creek Greenway</t>
  </si>
  <si>
    <t>hasPortolet</t>
  </si>
  <si>
    <t>hasPublicArt</t>
  </si>
  <si>
    <t>Alamo Plaza Park</t>
  </si>
  <si>
    <t>Alderete Park</t>
  </si>
  <si>
    <t>Amistad Park</t>
  </si>
  <si>
    <t>Arnold Park</t>
  </si>
  <si>
    <t>Arroyo Vista Park</t>
  </si>
  <si>
    <t>Bamberger Park</t>
  </si>
  <si>
    <t>Beacon Hill Park</t>
  </si>
  <si>
    <t>Bellaire Park</t>
  </si>
  <si>
    <t>Belmeade Park</t>
  </si>
  <si>
    <t>Benavides Park</t>
  </si>
  <si>
    <t>Blossom Park</t>
  </si>
  <si>
    <t>Blue Grass Lawn Park</t>
  </si>
  <si>
    <t>Botanical Garden</t>
  </si>
  <si>
    <t>Brackenridge Park</t>
  </si>
  <si>
    <t>Braunig Lake Park</t>
  </si>
  <si>
    <t>Brooks Park</t>
  </si>
  <si>
    <t>Brown Park</t>
  </si>
  <si>
    <t>Buckeye Park</t>
  </si>
  <si>
    <t>Calaveras Park</t>
  </si>
  <si>
    <t>Calaveras Lake Park</t>
  </si>
  <si>
    <t>Camargo Park</t>
  </si>
  <si>
    <t>Camino Santa Maria Park</t>
  </si>
  <si>
    <t>Caracol Creek Park</t>
  </si>
  <si>
    <t>Cassiano Park</t>
  </si>
  <si>
    <t>Catalina Park</t>
  </si>
  <si>
    <t>Cathedral Rock Park</t>
  </si>
  <si>
    <t>Cedar Creek Park</t>
  </si>
  <si>
    <t>Cherry Street Pocket Park</t>
  </si>
  <si>
    <t>Clover Lawn Park</t>
  </si>
  <si>
    <t>Coliseum Oaks Park</t>
  </si>
  <si>
    <t>Collins Gardens Park</t>
  </si>
  <si>
    <t>Columbus Park</t>
  </si>
  <si>
    <t>Comanche Lookout Park</t>
  </si>
  <si>
    <t>Commanders House Park</t>
  </si>
  <si>
    <t>Concepcion Park</t>
  </si>
  <si>
    <t>Conner Park</t>
  </si>
  <si>
    <t>Copernicus Park</t>
  </si>
  <si>
    <t>Crockett Park</t>
  </si>
  <si>
    <t>Crownridge Canyon Park</t>
  </si>
  <si>
    <t>Cuellar Park</t>
  </si>
  <si>
    <t>Culebra Creek Park</t>
  </si>
  <si>
    <t>Dafoste Park</t>
  </si>
  <si>
    <t>Darner Park Headquarters</t>
  </si>
  <si>
    <t>Dawson Park</t>
  </si>
  <si>
    <t>Dellcrest Park</t>
  </si>
  <si>
    <t>Dellview Park</t>
  </si>
  <si>
    <t>Denman Park</t>
  </si>
  <si>
    <t>Denver Heights Park</t>
  </si>
  <si>
    <t>Dignowity Park</t>
  </si>
  <si>
    <t>Eisenhower Park</t>
  </si>
  <si>
    <t>Elmendorf Lake Park</t>
  </si>
  <si>
    <t>Escobar Park</t>
  </si>
  <si>
    <t>Espada Park</t>
  </si>
  <si>
    <t>Fairchild Park</t>
  </si>
  <si>
    <t>Falcone Park</t>
  </si>
  <si>
    <t>Farias Park</t>
  </si>
  <si>
    <t>Feather Ridge Park</t>
  </si>
  <si>
    <t>Flores Park</t>
  </si>
  <si>
    <t>Florida Park</t>
  </si>
  <si>
    <t>Forge Park</t>
  </si>
  <si>
    <t>Fox Park</t>
  </si>
  <si>
    <t>Friesenhahn Park</t>
  </si>
  <si>
    <t>Garcia Park</t>
  </si>
  <si>
    <t xml:space="preserve">Garza Park </t>
  </si>
  <si>
    <t>Gateway Terrace Park</t>
  </si>
  <si>
    <t>Gene Flores Park</t>
  </si>
  <si>
    <t>Gold Canyon Park</t>
  </si>
  <si>
    <t>Golden Community Park</t>
  </si>
  <si>
    <t>Gorrell Park</t>
  </si>
  <si>
    <t>Granados Park</t>
  </si>
  <si>
    <t>Phil Hardberger Park</t>
  </si>
  <si>
    <t>Harlandale Park</t>
  </si>
  <si>
    <t>Haskin Park</t>
  </si>
  <si>
    <t>Healy Murphy Park</t>
  </si>
  <si>
    <t>HemisFair Park</t>
  </si>
  <si>
    <t>Heritage Duck Pond Park</t>
  </si>
  <si>
    <t>Heritage Pool Park</t>
  </si>
  <si>
    <t>Herrera Park</t>
  </si>
  <si>
    <t>Highland Park</t>
  </si>
  <si>
    <t>Hillside Acres Park</t>
  </si>
  <si>
    <t>Hilltop Acres Park</t>
  </si>
  <si>
    <t>Huebner Creek Park</t>
  </si>
  <si>
    <t>Huizar Park</t>
  </si>
  <si>
    <t>J Street Park</t>
  </si>
  <si>
    <t>Joan Price Park</t>
  </si>
  <si>
    <t>Kallison Park</t>
  </si>
  <si>
    <t>Kardon Park</t>
  </si>
  <si>
    <t>Kelly Area Park</t>
  </si>
  <si>
    <t>Kennedy Park</t>
  </si>
  <si>
    <t>Kenwood Park</t>
  </si>
  <si>
    <t>King Park</t>
  </si>
  <si>
    <t>King Plaza</t>
  </si>
  <si>
    <t>King William Park</t>
  </si>
  <si>
    <t>Kingsborough Park</t>
  </si>
  <si>
    <t>La Villita</t>
  </si>
  <si>
    <t>Lackland Terrace Park</t>
  </si>
  <si>
    <t>Lady Bird Johnson Park</t>
  </si>
  <si>
    <t>Milam Wesley Tealer Park</t>
  </si>
  <si>
    <t>Lakewood Acres Park</t>
  </si>
  <si>
    <t>Las Palmas Park</t>
  </si>
  <si>
    <t>Lee's Creek Park</t>
  </si>
  <si>
    <t>Leija Gym Park</t>
  </si>
  <si>
    <t>Leon Creek Preserve</t>
  </si>
  <si>
    <t>Leon Vista Park</t>
  </si>
  <si>
    <t>Levi Strauss Park</t>
  </si>
  <si>
    <t>Lincoln Park</t>
  </si>
  <si>
    <t>Lockwood Park</t>
  </si>
  <si>
    <t>Lorence Creek Park</t>
  </si>
  <si>
    <t>Los Angeles Heights Park</t>
  </si>
  <si>
    <t>Madison Square Park</t>
  </si>
  <si>
    <t>Mahncke Park</t>
  </si>
  <si>
    <t>Main Plaza</t>
  </si>
  <si>
    <t>Market Square</t>
  </si>
  <si>
    <t>Martinez Park</t>
  </si>
  <si>
    <t>Mattox Park</t>
  </si>
  <si>
    <t>Maverick Park</t>
  </si>
  <si>
    <t>McAllister Park</t>
  </si>
  <si>
    <t>McClain Park</t>
  </si>
  <si>
    <t>Meadowcliff Park</t>
  </si>
  <si>
    <t>Medina Base Road Park</t>
  </si>
  <si>
    <t>Medina River Natural Area</t>
  </si>
  <si>
    <t>Medina River Preserve</t>
  </si>
  <si>
    <t>Mendoza Park</t>
  </si>
  <si>
    <t>Mesquite Lawn Park</t>
  </si>
  <si>
    <t>Milam Park</t>
  </si>
  <si>
    <t>Military Plaza</t>
  </si>
  <si>
    <t xml:space="preserve">Miller Park </t>
  </si>
  <si>
    <t>Mission Creek Park</t>
  </si>
  <si>
    <t>Mission Parkway</t>
  </si>
  <si>
    <t>Monterrey Park</t>
  </si>
  <si>
    <t>Monticello Park</t>
  </si>
  <si>
    <t>Morrill Park</t>
  </si>
  <si>
    <t>Mud Creek Park</t>
  </si>
  <si>
    <t>Navarro Park</t>
  </si>
  <si>
    <t>New Territories Park</t>
  </si>
  <si>
    <t>Normoyle Park</t>
  </si>
  <si>
    <t>Northampton Park</t>
  </si>
  <si>
    <t>Northridge Park</t>
  </si>
  <si>
    <t>O P Schnabel Park</t>
  </si>
  <si>
    <t>Oak Hills Park</t>
  </si>
  <si>
    <t>Oakhaven Park</t>
  </si>
  <si>
    <t>Ojeda Park</t>
  </si>
  <si>
    <t>Olmos Basin Park</t>
  </si>
  <si>
    <t>Olmos Park Terrace</t>
  </si>
  <si>
    <t>Olympia Park</t>
  </si>
  <si>
    <t>Oxbow Park</t>
  </si>
  <si>
    <t>Padre Park</t>
  </si>
  <si>
    <t>Palm Heights Park</t>
  </si>
  <si>
    <t>Palo Alto Park</t>
  </si>
  <si>
    <t>Palo Alto Terrace Park</t>
  </si>
  <si>
    <t>Panther Springs Park</t>
  </si>
  <si>
    <t>Parman Park</t>
  </si>
  <si>
    <t>Paseo del Alamo</t>
  </si>
  <si>
    <t>Pearsall Park</t>
  </si>
  <si>
    <t xml:space="preserve">Perez Park </t>
  </si>
  <si>
    <t>Pershing Park</t>
  </si>
  <si>
    <t>Pickwell Park</t>
  </si>
  <si>
    <t>Pittman Sullivan Park</t>
  </si>
  <si>
    <t>Portal San Fernando</t>
  </si>
  <si>
    <t>Price Memorial Park</t>
  </si>
  <si>
    <t>Pytel Park</t>
  </si>
  <si>
    <t>Quill Park</t>
  </si>
  <si>
    <t>Rainbow Hills Park</t>
  </si>
  <si>
    <t>Raintree Park</t>
  </si>
  <si>
    <t>Rancho Diana Park</t>
  </si>
  <si>
    <t>River Walk</t>
  </si>
  <si>
    <t>Rohde Park</t>
  </si>
  <si>
    <t>Romana Plaza</t>
  </si>
  <si>
    <t>Roosevelt Park</t>
  </si>
  <si>
    <t>Rosedale Park</t>
  </si>
  <si>
    <t>Royalgate Park</t>
  </si>
  <si>
    <t>San Juan Brady Park</t>
  </si>
  <si>
    <t>San Pedro Springs Park</t>
  </si>
  <si>
    <t>Scates Park</t>
  </si>
  <si>
    <t>Scenic Canyon Park</t>
  </si>
  <si>
    <t>Scenic Sunset Park</t>
  </si>
  <si>
    <t>Seeling Park</t>
  </si>
  <si>
    <t>Sinkin Park</t>
  </si>
  <si>
    <t>Skyline Park</t>
  </si>
  <si>
    <t>Smith Park</t>
  </si>
  <si>
    <t>South San Park</t>
  </si>
  <si>
    <t>Southside Lions Park</t>
  </si>
  <si>
    <t>Spicewood Park</t>
  </si>
  <si>
    <t>Springtime Park</t>
  </si>
  <si>
    <t>Stablewood Farms Park</t>
  </si>
  <si>
    <t>Stinson Park</t>
  </si>
  <si>
    <t>Stone Oak Park</t>
  </si>
  <si>
    <t>Sun Valley Park</t>
  </si>
  <si>
    <t>Sunrise Park</t>
  </si>
  <si>
    <t>Sunset Hills Park</t>
  </si>
  <si>
    <t>Swampy Marsh Park</t>
  </si>
  <si>
    <t>Tejeda Park</t>
  </si>
  <si>
    <t>Jane Dubel Park formerly Thunderbird Hills Park</t>
  </si>
  <si>
    <t>Tierra Del Sol Park</t>
  </si>
  <si>
    <t>John Tobin Park</t>
  </si>
  <si>
    <t>Robert L B Tobin Park</t>
  </si>
  <si>
    <t>Travis Park</t>
  </si>
  <si>
    <t>Urban Art Island Park</t>
  </si>
  <si>
    <t>Van de Walle Park</t>
  </si>
  <si>
    <t>Veterans Memorial Plaza</t>
  </si>
  <si>
    <t>Vidaurri Park</t>
  </si>
  <si>
    <t>Villa Coronado Park</t>
  </si>
  <si>
    <t>Walker Ranch Park</t>
  </si>
  <si>
    <t>Ward Park</t>
  </si>
  <si>
    <t>Wesley Place Park</t>
  </si>
  <si>
    <t xml:space="preserve">West End Park </t>
  </si>
  <si>
    <t>Westwood Village Park</t>
  </si>
  <si>
    <t>Wheeler Park</t>
  </si>
  <si>
    <t>Wilshire Terrace Park</t>
  </si>
  <si>
    <t>Windsor Park</t>
  </si>
  <si>
    <t>Woodard Park</t>
  </si>
  <si>
    <t>Woodlawn Lake Park</t>
  </si>
  <si>
    <t>Woody Tucker Park</t>
  </si>
  <si>
    <t>Salado - Jack White Park</t>
  </si>
  <si>
    <t>Labor Street Park</t>
  </si>
  <si>
    <t>Panther Springs Wilderness Oak Park</t>
  </si>
  <si>
    <t>Old Spanish Trail Park</t>
  </si>
  <si>
    <t>36th Street Park</t>
  </si>
  <si>
    <t>Palo Alto College Park</t>
  </si>
  <si>
    <t>Classen - Steubing N.A. Park</t>
  </si>
  <si>
    <t>South San Walking Trail Park</t>
  </si>
  <si>
    <t>Lackland Corridor Gateway Park</t>
  </si>
  <si>
    <t>Timber Ridge Park</t>
  </si>
  <si>
    <t>Dan Markson Park</t>
  </si>
  <si>
    <t>West Quill Park</t>
  </si>
  <si>
    <t>Alazan Creek Park</t>
  </si>
  <si>
    <t>Phillis Wheatley Park</t>
  </si>
  <si>
    <t>French Creek Park</t>
  </si>
  <si>
    <t>Perrin Homestead Park</t>
  </si>
  <si>
    <t>Jupe Manor Neighborhood Park</t>
  </si>
  <si>
    <t>Legacy Park</t>
  </si>
  <si>
    <t>Crystal Hills Connection</t>
  </si>
  <si>
    <t>Crystal Hills Park</t>
  </si>
  <si>
    <t>Vincent and Berkley Dawson Park</t>
  </si>
  <si>
    <t>Japanese Tea Garden</t>
  </si>
  <si>
    <t>Adams Hill Park</t>
  </si>
  <si>
    <t>Davis Park</t>
  </si>
  <si>
    <t>Centex Donated Properties Park</t>
  </si>
  <si>
    <t>Cincinnati/Tulane Park</t>
  </si>
  <si>
    <t>hasUnpavedBikeTrail</t>
  </si>
  <si>
    <t>hasPavedBikeTrail</t>
  </si>
  <si>
    <t>unpavedTrailLength</t>
  </si>
  <si>
    <t>https://www.sanantonio.gov/ParksAndRec/Parks-Facilities/All-Parks-Facilities/Parks-Facilities-Details/ArtMID/14820/ArticleID/2704/Alamo-Plaza?Park=4&amp;Facility=</t>
  </si>
  <si>
    <t>https://www.sanantonio.gov/ParksAndRec/Parks-Facilities/All-Parks-Facilities/Parks-Facilities-Details/ArtMID/14820/ArticleID/2430/Alderete-Park?Park=5&amp;Facility=</t>
  </si>
  <si>
    <t>https://www.sanantonio.gov/ParksAndRec/Parks-Facilities/All-Parks-Facilities/Parks-Facilities-Details/ArtMID/14820/ArticleID/2431/Amistad-Park?Park=7&amp;Facility=</t>
  </si>
  <si>
    <t>https://www.sanantonio.gov/ParksAndRec/Parks-Facilities/All-Parks-Facilities/Parks-Facilities-Details/ArtMID/14820/ArticleID/2433/Arnold-Park?Park=9&amp;Facility=</t>
  </si>
  <si>
    <t>https://www.sanantonio.gov/ParksAndRec/Parks-Facilities/All-Parks-Facilities/Parks-Facilities-Details/ArtMID/14820/ArticleID/4153/Arroyo-Vista-Park?Park=10&amp;Facility=</t>
  </si>
  <si>
    <t>300 Alamo Plaza</t>
  </si>
  <si>
    <t>300 Aurora Avenue</t>
  </si>
  <si>
    <t xml:space="preserve">1600 Tampico Street </t>
  </si>
  <si>
    <t>1011 Gillette Boulevard</t>
  </si>
  <si>
    <t>506 Pharis Street</t>
  </si>
  <si>
    <t>[https://www.sanantonio.gov/Portals/0/easygalleryimages/50/1096/alamoplaza2.jpg]</t>
  </si>
  <si>
    <t>[https://www.sanantonio.gov/Portals/0/easygalleryimages/50/1163/img_7840.jpg, https://www.sanantonio.gov/Portals/0/easygalleryimages/50/1163/img_7841.jpg, https://www.sanantonio.gov/Portals/0/easygalleryimages/50/1163/img_7857.jpg]</t>
  </si>
  <si>
    <t>Clarissa Alderete Park gives people an opportunity to spend time enjoying the outdoors, with fresh air, sunshine and exercise. Take a walk, enjoy the scenery, and de-stress. Studies show people who spend time in parks will be sick less often, which means less time missing from school and work, as well as lower healthcare costs and better overall health. And it’s fun and refreshing. Visit a San Antonio park today!
Alcohol is prohibited; amenities are first come, first serve with the exception of the ones listed below.</t>
  </si>
  <si>
    <t xml:space="preserve">San Antonio parks give people an opportunity to spend time enjoying the outdoors, with fresh air, sunshine and exercise on tap for visitors. Take a walk, enjoy the scenery, and de-stress. Studies show people who spend time in parks will be sick less often, which means less time missing from school and work, as well as lower healthcare costs and better overall health. And it’s fun and refreshing. Visit a San Antonio park today!
Alcohol is prohibited, all amenities are first come, first serve. </t>
  </si>
  <si>
    <t>Hendrich Arnold Park gives people an opportunity to spend time enjoying the outdoors, with fresh air, sunshine and exercise on tap for visitors. Take a walk, enjoy the scenery, and de-stress. Studies show people who spend time in parks will be sick less often, which means less time missing from school and work, as well as lower healthcare costs and better overall health. And it’s fun and refreshing. Visit a San Antonio park today!</t>
  </si>
  <si>
    <t xml:space="preserve">San Antonio parks offer our residents the opportunity to enjoy quality time with their family and friends in the great outdoors.  Pack a picnic lunch and head out to the park to enjoy the fresh air and sunshine today. 
Alcohol is prohibited. Amenities are first come, first serve. </t>
  </si>
  <si>
    <t>[https://www.sanantonio.gov/Portals/0/easygalleryimages/50/971/amistad2.jpg]</t>
  </si>
  <si>
    <t>[https://www.sanantonio.gov/Portals/0/easygalleryimages/50/1074/arnoldparkpavilion.jpg, https://www.sanantonio.gov/Portals/0/easygalleryimages/50/1074/img_0013_photo-full.jpg, https://www.sanantonio.gov/Portals/0/easygalleryimages/50/1074/img_0014_photo-full.jpg, https://www.sanantonio.gov/Portals/0/easygalleryimages/50/1074/img_0015_photo-full.jpg, https://www.sanantonio.gov/Portals/0/easygalleryimages/50/1074/img_0020_photo-full.jpg, https://www.sanantonio.gov/Portals/0/easygalleryimages/50/1074/img_0021_photo-full.jpg]</t>
  </si>
  <si>
    <t>[https://www.sanantonio.gov/Portals/0/easygalleryimages/50/1253/img_8152.jpg, https://www.sanantonio.gov/Portals/0/easygalleryimages/50/1253/img_8154.jpg]</t>
  </si>
  <si>
    <t>hasWalkingTrail</t>
  </si>
  <si>
    <t>Tom Slick Park</t>
  </si>
  <si>
    <t>Tom Slick park gives San Antonio an opportunity to spend time enjoying the outdoors, with fresh air, sunshine and exercise on  tap for visitors. Take a walk, enjoy the scenery, and de-stress. Studies show people who spend time in parks will be sick less often, which means less time missing from school and work, as well as lower healthcare costs and better overall health. And it’s fun and refreshing. Visit a San Antonio park today!
Alcohol is prohibited; amenities are first come, first serve.</t>
  </si>
  <si>
    <t>https://www.sanantonio.gov/ParksAndRec/Parks-Facilities/All-Parks-Facilities/Parks-Facilities-Details/ArtMID/14820/ArticleID/2493/Tom-Slick-Park?Park=223&amp;Facility=</t>
  </si>
  <si>
    <t>[https://www.sanantonio.gov/Portals/0/easygalleryimages/50/1153/tom_slick_park_playground.jpg, https://www.sanantonio.gov/Portals/0/easygalleryimages/50/1153/tom_slick_fitness_equipment.jpg, https://www.sanantonio.gov/Portals/0/easygalleryimages/50/1153/tomslick_bb_court.jpg, https://www.sanantonio.gov/Portals/0/easygalleryimages/50/1153/tomslickparkpond.jpg]</t>
  </si>
  <si>
    <t xml:space="preserve">7400 State Highway 151 </t>
  </si>
  <si>
    <t>John James Park</t>
  </si>
  <si>
    <t>Miller's Pond Park</t>
  </si>
  <si>
    <t>20395 Stone Oak Parkway</t>
  </si>
  <si>
    <t>TX</t>
  </si>
  <si>
    <t>San Antonio parks give people an opportunity to spend time enjoying the outdoors, with fresh air, sunshine and exercise on  tap for visitors. Take a walk, enjoy the scenery, and de-stress. Studies show people who spend time in parks will be sick less often, which means less time missing from school and work, as well as lower healthcare costs and better overall health. And it’s fun and refreshing. Visit a San Antonio park today!
Use the Trail Accessibility Map to help you navigate your way through Stone Oak Park.
Alcohol is prohibited, amenities are first come, first serve.</t>
  </si>
  <si>
    <t>https://www.sanantonio.gov/ParksAndRec/Parks-Facilities/All-Parks-Facilities/Parks-Facilities-Details/ArtMID/14820/ArticleID/2484/Stone-Oak-Park?Park=232&amp;Facility=</t>
  </si>
  <si>
    <t>[https://www.sanantonio.gov/Portals/0/easygalleryimages/50/1151/stone-oak.jpg, https://www.sanantonio.gov/Portals/0/easygalleryimages/50/1151/stoneoak_pavilion.jpg, https://www.sanantonio.gov/Portals/0/easygalleryimages/50/1151/stoneoak_sign.jpg, https://www.sanantonio.gov/Portals/0/easygalleryimages/50/1151/stoneoak406-003.jpg, https://www.sanantonio.gov/Portals/0/easygalleryimages/50/1151/stonoak_playground.jpg, https://www.sanantonio.gov/Portals/0/easygalleryimages/50/1151/stoneoakoutdoorclassroom.jpg]</t>
  </si>
  <si>
    <t>~2.7</t>
  </si>
  <si>
    <t>San Antonio parks give people an opportunity to spend time enjoying the outdoors, with fresh air, sunshine and exercise on  tap for visitors. Take a walk, enjoy the scenery, and de-stress. Studies show people who spend time in parks will be sick less often, which means less time missing from school and work, as well as lower healthcare costs and better overall health. And it’s fun and refreshing. Visit a San Antonio park today!</t>
  </si>
  <si>
    <t>https://www.sanantonio.gov/ParksAndRec/Parks-Facilities/All-Parks-Facilities/Parks-Facilities-Details/ArtMID/14820/ArticleID/2892/Labor-Street-Park?Park=268&amp;Facility=</t>
  </si>
  <si>
    <t xml:space="preserve">436 Labor Street </t>
  </si>
  <si>
    <t>[https://www.sanantonio.gov/Portals/0/easygalleryimages/50/1169/laborst.jpg, https://www.sanantonio.gov/Portals/0/easygalleryimages/50/1169/laborstfitness.jpg]</t>
  </si>
  <si>
    <t>https://www.sanantonio.gov/ParksAndRec/Parks-Facilities/All-Parks-Facilities/Parks-Facilities-Details/ArtMID/14820/ArticleID/2354/Garza-Park?Park=80&amp;Facility=</t>
  </si>
  <si>
    <t>1450 Mira Vista</t>
  </si>
  <si>
    <t>5003 Lord Road</t>
  </si>
  <si>
    <t>Nicholas Copernicus Park gives people an opportunity to spend time enjoying the outdoors, with fresh air, sunshine and exercise on tap for visitors. Take a walk, enjoy the scenery, and de-stress. Studies show people who spend time in parks will be sick less often, which means less time missing from school and work, as well as lower healthcare costs and better overall health. And it’s fun and refreshing. Visit a San Antonio park today!</t>
  </si>
  <si>
    <t>https://www.sanantonio.gov/ParksAndRec/Parks-Facilities/All-Parks-Facilities/Parks-Facilities-Details/ArtMID/14820/ArticleID/2676/Copernicus-Park?Park=49&amp;Facility=</t>
  </si>
  <si>
    <t>[https://www.sanantonio.gov/Portals/0/easygalleryimages/50/930/img_7849.jpg, https://www.sanantonio.gov/Portals/0/easygalleryimages/50/930/img_7856.jpg, https://www.sanantonio.gov/Portals/0/easygalleryimages/50/930/img_7862.jpg, https://www.sanantonio.gov/Portals/0/easygalleryimages/50/930/img_7862.jpg, https://www.sanantonio.gov/Portals/0/easygalleryimages/50/930/img_7866.jpg, https://www.sanantonio.gov/Portals/0/easygalleryimages/50/930/img_7869.jpg]</t>
  </si>
  <si>
    <t>Gilbert Garza Park, a 21.5 acre park at 1450 Mira Vista, was originally called Mira Vista for the street. Created in 1972, the park was soon re-named for Mayor Pro Tem Gilbert Garza, who died later that year.
Garza, son of immigrants from Monterrey, Mexico, was only the third Hispanic to be elected to Mayor Pro Tem in San Antonio history. He was a native of San Antonio and attended Fox Tech High School. After serving in the U.S. Navy he studied drafting and was later certified as an architect. He eventually formed a firm with Dan Cerna and Larry Raba called C-G-R, which was noted for its work with H.B. Zachry Co. With Zachry, Garza worked to perfect the first modular building system in the United States. That system was used to construct the Hilton Palacio del Rio Hotel and Metropolitan General Hospital.
Not a politician at heart, Garza was drafted in 1971 by the Good Government League to run on a ticket headed by Mayor John Gatti and won his City Council seat in a runoff with Dr. D. Ford Nielsen. In 1972 he was elected Mayor Pro Tem and was serving in the absence of Mayor Gatti on Nov. 12, 1972 when he suffered a heart attack. He died two days later. At the time of Garza's death, there was discussion that he might lead the 1973 City Council slate and become the City's first modern-day Hispanic Mayor.
Garza was interested in long range planning issues and was instrumental in conceiving the River Corridor Study. He envisioned setting aside green space for citizens’ use along the San Antonio River. Following his death, this new park on the west side was named in his honor.</t>
  </si>
  <si>
    <t>[https://www.sanantonio.gov/Portals/0/easygalleryimages/50/1020/copernicusaerialwider.jpg, https://www.sanantonio.gov/Portals/0/easygalleryimages/50/1020/img_6023.jpg, https://www.sanantonio.gov/Portals/0/easygalleryimages/50/1020/img_6025.jpg, https://www.sanantonio.gov/Portals/0/easygalleryimages/50/1020/img_6027.jpg, https://www.sanantonio.gov/Portals/0/easygalleryimages/50/1020/img_6029.jpg, https://www.sanantonio.gov/Portals/0/easygalleryimages/50/1020/img_6033.jpg]</t>
  </si>
  <si>
    <t>7227 Briar Place</t>
  </si>
  <si>
    <t>https://www.sanantonio.gov/ParksAndRec/Parks-Facilities/All-Parks-Facilities/Parks-Facilities-Details/ArtMID/14820/ArticleID/2885/Harlandale-Park?Park=89&amp;Facility=</t>
  </si>
  <si>
    <t>[https://www.sanantonio.gov/Portals/0/easygalleryimages/50/1089/20191203_180118.jpg, https://www.sanantonio.gov/Portals/0/easygalleryimages/50/1089/harlandaleplayground.jpg, https://www.sanantonio.gov/Portals/0/easygalleryimages/50/1089/harlandalepavilion1.jpg, https://www.sanantonio.gov/Portals/0/easygalleryimages/50/1089/harlandalepavilion2.jpg, https://www.sanantonio.gov/Portals/0/easygalleryimages/50/1089/20190918_160951.jpg]</t>
  </si>
  <si>
    <t>6175 Pearsall Rd</t>
  </si>
  <si>
    <t>https://www.sanantonio.gov/ParksAndRec/Parks-Facilities/All-Parks-Facilities/Parks-Facilities-Details/ArtMID/14820/ArticleID/2565/Millers-Pond?Park=154&amp;Facility=</t>
  </si>
  <si>
    <t>[https://www.sanantonio.gov/Portals/0/easygalleryimages/50/1112/millerspondaerialr.jpg, ]</t>
  </si>
  <si>
    <t>1201 West Malone</t>
  </si>
  <si>
    <t>San Antonio parks give people an opportunity to spend time enjoying the outdoors, with fresh air, sunshine and exercise on  tap for visitors. Take a walk, enjoy the scenery, and de-stress. Studies show people who spend time in parks will be sick less often, which means less time missing from school and work, as well as lower healthcare costs and better overall health. And it’s fun and refreshing. Visit a San Antonio park today!</t>
  </si>
  <si>
    <t>https://www.sanantonio.gov/ParksAndRec/Parks-Facilities/All-Parks-Facilities/Parks-Facilities-Details/ArtMID/14820/ArticleID/2534/Palm-Heights-Park?Park=183&amp;Facility=</t>
  </si>
  <si>
    <t>[https://www.sanantonio.gov/Portals/0/easygalleryimages/50/1186/img_6697.jpg, https://www.sanantonio.gov/Portals/0/easygalleryimages/50/1186/img_6698.jpg, https://www.sanantonio.gov/Portals/0/easygalleryimages/50/1186/img_6701.jpg]</t>
  </si>
  <si>
    <t>3100 Hiawatha</t>
  </si>
  <si>
    <t>Southside Lions Park is a 600-acre tract that was purchased by the City from the estate of George W. Brackenridge in 1944 and 1964. The park, also known as Hi-Lions Park, takes it name from the organization that worked to preserve the area for public park land. In 1944, the City purchased 346.45 acres from the Brackenridge estate for the purpose of a landfill. Residents of the Highland Park area and members of the Highland Park Lions Club successfully petitioned the City to use the land as a park instead of a garbage dump. Prior to development of the park, 22 acres were deeded in 1953 to the San Antonio Independent School District for construction of Highlands High School.
The area adjacent to Salado Creek was cleared in 1956 for a picnic area and a 33-acre sports center was developed. Service clubs and citizens donated funds to purchase some 400 trees that were planted in 1957.  The City bought the remainder of the Brackenridge estate tract in 1964, and throughout the 1960s, improvements were made to the park. A recreation center, softball fields, tennis facility, dam and 10-acre lake were built on the property. In 1986, Community Development Block Grant funds were used to build a gymnasium and to upgrade the community center that was dedicated on November 1, 1986.
Trails and lighting improvements were provided with funds from the 1994 Quality of Life bond issue. A new playground was also constructed and further additions and improvements were made to the community center, including renovation of the gym and a dance studio/multi-use room.
In 2010, the City completed a $3,548,289 project that rehabilitated the dam and spillway in Southside Lions Park. The project involved the raising of the park’s earthen dam approximately two feet, adding a concrete labyrinth and spillway, adding rock riprap for erosion control, re-routing a 24-inch water line under Salado Creek, and providing tree wells for Bald Cypress trees along the dam. The project addressed the failure of the previous earthen dam with the construction of a new spillway to alleviate the potential for downstream flooding. The funds came from Housing and Urban Development 108 Community Block Grants, Unified Development Code fees, 2007 Certificates of Obligation, 1999 Park Bonds, 2005 Water Revenue Bonds and the San Antonio Water System.
Also in 2010, the City dedicated the Southern Segment of a new Salado Creek Greenway with a trailhead at South Side Lions. The trailhead is located just east of the lake off Pecan Valley. The multi-use trail, which also has trailheads at Covington and Comanche county Parks, offers stunning views of Salado Creek, surrounded by towering bottomland hardwood trees and natural, flowing springs that run from the adjacent hillside to the creek. The total length of the 10-foot wide trail is 2.3 miles. The project was funded through Proposition 3 and Proposition 2 sales tax initiatives at a cost of $2,847,000.</t>
  </si>
  <si>
    <t>https://www.sanantonio.gov/ParksAndRec/Parks-Facilities/All-Parks-Facilities/Parks-Facilities-Details/ArtMID/14820/ArticleID/2490/Southside-Lions-Park?Park=226&amp;Facility=</t>
  </si>
  <si>
    <t>[https://www.sanantonio.gov/Portals/0/easygalleryimages/50/998/south_side_lions_lake.jpg, https://www.sanantonio.gov/Portals/0/easygalleryimages/50/998/south_side_lions_playground.jpg, https://www.sanantonio.gov/Portals/0/easygalleryimages/50/998/southsidelionplayground.jpg, https://www.sanantonio.gov/Portals/0/easygalleryimages/50/998/southsidelions11.jpg, https://www.sanantonio.gov/Portals/0/easygalleryimages/50/998/southsidelionsfishing.jpg, https://www.sanantonio.gov/Portals/0/easygalleryimages/50/998/southsidelionssaladotrailhead.jpg, https://www.sanantonio.gov/Portals/0/easygalleryimages/50/998/sslions_pavilion1.jpg, https://www.sanantonio.gov/Portals/0/easygalleryimages/50/998/south%20side%20lion's%20pavilion%202%20001.jpg, https://www.sanantonio.gov/Portals/0/easygalleryimages/50/998/sslions_pavilion3.jpg, https://www.sanantonio.gov/Portals/0/easygalleryimages/50/998/sslions_pailion4.jpg, https://www.sanantonio.gov/Portals/0/easygalleryimages/50/998/sslions_pavilion1r.jpg, https://www.sanantonio.gov/Portals/0/easygalleryimages/50/998/sslions_pavilion3r.jpg, https://www.sanantonio.gov/Portals/0/easygalleryimages/50/998/southsidelionsnewpavilion2r.jpg, https://www.sanantonio.gov/Portals/0/easygalleryimages/50/998/sslions_pailion4r.jpg, https://www.sanantonio.gov/Portals/0/easygalleryimages/50/998/southside-lions-park-2.jpg, https://www.sanantonio.gov/Portals/0/easygalleryimages/50/998/southside-lions-park-4.jpg, https://www.sanantonio.gov/Portals/0/easygalleryimages/50/998/dog-park-2.jpg, https://www.sanantonio.gov/Portals/0/easygalleryimages/50/998/dog-park-4.jpg, https://www.sanantonio.gov/Portals/0/easygalleryimages/50/998/trail-connection-overlook-1.jpg, https://www.sanantonio.gov/Portals/0/easygalleryimages/50/998/trail-connection-overlook-3.jpg, https://www.sanantonio.gov/Portals/0/easygalleryimages/50/998/trail-connection-overlook-6.jpg, https://www.sanantonio.gov/Portals/0/easygalleryimages/50/998/trail-connection-overlook-7.jpg, https://www.sanantonio.gov/Portals/0/easygalleryimages/50/998/trail-connection-overlook-9.jpg]</t>
  </si>
  <si>
    <t>Friedrich Natural Area</t>
  </si>
  <si>
    <t>[https://www.sanantonio.gov/Portals/0/easygalleryimages/50/972/bamberger2014%20(4).jpg, https://www.sanantonio.gov/Portals/0/easygalleryimages/50/972/bamberger2014%20(5).jpg, https://www.sanantonio.gov/Portals/0/easygalleryimages/50/972/bamberger2014%20(15).jpg]</t>
  </si>
  <si>
    <t>https://www.sanantonio.gov/ParksAndRec/Parks-Facilities/All-Parks-Facilities/Parks-Facilities-Details/ArtMID/14820/ArticleID/2435/Bamberger-Nature-Park?Park=11&amp;Facility=</t>
  </si>
  <si>
    <t>San Antonio parks give people an opportunity to spend time enjoying the outdoors, with fresh air, sunshine and exercise on tap for visitors. Take a walk, enjoy the scenery, and de-stress. Studies show people who spend time in parks will be sick less often, which means less time missing from school and work, as well as lower healthcare costs and better overall health. And it’s fun and refreshing. Visit a San Antonio park today!</t>
  </si>
  <si>
    <t>12401 Babcock Road</t>
  </si>
  <si>
    <t xml:space="preserve">1144 West Gramercy Place </t>
  </si>
  <si>
    <t>https://www.sanantonio.gov/ParksAndRec/Parks-Facilities/All-Parks-Facilities/Parks-Facilities-Details/ArtMID/14820/ArticleID/2702/Beacon-Hill-Neighborhood-Linear-Park?Park=12&amp;Facility=</t>
  </si>
  <si>
    <t>[https://www.sanantonio.gov/Portals/0/easygalleryimages/50/1073/beaconhill_trail_signage.jpg]</t>
  </si>
  <si>
    <t>733 Ansley Road</t>
  </si>
  <si>
    <t>https://www.sanantonio.gov/ParksAndRec/Parks-Facilities/All-Parks-Facilities/Parks-Facilities-Details/ArtMID/14820/ArticleID/2436/Bellaire-Park?Park=13&amp;Facility=</t>
  </si>
  <si>
    <t>[https://www.sanantonio.gov/Portals/0/easygalleryimages/50/1168/img_7942.jpg, https://www.sanantonio.gov/Portals/0/easygalleryimages/50/1168/img_7943.jpg, https://www.sanantonio.gov/Portals/0/easygalleryimages/50/1168/img_7944.jpg, https://www.sanantonio.gov/Portals/0/easygalleryimages/50/1168/img_7945.jpg]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</si>
</sst>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u/>
      <sz val="12"/>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7">
    <xf numFmtId="0" fontId="0" fillId="0" borderId="0" xfId="0"/>
    <xf numFmtId="0" fontId="0" fillId="0" borderId="0" xfId="0" applyFill="1"/>
    <xf numFmtId="0" fontId="1" fillId="0" borderId="0" xfId="1"/>
    <xf numFmtId="0" fontId="0" fillId="0" borderId="0" xfId="0" applyAlignment="1">
      <alignment wrapText="1"/>
    </xf>
    <xf numFmtId="0" fontId="0" fillId="0" borderId="0" xfId="0" applyFill="1" applyAlignment="1">
      <alignment wrapText="1"/>
    </xf>
    <xf numFmtId="0" fontId="1" fillId="0" borderId="0" xfId="1" applyFill="1"/>
    <xf numFmtId="0" fontId="0" fillId="0" borderId="0" xfId="0"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externalLink" Target="externalLinks/externalLink11.xml"/><Relationship Id="rId26" Type="http://schemas.openxmlformats.org/officeDocument/2006/relationships/externalLink" Target="externalLinks/externalLink19.xml"/><Relationship Id="rId3" Type="http://schemas.openxmlformats.org/officeDocument/2006/relationships/worksheet" Target="worksheets/sheet3.xml"/><Relationship Id="rId21" Type="http://schemas.openxmlformats.org/officeDocument/2006/relationships/externalLink" Target="externalLinks/externalLink14.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externalLink" Target="externalLinks/externalLink10.xml"/><Relationship Id="rId25" Type="http://schemas.openxmlformats.org/officeDocument/2006/relationships/externalLink" Target="externalLinks/externalLink18.xml"/><Relationship Id="rId2" Type="http://schemas.openxmlformats.org/officeDocument/2006/relationships/worksheet" Target="worksheets/sheet2.xml"/><Relationship Id="rId16" Type="http://schemas.openxmlformats.org/officeDocument/2006/relationships/externalLink" Target="externalLinks/externalLink9.xml"/><Relationship Id="rId20" Type="http://schemas.openxmlformats.org/officeDocument/2006/relationships/externalLink" Target="externalLinks/externalLink13.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24" Type="http://schemas.openxmlformats.org/officeDocument/2006/relationships/externalLink" Target="externalLinks/externalLink17.xml"/><Relationship Id="rId5" Type="http://schemas.openxmlformats.org/officeDocument/2006/relationships/worksheet" Target="worksheets/sheet5.xml"/><Relationship Id="rId15" Type="http://schemas.openxmlformats.org/officeDocument/2006/relationships/externalLink" Target="externalLinks/externalLink8.xml"/><Relationship Id="rId23" Type="http://schemas.openxmlformats.org/officeDocument/2006/relationships/externalLink" Target="externalLinks/externalLink16.xml"/><Relationship Id="rId28" Type="http://schemas.openxmlformats.org/officeDocument/2006/relationships/theme" Target="theme/theme1.xml"/><Relationship Id="rId10" Type="http://schemas.openxmlformats.org/officeDocument/2006/relationships/externalLink" Target="externalLinks/externalLink3.xml"/><Relationship Id="rId19" Type="http://schemas.openxmlformats.org/officeDocument/2006/relationships/externalLink" Target="externalLinks/externalLink12.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 Id="rId22" Type="http://schemas.openxmlformats.org/officeDocument/2006/relationships/externalLink" Target="externalLinks/externalLink15.xml"/><Relationship Id="rId27" Type="http://schemas.openxmlformats.org/officeDocument/2006/relationships/externalLink" Target="externalLinks/externalLink20.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enny/Desktop/parks/amenities/hasCommunityCenter.csv"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lenny/Desktop/parks/amenities/hasBaseball.csv"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lenny/Desktop/parks/amenities/hasBasketBall.csv"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lenny/Desktop/parks/amenities/hasDogPark.csv"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Users/lenny/Desktop/parks/amenities/hasSkatePark.csv"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lenny/Desktop/parks/amenities/hasSoccer.csv"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Users/lenny/Desktop/parks/amenities/hasSoftball.csv"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Users/lenny/Desktop/parks/amenities/hasTennis.csv"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Users/lenny/Desktop/parks/amenities/hasPool.csv"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Users/lenny/Desktop/parks/amenities/unpavedBike.csv"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Users/lenny/Desktop/parks/amenities/pavedBike.csv"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lenny/Desktop/parks/amenities/hasPublicArtDisplay.csv"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Users/lenny/Desktop/parks/amenities/hasWalkingTrail.csv"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lenny/Desktop/parks/amenities/hasRestrooms.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lenny/Desktop/parks/amenities/hasPortolet.csv"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lenny/Desktop/parks/amenities/hasWater.csv"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lenny/Desktop/parks/amenities/hasPavillion.csv"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lenny/Desktop/parks/amenities/hasPicnicTable.csv"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lenny/Desktop/parks/amenities/hasGrill.csv"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lenny/Desktop/parks/amenities/hasPlayground.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sCommunityCenter"/>
    </sheetNames>
    <sheetDataSet>
      <sheetData sheetId="0">
        <row r="1">
          <cell r="A1" t="str">
            <v>Arnold Park</v>
          </cell>
          <cell r="B1" t="b">
            <v>1</v>
          </cell>
        </row>
        <row r="2">
          <cell r="A2" t="str">
            <v>Brackenridge Park</v>
          </cell>
          <cell r="B2" t="b">
            <v>1</v>
          </cell>
        </row>
        <row r="3">
          <cell r="A3" t="str">
            <v>Calderon Boys and Girls Club</v>
          </cell>
          <cell r="B3" t="b">
            <v>1</v>
          </cell>
        </row>
        <row r="4">
          <cell r="A4" t="str">
            <v>Commanders House Park</v>
          </cell>
          <cell r="B4" t="b">
            <v>1</v>
          </cell>
        </row>
        <row r="5">
          <cell r="A5" t="str">
            <v>Copernicus Park</v>
          </cell>
          <cell r="B5" t="b">
            <v>1</v>
          </cell>
        </row>
        <row r="6">
          <cell r="A6" t="str">
            <v>Cuellar Park</v>
          </cell>
          <cell r="B6" t="b">
            <v>1</v>
          </cell>
        </row>
        <row r="7">
          <cell r="A7" t="str">
            <v>Darner Park Headquarters</v>
          </cell>
          <cell r="B7" t="b">
            <v>1</v>
          </cell>
        </row>
        <row r="8">
          <cell r="A8" t="str">
            <v>Dawson Park</v>
          </cell>
          <cell r="B8" t="b">
            <v>1</v>
          </cell>
        </row>
        <row r="9">
          <cell r="A9" t="str">
            <v>Denver Heights Park</v>
          </cell>
          <cell r="B9" t="b">
            <v>1</v>
          </cell>
        </row>
        <row r="10">
          <cell r="A10" t="str">
            <v>Flores Park</v>
          </cell>
          <cell r="B10" t="b">
            <v>1</v>
          </cell>
        </row>
        <row r="11">
          <cell r="A11" t="str">
            <v>Friedrich Natural Area</v>
          </cell>
          <cell r="B11" t="b">
            <v>1</v>
          </cell>
        </row>
        <row r="12">
          <cell r="A12" t="str">
            <v>Garza Park</v>
          </cell>
          <cell r="B12" t="b">
            <v>1</v>
          </cell>
        </row>
        <row r="13">
          <cell r="A13" t="str">
            <v>Granados Park</v>
          </cell>
          <cell r="B13" t="b">
            <v>1</v>
          </cell>
        </row>
        <row r="14">
          <cell r="A14" t="str">
            <v>Harlandale Park</v>
          </cell>
          <cell r="B14" t="b">
            <v>1</v>
          </cell>
        </row>
        <row r="15">
          <cell r="A15" t="str">
            <v>Highland Park</v>
          </cell>
          <cell r="B15" t="b">
            <v>1</v>
          </cell>
        </row>
        <row r="16">
          <cell r="A16" t="str">
            <v>Hillside Acres Garden Park</v>
          </cell>
          <cell r="B16" t="b">
            <v>1</v>
          </cell>
        </row>
        <row r="17">
          <cell r="A17" t="str">
            <v>Joe Ward Park</v>
          </cell>
          <cell r="B17" t="b">
            <v>1</v>
          </cell>
        </row>
        <row r="18">
          <cell r="A18" t="str">
            <v>John Tobin Park</v>
          </cell>
          <cell r="B18" t="b">
            <v>1</v>
          </cell>
        </row>
        <row r="19">
          <cell r="A19" t="str">
            <v>Kenwood Park</v>
          </cell>
          <cell r="B19" t="b">
            <v>1</v>
          </cell>
        </row>
        <row r="20">
          <cell r="A20" t="str">
            <v>King Park</v>
          </cell>
          <cell r="B20" t="b">
            <v>1</v>
          </cell>
        </row>
        <row r="21">
          <cell r="A21" t="str">
            <v>Lackland Terrace Park</v>
          </cell>
          <cell r="B21" t="b">
            <v>1</v>
          </cell>
        </row>
        <row r="22">
          <cell r="A22" t="str">
            <v>Lady Bird Johnson Park</v>
          </cell>
          <cell r="B22" t="b">
            <v>1</v>
          </cell>
        </row>
        <row r="23">
          <cell r="A23" t="str">
            <v>Las Palmas Park</v>
          </cell>
          <cell r="B23" t="b">
            <v>1</v>
          </cell>
        </row>
        <row r="24">
          <cell r="A24" t="str">
            <v>Leija Gym Park</v>
          </cell>
          <cell r="B24" t="b">
            <v>1</v>
          </cell>
        </row>
        <row r="25">
          <cell r="A25" t="str">
            <v>Lincoln Park</v>
          </cell>
          <cell r="B25" t="b">
            <v>1</v>
          </cell>
        </row>
        <row r="26">
          <cell r="A26" t="str">
            <v>Meadowcliff Park</v>
          </cell>
          <cell r="B26" t="b">
            <v>1</v>
          </cell>
        </row>
        <row r="27">
          <cell r="A27" t="str">
            <v>Miller Park</v>
          </cell>
          <cell r="B27" t="b">
            <v>1</v>
          </cell>
        </row>
        <row r="28">
          <cell r="A28" t="str">
            <v>Millers Pond Park</v>
          </cell>
          <cell r="B28" t="b">
            <v>1</v>
          </cell>
        </row>
        <row r="29">
          <cell r="A29" t="str">
            <v>Monterrey Park</v>
          </cell>
          <cell r="B29" t="b">
            <v>1</v>
          </cell>
        </row>
        <row r="30">
          <cell r="A30" t="str">
            <v>Normoyle Park</v>
          </cell>
          <cell r="B30" t="b">
            <v>1</v>
          </cell>
        </row>
        <row r="31">
          <cell r="A31" t="str">
            <v>O P Schnabel Park</v>
          </cell>
          <cell r="B31" t="b">
            <v>1</v>
          </cell>
        </row>
        <row r="32">
          <cell r="A32" t="str">
            <v>Palm Heights Park</v>
          </cell>
          <cell r="B32" t="b">
            <v>1</v>
          </cell>
        </row>
        <row r="33">
          <cell r="A33" t="str">
            <v>Pearsall Park</v>
          </cell>
          <cell r="B33" t="b">
            <v>1</v>
          </cell>
        </row>
        <row r="34">
          <cell r="A34" t="str">
            <v>Phil Hardberger Natural Area</v>
          </cell>
          <cell r="B34" t="b">
            <v>1</v>
          </cell>
        </row>
        <row r="35">
          <cell r="A35" t="str">
            <v>Pittman Sullivan Park</v>
          </cell>
          <cell r="B35" t="b">
            <v>1</v>
          </cell>
        </row>
        <row r="36">
          <cell r="A36" t="str">
            <v>Rainbow Hills Park</v>
          </cell>
          <cell r="B36" t="b">
            <v>1</v>
          </cell>
        </row>
        <row r="37">
          <cell r="A37" t="str">
            <v>Roosevelt Park</v>
          </cell>
          <cell r="B37" t="b">
            <v>1</v>
          </cell>
        </row>
        <row r="38">
          <cell r="A38" t="str">
            <v>Rosedale Park</v>
          </cell>
          <cell r="B38" t="b">
            <v>1</v>
          </cell>
        </row>
        <row r="39">
          <cell r="A39" t="str">
            <v>San Juan Brady Park</v>
          </cell>
          <cell r="B39" t="b">
            <v>1</v>
          </cell>
        </row>
        <row r="40">
          <cell r="A40" t="str">
            <v>South San Park</v>
          </cell>
          <cell r="B40" t="b">
            <v>1</v>
          </cell>
        </row>
        <row r="41">
          <cell r="A41" t="str">
            <v>Southside Lions Park</v>
          </cell>
          <cell r="B41" t="b">
            <v>1</v>
          </cell>
        </row>
        <row r="42">
          <cell r="A42" t="str">
            <v>Villa Coronado Park</v>
          </cell>
          <cell r="B42" t="b">
            <v>1</v>
          </cell>
        </row>
        <row r="43">
          <cell r="A43" t="str">
            <v>West End Park</v>
          </cell>
          <cell r="B43" t="b">
            <v>1</v>
          </cell>
        </row>
        <row r="44">
          <cell r="A44" t="str">
            <v>Woodard Park</v>
          </cell>
          <cell r="B44" t="b">
            <v>1</v>
          </cell>
        </row>
        <row r="45">
          <cell r="A45" t="str">
            <v>Woodlawn Lake Park</v>
          </cell>
          <cell r="B45" t="b">
            <v>1</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sBaseball"/>
    </sheetNames>
    <sheetDataSet>
      <sheetData sheetId="0">
        <row r="1">
          <cell r="A1" t="str">
            <v>Brooks Park</v>
          </cell>
          <cell r="B1" t="b">
            <v>1</v>
          </cell>
        </row>
        <row r="2">
          <cell r="A2" t="str">
            <v>Cuellar Park</v>
          </cell>
          <cell r="B2" t="b">
            <v>1</v>
          </cell>
        </row>
        <row r="3">
          <cell r="A3" t="str">
            <v>Darner Park Headquarters</v>
          </cell>
          <cell r="B3" t="b">
            <v>1</v>
          </cell>
        </row>
        <row r="4">
          <cell r="A4" t="str">
            <v>Denver Heights Park</v>
          </cell>
          <cell r="B4" t="b">
            <v>1</v>
          </cell>
        </row>
        <row r="5">
          <cell r="A5" t="str">
            <v>Elmendorf Lake Park</v>
          </cell>
          <cell r="B5" t="b">
            <v>1</v>
          </cell>
        </row>
        <row r="6">
          <cell r="A6" t="str">
            <v>Golden Community Park</v>
          </cell>
          <cell r="B6" t="b">
            <v>1</v>
          </cell>
        </row>
        <row r="7">
          <cell r="A7" t="str">
            <v>Harlandale Park</v>
          </cell>
          <cell r="B7" t="b">
            <v>1</v>
          </cell>
        </row>
        <row r="8">
          <cell r="A8" t="str">
            <v>King Park</v>
          </cell>
          <cell r="B8" t="b">
            <v>1</v>
          </cell>
        </row>
        <row r="9">
          <cell r="A9" t="str">
            <v>Lackland Terrace Park</v>
          </cell>
          <cell r="B9" t="b">
            <v>1</v>
          </cell>
        </row>
        <row r="10">
          <cell r="A10" t="str">
            <v>Lady Bird Johnson Park</v>
          </cell>
          <cell r="B10" t="b">
            <v>1</v>
          </cell>
        </row>
        <row r="11">
          <cell r="A11" t="str">
            <v>Lincoln Park</v>
          </cell>
          <cell r="B11" t="b">
            <v>1</v>
          </cell>
        </row>
        <row r="12">
          <cell r="A12" t="str">
            <v>Martinez Park</v>
          </cell>
          <cell r="B12" t="b">
            <v>1</v>
          </cell>
        </row>
        <row r="13">
          <cell r="A13" t="str">
            <v>McAllister Park</v>
          </cell>
          <cell r="B13" t="b">
            <v>1</v>
          </cell>
        </row>
        <row r="14">
          <cell r="A14" t="str">
            <v>Normoyle Park</v>
          </cell>
          <cell r="B14" t="b">
            <v>1</v>
          </cell>
        </row>
        <row r="15">
          <cell r="A15" t="str">
            <v>Northridge Park</v>
          </cell>
          <cell r="B15" t="b">
            <v>1</v>
          </cell>
        </row>
        <row r="16">
          <cell r="A16" t="str">
            <v>O P Schnabel Park</v>
          </cell>
          <cell r="B16" t="b">
            <v>1</v>
          </cell>
        </row>
        <row r="17">
          <cell r="A17" t="str">
            <v>Oakhaven Park</v>
          </cell>
          <cell r="B17" t="b">
            <v>1</v>
          </cell>
        </row>
        <row r="18">
          <cell r="A18" t="str">
            <v>Olmos Basin Park</v>
          </cell>
          <cell r="B18" t="b">
            <v>1</v>
          </cell>
        </row>
        <row r="19">
          <cell r="A19" t="str">
            <v>Panther Springs Natural Area</v>
          </cell>
          <cell r="B19" t="b">
            <v>1</v>
          </cell>
        </row>
        <row r="20">
          <cell r="A20" t="str">
            <v>Pittman Sullivan Park</v>
          </cell>
          <cell r="B20" t="b">
            <v>1</v>
          </cell>
        </row>
        <row r="21">
          <cell r="A21" t="str">
            <v>Rosedale Park</v>
          </cell>
          <cell r="B21" t="b">
            <v>1</v>
          </cell>
        </row>
        <row r="22">
          <cell r="A22" t="str">
            <v>Slick Park</v>
          </cell>
          <cell r="B22" t="b">
            <v>1</v>
          </cell>
        </row>
        <row r="23">
          <cell r="A23" t="str">
            <v>Southside Lions Park</v>
          </cell>
          <cell r="B23" t="b">
            <v>1</v>
          </cell>
        </row>
        <row r="24">
          <cell r="A24" t="str">
            <v>Stinson Park</v>
          </cell>
          <cell r="B24" t="b">
            <v>1</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sBasketBall"/>
    </sheetNames>
    <sheetDataSet>
      <sheetData sheetId="0">
        <row r="1">
          <cell r="A1" t="str">
            <v>Acme Park</v>
          </cell>
          <cell r="B1" t="b">
            <v>1</v>
          </cell>
        </row>
        <row r="2">
          <cell r="A2" t="str">
            <v>Alderete Park</v>
          </cell>
          <cell r="B2" t="b">
            <v>1</v>
          </cell>
        </row>
        <row r="3">
          <cell r="A3" t="str">
            <v>Apache Creek Park</v>
          </cell>
          <cell r="B3" t="b">
            <v>1</v>
          </cell>
        </row>
        <row r="4">
          <cell r="A4" t="str">
            <v>Arnold Park</v>
          </cell>
          <cell r="B4" t="b">
            <v>1</v>
          </cell>
        </row>
        <row r="5">
          <cell r="A5" t="str">
            <v>Beacon Hill Park</v>
          </cell>
          <cell r="B5" t="b">
            <v>1</v>
          </cell>
        </row>
        <row r="6">
          <cell r="A6" t="str">
            <v>Bellaire Park</v>
          </cell>
          <cell r="B6" t="b">
            <v>1</v>
          </cell>
        </row>
        <row r="7">
          <cell r="A7" t="str">
            <v>Benavides Park</v>
          </cell>
          <cell r="B7" t="b">
            <v>1</v>
          </cell>
        </row>
        <row r="8">
          <cell r="A8" t="str">
            <v>Blossom Park</v>
          </cell>
          <cell r="B8" t="b">
            <v>1</v>
          </cell>
        </row>
        <row r="9">
          <cell r="A9" t="str">
            <v>Brooks Park</v>
          </cell>
          <cell r="B9" t="b">
            <v>1</v>
          </cell>
        </row>
        <row r="10">
          <cell r="A10" t="str">
            <v>Buckeye Park</v>
          </cell>
          <cell r="B10" t="b">
            <v>1</v>
          </cell>
        </row>
        <row r="11">
          <cell r="A11" t="str">
            <v>Calderon Boys and Girls Club</v>
          </cell>
          <cell r="B11" t="b">
            <v>1</v>
          </cell>
        </row>
        <row r="12">
          <cell r="A12" t="str">
            <v>Cassiano Park</v>
          </cell>
          <cell r="B12" t="b">
            <v>1</v>
          </cell>
        </row>
        <row r="13">
          <cell r="A13" t="str">
            <v>Collins Gardens Park</v>
          </cell>
          <cell r="B13" t="b">
            <v>1</v>
          </cell>
        </row>
        <row r="14">
          <cell r="A14" t="str">
            <v>Concepcion Park</v>
          </cell>
          <cell r="B14" t="b">
            <v>1</v>
          </cell>
        </row>
        <row r="15">
          <cell r="A15" t="str">
            <v>Copernicus Park</v>
          </cell>
          <cell r="B15" t="b">
            <v>1</v>
          </cell>
        </row>
        <row r="16">
          <cell r="A16" t="str">
            <v>Cuellar Park</v>
          </cell>
          <cell r="B16" t="b">
            <v>1</v>
          </cell>
        </row>
        <row r="17">
          <cell r="A17" t="str">
            <v>Dafoste Park</v>
          </cell>
          <cell r="B17" t="b">
            <v>1</v>
          </cell>
        </row>
        <row r="18">
          <cell r="A18" t="str">
            <v>Dawson Park</v>
          </cell>
          <cell r="B18" t="b">
            <v>1</v>
          </cell>
        </row>
        <row r="19">
          <cell r="A19" t="str">
            <v>Denver Heights Park</v>
          </cell>
          <cell r="B19" t="b">
            <v>1</v>
          </cell>
        </row>
        <row r="20">
          <cell r="A20" t="str">
            <v>Escobar Park</v>
          </cell>
          <cell r="B20" t="b">
            <v>1</v>
          </cell>
        </row>
        <row r="21">
          <cell r="A21" t="str">
            <v>Farias Park</v>
          </cell>
          <cell r="B21" t="b">
            <v>1</v>
          </cell>
        </row>
        <row r="22">
          <cell r="A22" t="str">
            <v>Flores Park</v>
          </cell>
          <cell r="B22" t="b">
            <v>1</v>
          </cell>
        </row>
        <row r="23">
          <cell r="A23" t="str">
            <v>Forge Park</v>
          </cell>
          <cell r="B23" t="b">
            <v>1</v>
          </cell>
        </row>
        <row r="24">
          <cell r="A24" t="str">
            <v>Garza Park</v>
          </cell>
          <cell r="B24" t="b">
            <v>1</v>
          </cell>
        </row>
        <row r="25">
          <cell r="A25" t="str">
            <v>Gateway Terrace Park</v>
          </cell>
          <cell r="B25" t="b">
            <v>1</v>
          </cell>
        </row>
        <row r="26">
          <cell r="A26" t="str">
            <v>Golden Community Park</v>
          </cell>
          <cell r="B26" t="b">
            <v>1</v>
          </cell>
        </row>
        <row r="27">
          <cell r="A27" t="str">
            <v>Harlandale Park</v>
          </cell>
          <cell r="B27" t="b">
            <v>1</v>
          </cell>
        </row>
        <row r="28">
          <cell r="A28" t="str">
            <v>Healy Murphy Park</v>
          </cell>
          <cell r="B28" t="b">
            <v>1</v>
          </cell>
        </row>
        <row r="29">
          <cell r="A29" t="str">
            <v>Heritage Duck Pond Park</v>
          </cell>
          <cell r="B29" t="b">
            <v>1</v>
          </cell>
        </row>
        <row r="30">
          <cell r="A30" t="str">
            <v>Herrera Park</v>
          </cell>
          <cell r="B30" t="b">
            <v>1</v>
          </cell>
        </row>
        <row r="31">
          <cell r="A31" t="str">
            <v>Highland Park</v>
          </cell>
          <cell r="B31" t="b">
            <v>1</v>
          </cell>
        </row>
        <row r="32">
          <cell r="A32" t="str">
            <v>J Street Park</v>
          </cell>
          <cell r="B32" t="b">
            <v>1</v>
          </cell>
        </row>
        <row r="33">
          <cell r="A33" t="str">
            <v>Joe Ward Park</v>
          </cell>
          <cell r="B33" t="b">
            <v>1</v>
          </cell>
        </row>
        <row r="34">
          <cell r="A34" t="str">
            <v>Kallison Park</v>
          </cell>
          <cell r="B34" t="b">
            <v>1</v>
          </cell>
        </row>
        <row r="35">
          <cell r="A35" t="str">
            <v>Kennedy Park</v>
          </cell>
          <cell r="B35" t="b">
            <v>1</v>
          </cell>
        </row>
        <row r="36">
          <cell r="A36" t="str">
            <v>Kenwood Park</v>
          </cell>
          <cell r="B36" t="b">
            <v>1</v>
          </cell>
        </row>
        <row r="37">
          <cell r="A37" t="str">
            <v>King Park</v>
          </cell>
          <cell r="B37" t="b">
            <v>1</v>
          </cell>
        </row>
        <row r="38">
          <cell r="A38" t="str">
            <v>Labor Street Park</v>
          </cell>
          <cell r="B38" t="b">
            <v>1</v>
          </cell>
        </row>
        <row r="39">
          <cell r="A39" t="str">
            <v>Lackland Terrace Park</v>
          </cell>
          <cell r="B39" t="b">
            <v>1</v>
          </cell>
        </row>
        <row r="40">
          <cell r="A40" t="str">
            <v>Lady Bird Johnson Park</v>
          </cell>
          <cell r="B40" t="b">
            <v>1</v>
          </cell>
        </row>
        <row r="41">
          <cell r="A41" t="str">
            <v>Las Palmas Park</v>
          </cell>
          <cell r="B41" t="b">
            <v>1</v>
          </cell>
        </row>
        <row r="42">
          <cell r="A42" t="str">
            <v>Legacy Park</v>
          </cell>
          <cell r="B42" t="b">
            <v>1</v>
          </cell>
        </row>
        <row r="43">
          <cell r="A43" t="str">
            <v>Levi Strauss Park</v>
          </cell>
          <cell r="B43" t="b">
            <v>1</v>
          </cell>
        </row>
        <row r="44">
          <cell r="A44" t="str">
            <v>Lincoln Park</v>
          </cell>
          <cell r="B44" t="b">
            <v>1</v>
          </cell>
        </row>
        <row r="45">
          <cell r="A45" t="str">
            <v>Lockwood Park</v>
          </cell>
          <cell r="B45" t="b">
            <v>1</v>
          </cell>
        </row>
        <row r="46">
          <cell r="A46" t="str">
            <v>Los Angeles Heights Park</v>
          </cell>
          <cell r="B46" t="b">
            <v>1</v>
          </cell>
        </row>
        <row r="47">
          <cell r="A47" t="str">
            <v>Martinez Park</v>
          </cell>
          <cell r="B47" t="b">
            <v>1</v>
          </cell>
        </row>
        <row r="48">
          <cell r="A48" t="str">
            <v>Meadowcliff Park</v>
          </cell>
          <cell r="B48" t="b">
            <v>1</v>
          </cell>
        </row>
        <row r="49">
          <cell r="A49" t="str">
            <v>Medina Base Road Park</v>
          </cell>
          <cell r="B49" t="b">
            <v>1</v>
          </cell>
        </row>
        <row r="50">
          <cell r="A50" t="str">
            <v>Menger Creek Linear Park</v>
          </cell>
          <cell r="B50" t="b">
            <v>1</v>
          </cell>
        </row>
        <row r="51">
          <cell r="A51" t="str">
            <v>Miller Park</v>
          </cell>
          <cell r="B51" t="b">
            <v>1</v>
          </cell>
        </row>
        <row r="52">
          <cell r="A52" t="str">
            <v>Millers Pond Park</v>
          </cell>
          <cell r="B52" t="b">
            <v>1</v>
          </cell>
        </row>
        <row r="53">
          <cell r="A53" t="str">
            <v>Mission Creek Park</v>
          </cell>
          <cell r="B53" t="b">
            <v>1</v>
          </cell>
        </row>
        <row r="54">
          <cell r="A54" t="str">
            <v>Monterrey Park</v>
          </cell>
          <cell r="B54" t="b">
            <v>1</v>
          </cell>
        </row>
        <row r="55">
          <cell r="A55" t="str">
            <v>Morrill Park</v>
          </cell>
          <cell r="B55" t="b">
            <v>1</v>
          </cell>
        </row>
        <row r="56">
          <cell r="A56" t="str">
            <v>Navarro Park</v>
          </cell>
          <cell r="B56" t="b">
            <v>1</v>
          </cell>
        </row>
        <row r="57">
          <cell r="A57" t="str">
            <v>New Territories Park</v>
          </cell>
          <cell r="B57" t="b">
            <v>1</v>
          </cell>
        </row>
        <row r="58">
          <cell r="A58" t="str">
            <v>O P Schnabel Park</v>
          </cell>
          <cell r="B58" t="b">
            <v>1</v>
          </cell>
        </row>
        <row r="59">
          <cell r="A59" t="str">
            <v>Oakhaven Park</v>
          </cell>
          <cell r="B59" t="b">
            <v>1</v>
          </cell>
        </row>
        <row r="60">
          <cell r="A60" t="str">
            <v>Ojeda Park</v>
          </cell>
          <cell r="B60" t="b">
            <v>1</v>
          </cell>
        </row>
        <row r="61">
          <cell r="A61" t="str">
            <v>Olympia Park</v>
          </cell>
          <cell r="B61" t="b">
            <v>1</v>
          </cell>
        </row>
        <row r="62">
          <cell r="A62" t="str">
            <v>Palm Heights Park</v>
          </cell>
          <cell r="B62" t="b">
            <v>1</v>
          </cell>
        </row>
        <row r="63">
          <cell r="A63" t="str">
            <v>Palo Alto Park</v>
          </cell>
          <cell r="B63" t="b">
            <v>1</v>
          </cell>
        </row>
        <row r="64">
          <cell r="A64" t="str">
            <v>Palo Alto Terrace Park</v>
          </cell>
          <cell r="B64" t="b">
            <v>1</v>
          </cell>
        </row>
        <row r="65">
          <cell r="A65" t="str">
            <v>Pearsall Park</v>
          </cell>
          <cell r="B65" t="b">
            <v>1</v>
          </cell>
        </row>
        <row r="66">
          <cell r="A66" t="str">
            <v>Perez Park</v>
          </cell>
          <cell r="B66" t="b">
            <v>1</v>
          </cell>
        </row>
        <row r="67">
          <cell r="A67" t="str">
            <v>Pershing Park</v>
          </cell>
          <cell r="B67" t="b">
            <v>1</v>
          </cell>
        </row>
        <row r="68">
          <cell r="A68" t="str">
            <v>Phil Hardberger Natural Area</v>
          </cell>
          <cell r="B68" t="b">
            <v>1</v>
          </cell>
        </row>
        <row r="69">
          <cell r="A69" t="str">
            <v>Piazza Italia Park</v>
          </cell>
          <cell r="B69" t="b">
            <v>1</v>
          </cell>
        </row>
        <row r="70">
          <cell r="A70" t="str">
            <v>Pickwell Park</v>
          </cell>
          <cell r="B70" t="b">
            <v>1</v>
          </cell>
        </row>
        <row r="71">
          <cell r="A71" t="str">
            <v>Pittman Sullivan Park</v>
          </cell>
          <cell r="B71" t="b">
            <v>1</v>
          </cell>
        </row>
        <row r="72">
          <cell r="A72" t="str">
            <v>Rainbow Hills Park</v>
          </cell>
          <cell r="B72" t="b">
            <v>1</v>
          </cell>
        </row>
        <row r="73">
          <cell r="A73" t="str">
            <v>Roosevelt Park</v>
          </cell>
          <cell r="B73" t="b">
            <v>1</v>
          </cell>
        </row>
        <row r="74">
          <cell r="A74" t="str">
            <v>Rosedale Park</v>
          </cell>
          <cell r="B74" t="b">
            <v>1</v>
          </cell>
        </row>
        <row r="75">
          <cell r="A75" t="str">
            <v>Royalgate Park</v>
          </cell>
          <cell r="B75" t="b">
            <v>1</v>
          </cell>
        </row>
        <row r="76">
          <cell r="A76" t="str">
            <v>San Juan Brady Park</v>
          </cell>
          <cell r="B76" t="b">
            <v>1</v>
          </cell>
        </row>
        <row r="77">
          <cell r="A77" t="str">
            <v>Skyline Park</v>
          </cell>
          <cell r="B77" t="b">
            <v>1</v>
          </cell>
        </row>
        <row r="78">
          <cell r="A78" t="str">
            <v>South San Park</v>
          </cell>
          <cell r="B78" t="b">
            <v>1</v>
          </cell>
        </row>
        <row r="79">
          <cell r="A79" t="str">
            <v>Southside Lions Park</v>
          </cell>
          <cell r="B79" t="b">
            <v>1</v>
          </cell>
        </row>
        <row r="80">
          <cell r="A80" t="str">
            <v>Spicewood Park</v>
          </cell>
          <cell r="B80" t="b">
            <v>1</v>
          </cell>
        </row>
        <row r="81">
          <cell r="A81" t="str">
            <v>Stablewood Farms Park</v>
          </cell>
          <cell r="B81" t="b">
            <v>1</v>
          </cell>
        </row>
        <row r="82">
          <cell r="A82" t="str">
            <v>Sunset Hills Park</v>
          </cell>
          <cell r="B82" t="b">
            <v>1</v>
          </cell>
        </row>
        <row r="83">
          <cell r="A83" t="str">
            <v>Tejeda Park</v>
          </cell>
          <cell r="B83" t="b">
            <v>1</v>
          </cell>
        </row>
        <row r="84">
          <cell r="A84" t="str">
            <v>Timber Ridge Park</v>
          </cell>
          <cell r="B84" t="b">
            <v>1</v>
          </cell>
        </row>
        <row r="85">
          <cell r="A85" t="str">
            <v>Van de Walle Park</v>
          </cell>
          <cell r="B85" t="b">
            <v>1</v>
          </cell>
        </row>
        <row r="86">
          <cell r="A86" t="str">
            <v>Vidaurri Park</v>
          </cell>
          <cell r="B86" t="b">
            <v>1</v>
          </cell>
        </row>
        <row r="87">
          <cell r="A87" t="str">
            <v>Villa Coronado Park</v>
          </cell>
          <cell r="B87" t="b">
            <v>1</v>
          </cell>
        </row>
        <row r="88">
          <cell r="A88" t="str">
            <v>West End Park</v>
          </cell>
          <cell r="B88" t="b">
            <v>1</v>
          </cell>
        </row>
        <row r="89">
          <cell r="A89" t="str">
            <v>Woodard Park</v>
          </cell>
          <cell r="B89" t="b">
            <v>1</v>
          </cell>
        </row>
        <row r="90">
          <cell r="A90" t="str">
            <v>Woodlawn Lake Park</v>
          </cell>
          <cell r="B90" t="b">
            <v>1</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sDogPark"/>
    </sheetNames>
    <sheetDataSet>
      <sheetData sheetId="0">
        <row r="1">
          <cell r="A1" t="str">
            <v>Kingsborough Park</v>
          </cell>
          <cell r="B1" t="b">
            <v>1</v>
          </cell>
        </row>
        <row r="2">
          <cell r="A2" t="str">
            <v>Lady Bird Johnson Park</v>
          </cell>
          <cell r="B2" t="b">
            <v>1</v>
          </cell>
        </row>
        <row r="3">
          <cell r="A3" t="str">
            <v>Madison Square Park</v>
          </cell>
          <cell r="B3" t="b">
            <v>1</v>
          </cell>
        </row>
        <row r="4">
          <cell r="A4" t="str">
            <v>McAllister Park</v>
          </cell>
          <cell r="B4" t="b">
            <v>1</v>
          </cell>
        </row>
        <row r="5">
          <cell r="A5" t="str">
            <v>Nani Falcone Park</v>
          </cell>
          <cell r="B5" t="b">
            <v>1</v>
          </cell>
        </row>
        <row r="6">
          <cell r="A6" t="str">
            <v>New Territories Park</v>
          </cell>
          <cell r="B6" t="b">
            <v>1</v>
          </cell>
        </row>
        <row r="7">
          <cell r="A7" t="str">
            <v>Panther Springs Natural Area</v>
          </cell>
          <cell r="B7" t="b">
            <v>1</v>
          </cell>
        </row>
        <row r="8">
          <cell r="A8" t="str">
            <v>Panther Springs Wilderness Oak Natural Areas</v>
          </cell>
          <cell r="B8" t="b">
            <v>1</v>
          </cell>
        </row>
        <row r="9">
          <cell r="A9" t="str">
            <v>Pearsall Park</v>
          </cell>
          <cell r="B9" t="b">
            <v>1</v>
          </cell>
        </row>
        <row r="10">
          <cell r="A10" t="str">
            <v>Phil Hardberger Natural Area</v>
          </cell>
          <cell r="B10" t="b">
            <v>1</v>
          </cell>
        </row>
        <row r="11">
          <cell r="A11" t="str">
            <v>Slick Park</v>
          </cell>
          <cell r="B11" t="b">
            <v>1</v>
          </cell>
        </row>
        <row r="12">
          <cell r="A12" t="str">
            <v>Southside Lions Park</v>
          </cell>
          <cell r="B12" t="b">
            <v>1</v>
          </cell>
        </row>
        <row r="13">
          <cell r="A13" t="str">
            <v>Travis Park</v>
          </cell>
          <cell r="B13" t="b">
            <v>1</v>
          </cell>
        </row>
        <row r="14">
          <cell r="A14" t="str">
            <v>Woodlawn Lake Park</v>
          </cell>
          <cell r="B14" t="b">
            <v>1</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sSkatePark"/>
    </sheetNames>
    <sheetDataSet>
      <sheetData sheetId="0">
        <row r="1">
          <cell r="A1" t="str">
            <v>Bellaire Park</v>
          </cell>
          <cell r="B1" t="b">
            <v>1</v>
          </cell>
        </row>
        <row r="2">
          <cell r="A2" t="str">
            <v>Cuellar Park</v>
          </cell>
          <cell r="B2" t="b">
            <v>1</v>
          </cell>
        </row>
        <row r="3">
          <cell r="A3" t="str">
            <v>Heritage Duck Pond Park</v>
          </cell>
          <cell r="B3" t="b">
            <v>1</v>
          </cell>
        </row>
        <row r="4">
          <cell r="A4" t="str">
            <v>Lackland Terrace Park</v>
          </cell>
          <cell r="B4" t="b">
            <v>1</v>
          </cell>
        </row>
        <row r="5">
          <cell r="A5" t="str">
            <v>Lady Bird Johnson Park</v>
          </cell>
          <cell r="B5" t="b">
            <v>1</v>
          </cell>
        </row>
        <row r="6">
          <cell r="A6" t="str">
            <v>Martinez Park</v>
          </cell>
          <cell r="B6" t="b">
            <v>1</v>
          </cell>
        </row>
        <row r="7">
          <cell r="A7" t="str">
            <v>Medina Base Road Park</v>
          </cell>
          <cell r="B7" t="b">
            <v>1</v>
          </cell>
        </row>
        <row r="8">
          <cell r="A8" t="str">
            <v>Nani Falcone Park</v>
          </cell>
          <cell r="B8" t="b">
            <v>1</v>
          </cell>
        </row>
        <row r="9">
          <cell r="A9" t="str">
            <v>Normoyle Park</v>
          </cell>
          <cell r="B9" t="b">
            <v>1</v>
          </cell>
        </row>
        <row r="10">
          <cell r="A10" t="str">
            <v>Palo Alto Park</v>
          </cell>
          <cell r="B10" t="b">
            <v>1</v>
          </cell>
        </row>
        <row r="11">
          <cell r="A11" t="str">
            <v>Pearsall Park</v>
          </cell>
          <cell r="B11" t="b">
            <v>1</v>
          </cell>
        </row>
        <row r="12">
          <cell r="A12" t="str">
            <v>Perez Park</v>
          </cell>
          <cell r="B12" t="b">
            <v>1</v>
          </cell>
        </row>
        <row r="13">
          <cell r="A13" t="str">
            <v>Rosedale Park</v>
          </cell>
          <cell r="B13" t="b">
            <v>1</v>
          </cell>
        </row>
        <row r="14">
          <cell r="A14" t="str">
            <v>San Pedro Springs Park</v>
          </cell>
          <cell r="B14" t="b">
            <v>1</v>
          </cell>
        </row>
        <row r="15">
          <cell r="A15" t="str">
            <v>Southside Lions Park</v>
          </cell>
          <cell r="B15" t="b">
            <v>1</v>
          </cell>
        </row>
        <row r="16">
          <cell r="A16" t="str">
            <v>Springtime Park</v>
          </cell>
          <cell r="B16" t="b">
            <v>1</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sSoccer"/>
    </sheetNames>
    <sheetDataSet>
      <sheetData sheetId="0">
        <row r="1">
          <cell r="A1" t="str">
            <v>Alderete Park</v>
          </cell>
          <cell r="B1" t="b">
            <v>1</v>
          </cell>
        </row>
        <row r="2">
          <cell r="A2" t="str">
            <v>Amistad Park</v>
          </cell>
          <cell r="B2" t="b">
            <v>1</v>
          </cell>
        </row>
        <row r="3">
          <cell r="A3" t="str">
            <v>Arnold Park</v>
          </cell>
          <cell r="B3" t="b">
            <v>1</v>
          </cell>
        </row>
        <row r="4">
          <cell r="A4" t="str">
            <v>Brooks Park</v>
          </cell>
          <cell r="B4" t="b">
            <v>1</v>
          </cell>
        </row>
        <row r="5">
          <cell r="A5" t="str">
            <v>Copernicus Park</v>
          </cell>
          <cell r="B5" t="b">
            <v>1</v>
          </cell>
        </row>
        <row r="6">
          <cell r="A6" t="str">
            <v>Cuellar Park</v>
          </cell>
          <cell r="B6" t="b">
            <v>1</v>
          </cell>
        </row>
        <row r="7">
          <cell r="A7" t="str">
            <v>Dafoste Park</v>
          </cell>
          <cell r="B7" t="b">
            <v>1</v>
          </cell>
        </row>
        <row r="8">
          <cell r="A8" t="str">
            <v>Harlandale Park</v>
          </cell>
          <cell r="B8" t="b">
            <v>1</v>
          </cell>
        </row>
        <row r="9">
          <cell r="A9" t="str">
            <v>James Park</v>
          </cell>
          <cell r="B9" t="b">
            <v>1</v>
          </cell>
        </row>
        <row r="10">
          <cell r="A10" t="str">
            <v>Joe Ward Park</v>
          </cell>
          <cell r="B10" t="b">
            <v>1</v>
          </cell>
        </row>
        <row r="11">
          <cell r="A11" t="str">
            <v>Lackland Terrace Park</v>
          </cell>
          <cell r="B11" t="b">
            <v>1</v>
          </cell>
        </row>
        <row r="12">
          <cell r="A12" t="str">
            <v>Lady Bird Johnson Park</v>
          </cell>
          <cell r="B12" t="b">
            <v>1</v>
          </cell>
        </row>
        <row r="13">
          <cell r="A13" t="str">
            <v>Las Palmas Park</v>
          </cell>
          <cell r="B13" t="b">
            <v>1</v>
          </cell>
        </row>
        <row r="14">
          <cell r="A14" t="str">
            <v>Levi Strauss Park</v>
          </cell>
          <cell r="B14" t="b">
            <v>1</v>
          </cell>
        </row>
        <row r="15">
          <cell r="A15" t="str">
            <v>Martinez Park</v>
          </cell>
          <cell r="B15" t="b">
            <v>1</v>
          </cell>
        </row>
        <row r="16">
          <cell r="A16" t="str">
            <v>McAllister Park</v>
          </cell>
          <cell r="B16" t="b">
            <v>1</v>
          </cell>
        </row>
        <row r="17">
          <cell r="A17" t="str">
            <v>Millers Pond Park</v>
          </cell>
          <cell r="B17" t="b">
            <v>1</v>
          </cell>
        </row>
        <row r="18">
          <cell r="A18" t="str">
            <v>Monterrey Park</v>
          </cell>
          <cell r="B18" t="b">
            <v>1</v>
          </cell>
        </row>
        <row r="19">
          <cell r="A19" t="str">
            <v>Normoyle Park</v>
          </cell>
          <cell r="B19" t="b">
            <v>1</v>
          </cell>
        </row>
        <row r="20">
          <cell r="A20" t="str">
            <v>O P Schnabel Park</v>
          </cell>
          <cell r="B20" t="b">
            <v>1</v>
          </cell>
        </row>
        <row r="21">
          <cell r="A21" t="str">
            <v>Olmos Basin Park</v>
          </cell>
          <cell r="B21" t="b">
            <v>1</v>
          </cell>
        </row>
        <row r="22">
          <cell r="A22" t="str">
            <v>Palo Alto Park</v>
          </cell>
          <cell r="B22" t="b">
            <v>1</v>
          </cell>
        </row>
        <row r="23">
          <cell r="A23" t="str">
            <v>Perez Park</v>
          </cell>
          <cell r="B23" t="b">
            <v>1</v>
          </cell>
        </row>
        <row r="24">
          <cell r="A24" t="str">
            <v>Rainbow Hills Park</v>
          </cell>
          <cell r="B24" t="b">
            <v>1</v>
          </cell>
        </row>
        <row r="25">
          <cell r="A25" t="str">
            <v>Rosedale Park</v>
          </cell>
          <cell r="B25" t="b">
            <v>1</v>
          </cell>
        </row>
        <row r="26">
          <cell r="A26" t="str">
            <v>Royalgate Park</v>
          </cell>
          <cell r="B26" t="b">
            <v>1</v>
          </cell>
        </row>
        <row r="27">
          <cell r="A27" t="str">
            <v>S.T.A.R. Sports Complex</v>
          </cell>
          <cell r="B27" t="b">
            <v>1</v>
          </cell>
        </row>
        <row r="28">
          <cell r="A28" t="str">
            <v>Spicewood Park</v>
          </cell>
          <cell r="B28" t="b">
            <v>1</v>
          </cell>
        </row>
        <row r="29">
          <cell r="A29" t="str">
            <v>Villa Coronado Park</v>
          </cell>
          <cell r="B29" t="b">
            <v>1</v>
          </cell>
        </row>
        <row r="30">
          <cell r="A30" t="str">
            <v>Windsor Park</v>
          </cell>
          <cell r="B30" t="b">
            <v>1</v>
          </cell>
        </row>
        <row r="31">
          <cell r="A31" t="str">
            <v>Woodard Park</v>
          </cell>
          <cell r="B31" t="b">
            <v>1</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sSoftball"/>
    </sheetNames>
    <sheetDataSet>
      <sheetData sheetId="0">
        <row r="1">
          <cell r="A1" t="str">
            <v>Alderete Park</v>
          </cell>
          <cell r="B1" t="b">
            <v>1</v>
          </cell>
        </row>
        <row r="2">
          <cell r="A2" t="str">
            <v>Amistad Park</v>
          </cell>
          <cell r="B2" t="b">
            <v>1</v>
          </cell>
        </row>
        <row r="3">
          <cell r="A3" t="str">
            <v>Arnold Park</v>
          </cell>
          <cell r="B3" t="b">
            <v>1</v>
          </cell>
        </row>
        <row r="4">
          <cell r="A4" t="str">
            <v>Benavides Park</v>
          </cell>
          <cell r="B4" t="b">
            <v>1</v>
          </cell>
        </row>
        <row r="5">
          <cell r="A5" t="str">
            <v>Blossom Park</v>
          </cell>
          <cell r="B5" t="b">
            <v>1</v>
          </cell>
        </row>
        <row r="6">
          <cell r="A6" t="str">
            <v>Brackenridge Park</v>
          </cell>
          <cell r="B6" t="b">
            <v>1</v>
          </cell>
        </row>
        <row r="7">
          <cell r="A7" t="str">
            <v>Brooks Park</v>
          </cell>
          <cell r="B7" t="b">
            <v>1</v>
          </cell>
        </row>
        <row r="8">
          <cell r="A8" t="str">
            <v>Concepcion Park</v>
          </cell>
          <cell r="B8" t="b">
            <v>1</v>
          </cell>
        </row>
        <row r="9">
          <cell r="A9" t="str">
            <v>Copernicus Park</v>
          </cell>
          <cell r="B9" t="b">
            <v>1</v>
          </cell>
        </row>
        <row r="10">
          <cell r="A10" t="str">
            <v>Cuellar Park</v>
          </cell>
          <cell r="B10" t="b">
            <v>1</v>
          </cell>
        </row>
        <row r="11">
          <cell r="A11" t="str">
            <v>Dawson Park</v>
          </cell>
          <cell r="B11" t="b">
            <v>1</v>
          </cell>
        </row>
        <row r="12">
          <cell r="A12" t="str">
            <v>Dellcrest Park</v>
          </cell>
          <cell r="B12" t="b">
            <v>1</v>
          </cell>
        </row>
        <row r="13">
          <cell r="A13" t="str">
            <v>Flores Park</v>
          </cell>
          <cell r="B13" t="b">
            <v>1</v>
          </cell>
        </row>
        <row r="14">
          <cell r="A14" t="str">
            <v>Forge Park</v>
          </cell>
          <cell r="B14" t="b">
            <v>1</v>
          </cell>
        </row>
        <row r="15">
          <cell r="A15" t="str">
            <v>Garza Park</v>
          </cell>
          <cell r="B15" t="b">
            <v>1</v>
          </cell>
        </row>
        <row r="16">
          <cell r="A16" t="str">
            <v>Golden Community Park</v>
          </cell>
          <cell r="B16" t="b">
            <v>1</v>
          </cell>
        </row>
        <row r="17">
          <cell r="A17" t="str">
            <v>Harlandale Park</v>
          </cell>
          <cell r="B17" t="b">
            <v>1</v>
          </cell>
        </row>
        <row r="18">
          <cell r="A18" t="str">
            <v>Herrera Park</v>
          </cell>
          <cell r="B18" t="b">
            <v>1</v>
          </cell>
        </row>
        <row r="19">
          <cell r="A19" t="str">
            <v>Kallison Park</v>
          </cell>
          <cell r="B19" t="b">
            <v>1</v>
          </cell>
        </row>
        <row r="20">
          <cell r="A20" t="str">
            <v>Kardon Park</v>
          </cell>
          <cell r="B20" t="b">
            <v>1</v>
          </cell>
        </row>
        <row r="21">
          <cell r="A21" t="str">
            <v>Kennedy Park</v>
          </cell>
          <cell r="B21" t="b">
            <v>1</v>
          </cell>
        </row>
        <row r="22">
          <cell r="A22" t="str">
            <v>Kenwood Park</v>
          </cell>
          <cell r="B22" t="b">
            <v>1</v>
          </cell>
        </row>
        <row r="23">
          <cell r="A23" t="str">
            <v>Labor Street Park</v>
          </cell>
          <cell r="B23" t="b">
            <v>1</v>
          </cell>
        </row>
        <row r="24">
          <cell r="A24" t="str">
            <v>Lady Bird Johnson Park</v>
          </cell>
          <cell r="B24" t="b">
            <v>1</v>
          </cell>
        </row>
        <row r="25">
          <cell r="A25" t="str">
            <v>Las Palmas Park</v>
          </cell>
          <cell r="B25" t="b">
            <v>1</v>
          </cell>
        </row>
        <row r="26">
          <cell r="A26" t="str">
            <v>Lincoln Park</v>
          </cell>
          <cell r="B26" t="b">
            <v>1</v>
          </cell>
        </row>
        <row r="27">
          <cell r="A27" t="str">
            <v>McAllister Park</v>
          </cell>
          <cell r="B27" t="b">
            <v>1</v>
          </cell>
        </row>
        <row r="28">
          <cell r="A28" t="str">
            <v>Millers Pond Park</v>
          </cell>
          <cell r="B28" t="b">
            <v>1</v>
          </cell>
        </row>
        <row r="29">
          <cell r="A29" t="str">
            <v>Monterrey Park</v>
          </cell>
          <cell r="B29" t="b">
            <v>1</v>
          </cell>
        </row>
        <row r="30">
          <cell r="A30" t="str">
            <v>Nani Falcone Park</v>
          </cell>
          <cell r="B30" t="b">
            <v>1</v>
          </cell>
        </row>
        <row r="31">
          <cell r="A31" t="str">
            <v>Navarro Park</v>
          </cell>
          <cell r="B31" t="b">
            <v>1</v>
          </cell>
        </row>
        <row r="32">
          <cell r="A32" t="str">
            <v>Normoyle Park</v>
          </cell>
          <cell r="B32" t="b">
            <v>1</v>
          </cell>
        </row>
        <row r="33">
          <cell r="A33" t="str">
            <v>Northridge Park</v>
          </cell>
          <cell r="B33" t="b">
            <v>1</v>
          </cell>
        </row>
        <row r="34">
          <cell r="A34" t="str">
            <v>Oakhaven Park</v>
          </cell>
          <cell r="B34" t="b">
            <v>1</v>
          </cell>
        </row>
        <row r="35">
          <cell r="A35" t="str">
            <v>Olmos Basin Park</v>
          </cell>
          <cell r="B35" t="b">
            <v>1</v>
          </cell>
        </row>
        <row r="36">
          <cell r="A36" t="str">
            <v>Olympia Park</v>
          </cell>
          <cell r="B36" t="b">
            <v>1</v>
          </cell>
        </row>
        <row r="37">
          <cell r="A37" t="str">
            <v>Palm Heights Park</v>
          </cell>
          <cell r="B37" t="b">
            <v>1</v>
          </cell>
        </row>
        <row r="38">
          <cell r="A38" t="str">
            <v>Palo Alto Park</v>
          </cell>
          <cell r="B38" t="b">
            <v>1</v>
          </cell>
        </row>
        <row r="39">
          <cell r="A39" t="str">
            <v>Palo Alto Terrace Park</v>
          </cell>
          <cell r="B39" t="b">
            <v>1</v>
          </cell>
        </row>
        <row r="40">
          <cell r="A40" t="str">
            <v>Pickwell Park</v>
          </cell>
          <cell r="B40" t="b">
            <v>1</v>
          </cell>
        </row>
        <row r="41">
          <cell r="A41" t="str">
            <v>Pittman Sullivan Park</v>
          </cell>
          <cell r="B41" t="b">
            <v>1</v>
          </cell>
        </row>
        <row r="42">
          <cell r="A42" t="str">
            <v>Pytel Park</v>
          </cell>
          <cell r="B42" t="b">
            <v>1</v>
          </cell>
        </row>
        <row r="43">
          <cell r="A43" t="str">
            <v>Rainbow Hills Park</v>
          </cell>
          <cell r="B43" t="b">
            <v>1</v>
          </cell>
        </row>
        <row r="44">
          <cell r="A44" t="str">
            <v>Rosedale Park</v>
          </cell>
          <cell r="B44" t="b">
            <v>1</v>
          </cell>
        </row>
        <row r="45">
          <cell r="A45" t="str">
            <v>Royalgate Park</v>
          </cell>
          <cell r="B45" t="b">
            <v>1</v>
          </cell>
        </row>
        <row r="46">
          <cell r="A46" t="str">
            <v>San Juan Brady Park</v>
          </cell>
          <cell r="B46" t="b">
            <v>1</v>
          </cell>
        </row>
        <row r="47">
          <cell r="A47" t="str">
            <v>San Pedro Springs Park</v>
          </cell>
          <cell r="B47" t="b">
            <v>1</v>
          </cell>
        </row>
        <row r="48">
          <cell r="A48" t="str">
            <v>Southside Lions Park</v>
          </cell>
          <cell r="B48" t="b">
            <v>1</v>
          </cell>
        </row>
        <row r="49">
          <cell r="A49" t="str">
            <v>Stinson Park</v>
          </cell>
          <cell r="B49" t="b">
            <v>1</v>
          </cell>
        </row>
        <row r="50">
          <cell r="A50" t="str">
            <v>Tejeda Park</v>
          </cell>
          <cell r="B50" t="b">
            <v>1</v>
          </cell>
        </row>
        <row r="51">
          <cell r="A51" t="str">
            <v>Vidaurri Park</v>
          </cell>
          <cell r="B51" t="b">
            <v>1</v>
          </cell>
        </row>
        <row r="52">
          <cell r="A52" t="str">
            <v>Villa Coronado Park</v>
          </cell>
          <cell r="B52" t="b">
            <v>1</v>
          </cell>
        </row>
        <row r="53">
          <cell r="A53" t="str">
            <v>West End Park</v>
          </cell>
          <cell r="B53" t="b">
            <v>1</v>
          </cell>
        </row>
        <row r="54">
          <cell r="A54" t="str">
            <v>Woodard Park</v>
          </cell>
          <cell r="B54" t="b">
            <v>1</v>
          </cell>
        </row>
        <row r="55">
          <cell r="A55" t="str">
            <v>Woodlawn Lake Park</v>
          </cell>
          <cell r="B55" t="b">
            <v>1</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sTennis"/>
    </sheetNames>
    <sheetDataSet>
      <sheetData sheetId="0" refreshError="1">
        <row r="1">
          <cell r="A1" t="str">
            <v>Blossom Park</v>
          </cell>
          <cell r="B1" t="b">
            <v>1</v>
          </cell>
        </row>
        <row r="2">
          <cell r="A2" t="str">
            <v>Collins Gardens Park</v>
          </cell>
          <cell r="B2" t="b">
            <v>1</v>
          </cell>
        </row>
        <row r="3">
          <cell r="A3" t="str">
            <v>Copernicus Park</v>
          </cell>
          <cell r="B3" t="b">
            <v>1</v>
          </cell>
        </row>
        <row r="4">
          <cell r="A4" t="str">
            <v>Dafoste Park</v>
          </cell>
          <cell r="B4" t="b">
            <v>1</v>
          </cell>
        </row>
        <row r="5">
          <cell r="A5" t="str">
            <v>Denver Heights Park</v>
          </cell>
          <cell r="B5" t="b">
            <v>1</v>
          </cell>
        </row>
        <row r="6">
          <cell r="A6" t="str">
            <v>Escobar Park</v>
          </cell>
          <cell r="B6" t="b">
            <v>1</v>
          </cell>
        </row>
        <row r="7">
          <cell r="A7" t="str">
            <v>Fairchild Park</v>
          </cell>
          <cell r="B7" t="b">
            <v>1</v>
          </cell>
        </row>
        <row r="8">
          <cell r="A8" t="str">
            <v>Forge Park</v>
          </cell>
          <cell r="B8" t="b">
            <v>1</v>
          </cell>
        </row>
        <row r="9">
          <cell r="A9" t="str">
            <v>Garza Park</v>
          </cell>
          <cell r="B9" t="b">
            <v>1</v>
          </cell>
        </row>
        <row r="10">
          <cell r="A10" t="str">
            <v>Highland Park</v>
          </cell>
          <cell r="B10" t="b">
            <v>1</v>
          </cell>
        </row>
        <row r="11">
          <cell r="A11" t="str">
            <v>J Street Park</v>
          </cell>
          <cell r="B11" t="b">
            <v>1</v>
          </cell>
        </row>
        <row r="12">
          <cell r="A12" t="str">
            <v>Kennedy Park</v>
          </cell>
          <cell r="B12" t="b">
            <v>1</v>
          </cell>
        </row>
        <row r="13">
          <cell r="A13" t="str">
            <v>King Park</v>
          </cell>
          <cell r="B13" t="b">
            <v>1</v>
          </cell>
        </row>
        <row r="14">
          <cell r="A14" t="str">
            <v>Las Palmas Park</v>
          </cell>
          <cell r="B14" t="b">
            <v>1</v>
          </cell>
        </row>
        <row r="15">
          <cell r="A15" t="str">
            <v>Martinez Park</v>
          </cell>
          <cell r="B15" t="b">
            <v>1</v>
          </cell>
        </row>
        <row r="16">
          <cell r="A16" t="str">
            <v>Mattox Park</v>
          </cell>
          <cell r="B16" t="b">
            <v>1</v>
          </cell>
        </row>
        <row r="17">
          <cell r="A17" t="str">
            <v>Meadowcliff Park</v>
          </cell>
          <cell r="B17" t="b">
            <v>1</v>
          </cell>
        </row>
        <row r="18">
          <cell r="A18" t="str">
            <v>Monterrey Park</v>
          </cell>
          <cell r="B18" t="b">
            <v>1</v>
          </cell>
        </row>
        <row r="19">
          <cell r="A19" t="str">
            <v>New Territories Park</v>
          </cell>
          <cell r="B19" t="b">
            <v>1</v>
          </cell>
        </row>
        <row r="20">
          <cell r="A20" t="str">
            <v>Normoyle Park</v>
          </cell>
          <cell r="B20" t="b">
            <v>1</v>
          </cell>
        </row>
        <row r="21">
          <cell r="A21" t="str">
            <v>Palm Heights Park</v>
          </cell>
          <cell r="B21" t="b">
            <v>1</v>
          </cell>
        </row>
        <row r="22">
          <cell r="A22" t="str">
            <v>Palo Alto Terrace Park</v>
          </cell>
          <cell r="B22" t="b">
            <v>1</v>
          </cell>
        </row>
        <row r="23">
          <cell r="A23" t="str">
            <v>Pickwell Park</v>
          </cell>
          <cell r="B23" t="b">
            <v>1</v>
          </cell>
        </row>
        <row r="24">
          <cell r="A24" t="str">
            <v>Pittman Sullivan Park</v>
          </cell>
          <cell r="B24" t="b">
            <v>1</v>
          </cell>
        </row>
        <row r="25">
          <cell r="A25" t="str">
            <v>Rosedale Park</v>
          </cell>
          <cell r="B25" t="b">
            <v>1</v>
          </cell>
        </row>
        <row r="26">
          <cell r="A26" t="str">
            <v>Royalgate Park</v>
          </cell>
          <cell r="B26" t="b">
            <v>1</v>
          </cell>
        </row>
        <row r="27">
          <cell r="A27" t="str">
            <v>San Juan Brady Park</v>
          </cell>
          <cell r="B27" t="b">
            <v>1</v>
          </cell>
        </row>
        <row r="28">
          <cell r="A28" t="str">
            <v>San Pedro Springs Park</v>
          </cell>
          <cell r="B28" t="b">
            <v>1</v>
          </cell>
        </row>
        <row r="29">
          <cell r="A29" t="str">
            <v>Southside Lions Park</v>
          </cell>
          <cell r="B29" t="b">
            <v>1</v>
          </cell>
        </row>
        <row r="30">
          <cell r="A30" t="str">
            <v>Tejeda Park</v>
          </cell>
          <cell r="B30" t="b">
            <v>1</v>
          </cell>
        </row>
        <row r="31">
          <cell r="A31" t="str">
            <v>Villa Coronado Park</v>
          </cell>
          <cell r="B31" t="b">
            <v>1</v>
          </cell>
        </row>
        <row r="32">
          <cell r="A32" t="str">
            <v>West End Park</v>
          </cell>
          <cell r="B32" t="b">
            <v>1</v>
          </cell>
        </row>
        <row r="33">
          <cell r="A33" t="str">
            <v>Windsor Park</v>
          </cell>
          <cell r="B33" t="b">
            <v>1</v>
          </cell>
        </row>
        <row r="34">
          <cell r="A34" t="str">
            <v>Woodlawn Lake Park</v>
          </cell>
          <cell r="B34" t="b">
            <v>1</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sPool"/>
    </sheetNames>
    <sheetDataSet>
      <sheetData sheetId="0">
        <row r="1">
          <cell r="A1" t="str">
            <v>Benavides Park</v>
          </cell>
          <cell r="B1" t="b">
            <v>1</v>
          </cell>
        </row>
        <row r="2">
          <cell r="A2" t="str">
            <v>Cassiano Park</v>
          </cell>
          <cell r="B2" t="b">
            <v>1</v>
          </cell>
        </row>
        <row r="3">
          <cell r="A3" t="str">
            <v>Concepcion Park</v>
          </cell>
          <cell r="B3" t="b">
            <v>1</v>
          </cell>
        </row>
        <row r="4">
          <cell r="A4" t="str">
            <v>Cuellar Park</v>
          </cell>
          <cell r="B4" t="b">
            <v>1</v>
          </cell>
        </row>
        <row r="5">
          <cell r="A5" t="str">
            <v>Dellview Park</v>
          </cell>
          <cell r="B5" t="b">
            <v>1</v>
          </cell>
        </row>
        <row r="6">
          <cell r="A6" t="str">
            <v>Fairchild Park</v>
          </cell>
          <cell r="B6" t="b">
            <v>1</v>
          </cell>
        </row>
        <row r="7">
          <cell r="A7" t="str">
            <v>Flores Park</v>
          </cell>
          <cell r="B7" t="b">
            <v>1</v>
          </cell>
        </row>
        <row r="8">
          <cell r="A8" t="str">
            <v>Garza Park</v>
          </cell>
          <cell r="B8" t="b">
            <v>1</v>
          </cell>
        </row>
        <row r="9">
          <cell r="A9" t="str">
            <v>Heritage Pool Park</v>
          </cell>
          <cell r="B9" t="b">
            <v>1</v>
          </cell>
        </row>
        <row r="10">
          <cell r="A10" t="str">
            <v>Joe Ward Park</v>
          </cell>
          <cell r="B10" t="b">
            <v>1</v>
          </cell>
        </row>
        <row r="11">
          <cell r="A11" t="str">
            <v>Kennedy Park</v>
          </cell>
          <cell r="B11" t="b">
            <v>1</v>
          </cell>
        </row>
        <row r="12">
          <cell r="A12" t="str">
            <v>Kingsborough Park</v>
          </cell>
          <cell r="B12" t="b">
            <v>1</v>
          </cell>
        </row>
        <row r="13">
          <cell r="A13" t="str">
            <v>Lady Bird Johnson Park</v>
          </cell>
          <cell r="B13" t="b">
            <v>1</v>
          </cell>
        </row>
        <row r="14">
          <cell r="A14" t="str">
            <v>Lincoln Park</v>
          </cell>
          <cell r="B14" t="b">
            <v>1</v>
          </cell>
        </row>
        <row r="15">
          <cell r="A15" t="str">
            <v>Monterrey Park</v>
          </cell>
          <cell r="B15" t="b">
            <v>1</v>
          </cell>
        </row>
        <row r="16">
          <cell r="A16" t="str">
            <v>New Territories Park</v>
          </cell>
          <cell r="B16" t="b">
            <v>1</v>
          </cell>
        </row>
        <row r="17">
          <cell r="A17" t="str">
            <v>Normoyle Park</v>
          </cell>
          <cell r="B17" t="b">
            <v>1</v>
          </cell>
        </row>
        <row r="18">
          <cell r="A18" t="str">
            <v>O P Schnabel Park</v>
          </cell>
          <cell r="B18" t="b">
            <v>1</v>
          </cell>
        </row>
        <row r="19">
          <cell r="A19" t="str">
            <v>Pearsall Park</v>
          </cell>
          <cell r="B19" t="b">
            <v>1</v>
          </cell>
        </row>
        <row r="20">
          <cell r="A20" t="str">
            <v>Pittman Sullivan Park</v>
          </cell>
          <cell r="B20" t="b">
            <v>1</v>
          </cell>
        </row>
        <row r="21">
          <cell r="A21" t="str">
            <v>Roosevelt Park</v>
          </cell>
          <cell r="B21" t="b">
            <v>1</v>
          </cell>
        </row>
        <row r="22">
          <cell r="A22" t="str">
            <v>Rosedale Park</v>
          </cell>
          <cell r="B22" t="b">
            <v>1</v>
          </cell>
        </row>
        <row r="23">
          <cell r="A23" t="str">
            <v>San Antonio Natatorium</v>
          </cell>
          <cell r="B23" t="b">
            <v>1</v>
          </cell>
        </row>
        <row r="24">
          <cell r="A24" t="str">
            <v>San Pedro Springs Park</v>
          </cell>
          <cell r="B24" t="b">
            <v>1</v>
          </cell>
        </row>
        <row r="25">
          <cell r="A25" t="str">
            <v>Southside Lions Park</v>
          </cell>
          <cell r="B25" t="b">
            <v>1</v>
          </cell>
        </row>
        <row r="26">
          <cell r="A26" t="str">
            <v>Springtime Park</v>
          </cell>
          <cell r="B26" t="b">
            <v>1</v>
          </cell>
        </row>
        <row r="27">
          <cell r="A27" t="str">
            <v>Sunset Hills Park</v>
          </cell>
          <cell r="B27" t="b">
            <v>1</v>
          </cell>
        </row>
        <row r="28">
          <cell r="A28" t="str">
            <v>Westwood Village Park</v>
          </cell>
          <cell r="B28" t="b">
            <v>1</v>
          </cell>
        </row>
        <row r="29">
          <cell r="A29" t="str">
            <v>Woodlawn Lake Park</v>
          </cell>
          <cell r="B29" t="b">
            <v>1</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pavedBike"/>
    </sheetNames>
    <sheetDataSet>
      <sheetData sheetId="0">
        <row r="1">
          <cell r="A1" t="str">
            <v>Apache Creek Park</v>
          </cell>
          <cell r="B1" t="b">
            <v>1</v>
          </cell>
        </row>
        <row r="2">
          <cell r="A2" t="str">
            <v>Brackenridge Park</v>
          </cell>
          <cell r="B2" t="b">
            <v>1</v>
          </cell>
        </row>
        <row r="3">
          <cell r="A3" t="str">
            <v>Cathedral Rock Park</v>
          </cell>
          <cell r="B3" t="b">
            <v>1</v>
          </cell>
        </row>
        <row r="4">
          <cell r="A4" t="str">
            <v>Golden Community Park</v>
          </cell>
          <cell r="B4" t="b">
            <v>1</v>
          </cell>
        </row>
        <row r="5">
          <cell r="A5" t="str">
            <v>Leon Creek Greenway</v>
          </cell>
          <cell r="B5" t="b">
            <v>1</v>
          </cell>
        </row>
        <row r="6">
          <cell r="A6" t="str">
            <v>Leon Vista Trailhead Park</v>
          </cell>
          <cell r="B6" t="b">
            <v>1</v>
          </cell>
        </row>
        <row r="7">
          <cell r="A7" t="str">
            <v>McAllister Park</v>
          </cell>
          <cell r="B7" t="b">
            <v>1</v>
          </cell>
        </row>
        <row r="8">
          <cell r="A8" t="str">
            <v>McClain Park</v>
          </cell>
          <cell r="B8" t="b">
            <v>1</v>
          </cell>
        </row>
        <row r="9">
          <cell r="A9" t="str">
            <v>Medina River Natural Area</v>
          </cell>
          <cell r="B9" t="b">
            <v>1</v>
          </cell>
        </row>
        <row r="10">
          <cell r="A10" t="str">
            <v>Medina River Preserve</v>
          </cell>
          <cell r="B10" t="b">
            <v>1</v>
          </cell>
        </row>
        <row r="11">
          <cell r="A11" t="str">
            <v>Mud Creek Park</v>
          </cell>
          <cell r="B11" t="b">
            <v>1</v>
          </cell>
        </row>
        <row r="12">
          <cell r="A12" t="str">
            <v>O P Schnabel Park</v>
          </cell>
          <cell r="B12" t="b">
            <v>1</v>
          </cell>
        </row>
        <row r="13">
          <cell r="A13" t="str">
            <v>Olmos Basin Park</v>
          </cell>
          <cell r="B13" t="b">
            <v>1</v>
          </cell>
        </row>
        <row r="14">
          <cell r="A14" t="str">
            <v>Pearsall Park</v>
          </cell>
          <cell r="B14" t="b">
            <v>1</v>
          </cell>
        </row>
        <row r="15">
          <cell r="A15" t="str">
            <v>Phil Hardberger Natural Area</v>
          </cell>
          <cell r="B15" t="b">
            <v>1</v>
          </cell>
        </row>
        <row r="16">
          <cell r="A16" t="str">
            <v>Pickwell Park</v>
          </cell>
          <cell r="B16" t="b">
            <v>1</v>
          </cell>
        </row>
        <row r="17">
          <cell r="A17" t="str">
            <v>Southside Lions Park</v>
          </cell>
          <cell r="B17" t="b">
            <v>1</v>
          </cell>
        </row>
        <row r="18">
          <cell r="A18" t="str">
            <v>Stinson Park</v>
          </cell>
          <cell r="B18" t="b">
            <v>1</v>
          </cell>
        </row>
        <row r="19">
          <cell r="A19" t="str">
            <v>Stone Oak Natural Areas</v>
          </cell>
          <cell r="B19" t="b">
            <v>1</v>
          </cell>
        </row>
      </sheetData>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vedBike"/>
    </sheetNames>
    <sheetDataSet>
      <sheetData sheetId="0">
        <row r="1">
          <cell r="A1" t="str">
            <v>Acequia Park</v>
          </cell>
          <cell r="B1" t="b">
            <v>1</v>
          </cell>
        </row>
        <row r="2">
          <cell r="A2" t="str">
            <v>Bamberger Park</v>
          </cell>
          <cell r="B2" t="b">
            <v>1</v>
          </cell>
        </row>
        <row r="3">
          <cell r="A3" t="str">
            <v>Cathedral Rock Park</v>
          </cell>
          <cell r="B3" t="b">
            <v>1</v>
          </cell>
        </row>
        <row r="4">
          <cell r="A4" t="str">
            <v>Comanche Lookout Park</v>
          </cell>
          <cell r="B4" t="b">
            <v>1</v>
          </cell>
        </row>
        <row r="5">
          <cell r="A5" t="str">
            <v>Concepcion Park</v>
          </cell>
          <cell r="B5" t="b">
            <v>1</v>
          </cell>
        </row>
        <row r="6">
          <cell r="A6" t="str">
            <v>Crystal Hills Park</v>
          </cell>
          <cell r="B6" t="b">
            <v>1</v>
          </cell>
        </row>
        <row r="7">
          <cell r="A7" t="str">
            <v>Culebra Creek Park</v>
          </cell>
          <cell r="B7" t="b">
            <v>1</v>
          </cell>
        </row>
        <row r="8">
          <cell r="A8" t="str">
            <v>Culebra-Helotes Creek Greenway</v>
          </cell>
          <cell r="B8" t="b">
            <v>1</v>
          </cell>
        </row>
        <row r="9">
          <cell r="A9" t="str">
            <v>Dafoste Park</v>
          </cell>
          <cell r="B9" t="b">
            <v>1</v>
          </cell>
        </row>
        <row r="10">
          <cell r="A10" t="str">
            <v>Escobar Park</v>
          </cell>
          <cell r="B10" t="b">
            <v>1</v>
          </cell>
        </row>
        <row r="11">
          <cell r="A11" t="str">
            <v>Fox Park</v>
          </cell>
          <cell r="B11" t="b">
            <v>1</v>
          </cell>
        </row>
        <row r="12">
          <cell r="A12" t="str">
            <v>French Creek Park</v>
          </cell>
          <cell r="B12" t="b">
            <v>1</v>
          </cell>
        </row>
        <row r="13">
          <cell r="A13" t="str">
            <v>Garza Park</v>
          </cell>
          <cell r="B13" t="b">
            <v>1</v>
          </cell>
        </row>
        <row r="14">
          <cell r="A14" t="str">
            <v>Gateway Terrace Park</v>
          </cell>
          <cell r="B14" t="b">
            <v>1</v>
          </cell>
        </row>
        <row r="15">
          <cell r="A15" t="str">
            <v>Hemisfair Park</v>
          </cell>
          <cell r="B15" t="b">
            <v>1</v>
          </cell>
        </row>
        <row r="16">
          <cell r="A16" t="str">
            <v>J Street Park</v>
          </cell>
          <cell r="B16" t="b">
            <v>1</v>
          </cell>
        </row>
        <row r="17">
          <cell r="A17" t="str">
            <v>Jack White Park</v>
          </cell>
          <cell r="B17" t="b">
            <v>1</v>
          </cell>
        </row>
        <row r="18">
          <cell r="A18" t="str">
            <v>James Park</v>
          </cell>
          <cell r="B18" t="b">
            <v>1</v>
          </cell>
        </row>
        <row r="19">
          <cell r="A19" t="str">
            <v>Kardon Park</v>
          </cell>
          <cell r="B19" t="b">
            <v>1</v>
          </cell>
        </row>
        <row r="20">
          <cell r="A20" t="str">
            <v>Kelly Area Park</v>
          </cell>
          <cell r="B20" t="b">
            <v>1</v>
          </cell>
        </row>
        <row r="21">
          <cell r="A21" t="str">
            <v>Kennedy Park</v>
          </cell>
          <cell r="B21" t="b">
            <v>1</v>
          </cell>
        </row>
        <row r="22">
          <cell r="A22" t="str">
            <v>King Park</v>
          </cell>
          <cell r="B22" t="b">
            <v>1</v>
          </cell>
        </row>
        <row r="23">
          <cell r="A23" t="str">
            <v>Lady Bird Johnson Park</v>
          </cell>
          <cell r="B23" t="b">
            <v>1</v>
          </cell>
        </row>
        <row r="24">
          <cell r="A24" t="str">
            <v>Leon Creek Greenway</v>
          </cell>
          <cell r="B24" t="b">
            <v>1</v>
          </cell>
        </row>
        <row r="25">
          <cell r="A25" t="str">
            <v>Leon Vista Trailhead Park</v>
          </cell>
          <cell r="B25" t="b">
            <v>1</v>
          </cell>
        </row>
        <row r="26">
          <cell r="A26" t="str">
            <v>Levi Strauss Park</v>
          </cell>
          <cell r="B26" t="b">
            <v>1</v>
          </cell>
        </row>
        <row r="27">
          <cell r="A27" t="str">
            <v>McAllister Park</v>
          </cell>
          <cell r="B27" t="b">
            <v>1</v>
          </cell>
        </row>
        <row r="28">
          <cell r="A28" t="str">
            <v>McClain Park</v>
          </cell>
          <cell r="B28" t="b">
            <v>1</v>
          </cell>
        </row>
        <row r="29">
          <cell r="A29" t="str">
            <v>Medina Base Road Park</v>
          </cell>
          <cell r="B29" t="b">
            <v>1</v>
          </cell>
        </row>
        <row r="30">
          <cell r="A30" t="str">
            <v>Medina River Greenway</v>
          </cell>
          <cell r="B30" t="b">
            <v>1</v>
          </cell>
        </row>
        <row r="31">
          <cell r="A31" t="str">
            <v>Medina River Natural Area</v>
          </cell>
          <cell r="B31" t="b">
            <v>1</v>
          </cell>
        </row>
        <row r="32">
          <cell r="A32" t="str">
            <v>Medina River Preserve</v>
          </cell>
          <cell r="B32" t="b">
            <v>1</v>
          </cell>
        </row>
        <row r="33">
          <cell r="A33" t="str">
            <v>Mendoza Park</v>
          </cell>
          <cell r="B33" t="b">
            <v>1</v>
          </cell>
        </row>
        <row r="34">
          <cell r="A34" t="str">
            <v>Monterrey Park</v>
          </cell>
          <cell r="B34" t="b">
            <v>1</v>
          </cell>
        </row>
        <row r="35">
          <cell r="A35" t="str">
            <v>Nani Falcone Park</v>
          </cell>
          <cell r="B35" t="b">
            <v>1</v>
          </cell>
        </row>
        <row r="36">
          <cell r="A36" t="str">
            <v>New Territories Park</v>
          </cell>
          <cell r="B36" t="b">
            <v>1</v>
          </cell>
        </row>
        <row r="37">
          <cell r="A37" t="str">
            <v>O P Schnabel Park</v>
          </cell>
          <cell r="B37" t="b">
            <v>1</v>
          </cell>
        </row>
        <row r="38">
          <cell r="A38" t="str">
            <v>Olmos Basin Park</v>
          </cell>
          <cell r="B38" t="b">
            <v>1</v>
          </cell>
        </row>
        <row r="39">
          <cell r="A39" t="str">
            <v>Oxbow Park</v>
          </cell>
          <cell r="B39" t="b">
            <v>1</v>
          </cell>
        </row>
        <row r="40">
          <cell r="A40" t="str">
            <v>Palo Alto Park</v>
          </cell>
          <cell r="B40" t="b">
            <v>1</v>
          </cell>
        </row>
        <row r="41">
          <cell r="A41" t="str">
            <v>Palo Alto Terrace Park</v>
          </cell>
          <cell r="B41" t="b">
            <v>1</v>
          </cell>
        </row>
        <row r="42">
          <cell r="A42" t="str">
            <v>Parman Library Park</v>
          </cell>
          <cell r="B42" t="b">
            <v>1</v>
          </cell>
        </row>
        <row r="43">
          <cell r="A43" t="str">
            <v>Pearsall Park</v>
          </cell>
          <cell r="B43" t="b">
            <v>1</v>
          </cell>
        </row>
        <row r="44">
          <cell r="A44" t="str">
            <v>Perez Park</v>
          </cell>
          <cell r="B44" t="b">
            <v>1</v>
          </cell>
        </row>
        <row r="45">
          <cell r="A45" t="str">
            <v>Phillis Wheatley Park</v>
          </cell>
          <cell r="B45" t="b">
            <v>1</v>
          </cell>
        </row>
        <row r="46">
          <cell r="A46" t="str">
            <v>Pittman Sullivan Park</v>
          </cell>
          <cell r="B46" t="b">
            <v>1</v>
          </cell>
        </row>
        <row r="47">
          <cell r="A47" t="str">
            <v>Pytel Park</v>
          </cell>
          <cell r="B47" t="b">
            <v>1</v>
          </cell>
        </row>
        <row r="48">
          <cell r="A48" t="str">
            <v>Robert L B Tobin Park</v>
          </cell>
          <cell r="B48" t="b">
            <v>1</v>
          </cell>
        </row>
        <row r="49">
          <cell r="A49" t="str">
            <v>Rosedale Park</v>
          </cell>
          <cell r="B49" t="b">
            <v>1</v>
          </cell>
        </row>
        <row r="50">
          <cell r="A50" t="str">
            <v>Salado Creek Greenway</v>
          </cell>
          <cell r="B50" t="b">
            <v>1</v>
          </cell>
        </row>
        <row r="51">
          <cell r="A51" t="str">
            <v>San Pedro Springs Park</v>
          </cell>
          <cell r="B51" t="b">
            <v>1</v>
          </cell>
        </row>
        <row r="52">
          <cell r="A52" t="str">
            <v>Shadow Mist Trailhead</v>
          </cell>
          <cell r="B52" t="b">
            <v>1</v>
          </cell>
        </row>
        <row r="53">
          <cell r="A53" t="str">
            <v>Slick Park</v>
          </cell>
          <cell r="B53" t="b">
            <v>1</v>
          </cell>
        </row>
        <row r="54">
          <cell r="A54" t="str">
            <v>Southside Lions Park</v>
          </cell>
          <cell r="B54" t="b">
            <v>1</v>
          </cell>
        </row>
        <row r="55">
          <cell r="A55" t="str">
            <v>Spicewood Park</v>
          </cell>
          <cell r="B55" t="b">
            <v>1</v>
          </cell>
        </row>
        <row r="56">
          <cell r="A56" t="str">
            <v>Stablewood Farms Park</v>
          </cell>
          <cell r="B56" t="b">
            <v>1</v>
          </cell>
        </row>
        <row r="57">
          <cell r="A57" t="str">
            <v>Stone Oak Natural Areas</v>
          </cell>
          <cell r="B57" t="b">
            <v>1</v>
          </cell>
        </row>
        <row r="58">
          <cell r="A58" t="str">
            <v>Sunrise Park</v>
          </cell>
          <cell r="B58" t="b">
            <v>1</v>
          </cell>
        </row>
        <row r="59">
          <cell r="A59" t="str">
            <v>Walker Ranch Natural Areas</v>
          </cell>
          <cell r="B59" t="b">
            <v>1</v>
          </cell>
        </row>
        <row r="60">
          <cell r="A60" t="str">
            <v>Wheeler Park</v>
          </cell>
          <cell r="B60" t="b">
            <v>1</v>
          </cell>
        </row>
        <row r="61">
          <cell r="A61" t="str">
            <v>Woodlawn Lake Park</v>
          </cell>
          <cell r="B61" t="b">
            <v>1</v>
          </cell>
        </row>
        <row r="62">
          <cell r="A62" t="str">
            <v>Wurzbach Parkway Trailhead</v>
          </cell>
          <cell r="B62" t="b">
            <v>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sPublicArtDisplay"/>
    </sheetNames>
    <sheetDataSet>
      <sheetData sheetId="0">
        <row r="1">
          <cell r="A1" t="str">
            <v>Alamo Plaza Park</v>
          </cell>
          <cell r="B1" t="b">
            <v>1</v>
          </cell>
        </row>
        <row r="2">
          <cell r="A2" t="str">
            <v>Beacon Hill Park</v>
          </cell>
          <cell r="B2" t="b">
            <v>1</v>
          </cell>
        </row>
        <row r="3">
          <cell r="A3" t="str">
            <v>Benavides Park</v>
          </cell>
          <cell r="B3" t="b">
            <v>1</v>
          </cell>
        </row>
        <row r="4">
          <cell r="A4" t="str">
            <v>Botanical Garden</v>
          </cell>
          <cell r="B4" t="b">
            <v>1</v>
          </cell>
        </row>
        <row r="5">
          <cell r="A5" t="str">
            <v>Brackenridge Park</v>
          </cell>
          <cell r="B5" t="b">
            <v>1</v>
          </cell>
        </row>
        <row r="6">
          <cell r="A6" t="str">
            <v>Brooks Park</v>
          </cell>
          <cell r="B6" t="b">
            <v>1</v>
          </cell>
        </row>
        <row r="7">
          <cell r="A7" t="str">
            <v>Buckeye Park</v>
          </cell>
          <cell r="B7" t="b">
            <v>1</v>
          </cell>
        </row>
        <row r="8">
          <cell r="A8" t="str">
            <v>Calderon Boys and Girls Club</v>
          </cell>
          <cell r="B8" t="b">
            <v>1</v>
          </cell>
        </row>
        <row r="9">
          <cell r="A9" t="str">
            <v>Comanche Lookout Park</v>
          </cell>
          <cell r="B9" t="b">
            <v>1</v>
          </cell>
        </row>
        <row r="10">
          <cell r="A10" t="str">
            <v>Crockett Park</v>
          </cell>
          <cell r="B10" t="b">
            <v>1</v>
          </cell>
        </row>
        <row r="11">
          <cell r="A11" t="str">
            <v>Crownridge Canyon Natural Area</v>
          </cell>
          <cell r="B11" t="b">
            <v>1</v>
          </cell>
        </row>
        <row r="12">
          <cell r="A12" t="str">
            <v>Cuellar Park</v>
          </cell>
          <cell r="B12" t="b">
            <v>1</v>
          </cell>
        </row>
        <row r="13">
          <cell r="A13" t="str">
            <v>Denman Park</v>
          </cell>
          <cell r="B13" t="b">
            <v>1</v>
          </cell>
        </row>
        <row r="14">
          <cell r="A14" t="str">
            <v>Dignowity Park</v>
          </cell>
          <cell r="B14" t="b">
            <v>1</v>
          </cell>
        </row>
        <row r="15">
          <cell r="A15" t="str">
            <v>Florida Park</v>
          </cell>
          <cell r="B15" t="b">
            <v>1</v>
          </cell>
        </row>
        <row r="16">
          <cell r="A16" t="str">
            <v>Garcia Park</v>
          </cell>
          <cell r="B16" t="b">
            <v>1</v>
          </cell>
        </row>
        <row r="17">
          <cell r="A17" t="str">
            <v>Heritage Duck Pond Park</v>
          </cell>
          <cell r="B17" t="b">
            <v>1</v>
          </cell>
        </row>
        <row r="18">
          <cell r="A18" t="str">
            <v>King Plaza Park</v>
          </cell>
          <cell r="B18" t="b">
            <v>1</v>
          </cell>
        </row>
        <row r="19">
          <cell r="A19" t="str">
            <v>Mahncke Park</v>
          </cell>
          <cell r="B19" t="b">
            <v>1</v>
          </cell>
        </row>
        <row r="20">
          <cell r="A20" t="str">
            <v>Market Square</v>
          </cell>
          <cell r="B20" t="b">
            <v>1</v>
          </cell>
        </row>
        <row r="21">
          <cell r="A21" t="str">
            <v>McAllister Park</v>
          </cell>
          <cell r="B21" t="b">
            <v>1</v>
          </cell>
        </row>
        <row r="22">
          <cell r="A22" t="str">
            <v>Medina River Natural Area</v>
          </cell>
          <cell r="B22" t="b">
            <v>1</v>
          </cell>
        </row>
        <row r="23">
          <cell r="A23" t="str">
            <v>Milam Park</v>
          </cell>
          <cell r="B23" t="b">
            <v>1</v>
          </cell>
        </row>
        <row r="24">
          <cell r="A24" t="str">
            <v>Military Plaza</v>
          </cell>
          <cell r="B24" t="b">
            <v>1</v>
          </cell>
        </row>
        <row r="25">
          <cell r="A25" t="str">
            <v>Monterrey Park</v>
          </cell>
          <cell r="B25" t="b">
            <v>1</v>
          </cell>
        </row>
        <row r="26">
          <cell r="A26" t="str">
            <v>Nani Falcone Park</v>
          </cell>
          <cell r="B26" t="b">
            <v>1</v>
          </cell>
        </row>
        <row r="27">
          <cell r="A27" t="str">
            <v>Paseo del Alamo</v>
          </cell>
          <cell r="B27" t="b">
            <v>1</v>
          </cell>
        </row>
        <row r="28">
          <cell r="A28" t="str">
            <v>Pearsall Park</v>
          </cell>
          <cell r="B28" t="b">
            <v>1</v>
          </cell>
        </row>
        <row r="29">
          <cell r="A29" t="str">
            <v>Phillis Wheatley Park</v>
          </cell>
          <cell r="B29" t="b">
            <v>1</v>
          </cell>
        </row>
        <row r="30">
          <cell r="A30" t="str">
            <v>Pickwell Park</v>
          </cell>
          <cell r="B30" t="b">
            <v>1</v>
          </cell>
        </row>
        <row r="31">
          <cell r="A31" t="str">
            <v>River Walk</v>
          </cell>
          <cell r="B31" t="b">
            <v>1</v>
          </cell>
        </row>
        <row r="32">
          <cell r="A32" t="str">
            <v>Scenic Sunset Trailhead</v>
          </cell>
          <cell r="B32" t="b">
            <v>1</v>
          </cell>
        </row>
        <row r="33">
          <cell r="A33" t="str">
            <v>Spanish Governors Palace</v>
          </cell>
          <cell r="B33" t="b">
            <v>1</v>
          </cell>
        </row>
        <row r="34">
          <cell r="A34" t="str">
            <v>Springtime Park</v>
          </cell>
          <cell r="B34" t="b">
            <v>1</v>
          </cell>
        </row>
        <row r="35">
          <cell r="A35" t="str">
            <v>Stone Oak Natural Areas</v>
          </cell>
          <cell r="B35" t="b">
            <v>1</v>
          </cell>
        </row>
        <row r="36">
          <cell r="A36" t="str">
            <v>Travis Park</v>
          </cell>
          <cell r="B36" t="b">
            <v>1</v>
          </cell>
        </row>
        <row r="37">
          <cell r="A37" t="str">
            <v>Urban Art Island Park</v>
          </cell>
          <cell r="B37" t="b">
            <v>1</v>
          </cell>
        </row>
        <row r="38">
          <cell r="A38" t="str">
            <v>Veterans Memorial Plaza</v>
          </cell>
          <cell r="B38" t="b">
            <v>1</v>
          </cell>
        </row>
        <row r="39">
          <cell r="A39" t="str">
            <v>Vidaurri Park</v>
          </cell>
          <cell r="B39" t="b">
            <v>1</v>
          </cell>
        </row>
        <row r="40">
          <cell r="A40" t="str">
            <v>Woodlawn Lake Park</v>
          </cell>
          <cell r="B40" t="b">
            <v>1</v>
          </cell>
        </row>
      </sheetData>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sWalkingTrail"/>
    </sheetNames>
    <sheetDataSet>
      <sheetData sheetId="0" refreshError="1">
        <row r="1">
          <cell r="A1" t="str">
            <v>36th Street Park</v>
          </cell>
          <cell r="B1" t="b">
            <v>1</v>
          </cell>
        </row>
        <row r="2">
          <cell r="A2" t="str">
            <v>Acequia Park</v>
          </cell>
          <cell r="B2" t="b">
            <v>1</v>
          </cell>
        </row>
        <row r="3">
          <cell r="A3" t="str">
            <v>Alderete Park</v>
          </cell>
          <cell r="B3" t="b">
            <v>1</v>
          </cell>
        </row>
        <row r="4">
          <cell r="A4" t="str">
            <v>Apache Creek Park</v>
          </cell>
          <cell r="B4" t="b">
            <v>1</v>
          </cell>
        </row>
        <row r="5">
          <cell r="A5" t="str">
            <v>Arnold Park</v>
          </cell>
          <cell r="B5" t="b">
            <v>1</v>
          </cell>
        </row>
        <row r="6">
          <cell r="A6" t="str">
            <v>Arroyo Vista Park</v>
          </cell>
          <cell r="B6" t="b">
            <v>1</v>
          </cell>
        </row>
        <row r="7">
          <cell r="A7" t="str">
            <v>Bamberger Park</v>
          </cell>
          <cell r="B7" t="b">
            <v>1</v>
          </cell>
        </row>
        <row r="8">
          <cell r="A8" t="str">
            <v>Beacon Hill Park</v>
          </cell>
          <cell r="B8" t="b">
            <v>1</v>
          </cell>
        </row>
        <row r="9">
          <cell r="A9" t="str">
            <v>Bellaire Park</v>
          </cell>
          <cell r="B9" t="b">
            <v>1</v>
          </cell>
        </row>
        <row r="10">
          <cell r="A10" t="str">
            <v>Benavides Park</v>
          </cell>
          <cell r="B10" t="b">
            <v>1</v>
          </cell>
        </row>
        <row r="11">
          <cell r="A11" t="str">
            <v>Botanical Garden</v>
          </cell>
          <cell r="B11" t="b">
            <v>1</v>
          </cell>
        </row>
        <row r="12">
          <cell r="A12" t="str">
            <v>Brackenridge Park</v>
          </cell>
          <cell r="B12" t="b">
            <v>1</v>
          </cell>
        </row>
        <row r="13">
          <cell r="A13" t="str">
            <v>Brooks Park</v>
          </cell>
          <cell r="B13" t="b">
            <v>1</v>
          </cell>
        </row>
        <row r="14">
          <cell r="A14" t="str">
            <v>Buddy Calk Trailhead</v>
          </cell>
          <cell r="B14" t="b">
            <v>1</v>
          </cell>
        </row>
        <row r="15">
          <cell r="A15" t="str">
            <v>Cassiano Park</v>
          </cell>
          <cell r="B15" t="b">
            <v>1</v>
          </cell>
        </row>
        <row r="16">
          <cell r="A16" t="str">
            <v>Cathedral Rock Park</v>
          </cell>
          <cell r="B16" t="b">
            <v>1</v>
          </cell>
        </row>
        <row r="17">
          <cell r="A17" t="str">
            <v>Cherry Street Pocket Park</v>
          </cell>
          <cell r="B17" t="b">
            <v>1</v>
          </cell>
        </row>
        <row r="18">
          <cell r="A18" t="str">
            <v>Coliseum Oaks Park</v>
          </cell>
          <cell r="B18" t="b">
            <v>1</v>
          </cell>
        </row>
        <row r="19">
          <cell r="A19" t="str">
            <v>Collins Gardens Park</v>
          </cell>
          <cell r="B19" t="b">
            <v>1</v>
          </cell>
        </row>
        <row r="20">
          <cell r="A20" t="str">
            <v>Comanche Lookout Park</v>
          </cell>
          <cell r="B20" t="b">
            <v>1</v>
          </cell>
        </row>
        <row r="21">
          <cell r="A21" t="str">
            <v>Concepcion Park</v>
          </cell>
          <cell r="B21" t="b">
            <v>1</v>
          </cell>
        </row>
        <row r="22">
          <cell r="A22" t="str">
            <v>Conner Park</v>
          </cell>
          <cell r="B22" t="b">
            <v>1</v>
          </cell>
        </row>
        <row r="23">
          <cell r="A23" t="str">
            <v>Crockett Park</v>
          </cell>
          <cell r="B23" t="b">
            <v>1</v>
          </cell>
        </row>
        <row r="24">
          <cell r="A24" t="str">
            <v>Crownridge Canyon Natural Area</v>
          </cell>
          <cell r="B24" t="b">
            <v>1</v>
          </cell>
        </row>
        <row r="25">
          <cell r="A25" t="str">
            <v>Crystal Hills Park</v>
          </cell>
          <cell r="B25" t="b">
            <v>1</v>
          </cell>
        </row>
        <row r="26">
          <cell r="A26" t="str">
            <v>Cuellar Park</v>
          </cell>
          <cell r="B26" t="b">
            <v>1</v>
          </cell>
        </row>
        <row r="27">
          <cell r="A27" t="str">
            <v>Culebra Creek Park</v>
          </cell>
          <cell r="B27" t="b">
            <v>1</v>
          </cell>
        </row>
        <row r="28">
          <cell r="A28" t="str">
            <v>Culebra-Helotes Creek Greenway</v>
          </cell>
          <cell r="B28" t="b">
            <v>1</v>
          </cell>
        </row>
        <row r="29">
          <cell r="A29" t="str">
            <v>Dafoste Park</v>
          </cell>
          <cell r="B29" t="b">
            <v>1</v>
          </cell>
        </row>
        <row r="30">
          <cell r="A30" t="str">
            <v>Denman Park</v>
          </cell>
          <cell r="B30" t="b">
            <v>1</v>
          </cell>
        </row>
        <row r="31">
          <cell r="A31" t="str">
            <v>Eisenhower Natural Area</v>
          </cell>
          <cell r="B31" t="b">
            <v>1</v>
          </cell>
        </row>
        <row r="32">
          <cell r="A32" t="str">
            <v>Escobar Park</v>
          </cell>
          <cell r="B32" t="b">
            <v>1</v>
          </cell>
        </row>
        <row r="33">
          <cell r="A33" t="str">
            <v>Feather Ridge Park</v>
          </cell>
          <cell r="B33" t="b">
            <v>1</v>
          </cell>
        </row>
        <row r="34">
          <cell r="A34" t="str">
            <v>Fox Park</v>
          </cell>
          <cell r="B34" t="b">
            <v>1</v>
          </cell>
        </row>
        <row r="35">
          <cell r="A35" t="str">
            <v>French Creek Park</v>
          </cell>
          <cell r="B35" t="b">
            <v>1</v>
          </cell>
        </row>
        <row r="36">
          <cell r="A36" t="str">
            <v>Friedrich Natural Area</v>
          </cell>
          <cell r="B36" t="b">
            <v>1</v>
          </cell>
        </row>
        <row r="37">
          <cell r="A37" t="str">
            <v>Friesenhahn Park</v>
          </cell>
          <cell r="B37" t="b">
            <v>1</v>
          </cell>
        </row>
        <row r="38">
          <cell r="A38" t="str">
            <v>Garcia Park</v>
          </cell>
          <cell r="B38" t="b">
            <v>1</v>
          </cell>
        </row>
        <row r="39">
          <cell r="A39" t="str">
            <v>Garza Park</v>
          </cell>
          <cell r="B39" t="b">
            <v>1</v>
          </cell>
        </row>
        <row r="40">
          <cell r="A40" t="str">
            <v>Gateway Terrace Park</v>
          </cell>
          <cell r="B40" t="b">
            <v>1</v>
          </cell>
        </row>
        <row r="41">
          <cell r="A41" t="str">
            <v>Gold Canyon Natural Area</v>
          </cell>
          <cell r="B41" t="b">
            <v>1</v>
          </cell>
        </row>
        <row r="42">
          <cell r="A42" t="str">
            <v>Golden Community Park</v>
          </cell>
          <cell r="B42" t="b">
            <v>1</v>
          </cell>
        </row>
        <row r="43">
          <cell r="A43" t="str">
            <v>Gorrell Park</v>
          </cell>
          <cell r="B43" t="b">
            <v>1</v>
          </cell>
        </row>
        <row r="44">
          <cell r="A44" t="str">
            <v>Hemisfair Park</v>
          </cell>
          <cell r="B44" t="b">
            <v>1</v>
          </cell>
        </row>
        <row r="45">
          <cell r="A45" t="str">
            <v>Heritage Duck Pond Park</v>
          </cell>
          <cell r="B45" t="b">
            <v>1</v>
          </cell>
        </row>
        <row r="46">
          <cell r="A46" t="str">
            <v>Highland Park</v>
          </cell>
          <cell r="B46" t="b">
            <v>1</v>
          </cell>
        </row>
        <row r="47">
          <cell r="A47" t="str">
            <v>J Street Park</v>
          </cell>
          <cell r="B47" t="b">
            <v>1</v>
          </cell>
        </row>
        <row r="48">
          <cell r="A48" t="str">
            <v>Jack White Park</v>
          </cell>
          <cell r="B48" t="b">
            <v>1</v>
          </cell>
        </row>
        <row r="49">
          <cell r="A49" t="str">
            <v>James Park</v>
          </cell>
          <cell r="B49" t="b">
            <v>1</v>
          </cell>
        </row>
        <row r="50">
          <cell r="A50" t="str">
            <v>Jane Dubel Park</v>
          </cell>
          <cell r="B50" t="b">
            <v>1</v>
          </cell>
        </row>
        <row r="51">
          <cell r="A51" t="str">
            <v>Joan Price Park</v>
          </cell>
          <cell r="B51" t="b">
            <v>1</v>
          </cell>
        </row>
        <row r="52">
          <cell r="A52" t="str">
            <v>Joe Ward Park</v>
          </cell>
          <cell r="B52" t="b">
            <v>1</v>
          </cell>
        </row>
        <row r="53">
          <cell r="A53" t="str">
            <v>Kardon Park</v>
          </cell>
          <cell r="B53" t="b">
            <v>1</v>
          </cell>
        </row>
        <row r="54">
          <cell r="A54" t="str">
            <v>Kelly Area Park</v>
          </cell>
          <cell r="B54" t="b">
            <v>1</v>
          </cell>
        </row>
        <row r="55">
          <cell r="A55" t="str">
            <v>Kennedy Park</v>
          </cell>
          <cell r="B55" t="b">
            <v>1</v>
          </cell>
        </row>
        <row r="56">
          <cell r="A56" t="str">
            <v>Kenwood Park</v>
          </cell>
          <cell r="B56" t="b">
            <v>1</v>
          </cell>
        </row>
        <row r="57">
          <cell r="A57" t="str">
            <v>King Park</v>
          </cell>
          <cell r="B57" t="b">
            <v>1</v>
          </cell>
        </row>
        <row r="58">
          <cell r="A58" t="str">
            <v>La Villita</v>
          </cell>
          <cell r="B58" t="b">
            <v>1</v>
          </cell>
        </row>
        <row r="59">
          <cell r="A59" t="str">
            <v>Lackland Terrace Park</v>
          </cell>
          <cell r="B59" t="b">
            <v>1</v>
          </cell>
        </row>
        <row r="60">
          <cell r="A60" t="str">
            <v>Lady Bird Johnson Park</v>
          </cell>
          <cell r="B60" t="b">
            <v>1</v>
          </cell>
        </row>
        <row r="61">
          <cell r="A61" t="str">
            <v>Las Palmas Park</v>
          </cell>
          <cell r="B61" t="b">
            <v>1</v>
          </cell>
        </row>
        <row r="62">
          <cell r="A62" t="str">
            <v>Lee's Creek Park</v>
          </cell>
          <cell r="B62" t="b">
            <v>1</v>
          </cell>
        </row>
        <row r="63">
          <cell r="A63" t="str">
            <v>Legacy Park</v>
          </cell>
          <cell r="B63" t="b">
            <v>1</v>
          </cell>
        </row>
        <row r="64">
          <cell r="A64" t="str">
            <v>Leon Creek Greenway</v>
          </cell>
          <cell r="B64" t="b">
            <v>1</v>
          </cell>
        </row>
        <row r="65">
          <cell r="A65" t="str">
            <v>Leon Vista Trailhead Park</v>
          </cell>
          <cell r="B65" t="b">
            <v>1</v>
          </cell>
        </row>
        <row r="66">
          <cell r="A66" t="str">
            <v>Levi Strauss Park</v>
          </cell>
          <cell r="B66" t="b">
            <v>1</v>
          </cell>
        </row>
        <row r="67">
          <cell r="A67" t="str">
            <v>Lincoln Park</v>
          </cell>
          <cell r="B67" t="b">
            <v>1</v>
          </cell>
        </row>
        <row r="68">
          <cell r="A68" t="str">
            <v>Loop 1604 Trailhead</v>
          </cell>
          <cell r="B68" t="b">
            <v>1</v>
          </cell>
        </row>
        <row r="69">
          <cell r="A69" t="str">
            <v>Madison Square Park</v>
          </cell>
          <cell r="B69" t="b">
            <v>1</v>
          </cell>
        </row>
        <row r="70">
          <cell r="A70" t="str">
            <v>Mahncke Park</v>
          </cell>
          <cell r="B70" t="b">
            <v>1</v>
          </cell>
        </row>
        <row r="71">
          <cell r="A71" t="str">
            <v>Mainland Trailhead</v>
          </cell>
          <cell r="B71" t="b">
            <v>1</v>
          </cell>
        </row>
        <row r="72">
          <cell r="A72" t="str">
            <v>Market Square</v>
          </cell>
          <cell r="B72" t="b">
            <v>1</v>
          </cell>
        </row>
        <row r="73">
          <cell r="A73" t="str">
            <v>Martinez Creek Greenway</v>
          </cell>
          <cell r="B73" t="b">
            <v>1</v>
          </cell>
        </row>
        <row r="74">
          <cell r="A74" t="str">
            <v>Mattox Park</v>
          </cell>
          <cell r="B74" t="b">
            <v>1</v>
          </cell>
        </row>
        <row r="75">
          <cell r="A75" t="str">
            <v>McAllister Park</v>
          </cell>
          <cell r="B75" t="b">
            <v>1</v>
          </cell>
        </row>
        <row r="76">
          <cell r="A76" t="str">
            <v>McClain Park</v>
          </cell>
          <cell r="B76" t="b">
            <v>1</v>
          </cell>
        </row>
        <row r="77">
          <cell r="A77" t="str">
            <v>Medina Base Road Park</v>
          </cell>
          <cell r="B77" t="b">
            <v>1</v>
          </cell>
        </row>
        <row r="78">
          <cell r="A78" t="str">
            <v>Medina River Greenway</v>
          </cell>
          <cell r="B78" t="b">
            <v>1</v>
          </cell>
        </row>
        <row r="79">
          <cell r="A79" t="str">
            <v>Medina River Natural Area</v>
          </cell>
          <cell r="B79" t="b">
            <v>1</v>
          </cell>
        </row>
        <row r="80">
          <cell r="A80" t="str">
            <v>Medina River Preserve</v>
          </cell>
          <cell r="B80" t="b">
            <v>1</v>
          </cell>
        </row>
        <row r="81">
          <cell r="A81" t="str">
            <v>Mendoza Park</v>
          </cell>
          <cell r="B81" t="b">
            <v>1</v>
          </cell>
        </row>
        <row r="82">
          <cell r="A82" t="str">
            <v>Menger Creek Linear Park</v>
          </cell>
          <cell r="B82" t="b">
            <v>1</v>
          </cell>
        </row>
        <row r="83">
          <cell r="A83" t="str">
            <v>Milam Park</v>
          </cell>
          <cell r="B83" t="b">
            <v>1</v>
          </cell>
        </row>
        <row r="84">
          <cell r="A84" t="str">
            <v>Milam Wesley Tealer Park</v>
          </cell>
          <cell r="B84" t="b">
            <v>1</v>
          </cell>
        </row>
        <row r="85">
          <cell r="A85" t="str">
            <v>Military Drive Trailhead</v>
          </cell>
          <cell r="B85" t="b">
            <v>1</v>
          </cell>
        </row>
        <row r="86">
          <cell r="A86" t="str">
            <v>Millers Pond Park</v>
          </cell>
          <cell r="B86" t="b">
            <v>1</v>
          </cell>
        </row>
        <row r="87">
          <cell r="A87" t="str">
            <v>Mission Creek Park</v>
          </cell>
          <cell r="B87" t="b">
            <v>1</v>
          </cell>
        </row>
        <row r="88">
          <cell r="A88" t="str">
            <v>Monterrey Park</v>
          </cell>
          <cell r="B88" t="b">
            <v>1</v>
          </cell>
        </row>
        <row r="89">
          <cell r="A89" t="str">
            <v>Monticello Park</v>
          </cell>
          <cell r="B89" t="b">
            <v>1</v>
          </cell>
        </row>
        <row r="90">
          <cell r="A90" t="str">
            <v>Mud Creek Park</v>
          </cell>
          <cell r="B90" t="b">
            <v>1</v>
          </cell>
        </row>
        <row r="91">
          <cell r="A91" t="str">
            <v>Nani Falcone Park</v>
          </cell>
          <cell r="B91" t="b">
            <v>1</v>
          </cell>
        </row>
        <row r="92">
          <cell r="A92" t="str">
            <v>New Territories Park</v>
          </cell>
          <cell r="B92" t="b">
            <v>1</v>
          </cell>
        </row>
        <row r="93">
          <cell r="A93" t="str">
            <v>Normoyle Park</v>
          </cell>
          <cell r="B93" t="b">
            <v>1</v>
          </cell>
        </row>
        <row r="94">
          <cell r="A94" t="str">
            <v>North San Antonio Hills Park</v>
          </cell>
          <cell r="B94" t="b">
            <v>1</v>
          </cell>
        </row>
        <row r="95">
          <cell r="A95" t="str">
            <v>Northampton Park</v>
          </cell>
          <cell r="B95" t="b">
            <v>1</v>
          </cell>
        </row>
        <row r="96">
          <cell r="A96" t="str">
            <v>O P Schnabel Park</v>
          </cell>
          <cell r="B96" t="b">
            <v>1</v>
          </cell>
        </row>
        <row r="97">
          <cell r="A97" t="str">
            <v>Oakhaven Park</v>
          </cell>
          <cell r="B97" t="b">
            <v>1</v>
          </cell>
        </row>
        <row r="98">
          <cell r="A98" t="str">
            <v>Old Spanish Trail Park</v>
          </cell>
          <cell r="B98" t="b">
            <v>1</v>
          </cell>
        </row>
        <row r="99">
          <cell r="A99" t="str">
            <v>Olmos Basin Park</v>
          </cell>
          <cell r="B99" t="b">
            <v>1</v>
          </cell>
        </row>
        <row r="100">
          <cell r="A100" t="str">
            <v>Oxbow Park</v>
          </cell>
          <cell r="B100" t="b">
            <v>1</v>
          </cell>
        </row>
        <row r="101">
          <cell r="A101" t="str">
            <v>Palo Alto Park</v>
          </cell>
          <cell r="B101" t="b">
            <v>1</v>
          </cell>
        </row>
        <row r="102">
          <cell r="A102" t="str">
            <v>Palo Alto Terrace Park</v>
          </cell>
          <cell r="B102" t="b">
            <v>1</v>
          </cell>
        </row>
        <row r="103">
          <cell r="A103" t="str">
            <v>Panther Springs Natural Area</v>
          </cell>
          <cell r="B103" t="b">
            <v>1</v>
          </cell>
        </row>
        <row r="104">
          <cell r="A104" t="str">
            <v>Parman Library Park</v>
          </cell>
          <cell r="B104" t="b">
            <v>1</v>
          </cell>
        </row>
        <row r="105">
          <cell r="A105" t="str">
            <v>Pearsall Park</v>
          </cell>
          <cell r="B105" t="b">
            <v>1</v>
          </cell>
        </row>
        <row r="106">
          <cell r="A106" t="str">
            <v>Perez Park</v>
          </cell>
          <cell r="B106" t="b">
            <v>1</v>
          </cell>
        </row>
        <row r="107">
          <cell r="A107" t="str">
            <v>Phil Hardberger Natural Area</v>
          </cell>
          <cell r="B107" t="b">
            <v>1</v>
          </cell>
        </row>
        <row r="108">
          <cell r="A108" t="str">
            <v>Phillis Wheatley Park</v>
          </cell>
          <cell r="B108" t="b">
            <v>1</v>
          </cell>
        </row>
        <row r="109">
          <cell r="A109" t="str">
            <v>Pickwell Park</v>
          </cell>
          <cell r="B109" t="b">
            <v>1</v>
          </cell>
        </row>
        <row r="110">
          <cell r="A110" t="str">
            <v>Pittman Sullivan Park</v>
          </cell>
          <cell r="B110" t="b">
            <v>1</v>
          </cell>
        </row>
        <row r="111">
          <cell r="A111" t="str">
            <v>Price Memorial Park</v>
          </cell>
          <cell r="B111" t="b">
            <v>1</v>
          </cell>
        </row>
        <row r="112">
          <cell r="A112" t="str">
            <v>Pytel Park</v>
          </cell>
          <cell r="B112" t="b">
            <v>1</v>
          </cell>
        </row>
        <row r="113">
          <cell r="A113" t="str">
            <v>Rainbow Hills Park</v>
          </cell>
          <cell r="B113" t="b">
            <v>1</v>
          </cell>
        </row>
        <row r="114">
          <cell r="A114" t="str">
            <v>Raintree Park</v>
          </cell>
          <cell r="B114" t="b">
            <v>1</v>
          </cell>
        </row>
        <row r="115">
          <cell r="A115" t="str">
            <v>River Walk</v>
          </cell>
          <cell r="B115" t="b">
            <v>1</v>
          </cell>
        </row>
        <row r="116">
          <cell r="A116" t="str">
            <v>Robert L B Tobin Park</v>
          </cell>
          <cell r="B116" t="b">
            <v>1</v>
          </cell>
        </row>
        <row r="117">
          <cell r="A117" t="str">
            <v>Roosevelt Park</v>
          </cell>
          <cell r="B117" t="b">
            <v>1</v>
          </cell>
        </row>
        <row r="118">
          <cell r="A118" t="str">
            <v>Rosedale Park</v>
          </cell>
          <cell r="B118" t="b">
            <v>1</v>
          </cell>
        </row>
        <row r="119">
          <cell r="A119" t="str">
            <v>Royalgate Park</v>
          </cell>
          <cell r="B119" t="b">
            <v>1</v>
          </cell>
        </row>
        <row r="120">
          <cell r="A120" t="str">
            <v>Salado Creek Greenway</v>
          </cell>
          <cell r="B120" t="b">
            <v>1</v>
          </cell>
        </row>
        <row r="121">
          <cell r="A121" t="str">
            <v>San Pedro Springs Park</v>
          </cell>
          <cell r="B121" t="b">
            <v>1</v>
          </cell>
        </row>
        <row r="122">
          <cell r="A122" t="str">
            <v>Seeling Park</v>
          </cell>
          <cell r="B122" t="b">
            <v>1</v>
          </cell>
        </row>
        <row r="123">
          <cell r="A123" t="str">
            <v>Shadow Mist Trailhead</v>
          </cell>
          <cell r="B123" t="b">
            <v>1</v>
          </cell>
        </row>
        <row r="124">
          <cell r="A124" t="str">
            <v>Skyline Park</v>
          </cell>
          <cell r="B124" t="b">
            <v>1</v>
          </cell>
        </row>
        <row r="125">
          <cell r="A125" t="str">
            <v>Slick Park</v>
          </cell>
          <cell r="B125" t="b">
            <v>1</v>
          </cell>
        </row>
        <row r="126">
          <cell r="A126" t="str">
            <v>South San Walking Trail Park</v>
          </cell>
          <cell r="B126" t="b">
            <v>1</v>
          </cell>
        </row>
        <row r="127">
          <cell r="A127" t="str">
            <v>Southside Lions Park</v>
          </cell>
          <cell r="B127" t="b">
            <v>1</v>
          </cell>
        </row>
        <row r="128">
          <cell r="A128" t="str">
            <v>Spicewood Park</v>
          </cell>
          <cell r="B128" t="b">
            <v>1</v>
          </cell>
        </row>
        <row r="129">
          <cell r="A129" t="str">
            <v>Stablewood Farms Park</v>
          </cell>
          <cell r="B129" t="b">
            <v>1</v>
          </cell>
        </row>
        <row r="130">
          <cell r="A130" t="str">
            <v>Stinson Park</v>
          </cell>
          <cell r="B130" t="b">
            <v>1</v>
          </cell>
        </row>
        <row r="131">
          <cell r="A131" t="str">
            <v>Stone Oak Natural Areas</v>
          </cell>
          <cell r="B131" t="b">
            <v>1</v>
          </cell>
        </row>
        <row r="132">
          <cell r="A132" t="str">
            <v>Sun Valley Library Park</v>
          </cell>
          <cell r="B132" t="b">
            <v>1</v>
          </cell>
        </row>
        <row r="133">
          <cell r="A133" t="str">
            <v>Sunrise Park</v>
          </cell>
          <cell r="B133" t="b">
            <v>1</v>
          </cell>
        </row>
        <row r="134">
          <cell r="A134" t="str">
            <v>Timber Ridge Park</v>
          </cell>
          <cell r="B134" t="b">
            <v>1</v>
          </cell>
        </row>
        <row r="135">
          <cell r="A135" t="str">
            <v>Travis Park</v>
          </cell>
          <cell r="B135" t="b">
            <v>1</v>
          </cell>
        </row>
        <row r="136">
          <cell r="A136" t="str">
            <v>Vidaurri Park</v>
          </cell>
          <cell r="B136" t="b">
            <v>1</v>
          </cell>
        </row>
        <row r="137">
          <cell r="A137" t="str">
            <v>Villa Coronado Park</v>
          </cell>
          <cell r="B137" t="b">
            <v>1</v>
          </cell>
        </row>
        <row r="138">
          <cell r="A138" t="str">
            <v>Walker Ranch Natural Areas</v>
          </cell>
          <cell r="B138" t="b">
            <v>1</v>
          </cell>
        </row>
        <row r="139">
          <cell r="A139" t="str">
            <v>West End Park</v>
          </cell>
          <cell r="B139" t="b">
            <v>1</v>
          </cell>
        </row>
        <row r="140">
          <cell r="A140" t="str">
            <v>Wheeler Park</v>
          </cell>
          <cell r="B140" t="b">
            <v>1</v>
          </cell>
        </row>
        <row r="141">
          <cell r="A141" t="str">
            <v>Woodlawn Lake Park</v>
          </cell>
          <cell r="B141" t="b">
            <v>1</v>
          </cell>
        </row>
        <row r="142">
          <cell r="A142" t="str">
            <v>Wurzbach Parkway Trailhead</v>
          </cell>
          <cell r="B142" t="b">
            <v>1</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sRestrooms"/>
    </sheetNames>
    <sheetDataSet>
      <sheetData sheetId="0">
        <row r="1">
          <cell r="A1" t="str">
            <v>Acequia Park</v>
          </cell>
          <cell r="B1" t="b">
            <v>1</v>
          </cell>
        </row>
        <row r="2">
          <cell r="A2" t="str">
            <v>Alderete Park</v>
          </cell>
          <cell r="B2" t="b">
            <v>1</v>
          </cell>
        </row>
        <row r="3">
          <cell r="A3" t="str">
            <v>Arnold Park</v>
          </cell>
          <cell r="B3" t="b">
            <v>1</v>
          </cell>
        </row>
        <row r="4">
          <cell r="A4" t="str">
            <v>Botanical Garden</v>
          </cell>
          <cell r="B4" t="b">
            <v>1</v>
          </cell>
        </row>
        <row r="5">
          <cell r="A5" t="str">
            <v>Brackenridge Park</v>
          </cell>
          <cell r="B5" t="b">
            <v>1</v>
          </cell>
        </row>
        <row r="6">
          <cell r="A6" t="str">
            <v>Brooks Greenline Park</v>
          </cell>
          <cell r="B6" t="b">
            <v>1</v>
          </cell>
        </row>
        <row r="7">
          <cell r="A7" t="str">
            <v>Camargo Park</v>
          </cell>
          <cell r="B7" t="b">
            <v>1</v>
          </cell>
        </row>
        <row r="8">
          <cell r="A8" t="str">
            <v>Cassiano Park</v>
          </cell>
          <cell r="B8" t="b">
            <v>1</v>
          </cell>
        </row>
        <row r="9">
          <cell r="A9" t="str">
            <v>Collins Gardens Park</v>
          </cell>
          <cell r="B9" t="b">
            <v>1</v>
          </cell>
        </row>
        <row r="10">
          <cell r="A10" t="str">
            <v>Concepcion Park</v>
          </cell>
          <cell r="B10" t="b">
            <v>1</v>
          </cell>
        </row>
        <row r="11">
          <cell r="A11" t="str">
            <v>Copernicus Park</v>
          </cell>
          <cell r="B11" t="b">
            <v>1</v>
          </cell>
        </row>
        <row r="12">
          <cell r="A12" t="str">
            <v>Crownridge Canyon Natural Area</v>
          </cell>
          <cell r="B12" t="b">
            <v>1</v>
          </cell>
        </row>
        <row r="13">
          <cell r="A13" t="str">
            <v>Cuellar Park</v>
          </cell>
          <cell r="B13" t="b">
            <v>1</v>
          </cell>
        </row>
        <row r="14">
          <cell r="A14" t="str">
            <v>Dellview Park</v>
          </cell>
          <cell r="B14" t="b">
            <v>1</v>
          </cell>
        </row>
        <row r="15">
          <cell r="A15" t="str">
            <v>Denman Park</v>
          </cell>
          <cell r="B15" t="b">
            <v>1</v>
          </cell>
        </row>
        <row r="16">
          <cell r="A16" t="str">
            <v>Eisenhower Greenway Trailhead</v>
          </cell>
          <cell r="B16" t="b">
            <v>1</v>
          </cell>
        </row>
        <row r="17">
          <cell r="A17" t="str">
            <v>Eisenhower Natural Area</v>
          </cell>
          <cell r="B17" t="b">
            <v>1</v>
          </cell>
        </row>
        <row r="18">
          <cell r="A18" t="str">
            <v>Elmendorf Lake Park</v>
          </cell>
          <cell r="B18" t="b">
            <v>1</v>
          </cell>
        </row>
        <row r="19">
          <cell r="A19" t="str">
            <v>Espada Park</v>
          </cell>
          <cell r="B19" t="b">
            <v>1</v>
          </cell>
        </row>
        <row r="20">
          <cell r="A20" t="str">
            <v>Flores Park</v>
          </cell>
          <cell r="B20" t="b">
            <v>1</v>
          </cell>
        </row>
        <row r="21">
          <cell r="A21" t="str">
            <v>Forge Park</v>
          </cell>
          <cell r="B21" t="b">
            <v>1</v>
          </cell>
        </row>
        <row r="22">
          <cell r="A22" t="str">
            <v>Friedrich Natural Area</v>
          </cell>
          <cell r="B22" t="b">
            <v>1</v>
          </cell>
        </row>
        <row r="23">
          <cell r="A23" t="str">
            <v>Golden Community Park</v>
          </cell>
          <cell r="B23" t="b">
            <v>1</v>
          </cell>
        </row>
        <row r="24">
          <cell r="A24" t="str">
            <v>Hemisfair Park</v>
          </cell>
          <cell r="B24" t="b">
            <v>1</v>
          </cell>
        </row>
        <row r="25">
          <cell r="A25" t="str">
            <v>Heritage Pool Park</v>
          </cell>
          <cell r="B25" t="b">
            <v>1</v>
          </cell>
        </row>
        <row r="26">
          <cell r="A26" t="str">
            <v>Herrera Park</v>
          </cell>
          <cell r="B26" t="b">
            <v>1</v>
          </cell>
        </row>
        <row r="27">
          <cell r="A27" t="str">
            <v>J Street Park</v>
          </cell>
          <cell r="B27" t="b">
            <v>1</v>
          </cell>
        </row>
        <row r="28">
          <cell r="A28" t="str">
            <v>Jane Dubel Park</v>
          </cell>
          <cell r="B28" t="b">
            <v>1</v>
          </cell>
        </row>
        <row r="29">
          <cell r="A29" t="str">
            <v>Joan Price Park</v>
          </cell>
          <cell r="B29" t="b">
            <v>1</v>
          </cell>
        </row>
        <row r="30">
          <cell r="A30" t="str">
            <v>John Tobin Park</v>
          </cell>
          <cell r="B30" t="b">
            <v>1</v>
          </cell>
        </row>
        <row r="31">
          <cell r="A31" t="str">
            <v>Kennedy Park</v>
          </cell>
          <cell r="B31" t="b">
            <v>1</v>
          </cell>
        </row>
        <row r="32">
          <cell r="A32" t="str">
            <v>King Park</v>
          </cell>
          <cell r="B32" t="b">
            <v>1</v>
          </cell>
        </row>
        <row r="33">
          <cell r="A33" t="str">
            <v>La Villita</v>
          </cell>
          <cell r="B33" t="b">
            <v>1</v>
          </cell>
        </row>
        <row r="34">
          <cell r="A34" t="str">
            <v>Lackland Terrace Park</v>
          </cell>
          <cell r="B34" t="b">
            <v>1</v>
          </cell>
        </row>
        <row r="35">
          <cell r="A35" t="str">
            <v>Lady Bird Johnson Park</v>
          </cell>
          <cell r="B35" t="b">
            <v>1</v>
          </cell>
        </row>
        <row r="36">
          <cell r="A36" t="str">
            <v>Lincoln Park</v>
          </cell>
          <cell r="B36" t="b">
            <v>1</v>
          </cell>
        </row>
        <row r="37">
          <cell r="A37" t="str">
            <v>Main Plaza</v>
          </cell>
          <cell r="B37" t="b">
            <v>1</v>
          </cell>
        </row>
        <row r="38">
          <cell r="A38" t="str">
            <v>Market Square</v>
          </cell>
          <cell r="B38" t="b">
            <v>1</v>
          </cell>
        </row>
        <row r="39">
          <cell r="A39" t="str">
            <v>McAllister Park</v>
          </cell>
          <cell r="B39" t="b">
            <v>1</v>
          </cell>
        </row>
        <row r="40">
          <cell r="A40" t="str">
            <v>Medina River Natural Area</v>
          </cell>
          <cell r="B40" t="b">
            <v>1</v>
          </cell>
        </row>
        <row r="41">
          <cell r="A41" t="str">
            <v>Millers Pond Park</v>
          </cell>
          <cell r="B41" t="b">
            <v>1</v>
          </cell>
        </row>
        <row r="42">
          <cell r="A42" t="str">
            <v>Normoyle Park</v>
          </cell>
          <cell r="B42" t="b">
            <v>1</v>
          </cell>
        </row>
        <row r="43">
          <cell r="A43" t="str">
            <v>Northridge Park</v>
          </cell>
          <cell r="B43" t="b">
            <v>1</v>
          </cell>
        </row>
        <row r="44">
          <cell r="A44" t="str">
            <v>O P Schnabel Park</v>
          </cell>
          <cell r="B44" t="b">
            <v>1</v>
          </cell>
        </row>
        <row r="45">
          <cell r="A45" t="str">
            <v>Olmos Basin Park</v>
          </cell>
          <cell r="B45" t="b">
            <v>1</v>
          </cell>
        </row>
        <row r="46">
          <cell r="A46" t="str">
            <v>Olympia Park</v>
          </cell>
          <cell r="B46" t="b">
            <v>1</v>
          </cell>
        </row>
        <row r="47">
          <cell r="A47" t="str">
            <v>Palo Alto Terrace Park</v>
          </cell>
          <cell r="B47" t="b">
            <v>1</v>
          </cell>
        </row>
        <row r="48">
          <cell r="A48" t="str">
            <v>Panther Springs Natural Area</v>
          </cell>
          <cell r="B48" t="b">
            <v>1</v>
          </cell>
        </row>
        <row r="49">
          <cell r="A49" t="str">
            <v>Pearsall Park</v>
          </cell>
          <cell r="B49" t="b">
            <v>1</v>
          </cell>
        </row>
        <row r="50">
          <cell r="A50" t="str">
            <v>Phil Hardberger Natural Area</v>
          </cell>
          <cell r="B50" t="b">
            <v>1</v>
          </cell>
        </row>
        <row r="51">
          <cell r="A51" t="str">
            <v>Piazza Italia Park</v>
          </cell>
          <cell r="B51" t="b">
            <v>1</v>
          </cell>
        </row>
        <row r="52">
          <cell r="A52" t="str">
            <v>Pickwell Park</v>
          </cell>
          <cell r="B52" t="b">
            <v>1</v>
          </cell>
        </row>
        <row r="53">
          <cell r="A53" t="str">
            <v>Pittman Sullivan Park</v>
          </cell>
          <cell r="B53" t="b">
            <v>1</v>
          </cell>
        </row>
        <row r="54">
          <cell r="A54" t="str">
            <v>Portal San Fernando</v>
          </cell>
          <cell r="B54" t="b">
            <v>1</v>
          </cell>
        </row>
        <row r="55">
          <cell r="A55" t="str">
            <v>Rainbow Hills Park</v>
          </cell>
          <cell r="B55" t="b">
            <v>1</v>
          </cell>
        </row>
        <row r="56">
          <cell r="A56" t="str">
            <v>Roosevelt Park</v>
          </cell>
          <cell r="B56" t="b">
            <v>1</v>
          </cell>
        </row>
        <row r="57">
          <cell r="A57" t="str">
            <v>Rosedale Park</v>
          </cell>
          <cell r="B57" t="b">
            <v>1</v>
          </cell>
        </row>
        <row r="58">
          <cell r="A58" t="str">
            <v>San Pedro Springs Park</v>
          </cell>
          <cell r="B58" t="b">
            <v>1</v>
          </cell>
        </row>
        <row r="59">
          <cell r="A59" t="str">
            <v>Southside Lions Park</v>
          </cell>
          <cell r="B59" t="b">
            <v>1</v>
          </cell>
        </row>
        <row r="60">
          <cell r="A60" t="str">
            <v>Stinson Park</v>
          </cell>
          <cell r="B60" t="b">
            <v>1</v>
          </cell>
        </row>
        <row r="61">
          <cell r="A61" t="str">
            <v>Tejeda Park</v>
          </cell>
          <cell r="B61" t="b">
            <v>1</v>
          </cell>
        </row>
        <row r="62">
          <cell r="A62" t="str">
            <v>Villa Coronado Park</v>
          </cell>
          <cell r="B62" t="b">
            <v>1</v>
          </cell>
        </row>
        <row r="63">
          <cell r="A63" t="str">
            <v>Woodlawn Lake Park</v>
          </cell>
          <cell r="B63" t="b">
            <v>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sPortolet"/>
    </sheetNames>
    <sheetDataSet>
      <sheetData sheetId="0">
        <row r="1">
          <cell r="A1" t="str">
            <v>Amistad Park</v>
          </cell>
          <cell r="B1" t="b">
            <v>1</v>
          </cell>
        </row>
        <row r="2">
          <cell r="A2" t="str">
            <v>Apache Creek Park</v>
          </cell>
          <cell r="B2" t="b">
            <v>1</v>
          </cell>
        </row>
        <row r="3">
          <cell r="A3" t="str">
            <v>Arnold Park</v>
          </cell>
          <cell r="B3" t="b">
            <v>1</v>
          </cell>
        </row>
        <row r="4">
          <cell r="A4" t="str">
            <v>Beitel Creek Greenway</v>
          </cell>
          <cell r="B4" t="b">
            <v>1</v>
          </cell>
        </row>
        <row r="5">
          <cell r="A5" t="str">
            <v>Blossom Park</v>
          </cell>
          <cell r="B5" t="b">
            <v>1</v>
          </cell>
        </row>
        <row r="6">
          <cell r="A6" t="str">
            <v>Brackenridge Park</v>
          </cell>
          <cell r="B6" t="b">
            <v>1</v>
          </cell>
        </row>
        <row r="7">
          <cell r="A7" t="str">
            <v>Brooks Park</v>
          </cell>
          <cell r="B7" t="b">
            <v>1</v>
          </cell>
        </row>
        <row r="8">
          <cell r="A8" t="str">
            <v>Buckeye Park</v>
          </cell>
          <cell r="B8" t="b">
            <v>1</v>
          </cell>
        </row>
        <row r="9">
          <cell r="A9" t="str">
            <v>Buddy Calk Trailhead</v>
          </cell>
          <cell r="B9" t="b">
            <v>1</v>
          </cell>
        </row>
        <row r="10">
          <cell r="A10" t="str">
            <v>Cathedral Rock Park</v>
          </cell>
          <cell r="B10" t="b">
            <v>1</v>
          </cell>
        </row>
        <row r="11">
          <cell r="A11" t="str">
            <v>Coliseum Oaks Park</v>
          </cell>
          <cell r="B11" t="b">
            <v>1</v>
          </cell>
        </row>
        <row r="12">
          <cell r="A12" t="str">
            <v>Comanche Lookout Park</v>
          </cell>
          <cell r="B12" t="b">
            <v>1</v>
          </cell>
        </row>
        <row r="13">
          <cell r="A13" t="str">
            <v>Conner Park</v>
          </cell>
          <cell r="B13" t="b">
            <v>1</v>
          </cell>
        </row>
        <row r="14">
          <cell r="A14" t="str">
            <v>Cuellar Park</v>
          </cell>
          <cell r="B14" t="b">
            <v>1</v>
          </cell>
        </row>
        <row r="15">
          <cell r="A15" t="str">
            <v>Culebra Creek Park</v>
          </cell>
          <cell r="B15" t="b">
            <v>1</v>
          </cell>
        </row>
        <row r="16">
          <cell r="A16" t="str">
            <v>Culebra-Helotes Creek Greenway</v>
          </cell>
          <cell r="B16" t="b">
            <v>1</v>
          </cell>
        </row>
        <row r="17">
          <cell r="A17" t="str">
            <v>Eisenhower Natural Area</v>
          </cell>
          <cell r="B17" t="b">
            <v>1</v>
          </cell>
        </row>
        <row r="18">
          <cell r="A18" t="str">
            <v>Escobar Park</v>
          </cell>
          <cell r="B18" t="b">
            <v>1</v>
          </cell>
        </row>
        <row r="19">
          <cell r="A19" t="str">
            <v>Farias Park</v>
          </cell>
          <cell r="B19" t="b">
            <v>1</v>
          </cell>
        </row>
        <row r="20">
          <cell r="A20" t="str">
            <v>Fox Park</v>
          </cell>
          <cell r="B20" t="b">
            <v>1</v>
          </cell>
        </row>
        <row r="21">
          <cell r="A21" t="str">
            <v>Friedrich Natural Area</v>
          </cell>
          <cell r="B21" t="b">
            <v>1</v>
          </cell>
        </row>
        <row r="22">
          <cell r="A22" t="str">
            <v>Friesenhahn Park</v>
          </cell>
          <cell r="B22" t="b">
            <v>1</v>
          </cell>
        </row>
        <row r="23">
          <cell r="A23" t="str">
            <v>Garza Park</v>
          </cell>
          <cell r="B23" t="b">
            <v>1</v>
          </cell>
        </row>
        <row r="24">
          <cell r="A24" t="str">
            <v>Gold Canyon Natural Area</v>
          </cell>
          <cell r="B24" t="b">
            <v>1</v>
          </cell>
        </row>
        <row r="25">
          <cell r="A25" t="str">
            <v>Harlandale Park</v>
          </cell>
          <cell r="B25" t="b">
            <v>1</v>
          </cell>
        </row>
        <row r="26">
          <cell r="A26" t="str">
            <v>Heritage Duck Pond Park</v>
          </cell>
          <cell r="B26" t="b">
            <v>1</v>
          </cell>
        </row>
        <row r="27">
          <cell r="A27" t="str">
            <v>Jack White Park</v>
          </cell>
          <cell r="B27" t="b">
            <v>1</v>
          </cell>
        </row>
        <row r="28">
          <cell r="A28" t="str">
            <v>James Park</v>
          </cell>
          <cell r="B28" t="b">
            <v>1</v>
          </cell>
        </row>
        <row r="29">
          <cell r="A29" t="str">
            <v>Joan Price Park</v>
          </cell>
          <cell r="B29" t="b">
            <v>1</v>
          </cell>
        </row>
        <row r="30">
          <cell r="A30" t="str">
            <v>Kardon Park</v>
          </cell>
          <cell r="B30" t="b">
            <v>1</v>
          </cell>
        </row>
        <row r="31">
          <cell r="A31" t="str">
            <v>King Park</v>
          </cell>
          <cell r="B31" t="b">
            <v>1</v>
          </cell>
        </row>
        <row r="32">
          <cell r="A32" t="str">
            <v>Lady Bird Johnson Park</v>
          </cell>
          <cell r="B32" t="b">
            <v>1</v>
          </cell>
        </row>
        <row r="33">
          <cell r="A33" t="str">
            <v>Las Palmas Park</v>
          </cell>
          <cell r="B33" t="b">
            <v>1</v>
          </cell>
        </row>
        <row r="34">
          <cell r="A34" t="str">
            <v>Leon Creek Greenway</v>
          </cell>
          <cell r="B34" t="b">
            <v>1</v>
          </cell>
        </row>
        <row r="35">
          <cell r="A35" t="str">
            <v>Leon Vista Trailhead Park</v>
          </cell>
          <cell r="B35" t="b">
            <v>1</v>
          </cell>
        </row>
        <row r="36">
          <cell r="A36" t="str">
            <v>Levi Strauss Park</v>
          </cell>
          <cell r="B36" t="b">
            <v>1</v>
          </cell>
        </row>
        <row r="37">
          <cell r="A37" t="str">
            <v>Lincoln Park</v>
          </cell>
          <cell r="B37" t="b">
            <v>1</v>
          </cell>
        </row>
        <row r="38">
          <cell r="A38" t="str">
            <v>Loop 1604 Trailhead</v>
          </cell>
          <cell r="B38" t="b">
            <v>1</v>
          </cell>
        </row>
        <row r="39">
          <cell r="A39" t="str">
            <v>Mainland Trailhead</v>
          </cell>
          <cell r="B39" t="b">
            <v>1</v>
          </cell>
        </row>
        <row r="40">
          <cell r="A40" t="str">
            <v>Marquis Trailhead</v>
          </cell>
          <cell r="B40" t="b">
            <v>1</v>
          </cell>
        </row>
        <row r="41">
          <cell r="A41" t="str">
            <v>Martinez Creek Greenway</v>
          </cell>
          <cell r="B41" t="b">
            <v>1</v>
          </cell>
        </row>
        <row r="42">
          <cell r="A42" t="str">
            <v>McAllister Park</v>
          </cell>
          <cell r="B42" t="b">
            <v>1</v>
          </cell>
        </row>
        <row r="43">
          <cell r="A43" t="str">
            <v>Medina Base Road Park</v>
          </cell>
          <cell r="B43" t="b">
            <v>1</v>
          </cell>
        </row>
        <row r="44">
          <cell r="A44" t="str">
            <v>Medina River Natural Area</v>
          </cell>
          <cell r="B44" t="b">
            <v>1</v>
          </cell>
        </row>
        <row r="45">
          <cell r="A45" t="str">
            <v>Menger Creek Linear Park</v>
          </cell>
          <cell r="B45" t="b">
            <v>1</v>
          </cell>
        </row>
        <row r="46">
          <cell r="A46" t="str">
            <v>Milam Wesley Tealer Park</v>
          </cell>
          <cell r="B46" t="b">
            <v>1</v>
          </cell>
        </row>
        <row r="47">
          <cell r="A47" t="str">
            <v>Military Drive Trailhead</v>
          </cell>
          <cell r="B47" t="b">
            <v>1</v>
          </cell>
        </row>
        <row r="48">
          <cell r="A48" t="str">
            <v>Millers Pond Park</v>
          </cell>
          <cell r="B48" t="b">
            <v>1</v>
          </cell>
        </row>
        <row r="49">
          <cell r="A49" t="str">
            <v>Monterrey Park</v>
          </cell>
          <cell r="B49" t="b">
            <v>1</v>
          </cell>
        </row>
        <row r="50">
          <cell r="A50" t="str">
            <v>Mud Creek Park</v>
          </cell>
          <cell r="B50" t="b">
            <v>1</v>
          </cell>
        </row>
        <row r="51">
          <cell r="A51" t="str">
            <v>Nani Falcone Park</v>
          </cell>
          <cell r="B51" t="b">
            <v>1</v>
          </cell>
        </row>
        <row r="52">
          <cell r="A52" t="str">
            <v>New Territories Park</v>
          </cell>
          <cell r="B52" t="b">
            <v>1</v>
          </cell>
        </row>
        <row r="53">
          <cell r="A53" t="str">
            <v>North San Antonio Hills Park</v>
          </cell>
          <cell r="B53" t="b">
            <v>1</v>
          </cell>
        </row>
        <row r="54">
          <cell r="A54" t="str">
            <v>Northampton Park</v>
          </cell>
          <cell r="B54" t="b">
            <v>1</v>
          </cell>
        </row>
        <row r="55">
          <cell r="A55" t="str">
            <v>O P Schnabel Park</v>
          </cell>
          <cell r="B55" t="b">
            <v>1</v>
          </cell>
        </row>
        <row r="56">
          <cell r="A56" t="str">
            <v>Oakhaven Park</v>
          </cell>
          <cell r="B56" t="b">
            <v>1</v>
          </cell>
        </row>
        <row r="57">
          <cell r="A57" t="str">
            <v>Old Spanish Trail Park</v>
          </cell>
          <cell r="B57" t="b">
            <v>1</v>
          </cell>
        </row>
        <row r="58">
          <cell r="A58" t="str">
            <v>Olmos Basin Park</v>
          </cell>
          <cell r="B58" t="b">
            <v>1</v>
          </cell>
        </row>
        <row r="59">
          <cell r="A59" t="str">
            <v>Olympia Park</v>
          </cell>
          <cell r="B59" t="b">
            <v>1</v>
          </cell>
        </row>
        <row r="60">
          <cell r="A60" t="str">
            <v>Palo Alto Park</v>
          </cell>
          <cell r="B60" t="b">
            <v>1</v>
          </cell>
        </row>
        <row r="61">
          <cell r="A61" t="str">
            <v>Panther Springs Natural Area</v>
          </cell>
          <cell r="B61" t="b">
            <v>1</v>
          </cell>
        </row>
        <row r="62">
          <cell r="A62" t="str">
            <v>Panther Springs Wilderness Oak Natural Areas</v>
          </cell>
          <cell r="B62" t="b">
            <v>1</v>
          </cell>
        </row>
        <row r="63">
          <cell r="A63" t="str">
            <v>Pearsall Park</v>
          </cell>
          <cell r="B63" t="b">
            <v>1</v>
          </cell>
        </row>
        <row r="64">
          <cell r="A64" t="str">
            <v>Perez Park</v>
          </cell>
          <cell r="B64" t="b">
            <v>1</v>
          </cell>
        </row>
        <row r="65">
          <cell r="A65" t="str">
            <v>Phil Hardberger Natural Area</v>
          </cell>
          <cell r="B65" t="b">
            <v>1</v>
          </cell>
        </row>
        <row r="66">
          <cell r="A66" t="str">
            <v>Prue Road Trailhead</v>
          </cell>
          <cell r="B66" t="b">
            <v>1</v>
          </cell>
        </row>
        <row r="67">
          <cell r="A67" t="str">
            <v>Pytel Park</v>
          </cell>
          <cell r="B67" t="b">
            <v>1</v>
          </cell>
        </row>
        <row r="68">
          <cell r="A68" t="str">
            <v>Robert L B Tobin Park</v>
          </cell>
          <cell r="B68" t="b">
            <v>1</v>
          </cell>
        </row>
        <row r="69">
          <cell r="A69" t="str">
            <v>Royalgate Park</v>
          </cell>
          <cell r="B69" t="b">
            <v>1</v>
          </cell>
        </row>
        <row r="70">
          <cell r="A70" t="str">
            <v>Shadow Mist Trailhead</v>
          </cell>
          <cell r="B70" t="b">
            <v>1</v>
          </cell>
        </row>
        <row r="71">
          <cell r="A71" t="str">
            <v>Skyline Park</v>
          </cell>
          <cell r="B71" t="b">
            <v>1</v>
          </cell>
        </row>
        <row r="72">
          <cell r="A72" t="str">
            <v>Slick Park</v>
          </cell>
          <cell r="B72" t="b">
            <v>1</v>
          </cell>
        </row>
        <row r="73">
          <cell r="A73" t="str">
            <v>Southside Lions Park</v>
          </cell>
          <cell r="B73" t="b">
            <v>1</v>
          </cell>
        </row>
        <row r="74">
          <cell r="A74" t="str">
            <v>Spicewood Park</v>
          </cell>
          <cell r="B74" t="b">
            <v>1</v>
          </cell>
        </row>
        <row r="75">
          <cell r="A75" t="str">
            <v>Stone Oak Natural Areas</v>
          </cell>
          <cell r="B75" t="b">
            <v>1</v>
          </cell>
        </row>
        <row r="76">
          <cell r="A76" t="str">
            <v>Timber Ridge Park</v>
          </cell>
          <cell r="B76" t="b">
            <v>1</v>
          </cell>
        </row>
        <row r="77">
          <cell r="A77" t="str">
            <v>Vidaurri Park</v>
          </cell>
          <cell r="B77" t="b">
            <v>1</v>
          </cell>
        </row>
        <row r="78">
          <cell r="A78" t="str">
            <v>Voelcker Homestead Trailhead</v>
          </cell>
          <cell r="B78" t="b">
            <v>1</v>
          </cell>
        </row>
        <row r="79">
          <cell r="A79" t="str">
            <v>Walker Ranch Natural Areas</v>
          </cell>
          <cell r="B79" t="b">
            <v>1</v>
          </cell>
        </row>
        <row r="80">
          <cell r="A80" t="str">
            <v>West End Park</v>
          </cell>
          <cell r="B80" t="b">
            <v>1</v>
          </cell>
        </row>
        <row r="81">
          <cell r="A81" t="str">
            <v>Woodlawn Lake Park</v>
          </cell>
          <cell r="B81" t="b">
            <v>1</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sWater"/>
    </sheetNames>
    <sheetDataSet>
      <sheetData sheetId="0">
        <row r="1">
          <cell r="A1" t="str">
            <v>Acme Park</v>
          </cell>
          <cell r="B1" t="b">
            <v>1</v>
          </cell>
        </row>
        <row r="2">
          <cell r="A2" t="str">
            <v>Alderete Park</v>
          </cell>
          <cell r="B2" t="b">
            <v>1</v>
          </cell>
        </row>
        <row r="3">
          <cell r="A3" t="str">
            <v>Amistad Park</v>
          </cell>
          <cell r="B3" t="b">
            <v>1</v>
          </cell>
        </row>
        <row r="4">
          <cell r="A4" t="str">
            <v>Apache Creek Park</v>
          </cell>
          <cell r="B4" t="b">
            <v>1</v>
          </cell>
        </row>
        <row r="5">
          <cell r="A5" t="str">
            <v>Arnold Park</v>
          </cell>
          <cell r="B5" t="b">
            <v>1</v>
          </cell>
        </row>
        <row r="6">
          <cell r="A6" t="str">
            <v>Arroyo Vista Park</v>
          </cell>
          <cell r="B6" t="b">
            <v>1</v>
          </cell>
        </row>
        <row r="7">
          <cell r="A7" t="str">
            <v>Beacon Hill Park</v>
          </cell>
          <cell r="B7" t="b">
            <v>1</v>
          </cell>
        </row>
        <row r="8">
          <cell r="A8" t="str">
            <v>Beitel Creek Greenway</v>
          </cell>
          <cell r="B8" t="b">
            <v>1</v>
          </cell>
        </row>
        <row r="9">
          <cell r="A9" t="str">
            <v>Bellaire Park</v>
          </cell>
          <cell r="B9" t="b">
            <v>1</v>
          </cell>
        </row>
        <row r="10">
          <cell r="A10" t="str">
            <v>Benavides Park</v>
          </cell>
          <cell r="B10" t="b">
            <v>1</v>
          </cell>
        </row>
        <row r="11">
          <cell r="A11" t="str">
            <v>Botanical Garden</v>
          </cell>
          <cell r="B11" t="b">
            <v>1</v>
          </cell>
        </row>
        <row r="12">
          <cell r="A12" t="str">
            <v>Brackenridge Park</v>
          </cell>
          <cell r="B12" t="b">
            <v>1</v>
          </cell>
        </row>
        <row r="13">
          <cell r="A13" t="str">
            <v>Brooks Park</v>
          </cell>
          <cell r="B13" t="b">
            <v>1</v>
          </cell>
        </row>
        <row r="14">
          <cell r="A14" t="str">
            <v>Buckeye Park</v>
          </cell>
          <cell r="B14" t="b">
            <v>1</v>
          </cell>
        </row>
        <row r="15">
          <cell r="A15" t="str">
            <v>Buddy Calk Trailhead</v>
          </cell>
          <cell r="B15" t="b">
            <v>1</v>
          </cell>
        </row>
        <row r="16">
          <cell r="A16" t="str">
            <v>Calderon Boys and Girls Club</v>
          </cell>
          <cell r="B16" t="b">
            <v>1</v>
          </cell>
        </row>
        <row r="17">
          <cell r="A17" t="str">
            <v>Camargo Park</v>
          </cell>
          <cell r="B17" t="b">
            <v>1</v>
          </cell>
        </row>
        <row r="18">
          <cell r="A18" t="str">
            <v>Cassiano Park</v>
          </cell>
          <cell r="B18" t="b">
            <v>1</v>
          </cell>
        </row>
        <row r="19">
          <cell r="A19" t="str">
            <v>Cathedral Rock Park</v>
          </cell>
          <cell r="B19" t="b">
            <v>1</v>
          </cell>
        </row>
        <row r="20">
          <cell r="A20" t="str">
            <v>Coliseum Oaks Park</v>
          </cell>
          <cell r="B20" t="b">
            <v>1</v>
          </cell>
        </row>
        <row r="21">
          <cell r="A21" t="str">
            <v>Collins Gardens Park</v>
          </cell>
          <cell r="B21" t="b">
            <v>1</v>
          </cell>
        </row>
        <row r="22">
          <cell r="A22" t="str">
            <v>Comanche Lookout Park</v>
          </cell>
          <cell r="B22" t="b">
            <v>1</v>
          </cell>
        </row>
        <row r="23">
          <cell r="A23" t="str">
            <v>Concepcion Park</v>
          </cell>
          <cell r="B23" t="b">
            <v>1</v>
          </cell>
        </row>
        <row r="24">
          <cell r="A24" t="str">
            <v>Conner Park</v>
          </cell>
          <cell r="B24" t="b">
            <v>1</v>
          </cell>
        </row>
        <row r="25">
          <cell r="A25" t="str">
            <v>Copernicus Park</v>
          </cell>
          <cell r="B25" t="b">
            <v>1</v>
          </cell>
        </row>
        <row r="26">
          <cell r="A26" t="str">
            <v>Crockett Park</v>
          </cell>
          <cell r="B26" t="b">
            <v>1</v>
          </cell>
        </row>
        <row r="27">
          <cell r="A27" t="str">
            <v>Crownridge Canyon Natural Area</v>
          </cell>
          <cell r="B27" t="b">
            <v>1</v>
          </cell>
        </row>
        <row r="28">
          <cell r="A28" t="str">
            <v>Cuellar Park</v>
          </cell>
          <cell r="B28" t="b">
            <v>1</v>
          </cell>
        </row>
        <row r="29">
          <cell r="A29" t="str">
            <v>Culebra Creek Park</v>
          </cell>
          <cell r="B29" t="b">
            <v>1</v>
          </cell>
        </row>
        <row r="30">
          <cell r="A30" t="str">
            <v>Culebra-Helotes Creek Greenway</v>
          </cell>
          <cell r="B30" t="b">
            <v>1</v>
          </cell>
        </row>
        <row r="31">
          <cell r="A31" t="str">
            <v>Dafoste Park</v>
          </cell>
          <cell r="B31" t="b">
            <v>1</v>
          </cell>
        </row>
        <row r="32">
          <cell r="A32" t="str">
            <v>Dawson Park</v>
          </cell>
          <cell r="B32" t="b">
            <v>1</v>
          </cell>
        </row>
        <row r="33">
          <cell r="A33" t="str">
            <v>Dellcrest Park</v>
          </cell>
          <cell r="B33" t="b">
            <v>1</v>
          </cell>
        </row>
        <row r="34">
          <cell r="A34" t="str">
            <v>Dellview Park</v>
          </cell>
          <cell r="B34" t="b">
            <v>1</v>
          </cell>
        </row>
        <row r="35">
          <cell r="A35" t="str">
            <v>Eisenhower Greenway Trailhead</v>
          </cell>
          <cell r="B35" t="b">
            <v>1</v>
          </cell>
        </row>
        <row r="36">
          <cell r="A36" t="str">
            <v>Eisenhower Natural Area</v>
          </cell>
          <cell r="B36" t="b">
            <v>1</v>
          </cell>
        </row>
        <row r="37">
          <cell r="A37" t="str">
            <v>Elmendorf Lake Park</v>
          </cell>
          <cell r="B37" t="b">
            <v>1</v>
          </cell>
        </row>
        <row r="38">
          <cell r="A38" t="str">
            <v>Escobar Park</v>
          </cell>
          <cell r="B38" t="b">
            <v>1</v>
          </cell>
        </row>
        <row r="39">
          <cell r="A39" t="str">
            <v>Farias Park</v>
          </cell>
          <cell r="B39" t="b">
            <v>1</v>
          </cell>
        </row>
        <row r="40">
          <cell r="A40" t="str">
            <v>Flores Park</v>
          </cell>
          <cell r="B40" t="b">
            <v>1</v>
          </cell>
        </row>
        <row r="41">
          <cell r="A41" t="str">
            <v>Forge Park</v>
          </cell>
          <cell r="B41" t="b">
            <v>1</v>
          </cell>
        </row>
        <row r="42">
          <cell r="A42" t="str">
            <v>Fox Park</v>
          </cell>
          <cell r="B42" t="b">
            <v>1</v>
          </cell>
        </row>
        <row r="43">
          <cell r="A43" t="str">
            <v>Friedrich Natural Area</v>
          </cell>
          <cell r="B43" t="b">
            <v>1</v>
          </cell>
        </row>
        <row r="44">
          <cell r="A44" t="str">
            <v>Friesenhahn Park</v>
          </cell>
          <cell r="B44" t="b">
            <v>1</v>
          </cell>
        </row>
        <row r="45">
          <cell r="A45" t="str">
            <v>Gold Canyon Natural Area</v>
          </cell>
          <cell r="B45" t="b">
            <v>1</v>
          </cell>
        </row>
        <row r="46">
          <cell r="A46" t="str">
            <v>Golden Community Park</v>
          </cell>
          <cell r="B46" t="b">
            <v>1</v>
          </cell>
        </row>
        <row r="47">
          <cell r="A47" t="str">
            <v>Harlandale Park</v>
          </cell>
          <cell r="B47" t="b">
            <v>1</v>
          </cell>
        </row>
        <row r="48">
          <cell r="A48" t="str">
            <v>Haskin Park</v>
          </cell>
          <cell r="B48" t="b">
            <v>1</v>
          </cell>
        </row>
        <row r="49">
          <cell r="A49" t="str">
            <v>Healy Murphy Park</v>
          </cell>
          <cell r="B49" t="b">
            <v>1</v>
          </cell>
        </row>
        <row r="50">
          <cell r="A50" t="str">
            <v>Hemisfair Park</v>
          </cell>
          <cell r="B50" t="b">
            <v>1</v>
          </cell>
        </row>
        <row r="51">
          <cell r="A51" t="str">
            <v>Heritage Duck Pond Park</v>
          </cell>
          <cell r="B51" t="b">
            <v>1</v>
          </cell>
        </row>
        <row r="52">
          <cell r="A52" t="str">
            <v>Heritage Pool Park</v>
          </cell>
          <cell r="B52" t="b">
            <v>1</v>
          </cell>
        </row>
        <row r="53">
          <cell r="A53" t="str">
            <v>Herrera Park</v>
          </cell>
          <cell r="B53" t="b">
            <v>1</v>
          </cell>
        </row>
        <row r="54">
          <cell r="A54" t="str">
            <v>Highland Park</v>
          </cell>
          <cell r="B54" t="b">
            <v>1</v>
          </cell>
        </row>
        <row r="55">
          <cell r="A55" t="str">
            <v>J Street Park</v>
          </cell>
          <cell r="B55" t="b">
            <v>1</v>
          </cell>
        </row>
        <row r="56">
          <cell r="A56" t="str">
            <v>Jack White Park</v>
          </cell>
          <cell r="B56" t="b">
            <v>1</v>
          </cell>
        </row>
        <row r="57">
          <cell r="A57" t="str">
            <v>James Park</v>
          </cell>
          <cell r="B57" t="b">
            <v>1</v>
          </cell>
        </row>
        <row r="58">
          <cell r="A58" t="str">
            <v>Jane Dubel Park</v>
          </cell>
          <cell r="B58" t="b">
            <v>1</v>
          </cell>
        </row>
        <row r="59">
          <cell r="A59" t="str">
            <v>Joan Price Park</v>
          </cell>
          <cell r="B59" t="b">
            <v>1</v>
          </cell>
        </row>
        <row r="60">
          <cell r="A60" t="str">
            <v>Joe Ward Park</v>
          </cell>
          <cell r="B60" t="b">
            <v>1</v>
          </cell>
        </row>
        <row r="61">
          <cell r="A61" t="str">
            <v>Kallison Park</v>
          </cell>
          <cell r="B61" t="b">
            <v>1</v>
          </cell>
        </row>
        <row r="62">
          <cell r="A62" t="str">
            <v>Kardon Park</v>
          </cell>
          <cell r="B62" t="b">
            <v>1</v>
          </cell>
        </row>
        <row r="63">
          <cell r="A63" t="str">
            <v>Kelly Area Park</v>
          </cell>
          <cell r="B63" t="b">
            <v>1</v>
          </cell>
        </row>
        <row r="64">
          <cell r="A64" t="str">
            <v>Kennedy Park</v>
          </cell>
          <cell r="B64" t="b">
            <v>1</v>
          </cell>
        </row>
        <row r="65">
          <cell r="A65" t="str">
            <v>Kenwood Park</v>
          </cell>
          <cell r="B65" t="b">
            <v>1</v>
          </cell>
        </row>
        <row r="66">
          <cell r="A66" t="str">
            <v>King Park</v>
          </cell>
          <cell r="B66" t="b">
            <v>1</v>
          </cell>
        </row>
        <row r="67">
          <cell r="A67" t="str">
            <v>Kingsborough Park</v>
          </cell>
          <cell r="B67" t="b">
            <v>1</v>
          </cell>
        </row>
        <row r="68">
          <cell r="A68" t="str">
            <v>La Villita</v>
          </cell>
          <cell r="B68" t="b">
            <v>1</v>
          </cell>
        </row>
        <row r="69">
          <cell r="A69" t="str">
            <v>Lackland Terrace Park</v>
          </cell>
          <cell r="B69" t="b">
            <v>1</v>
          </cell>
        </row>
        <row r="70">
          <cell r="A70" t="str">
            <v>Lady Bird Johnson Park</v>
          </cell>
          <cell r="B70" t="b">
            <v>1</v>
          </cell>
        </row>
        <row r="71">
          <cell r="A71" t="str">
            <v>Las Palmas Park</v>
          </cell>
          <cell r="B71" t="b">
            <v>1</v>
          </cell>
        </row>
        <row r="72">
          <cell r="A72" t="str">
            <v>Leon Vista Trailhead Park</v>
          </cell>
          <cell r="B72" t="b">
            <v>1</v>
          </cell>
        </row>
        <row r="73">
          <cell r="A73" t="str">
            <v>Levi Strauss Park</v>
          </cell>
          <cell r="B73" t="b">
            <v>1</v>
          </cell>
        </row>
        <row r="74">
          <cell r="A74" t="str">
            <v>Lincoln Park</v>
          </cell>
          <cell r="B74" t="b">
            <v>1</v>
          </cell>
        </row>
        <row r="75">
          <cell r="A75" t="str">
            <v>Loop 1604 Trailhead</v>
          </cell>
          <cell r="B75" t="b">
            <v>1</v>
          </cell>
        </row>
        <row r="76">
          <cell r="A76" t="str">
            <v>Madison Square Park</v>
          </cell>
          <cell r="B76" t="b">
            <v>1</v>
          </cell>
        </row>
        <row r="77">
          <cell r="A77" t="str">
            <v>Mainland Trailhead</v>
          </cell>
          <cell r="B77" t="b">
            <v>1</v>
          </cell>
        </row>
        <row r="78">
          <cell r="A78" t="str">
            <v>Market Square</v>
          </cell>
          <cell r="B78" t="b">
            <v>1</v>
          </cell>
        </row>
        <row r="79">
          <cell r="A79" t="str">
            <v>Marquis Trailhead</v>
          </cell>
          <cell r="B79" t="b">
            <v>1</v>
          </cell>
        </row>
        <row r="80">
          <cell r="A80" t="str">
            <v>Martinez Creek Greenway</v>
          </cell>
          <cell r="B80" t="b">
            <v>1</v>
          </cell>
        </row>
        <row r="81">
          <cell r="A81" t="str">
            <v>Martinez Park</v>
          </cell>
          <cell r="B81" t="b">
            <v>1</v>
          </cell>
        </row>
        <row r="82">
          <cell r="A82" t="str">
            <v>Mattox Park</v>
          </cell>
          <cell r="B82" t="b">
            <v>1</v>
          </cell>
        </row>
        <row r="83">
          <cell r="A83" t="str">
            <v>Maverick Park</v>
          </cell>
          <cell r="B83" t="b">
            <v>1</v>
          </cell>
        </row>
        <row r="84">
          <cell r="A84" t="str">
            <v>McAllister Park</v>
          </cell>
          <cell r="B84" t="b">
            <v>1</v>
          </cell>
        </row>
        <row r="85">
          <cell r="A85" t="str">
            <v>Medina Base Road Park</v>
          </cell>
          <cell r="B85" t="b">
            <v>1</v>
          </cell>
        </row>
        <row r="86">
          <cell r="A86" t="str">
            <v>Medina River Natural Area</v>
          </cell>
          <cell r="B86" t="b">
            <v>1</v>
          </cell>
        </row>
        <row r="87">
          <cell r="A87" t="str">
            <v>Menger Creek Linear Park</v>
          </cell>
          <cell r="B87" t="b">
            <v>1</v>
          </cell>
        </row>
        <row r="88">
          <cell r="A88" t="str">
            <v>Milam Park</v>
          </cell>
          <cell r="B88" t="b">
            <v>1</v>
          </cell>
        </row>
        <row r="89">
          <cell r="A89" t="str">
            <v>Milam Wesley Tealer Park</v>
          </cell>
          <cell r="B89" t="b">
            <v>1</v>
          </cell>
        </row>
        <row r="90">
          <cell r="A90" t="str">
            <v>Military Drive Trailhead</v>
          </cell>
          <cell r="B90" t="b">
            <v>1</v>
          </cell>
        </row>
        <row r="91">
          <cell r="A91" t="str">
            <v>Millers Pond Park</v>
          </cell>
          <cell r="B91" t="b">
            <v>1</v>
          </cell>
        </row>
        <row r="92">
          <cell r="A92" t="str">
            <v>Monterrey Park</v>
          </cell>
          <cell r="B92" t="b">
            <v>1</v>
          </cell>
        </row>
        <row r="93">
          <cell r="A93" t="str">
            <v>Monticello Park</v>
          </cell>
          <cell r="B93" t="b">
            <v>1</v>
          </cell>
        </row>
        <row r="94">
          <cell r="A94" t="str">
            <v>Morrill Park</v>
          </cell>
          <cell r="B94" t="b">
            <v>1</v>
          </cell>
        </row>
        <row r="95">
          <cell r="A95" t="str">
            <v>Nani Falcone Park</v>
          </cell>
          <cell r="B95" t="b">
            <v>1</v>
          </cell>
        </row>
        <row r="96">
          <cell r="A96" t="str">
            <v>Navarro Park</v>
          </cell>
          <cell r="B96" t="b">
            <v>1</v>
          </cell>
        </row>
        <row r="97">
          <cell r="A97" t="str">
            <v>New Territories Park</v>
          </cell>
          <cell r="B97" t="b">
            <v>1</v>
          </cell>
        </row>
        <row r="98">
          <cell r="A98" t="str">
            <v>Normoyle Park</v>
          </cell>
          <cell r="B98" t="b">
            <v>1</v>
          </cell>
        </row>
        <row r="99">
          <cell r="A99" t="str">
            <v>Northampton Park</v>
          </cell>
          <cell r="B99" t="b">
            <v>1</v>
          </cell>
        </row>
        <row r="100">
          <cell r="A100" t="str">
            <v>Northridge Park</v>
          </cell>
          <cell r="B100" t="b">
            <v>1</v>
          </cell>
        </row>
        <row r="101">
          <cell r="A101" t="str">
            <v>O P Schnabel Park</v>
          </cell>
          <cell r="B101" t="b">
            <v>1</v>
          </cell>
        </row>
        <row r="102">
          <cell r="A102" t="str">
            <v>Oakhaven Park</v>
          </cell>
          <cell r="B102" t="b">
            <v>1</v>
          </cell>
        </row>
        <row r="103">
          <cell r="A103" t="str">
            <v>Old Spanish Trail Park</v>
          </cell>
          <cell r="B103" t="b">
            <v>1</v>
          </cell>
        </row>
        <row r="104">
          <cell r="A104" t="str">
            <v>Olmos Basin Park</v>
          </cell>
          <cell r="B104" t="b">
            <v>1</v>
          </cell>
        </row>
        <row r="105">
          <cell r="A105" t="str">
            <v>Olympia Park</v>
          </cell>
          <cell r="B105" t="b">
            <v>1</v>
          </cell>
        </row>
        <row r="106">
          <cell r="A106" t="str">
            <v>Oxbow Park</v>
          </cell>
          <cell r="B106" t="b">
            <v>1</v>
          </cell>
        </row>
        <row r="107">
          <cell r="A107" t="str">
            <v>Palm Heights Park</v>
          </cell>
          <cell r="B107" t="b">
            <v>1</v>
          </cell>
        </row>
        <row r="108">
          <cell r="A108" t="str">
            <v>Palo Alto Park</v>
          </cell>
          <cell r="B108" t="b">
            <v>1</v>
          </cell>
        </row>
        <row r="109">
          <cell r="A109" t="str">
            <v>Palo Alto Terrace Park</v>
          </cell>
          <cell r="B109" t="b">
            <v>1</v>
          </cell>
        </row>
        <row r="110">
          <cell r="A110" t="str">
            <v>Panther Springs Natural Area</v>
          </cell>
          <cell r="B110" t="b">
            <v>1</v>
          </cell>
        </row>
        <row r="111">
          <cell r="A111" t="str">
            <v>Panther Springs Wilderness Oak Natural Areas</v>
          </cell>
          <cell r="B111" t="b">
            <v>1</v>
          </cell>
        </row>
        <row r="112">
          <cell r="A112" t="str">
            <v>Parman Library Park</v>
          </cell>
          <cell r="B112" t="b">
            <v>1</v>
          </cell>
        </row>
        <row r="113">
          <cell r="A113" t="str">
            <v>Pearsall Park</v>
          </cell>
          <cell r="B113" t="b">
            <v>1</v>
          </cell>
        </row>
        <row r="114">
          <cell r="A114" t="str">
            <v>Perez Park</v>
          </cell>
          <cell r="B114" t="b">
            <v>1</v>
          </cell>
        </row>
        <row r="115">
          <cell r="A115" t="str">
            <v>Phil Hardberger Natural Area</v>
          </cell>
          <cell r="B115" t="b">
            <v>1</v>
          </cell>
        </row>
        <row r="116">
          <cell r="A116" t="str">
            <v>Phillis Wheatley Park</v>
          </cell>
          <cell r="B116" t="b">
            <v>1</v>
          </cell>
        </row>
        <row r="117">
          <cell r="A117" t="str">
            <v>Piazza Italia Park</v>
          </cell>
          <cell r="B117" t="b">
            <v>1</v>
          </cell>
        </row>
        <row r="118">
          <cell r="A118" t="str">
            <v>Pickwell Park</v>
          </cell>
          <cell r="B118" t="b">
            <v>1</v>
          </cell>
        </row>
        <row r="119">
          <cell r="A119" t="str">
            <v>Pittman Sullivan Park</v>
          </cell>
          <cell r="B119" t="b">
            <v>1</v>
          </cell>
        </row>
        <row r="120">
          <cell r="A120" t="str">
            <v>Price Memorial Park</v>
          </cell>
          <cell r="B120" t="b">
            <v>1</v>
          </cell>
        </row>
        <row r="121">
          <cell r="A121" t="str">
            <v>Prue Road Trailhead</v>
          </cell>
          <cell r="B121" t="b">
            <v>1</v>
          </cell>
        </row>
        <row r="122">
          <cell r="A122" t="str">
            <v>Pytel Park</v>
          </cell>
          <cell r="B122" t="b">
            <v>1</v>
          </cell>
        </row>
        <row r="123">
          <cell r="A123" t="str">
            <v>Rainbow Hills Park</v>
          </cell>
          <cell r="B123" t="b">
            <v>1</v>
          </cell>
        </row>
        <row r="124">
          <cell r="A124" t="str">
            <v>Raintree Park</v>
          </cell>
          <cell r="B124" t="b">
            <v>1</v>
          </cell>
        </row>
        <row r="125">
          <cell r="A125" t="str">
            <v>Roosevelt Park</v>
          </cell>
          <cell r="B125" t="b">
            <v>1</v>
          </cell>
        </row>
        <row r="126">
          <cell r="A126" t="str">
            <v>Rosedale Park</v>
          </cell>
          <cell r="B126" t="b">
            <v>1</v>
          </cell>
        </row>
        <row r="127">
          <cell r="A127" t="str">
            <v>Royalgate Park</v>
          </cell>
          <cell r="B127" t="b">
            <v>1</v>
          </cell>
        </row>
        <row r="128">
          <cell r="A128" t="str">
            <v>Salado Creek Greenway</v>
          </cell>
          <cell r="B128" t="b">
            <v>1</v>
          </cell>
        </row>
        <row r="129">
          <cell r="A129" t="str">
            <v>San Pedro Springs Park</v>
          </cell>
          <cell r="B129" t="b">
            <v>1</v>
          </cell>
        </row>
        <row r="130">
          <cell r="A130" t="str">
            <v>Scates Park</v>
          </cell>
          <cell r="B130" t="b">
            <v>1</v>
          </cell>
        </row>
        <row r="131">
          <cell r="A131" t="str">
            <v>Seeling Park</v>
          </cell>
          <cell r="B131" t="b">
            <v>1</v>
          </cell>
        </row>
        <row r="132">
          <cell r="A132" t="str">
            <v>Shadow Mist Trailhead</v>
          </cell>
          <cell r="B132" t="b">
            <v>1</v>
          </cell>
        </row>
        <row r="133">
          <cell r="A133" t="str">
            <v>Skyline Park</v>
          </cell>
          <cell r="B133" t="b">
            <v>1</v>
          </cell>
        </row>
        <row r="134">
          <cell r="A134" t="str">
            <v>Slick Park</v>
          </cell>
          <cell r="B134" t="b">
            <v>1</v>
          </cell>
        </row>
        <row r="135">
          <cell r="A135" t="str">
            <v>Southside Lions Park</v>
          </cell>
          <cell r="B135" t="b">
            <v>1</v>
          </cell>
        </row>
        <row r="136">
          <cell r="A136" t="str">
            <v>Spicewood Park</v>
          </cell>
          <cell r="B136" t="b">
            <v>1</v>
          </cell>
        </row>
        <row r="137">
          <cell r="A137" t="str">
            <v>Springtime Park</v>
          </cell>
          <cell r="B137" t="b">
            <v>1</v>
          </cell>
        </row>
        <row r="138">
          <cell r="A138" t="str">
            <v>Stablewood Farms Park</v>
          </cell>
          <cell r="B138" t="b">
            <v>1</v>
          </cell>
        </row>
        <row r="139">
          <cell r="A139" t="str">
            <v>Stinson Park</v>
          </cell>
          <cell r="B139" t="b">
            <v>1</v>
          </cell>
        </row>
        <row r="140">
          <cell r="A140" t="str">
            <v>Stone Oak Natural Areas</v>
          </cell>
          <cell r="B140" t="b">
            <v>1</v>
          </cell>
        </row>
        <row r="141">
          <cell r="A141" t="str">
            <v>Sunrise Park</v>
          </cell>
          <cell r="B141" t="b">
            <v>1</v>
          </cell>
        </row>
        <row r="142">
          <cell r="A142" t="str">
            <v>Tejeda Park</v>
          </cell>
          <cell r="B142" t="b">
            <v>1</v>
          </cell>
        </row>
        <row r="143">
          <cell r="A143" t="str">
            <v>The Rim Trailhead</v>
          </cell>
          <cell r="B143" t="b">
            <v>1</v>
          </cell>
        </row>
        <row r="144">
          <cell r="A144" t="str">
            <v>Timber Ridge Park</v>
          </cell>
          <cell r="B144" t="b">
            <v>1</v>
          </cell>
        </row>
        <row r="145">
          <cell r="A145" t="str">
            <v>Travis Park</v>
          </cell>
          <cell r="B145" t="b">
            <v>1</v>
          </cell>
        </row>
        <row r="146">
          <cell r="A146" t="str">
            <v>Van de Walle Park</v>
          </cell>
          <cell r="B146" t="b">
            <v>1</v>
          </cell>
        </row>
        <row r="147">
          <cell r="A147" t="str">
            <v>Vidaurri Park</v>
          </cell>
          <cell r="B147" t="b">
            <v>1</v>
          </cell>
        </row>
        <row r="148">
          <cell r="A148" t="str">
            <v>Villa Coronado Park</v>
          </cell>
          <cell r="B148" t="b">
            <v>1</v>
          </cell>
        </row>
        <row r="149">
          <cell r="A149" t="str">
            <v>Voelcker Homestead Trailhead</v>
          </cell>
          <cell r="B149" t="b">
            <v>1</v>
          </cell>
        </row>
        <row r="150">
          <cell r="A150" t="str">
            <v>Walker Ranch Natural Areas</v>
          </cell>
          <cell r="B150" t="b">
            <v>1</v>
          </cell>
        </row>
        <row r="151">
          <cell r="A151" t="str">
            <v>West End Park</v>
          </cell>
          <cell r="B151" t="b">
            <v>1</v>
          </cell>
        </row>
        <row r="152">
          <cell r="A152" t="str">
            <v>Westside Creek Trailhead</v>
          </cell>
          <cell r="B152" t="b">
            <v>1</v>
          </cell>
        </row>
        <row r="153">
          <cell r="A153" t="str">
            <v>Wheeler Park</v>
          </cell>
          <cell r="B153" t="b">
            <v>1</v>
          </cell>
        </row>
        <row r="154">
          <cell r="A154" t="str">
            <v>Windsor Park</v>
          </cell>
          <cell r="B154" t="b">
            <v>1</v>
          </cell>
        </row>
        <row r="155">
          <cell r="A155" t="str">
            <v>Woodard Park</v>
          </cell>
          <cell r="B155" t="b">
            <v>1</v>
          </cell>
        </row>
        <row r="156">
          <cell r="A156" t="str">
            <v>Woodlawn Lake Park</v>
          </cell>
          <cell r="B156" t="b">
            <v>1</v>
          </cell>
        </row>
        <row r="157">
          <cell r="A157" t="str">
            <v>Wurzbach Parkway Trailhead</v>
          </cell>
          <cell r="B157" t="b">
            <v>1</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sPavillion"/>
    </sheetNames>
    <sheetDataSet>
      <sheetData sheetId="0">
        <row r="1">
          <cell r="A1" t="str">
            <v>Acme Park</v>
          </cell>
          <cell r="B1" t="b">
            <v>1</v>
          </cell>
        </row>
        <row r="2">
          <cell r="A2" t="str">
            <v>Alamo Plaza Park</v>
          </cell>
          <cell r="B2" t="b">
            <v>1</v>
          </cell>
        </row>
        <row r="3">
          <cell r="A3" t="str">
            <v>Alderete Park</v>
          </cell>
          <cell r="B3" t="b">
            <v>1</v>
          </cell>
        </row>
        <row r="4">
          <cell r="A4" t="str">
            <v>Apache Creek Park</v>
          </cell>
          <cell r="B4" t="b">
            <v>1</v>
          </cell>
        </row>
        <row r="5">
          <cell r="A5" t="str">
            <v>Arnold Park</v>
          </cell>
          <cell r="B5" t="b">
            <v>1</v>
          </cell>
        </row>
        <row r="6">
          <cell r="A6" t="str">
            <v>Arroyo Vista Park</v>
          </cell>
          <cell r="B6" t="b">
            <v>1</v>
          </cell>
        </row>
        <row r="7">
          <cell r="A7" t="str">
            <v>Benavides Park</v>
          </cell>
          <cell r="B7" t="b">
            <v>1</v>
          </cell>
        </row>
        <row r="8">
          <cell r="A8" t="str">
            <v>Botanical Garden</v>
          </cell>
          <cell r="B8" t="b">
            <v>1</v>
          </cell>
        </row>
        <row r="9">
          <cell r="A9" t="str">
            <v>Brackenridge Park</v>
          </cell>
          <cell r="B9" t="b">
            <v>1</v>
          </cell>
        </row>
        <row r="10">
          <cell r="A10" t="str">
            <v>Brooks Greenline Park</v>
          </cell>
          <cell r="B10" t="b">
            <v>1</v>
          </cell>
        </row>
        <row r="11">
          <cell r="A11" t="str">
            <v>Buddy Calk Trailhead</v>
          </cell>
          <cell r="B11" t="b">
            <v>1</v>
          </cell>
        </row>
        <row r="12">
          <cell r="A12" t="str">
            <v>Camargo Park</v>
          </cell>
          <cell r="B12" t="b">
            <v>1</v>
          </cell>
        </row>
        <row r="13">
          <cell r="A13" t="str">
            <v>Cassiano Park</v>
          </cell>
          <cell r="B13" t="b">
            <v>1</v>
          </cell>
        </row>
        <row r="14">
          <cell r="A14" t="str">
            <v>Cathedral Rock Park</v>
          </cell>
          <cell r="B14" t="b">
            <v>1</v>
          </cell>
        </row>
        <row r="15">
          <cell r="A15" t="str">
            <v>Cherry Street Pocket Park</v>
          </cell>
          <cell r="B15" t="b">
            <v>1</v>
          </cell>
        </row>
        <row r="16">
          <cell r="A16" t="str">
            <v>Coliseum Oaks Park</v>
          </cell>
          <cell r="B16" t="b">
            <v>1</v>
          </cell>
        </row>
        <row r="17">
          <cell r="A17" t="str">
            <v>Collins Gardens Park</v>
          </cell>
          <cell r="B17" t="b">
            <v>1</v>
          </cell>
        </row>
        <row r="18">
          <cell r="A18" t="str">
            <v>Comanche Lookout Park</v>
          </cell>
          <cell r="B18" t="b">
            <v>1</v>
          </cell>
        </row>
        <row r="19">
          <cell r="A19" t="str">
            <v>Conner Park</v>
          </cell>
          <cell r="B19" t="b">
            <v>1</v>
          </cell>
        </row>
        <row r="20">
          <cell r="A20" t="str">
            <v>Copernicus Park</v>
          </cell>
          <cell r="B20" t="b">
            <v>1</v>
          </cell>
        </row>
        <row r="21">
          <cell r="A21" t="str">
            <v>Crockett Park</v>
          </cell>
          <cell r="B21" t="b">
            <v>1</v>
          </cell>
        </row>
        <row r="22">
          <cell r="A22" t="str">
            <v>Crownridge Canyon Natural Area</v>
          </cell>
          <cell r="B22" t="b">
            <v>1</v>
          </cell>
        </row>
        <row r="23">
          <cell r="A23" t="str">
            <v>Cuellar Park</v>
          </cell>
          <cell r="B23" t="b">
            <v>1</v>
          </cell>
        </row>
        <row r="24">
          <cell r="A24" t="str">
            <v>Culebra Creek Park</v>
          </cell>
          <cell r="B24" t="b">
            <v>1</v>
          </cell>
        </row>
        <row r="25">
          <cell r="A25" t="str">
            <v>Dellview Park</v>
          </cell>
          <cell r="B25" t="b">
            <v>1</v>
          </cell>
        </row>
        <row r="26">
          <cell r="A26" t="str">
            <v>Eisenhower Natural Area</v>
          </cell>
          <cell r="B26" t="b">
            <v>1</v>
          </cell>
        </row>
        <row r="27">
          <cell r="A27" t="str">
            <v>Elmendorf Lake Park</v>
          </cell>
          <cell r="B27" t="b">
            <v>1</v>
          </cell>
        </row>
        <row r="28">
          <cell r="A28" t="str">
            <v>Farias Park</v>
          </cell>
          <cell r="B28" t="b">
            <v>1</v>
          </cell>
        </row>
        <row r="29">
          <cell r="A29" t="str">
            <v>Flores Park</v>
          </cell>
          <cell r="B29" t="b">
            <v>1</v>
          </cell>
        </row>
        <row r="30">
          <cell r="A30" t="str">
            <v>Florida Park</v>
          </cell>
          <cell r="B30" t="b">
            <v>1</v>
          </cell>
        </row>
        <row r="31">
          <cell r="A31" t="str">
            <v>Fox Park</v>
          </cell>
          <cell r="B31" t="b">
            <v>1</v>
          </cell>
        </row>
        <row r="32">
          <cell r="A32" t="str">
            <v>Friesenhahn Park</v>
          </cell>
          <cell r="B32" t="b">
            <v>1</v>
          </cell>
        </row>
        <row r="33">
          <cell r="A33" t="str">
            <v>Garza Park</v>
          </cell>
          <cell r="B33" t="b">
            <v>1</v>
          </cell>
        </row>
        <row r="34">
          <cell r="A34" t="str">
            <v>Golden Community Park</v>
          </cell>
          <cell r="B34" t="b">
            <v>1</v>
          </cell>
        </row>
        <row r="35">
          <cell r="A35" t="str">
            <v>Hemisfair Park</v>
          </cell>
          <cell r="B35" t="b">
            <v>1</v>
          </cell>
        </row>
        <row r="36">
          <cell r="A36" t="str">
            <v>Heritage Duck Pond Park</v>
          </cell>
          <cell r="B36" t="b">
            <v>1</v>
          </cell>
        </row>
        <row r="37">
          <cell r="A37" t="str">
            <v>J Street Park</v>
          </cell>
          <cell r="B37" t="b">
            <v>1</v>
          </cell>
        </row>
        <row r="38">
          <cell r="A38" t="str">
            <v>Jane Dubel Park</v>
          </cell>
          <cell r="B38" t="b">
            <v>1</v>
          </cell>
        </row>
        <row r="39">
          <cell r="A39" t="str">
            <v>Kelly Area Park</v>
          </cell>
          <cell r="B39" t="b">
            <v>1</v>
          </cell>
        </row>
        <row r="40">
          <cell r="A40" t="str">
            <v>Kennedy Park</v>
          </cell>
          <cell r="B40" t="b">
            <v>1</v>
          </cell>
        </row>
        <row r="41">
          <cell r="A41" t="str">
            <v>King Park</v>
          </cell>
          <cell r="B41" t="b">
            <v>1</v>
          </cell>
        </row>
        <row r="42">
          <cell r="A42" t="str">
            <v>King William Park</v>
          </cell>
          <cell r="B42" t="b">
            <v>1</v>
          </cell>
        </row>
        <row r="43">
          <cell r="A43" t="str">
            <v>Lackland Terrace Park</v>
          </cell>
          <cell r="B43" t="b">
            <v>1</v>
          </cell>
        </row>
        <row r="44">
          <cell r="A44" t="str">
            <v>Lady Bird Johnson Park</v>
          </cell>
          <cell r="B44" t="b">
            <v>1</v>
          </cell>
        </row>
        <row r="45">
          <cell r="A45" t="str">
            <v>Las Palmas Park</v>
          </cell>
          <cell r="B45" t="b">
            <v>1</v>
          </cell>
        </row>
        <row r="46">
          <cell r="A46" t="str">
            <v>Levi Strauss Park</v>
          </cell>
          <cell r="B46" t="b">
            <v>1</v>
          </cell>
        </row>
        <row r="47">
          <cell r="A47" t="str">
            <v>Lincoln Park</v>
          </cell>
          <cell r="B47" t="b">
            <v>1</v>
          </cell>
        </row>
        <row r="48">
          <cell r="A48" t="str">
            <v>Los Angeles Heights Park</v>
          </cell>
          <cell r="B48" t="b">
            <v>1</v>
          </cell>
        </row>
        <row r="49">
          <cell r="A49" t="str">
            <v>Mainland Trailhead</v>
          </cell>
          <cell r="B49" t="b">
            <v>1</v>
          </cell>
        </row>
        <row r="50">
          <cell r="A50" t="str">
            <v>Martinez Creek Greenway</v>
          </cell>
          <cell r="B50" t="b">
            <v>1</v>
          </cell>
        </row>
        <row r="51">
          <cell r="A51" t="str">
            <v>Martinez Park</v>
          </cell>
          <cell r="B51" t="b">
            <v>1</v>
          </cell>
        </row>
        <row r="52">
          <cell r="A52" t="str">
            <v>McAllister Park</v>
          </cell>
          <cell r="B52" t="b">
            <v>1</v>
          </cell>
        </row>
        <row r="53">
          <cell r="A53" t="str">
            <v>McClain Park</v>
          </cell>
          <cell r="B53" t="b">
            <v>1</v>
          </cell>
        </row>
        <row r="54">
          <cell r="A54" t="str">
            <v>Medina Base Road Park</v>
          </cell>
          <cell r="B54" t="b">
            <v>1</v>
          </cell>
        </row>
        <row r="55">
          <cell r="A55" t="str">
            <v>Medina River Natural Area</v>
          </cell>
          <cell r="B55" t="b">
            <v>1</v>
          </cell>
        </row>
        <row r="56">
          <cell r="A56" t="str">
            <v>Menger Creek Linear Park</v>
          </cell>
          <cell r="B56" t="b">
            <v>1</v>
          </cell>
        </row>
        <row r="57">
          <cell r="A57" t="str">
            <v>Milam Park</v>
          </cell>
          <cell r="B57" t="b">
            <v>1</v>
          </cell>
        </row>
        <row r="58">
          <cell r="A58" t="str">
            <v>Milam Wesley Tealer Park</v>
          </cell>
          <cell r="B58" t="b">
            <v>1</v>
          </cell>
        </row>
        <row r="59">
          <cell r="A59" t="str">
            <v>Miller Park</v>
          </cell>
          <cell r="B59" t="b">
            <v>1</v>
          </cell>
        </row>
        <row r="60">
          <cell r="A60" t="str">
            <v>Millers Pond Park</v>
          </cell>
          <cell r="B60" t="b">
            <v>1</v>
          </cell>
        </row>
        <row r="61">
          <cell r="A61" t="str">
            <v>Monticello Park</v>
          </cell>
          <cell r="B61" t="b">
            <v>1</v>
          </cell>
        </row>
        <row r="62">
          <cell r="A62" t="str">
            <v>Nani Falcone Park</v>
          </cell>
          <cell r="B62" t="b">
            <v>1</v>
          </cell>
        </row>
        <row r="63">
          <cell r="A63" t="str">
            <v>Normoyle Park</v>
          </cell>
          <cell r="B63" t="b">
            <v>1</v>
          </cell>
        </row>
        <row r="64">
          <cell r="A64" t="str">
            <v>North San Antonio Hills Park</v>
          </cell>
          <cell r="B64" t="b">
            <v>1</v>
          </cell>
        </row>
        <row r="65">
          <cell r="A65" t="str">
            <v>Northridge Park</v>
          </cell>
          <cell r="B65" t="b">
            <v>1</v>
          </cell>
        </row>
        <row r="66">
          <cell r="A66" t="str">
            <v>O P Schnabel Park</v>
          </cell>
          <cell r="B66" t="b">
            <v>1</v>
          </cell>
        </row>
        <row r="67">
          <cell r="A67" t="str">
            <v>Olmos Basin Park</v>
          </cell>
          <cell r="B67" t="b">
            <v>1</v>
          </cell>
        </row>
        <row r="68">
          <cell r="A68" t="str">
            <v>Olmos Park Terrace Park</v>
          </cell>
          <cell r="B68" t="b">
            <v>1</v>
          </cell>
        </row>
        <row r="69">
          <cell r="A69" t="str">
            <v>Olympia Park</v>
          </cell>
          <cell r="B69" t="b">
            <v>1</v>
          </cell>
        </row>
        <row r="70">
          <cell r="A70" t="str">
            <v>Palo Alto Park</v>
          </cell>
          <cell r="B70" t="b">
            <v>1</v>
          </cell>
        </row>
        <row r="71">
          <cell r="A71" t="str">
            <v>Palo Alto Terrace Park</v>
          </cell>
          <cell r="B71" t="b">
            <v>1</v>
          </cell>
        </row>
        <row r="72">
          <cell r="A72" t="str">
            <v>Panther Springs Wilderness Oak Natural Areas</v>
          </cell>
          <cell r="B72" t="b">
            <v>1</v>
          </cell>
        </row>
        <row r="73">
          <cell r="A73" t="str">
            <v>Pearsall Park</v>
          </cell>
          <cell r="B73" t="b">
            <v>1</v>
          </cell>
        </row>
        <row r="74">
          <cell r="A74" t="str">
            <v>Perez Park</v>
          </cell>
          <cell r="B74" t="b">
            <v>1</v>
          </cell>
        </row>
        <row r="75">
          <cell r="A75" t="str">
            <v>Phil Hardberger Natural Area</v>
          </cell>
          <cell r="B75" t="b">
            <v>1</v>
          </cell>
        </row>
        <row r="76">
          <cell r="A76" t="str">
            <v>Phillis Wheatley Park</v>
          </cell>
          <cell r="B76" t="b">
            <v>1</v>
          </cell>
        </row>
        <row r="77">
          <cell r="A77" t="str">
            <v>Piazza Italia Park</v>
          </cell>
          <cell r="B77" t="b">
            <v>1</v>
          </cell>
        </row>
        <row r="78">
          <cell r="A78" t="str">
            <v>Pittman Sullivan Park</v>
          </cell>
          <cell r="B78" t="b">
            <v>1</v>
          </cell>
        </row>
        <row r="79">
          <cell r="A79" t="str">
            <v>Portal San Fernando</v>
          </cell>
          <cell r="B79" t="b">
            <v>1</v>
          </cell>
        </row>
        <row r="80">
          <cell r="A80" t="str">
            <v>Rainbow Hills Park</v>
          </cell>
          <cell r="B80" t="b">
            <v>1</v>
          </cell>
        </row>
        <row r="81">
          <cell r="A81" t="str">
            <v>Raintree Park</v>
          </cell>
          <cell r="B81" t="b">
            <v>1</v>
          </cell>
        </row>
        <row r="82">
          <cell r="A82" t="str">
            <v>Roosevelt Park</v>
          </cell>
          <cell r="B82" t="b">
            <v>1</v>
          </cell>
        </row>
        <row r="83">
          <cell r="A83" t="str">
            <v>Rosedale Park</v>
          </cell>
          <cell r="B83" t="b">
            <v>1</v>
          </cell>
        </row>
        <row r="84">
          <cell r="A84" t="str">
            <v>San Pedro Driving Range</v>
          </cell>
          <cell r="B84" t="b">
            <v>1</v>
          </cell>
        </row>
        <row r="85">
          <cell r="A85" t="str">
            <v>San Pedro Springs Park</v>
          </cell>
          <cell r="B85" t="b">
            <v>1</v>
          </cell>
        </row>
        <row r="86">
          <cell r="A86" t="str">
            <v>Skyline Park</v>
          </cell>
          <cell r="B86" t="b">
            <v>1</v>
          </cell>
        </row>
        <row r="87">
          <cell r="A87" t="str">
            <v>Slick Park</v>
          </cell>
          <cell r="B87" t="b">
            <v>1</v>
          </cell>
        </row>
        <row r="88">
          <cell r="A88" t="str">
            <v>Southside Lions Park</v>
          </cell>
          <cell r="B88" t="b">
            <v>1</v>
          </cell>
        </row>
        <row r="89">
          <cell r="A89" t="str">
            <v>Stone Oak Natural Areas</v>
          </cell>
          <cell r="B89" t="b">
            <v>1</v>
          </cell>
        </row>
        <row r="90">
          <cell r="A90" t="str">
            <v>Tejeda Park</v>
          </cell>
          <cell r="B90" t="b">
            <v>1</v>
          </cell>
        </row>
        <row r="91">
          <cell r="A91" t="str">
            <v>Tierra Del Sol Park</v>
          </cell>
          <cell r="B91" t="b">
            <v>1</v>
          </cell>
        </row>
        <row r="92">
          <cell r="A92" t="str">
            <v>Timber Ridge Park</v>
          </cell>
          <cell r="B92" t="b">
            <v>1</v>
          </cell>
        </row>
        <row r="93">
          <cell r="A93" t="str">
            <v>Vidaurri Park</v>
          </cell>
          <cell r="B93" t="b">
            <v>1</v>
          </cell>
        </row>
        <row r="94">
          <cell r="A94" t="str">
            <v>Villa Coronado Park</v>
          </cell>
          <cell r="B94" t="b">
            <v>1</v>
          </cell>
        </row>
        <row r="95">
          <cell r="A95" t="str">
            <v>Walker Ranch Natural Areas</v>
          </cell>
          <cell r="B95" t="b">
            <v>1</v>
          </cell>
        </row>
        <row r="96">
          <cell r="A96" t="str">
            <v>Wheeler Park</v>
          </cell>
          <cell r="B96" t="b">
            <v>1</v>
          </cell>
        </row>
        <row r="97">
          <cell r="A97" t="str">
            <v>Woodlawn Lake Park</v>
          </cell>
          <cell r="B97" t="b">
            <v>1</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sPicnicTable"/>
    </sheetNames>
    <sheetDataSet>
      <sheetData sheetId="0">
        <row r="1">
          <cell r="A1" t="str">
            <v>36th Street Park</v>
          </cell>
          <cell r="B1" t="b">
            <v>1</v>
          </cell>
        </row>
        <row r="2">
          <cell r="A2" t="str">
            <v>Acequia Park</v>
          </cell>
          <cell r="B2" t="b">
            <v>1</v>
          </cell>
        </row>
        <row r="3">
          <cell r="A3" t="str">
            <v>Acme Park</v>
          </cell>
          <cell r="B3" t="b">
            <v>1</v>
          </cell>
        </row>
        <row r="4">
          <cell r="A4" t="str">
            <v>Alderete Park</v>
          </cell>
          <cell r="B4" t="b">
            <v>1</v>
          </cell>
        </row>
        <row r="5">
          <cell r="A5" t="str">
            <v>Amistad Park</v>
          </cell>
          <cell r="B5" t="b">
            <v>1</v>
          </cell>
        </row>
        <row r="6">
          <cell r="A6" t="str">
            <v>Apache Creek Park</v>
          </cell>
          <cell r="B6" t="b">
            <v>1</v>
          </cell>
        </row>
        <row r="7">
          <cell r="A7" t="str">
            <v>Arnold Park</v>
          </cell>
          <cell r="B7" t="b">
            <v>1</v>
          </cell>
        </row>
        <row r="8">
          <cell r="A8" t="str">
            <v>Arroyo Vista Park</v>
          </cell>
          <cell r="B8" t="b">
            <v>1</v>
          </cell>
        </row>
        <row r="9">
          <cell r="A9" t="str">
            <v>Beacon Hill Park</v>
          </cell>
          <cell r="B9" t="b">
            <v>1</v>
          </cell>
        </row>
        <row r="10">
          <cell r="A10" t="str">
            <v>Bellaire Park</v>
          </cell>
          <cell r="B10" t="b">
            <v>1</v>
          </cell>
        </row>
        <row r="11">
          <cell r="A11" t="str">
            <v>Benavides Park</v>
          </cell>
          <cell r="B11" t="b">
            <v>1</v>
          </cell>
        </row>
        <row r="12">
          <cell r="A12" t="str">
            <v>Blossom Park</v>
          </cell>
          <cell r="B12" t="b">
            <v>1</v>
          </cell>
        </row>
        <row r="13">
          <cell r="A13" t="str">
            <v>Brackenridge Park</v>
          </cell>
          <cell r="B13" t="b">
            <v>1</v>
          </cell>
        </row>
        <row r="14">
          <cell r="A14" t="str">
            <v>Brooks Greenline Park</v>
          </cell>
          <cell r="B14" t="b">
            <v>1</v>
          </cell>
        </row>
        <row r="15">
          <cell r="A15" t="str">
            <v>Brooks Park</v>
          </cell>
          <cell r="B15" t="b">
            <v>1</v>
          </cell>
        </row>
        <row r="16">
          <cell r="A16" t="str">
            <v>Buckeye Park</v>
          </cell>
          <cell r="B16" t="b">
            <v>1</v>
          </cell>
        </row>
        <row r="17">
          <cell r="A17" t="str">
            <v>Calderon Boys and Girls Club</v>
          </cell>
          <cell r="B17" t="b">
            <v>1</v>
          </cell>
        </row>
        <row r="18">
          <cell r="A18" t="str">
            <v>Camargo Park</v>
          </cell>
          <cell r="B18" t="b">
            <v>1</v>
          </cell>
        </row>
        <row r="19">
          <cell r="A19" t="str">
            <v>Cassiano Park</v>
          </cell>
          <cell r="B19" t="b">
            <v>1</v>
          </cell>
        </row>
        <row r="20">
          <cell r="A20" t="str">
            <v>Cathedral Rock Park</v>
          </cell>
          <cell r="B20" t="b">
            <v>1</v>
          </cell>
        </row>
        <row r="21">
          <cell r="A21" t="str">
            <v>Cherry Street Pocket Park</v>
          </cell>
          <cell r="B21" t="b">
            <v>1</v>
          </cell>
        </row>
        <row r="22">
          <cell r="A22" t="str">
            <v>Collins Gardens Park</v>
          </cell>
          <cell r="B22" t="b">
            <v>1</v>
          </cell>
        </row>
        <row r="23">
          <cell r="A23" t="str">
            <v>Comanche Lookout Park</v>
          </cell>
          <cell r="B23" t="b">
            <v>1</v>
          </cell>
        </row>
        <row r="24">
          <cell r="A24" t="str">
            <v>Concepcion Park</v>
          </cell>
          <cell r="B24" t="b">
            <v>1</v>
          </cell>
        </row>
        <row r="25">
          <cell r="A25" t="str">
            <v>Conner Park</v>
          </cell>
          <cell r="B25" t="b">
            <v>1</v>
          </cell>
        </row>
        <row r="26">
          <cell r="A26" t="str">
            <v>Copernicus Park</v>
          </cell>
          <cell r="B26" t="b">
            <v>1</v>
          </cell>
        </row>
        <row r="27">
          <cell r="A27" t="str">
            <v>Crockett Park</v>
          </cell>
          <cell r="B27" t="b">
            <v>1</v>
          </cell>
        </row>
        <row r="28">
          <cell r="A28" t="str">
            <v>Crownridge Canyon Natural Area</v>
          </cell>
          <cell r="B28" t="b">
            <v>1</v>
          </cell>
        </row>
        <row r="29">
          <cell r="A29" t="str">
            <v>Cuellar Park</v>
          </cell>
          <cell r="B29" t="b">
            <v>1</v>
          </cell>
        </row>
        <row r="30">
          <cell r="A30" t="str">
            <v>Culebra Creek Park</v>
          </cell>
          <cell r="B30" t="b">
            <v>1</v>
          </cell>
        </row>
        <row r="31">
          <cell r="A31" t="str">
            <v>Dafoste Park</v>
          </cell>
          <cell r="B31" t="b">
            <v>1</v>
          </cell>
        </row>
        <row r="32">
          <cell r="A32" t="str">
            <v>Darner Park Headquarters</v>
          </cell>
          <cell r="B32" t="b">
            <v>1</v>
          </cell>
        </row>
        <row r="33">
          <cell r="A33" t="str">
            <v>Dawson Park</v>
          </cell>
          <cell r="B33" t="b">
            <v>1</v>
          </cell>
        </row>
        <row r="34">
          <cell r="A34" t="str">
            <v>Dellview Park</v>
          </cell>
          <cell r="B34" t="b">
            <v>1</v>
          </cell>
        </row>
        <row r="35">
          <cell r="A35" t="str">
            <v>Denver Heights Park</v>
          </cell>
          <cell r="B35" t="b">
            <v>1</v>
          </cell>
        </row>
        <row r="36">
          <cell r="A36" t="str">
            <v>Dignowity Park</v>
          </cell>
          <cell r="B36" t="b">
            <v>1</v>
          </cell>
        </row>
        <row r="37">
          <cell r="A37" t="str">
            <v>Eisenhower Natural Area</v>
          </cell>
          <cell r="B37" t="b">
            <v>1</v>
          </cell>
        </row>
        <row r="38">
          <cell r="A38" t="str">
            <v>Elmendorf Lake Park</v>
          </cell>
          <cell r="B38" t="b">
            <v>1</v>
          </cell>
        </row>
        <row r="39">
          <cell r="A39" t="str">
            <v>Espada Park</v>
          </cell>
          <cell r="B39" t="b">
            <v>1</v>
          </cell>
        </row>
        <row r="40">
          <cell r="A40" t="str">
            <v>Fairchild Park</v>
          </cell>
          <cell r="B40" t="b">
            <v>1</v>
          </cell>
        </row>
        <row r="41">
          <cell r="A41" t="str">
            <v>Farias Park</v>
          </cell>
          <cell r="B41" t="b">
            <v>1</v>
          </cell>
        </row>
        <row r="42">
          <cell r="A42" t="str">
            <v>Flores Park</v>
          </cell>
          <cell r="B42" t="b">
            <v>1</v>
          </cell>
        </row>
        <row r="43">
          <cell r="A43" t="str">
            <v>Forge Park</v>
          </cell>
          <cell r="B43" t="b">
            <v>1</v>
          </cell>
        </row>
        <row r="44">
          <cell r="A44" t="str">
            <v>Friedrich Natural Area</v>
          </cell>
          <cell r="B44" t="b">
            <v>1</v>
          </cell>
        </row>
        <row r="45">
          <cell r="A45" t="str">
            <v>Friesenhahn Park</v>
          </cell>
          <cell r="B45" t="b">
            <v>1</v>
          </cell>
        </row>
        <row r="46">
          <cell r="A46" t="str">
            <v>Garcia Park</v>
          </cell>
          <cell r="B46" t="b">
            <v>1</v>
          </cell>
        </row>
        <row r="47">
          <cell r="A47" t="str">
            <v>Garza Park</v>
          </cell>
          <cell r="B47" t="b">
            <v>1</v>
          </cell>
        </row>
        <row r="48">
          <cell r="A48" t="str">
            <v>Golden Community Park</v>
          </cell>
          <cell r="B48" t="b">
            <v>1</v>
          </cell>
        </row>
        <row r="49">
          <cell r="A49" t="str">
            <v>Gorrell Park</v>
          </cell>
          <cell r="B49" t="b">
            <v>1</v>
          </cell>
        </row>
        <row r="50">
          <cell r="A50" t="str">
            <v>Harlandale Park</v>
          </cell>
          <cell r="B50" t="b">
            <v>1</v>
          </cell>
        </row>
        <row r="51">
          <cell r="A51" t="str">
            <v>Hemisfair Park</v>
          </cell>
          <cell r="B51" t="b">
            <v>1</v>
          </cell>
        </row>
        <row r="52">
          <cell r="A52" t="str">
            <v>Heritage Duck Pond Park</v>
          </cell>
          <cell r="B52" t="b">
            <v>1</v>
          </cell>
        </row>
        <row r="53">
          <cell r="A53" t="str">
            <v>Herrera Park</v>
          </cell>
          <cell r="B53" t="b">
            <v>1</v>
          </cell>
        </row>
        <row r="54">
          <cell r="A54" t="str">
            <v>Highland Park</v>
          </cell>
          <cell r="B54" t="b">
            <v>1</v>
          </cell>
        </row>
        <row r="55">
          <cell r="A55" t="str">
            <v>J Street Park</v>
          </cell>
          <cell r="B55" t="b">
            <v>1</v>
          </cell>
        </row>
        <row r="56">
          <cell r="A56" t="str">
            <v>James Park</v>
          </cell>
          <cell r="B56" t="b">
            <v>1</v>
          </cell>
        </row>
        <row r="57">
          <cell r="A57" t="str">
            <v>Jane Dubel Park</v>
          </cell>
          <cell r="B57" t="b">
            <v>1</v>
          </cell>
        </row>
        <row r="58">
          <cell r="A58" t="str">
            <v>Joan Price Park</v>
          </cell>
          <cell r="B58" t="b">
            <v>1</v>
          </cell>
        </row>
        <row r="59">
          <cell r="A59" t="str">
            <v>Joe Ward Park</v>
          </cell>
          <cell r="B59" t="b">
            <v>1</v>
          </cell>
        </row>
        <row r="60">
          <cell r="A60" t="str">
            <v>Kallison Park</v>
          </cell>
          <cell r="B60" t="b">
            <v>1</v>
          </cell>
        </row>
        <row r="61">
          <cell r="A61" t="str">
            <v>Kardon Park</v>
          </cell>
          <cell r="B61" t="b">
            <v>1</v>
          </cell>
        </row>
        <row r="62">
          <cell r="A62" t="str">
            <v>Kelly Area Park</v>
          </cell>
          <cell r="B62" t="b">
            <v>1</v>
          </cell>
        </row>
        <row r="63">
          <cell r="A63" t="str">
            <v>Kennedy Park</v>
          </cell>
          <cell r="B63" t="b">
            <v>1</v>
          </cell>
        </row>
        <row r="64">
          <cell r="A64" t="str">
            <v>Kenwood Park</v>
          </cell>
          <cell r="B64" t="b">
            <v>1</v>
          </cell>
        </row>
        <row r="65">
          <cell r="A65" t="str">
            <v>King Park</v>
          </cell>
          <cell r="B65" t="b">
            <v>1</v>
          </cell>
        </row>
        <row r="66">
          <cell r="A66" t="str">
            <v>Kingsborough Park</v>
          </cell>
          <cell r="B66" t="b">
            <v>1</v>
          </cell>
        </row>
        <row r="67">
          <cell r="A67" t="str">
            <v>Labor Street Park</v>
          </cell>
          <cell r="B67" t="b">
            <v>1</v>
          </cell>
        </row>
        <row r="68">
          <cell r="A68" t="str">
            <v>Lackland Terrace Park</v>
          </cell>
          <cell r="B68" t="b">
            <v>1</v>
          </cell>
        </row>
        <row r="69">
          <cell r="A69" t="str">
            <v>Lady Bird Johnson Park</v>
          </cell>
          <cell r="B69" t="b">
            <v>1</v>
          </cell>
        </row>
        <row r="70">
          <cell r="A70" t="str">
            <v>Las Palmas Park</v>
          </cell>
          <cell r="B70" t="b">
            <v>1</v>
          </cell>
        </row>
        <row r="71">
          <cell r="A71" t="str">
            <v>Levi Strauss Park</v>
          </cell>
          <cell r="B71" t="b">
            <v>1</v>
          </cell>
        </row>
        <row r="72">
          <cell r="A72" t="str">
            <v>Lincoln Park</v>
          </cell>
          <cell r="B72" t="b">
            <v>1</v>
          </cell>
        </row>
        <row r="73">
          <cell r="A73" t="str">
            <v>Lockwood Park</v>
          </cell>
          <cell r="B73" t="b">
            <v>1</v>
          </cell>
        </row>
        <row r="74">
          <cell r="A74" t="str">
            <v>Madison Square Park</v>
          </cell>
          <cell r="B74" t="b">
            <v>1</v>
          </cell>
        </row>
        <row r="75">
          <cell r="A75" t="str">
            <v>Main Plaza</v>
          </cell>
          <cell r="B75" t="b">
            <v>1</v>
          </cell>
        </row>
        <row r="76">
          <cell r="A76" t="str">
            <v>Martinez Creek Greenway</v>
          </cell>
          <cell r="B76" t="b">
            <v>1</v>
          </cell>
        </row>
        <row r="77">
          <cell r="A77" t="str">
            <v>Martinez Park</v>
          </cell>
          <cell r="B77" t="b">
            <v>1</v>
          </cell>
        </row>
        <row r="78">
          <cell r="A78" t="str">
            <v>Mattox Park</v>
          </cell>
          <cell r="B78" t="b">
            <v>1</v>
          </cell>
        </row>
        <row r="79">
          <cell r="A79" t="str">
            <v>Maverick Park</v>
          </cell>
          <cell r="B79" t="b">
            <v>1</v>
          </cell>
        </row>
        <row r="80">
          <cell r="A80" t="str">
            <v>McAllister Park</v>
          </cell>
          <cell r="B80" t="b">
            <v>1</v>
          </cell>
        </row>
        <row r="81">
          <cell r="A81" t="str">
            <v>McClain Park</v>
          </cell>
          <cell r="B81" t="b">
            <v>1</v>
          </cell>
        </row>
        <row r="82">
          <cell r="A82" t="str">
            <v>Medina Base Road Park</v>
          </cell>
          <cell r="B82" t="b">
            <v>1</v>
          </cell>
        </row>
        <row r="83">
          <cell r="A83" t="str">
            <v>Medina River Natural Area</v>
          </cell>
          <cell r="B83" t="b">
            <v>1</v>
          </cell>
        </row>
        <row r="84">
          <cell r="A84" t="str">
            <v>Menger Creek Linear Park</v>
          </cell>
          <cell r="B84" t="b">
            <v>1</v>
          </cell>
        </row>
        <row r="85">
          <cell r="A85" t="str">
            <v>Milam Park</v>
          </cell>
          <cell r="B85" t="b">
            <v>1</v>
          </cell>
        </row>
        <row r="86">
          <cell r="A86" t="str">
            <v>Milam Wesley Tealer Park</v>
          </cell>
          <cell r="B86" t="b">
            <v>1</v>
          </cell>
        </row>
        <row r="87">
          <cell r="A87" t="str">
            <v>Miller Park</v>
          </cell>
          <cell r="B87" t="b">
            <v>1</v>
          </cell>
        </row>
        <row r="88">
          <cell r="A88" t="str">
            <v>Millers Pond Park</v>
          </cell>
          <cell r="B88" t="b">
            <v>1</v>
          </cell>
        </row>
        <row r="89">
          <cell r="A89" t="str">
            <v>Mission Creek Park</v>
          </cell>
          <cell r="B89" t="b">
            <v>1</v>
          </cell>
        </row>
        <row r="90">
          <cell r="A90" t="str">
            <v>Mission Parkway</v>
          </cell>
          <cell r="B90" t="b">
            <v>1</v>
          </cell>
        </row>
        <row r="91">
          <cell r="A91" t="str">
            <v>Monterrey Park</v>
          </cell>
          <cell r="B91" t="b">
            <v>1</v>
          </cell>
        </row>
        <row r="92">
          <cell r="A92" t="str">
            <v>Morrill Park</v>
          </cell>
          <cell r="B92" t="b">
            <v>1</v>
          </cell>
        </row>
        <row r="93">
          <cell r="A93" t="str">
            <v>Nani Falcone Park</v>
          </cell>
          <cell r="B93" t="b">
            <v>1</v>
          </cell>
        </row>
        <row r="94">
          <cell r="A94" t="str">
            <v>Navarro Park</v>
          </cell>
          <cell r="B94" t="b">
            <v>1</v>
          </cell>
        </row>
        <row r="95">
          <cell r="A95" t="str">
            <v>New Territories Park</v>
          </cell>
          <cell r="B95" t="b">
            <v>1</v>
          </cell>
        </row>
        <row r="96">
          <cell r="A96" t="str">
            <v>Normoyle Park</v>
          </cell>
          <cell r="B96" t="b">
            <v>1</v>
          </cell>
        </row>
        <row r="97">
          <cell r="A97" t="str">
            <v>North San Antonio Hills Park</v>
          </cell>
          <cell r="B97" t="b">
            <v>1</v>
          </cell>
        </row>
        <row r="98">
          <cell r="A98" t="str">
            <v>Northampton Park</v>
          </cell>
          <cell r="B98" t="b">
            <v>1</v>
          </cell>
        </row>
        <row r="99">
          <cell r="A99" t="str">
            <v>Northridge Park</v>
          </cell>
          <cell r="B99" t="b">
            <v>1</v>
          </cell>
        </row>
        <row r="100">
          <cell r="A100" t="str">
            <v>O P Schnabel Park</v>
          </cell>
          <cell r="B100" t="b">
            <v>1</v>
          </cell>
        </row>
        <row r="101">
          <cell r="A101" t="str">
            <v>Oakhaven Park</v>
          </cell>
          <cell r="B101" t="b">
            <v>1</v>
          </cell>
        </row>
        <row r="102">
          <cell r="A102" t="str">
            <v>Ojeda Park</v>
          </cell>
          <cell r="B102" t="b">
            <v>1</v>
          </cell>
        </row>
        <row r="103">
          <cell r="A103" t="str">
            <v>Olmos Basin Park</v>
          </cell>
          <cell r="B103" t="b">
            <v>1</v>
          </cell>
        </row>
        <row r="104">
          <cell r="A104" t="str">
            <v>Olympia Park</v>
          </cell>
          <cell r="B104" t="b">
            <v>1</v>
          </cell>
        </row>
        <row r="105">
          <cell r="A105" t="str">
            <v>Palm Heights Park</v>
          </cell>
          <cell r="B105" t="b">
            <v>1</v>
          </cell>
        </row>
        <row r="106">
          <cell r="A106" t="str">
            <v>Palo Alto Park</v>
          </cell>
          <cell r="B106" t="b">
            <v>1</v>
          </cell>
        </row>
        <row r="107">
          <cell r="A107" t="str">
            <v>Palo Alto Terrace Park</v>
          </cell>
          <cell r="B107" t="b">
            <v>1</v>
          </cell>
        </row>
        <row r="108">
          <cell r="A108" t="str">
            <v>Panther Springs Natural Area</v>
          </cell>
          <cell r="B108" t="b">
            <v>1</v>
          </cell>
        </row>
        <row r="109">
          <cell r="A109" t="str">
            <v>Panther Springs Wilderness Oak Natural Areas</v>
          </cell>
          <cell r="B109" t="b">
            <v>1</v>
          </cell>
        </row>
        <row r="110">
          <cell r="A110" t="str">
            <v>Pearsall Park</v>
          </cell>
          <cell r="B110" t="b">
            <v>1</v>
          </cell>
        </row>
        <row r="111">
          <cell r="A111" t="str">
            <v>Perez Park</v>
          </cell>
          <cell r="B111" t="b">
            <v>1</v>
          </cell>
        </row>
        <row r="112">
          <cell r="A112" t="str">
            <v>Phil Hardberger Natural Area</v>
          </cell>
          <cell r="B112" t="b">
            <v>1</v>
          </cell>
        </row>
        <row r="113">
          <cell r="A113" t="str">
            <v>Phillis Wheatley Park</v>
          </cell>
          <cell r="B113" t="b">
            <v>1</v>
          </cell>
        </row>
        <row r="114">
          <cell r="A114" t="str">
            <v>Piazza Italia Park</v>
          </cell>
          <cell r="B114" t="b">
            <v>1</v>
          </cell>
        </row>
        <row r="115">
          <cell r="A115" t="str">
            <v>Pittman Sullivan Park</v>
          </cell>
          <cell r="B115" t="b">
            <v>1</v>
          </cell>
        </row>
        <row r="116">
          <cell r="A116" t="str">
            <v>Price Memorial Park</v>
          </cell>
          <cell r="B116" t="b">
            <v>1</v>
          </cell>
        </row>
        <row r="117">
          <cell r="A117" t="str">
            <v>Pytel Park</v>
          </cell>
          <cell r="B117" t="b">
            <v>1</v>
          </cell>
        </row>
        <row r="118">
          <cell r="A118" t="str">
            <v>Quill Park</v>
          </cell>
          <cell r="B118" t="b">
            <v>1</v>
          </cell>
        </row>
        <row r="119">
          <cell r="A119" t="str">
            <v>Rainbow Hills Park</v>
          </cell>
          <cell r="B119" t="b">
            <v>1</v>
          </cell>
        </row>
        <row r="120">
          <cell r="A120" t="str">
            <v>Raintree Park</v>
          </cell>
          <cell r="B120" t="b">
            <v>1</v>
          </cell>
        </row>
        <row r="121">
          <cell r="A121" t="str">
            <v>Riverside Golf Course</v>
          </cell>
          <cell r="B121" t="b">
            <v>1</v>
          </cell>
        </row>
        <row r="122">
          <cell r="A122" t="str">
            <v>Roosevelt Park</v>
          </cell>
          <cell r="B122" t="b">
            <v>1</v>
          </cell>
        </row>
        <row r="123">
          <cell r="A123" t="str">
            <v>Rosedale Park</v>
          </cell>
          <cell r="B123" t="b">
            <v>1</v>
          </cell>
        </row>
        <row r="124">
          <cell r="A124" t="str">
            <v>Royalgate Park</v>
          </cell>
          <cell r="B124" t="b">
            <v>1</v>
          </cell>
        </row>
        <row r="125">
          <cell r="A125" t="str">
            <v>Salado Creek Greenway</v>
          </cell>
          <cell r="B125" t="b">
            <v>1</v>
          </cell>
        </row>
        <row r="126">
          <cell r="A126" t="str">
            <v>San Juan Brady Park</v>
          </cell>
          <cell r="B126" t="b">
            <v>1</v>
          </cell>
        </row>
        <row r="127">
          <cell r="A127" t="str">
            <v>San Pedro Driving Range</v>
          </cell>
          <cell r="B127" t="b">
            <v>1</v>
          </cell>
        </row>
        <row r="128">
          <cell r="A128" t="str">
            <v>San Pedro Springs Park</v>
          </cell>
          <cell r="B128" t="b">
            <v>1</v>
          </cell>
        </row>
        <row r="129">
          <cell r="A129" t="str">
            <v>Scates Park</v>
          </cell>
          <cell r="B129" t="b">
            <v>1</v>
          </cell>
        </row>
        <row r="130">
          <cell r="A130" t="str">
            <v>Skyline Park</v>
          </cell>
          <cell r="B130" t="b">
            <v>1</v>
          </cell>
        </row>
        <row r="131">
          <cell r="A131" t="str">
            <v>Slick Park</v>
          </cell>
          <cell r="B131" t="b">
            <v>1</v>
          </cell>
        </row>
        <row r="132">
          <cell r="A132" t="str">
            <v>Smith Park</v>
          </cell>
          <cell r="B132" t="b">
            <v>1</v>
          </cell>
        </row>
        <row r="133">
          <cell r="A133" t="str">
            <v>Southside Lions Park</v>
          </cell>
          <cell r="B133" t="b">
            <v>1</v>
          </cell>
        </row>
        <row r="134">
          <cell r="A134" t="str">
            <v>Spicewood Park</v>
          </cell>
          <cell r="B134" t="b">
            <v>1</v>
          </cell>
        </row>
        <row r="135">
          <cell r="A135" t="str">
            <v>Stablewood Farms Park</v>
          </cell>
          <cell r="B135" t="b">
            <v>1</v>
          </cell>
        </row>
        <row r="136">
          <cell r="A136" t="str">
            <v>Stone Oak Natural Areas</v>
          </cell>
          <cell r="B136" t="b">
            <v>1</v>
          </cell>
        </row>
        <row r="137">
          <cell r="A137" t="str">
            <v>Sunrise Park</v>
          </cell>
          <cell r="B137" t="b">
            <v>1</v>
          </cell>
        </row>
        <row r="138">
          <cell r="A138" t="str">
            <v>Sunset Hills Park</v>
          </cell>
          <cell r="B138" t="b">
            <v>1</v>
          </cell>
        </row>
        <row r="139">
          <cell r="A139" t="str">
            <v>Tejeda Park</v>
          </cell>
          <cell r="B139" t="b">
            <v>1</v>
          </cell>
        </row>
        <row r="140">
          <cell r="A140" t="str">
            <v>Tierra Del Sol Park</v>
          </cell>
          <cell r="B140" t="b">
            <v>1</v>
          </cell>
        </row>
        <row r="141">
          <cell r="A141" t="str">
            <v>Van de Walle Park</v>
          </cell>
          <cell r="B141" t="b">
            <v>1</v>
          </cell>
        </row>
        <row r="142">
          <cell r="A142" t="str">
            <v>Vidaurri Park</v>
          </cell>
          <cell r="B142" t="b">
            <v>1</v>
          </cell>
        </row>
        <row r="143">
          <cell r="A143" t="str">
            <v>Villa Coronado Park</v>
          </cell>
          <cell r="B143" t="b">
            <v>1</v>
          </cell>
        </row>
        <row r="144">
          <cell r="A144" t="str">
            <v>Walker Ranch Natural Areas</v>
          </cell>
          <cell r="B144" t="b">
            <v>1</v>
          </cell>
        </row>
        <row r="145">
          <cell r="A145" t="str">
            <v>Westwood Village Park</v>
          </cell>
          <cell r="B145" t="b">
            <v>1</v>
          </cell>
        </row>
        <row r="146">
          <cell r="A146" t="str">
            <v>Wheeler Park</v>
          </cell>
          <cell r="B146" t="b">
            <v>1</v>
          </cell>
        </row>
        <row r="147">
          <cell r="A147" t="str">
            <v>Windsor Park</v>
          </cell>
          <cell r="B147" t="b">
            <v>1</v>
          </cell>
        </row>
        <row r="148">
          <cell r="A148" t="str">
            <v>Woodard Park</v>
          </cell>
          <cell r="B148" t="b">
            <v>1</v>
          </cell>
        </row>
        <row r="149">
          <cell r="A149" t="str">
            <v>Woodlawn Lake Park</v>
          </cell>
          <cell r="B149" t="b">
            <v>1</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sGrill"/>
    </sheetNames>
    <sheetDataSet>
      <sheetData sheetId="0">
        <row r="1">
          <cell r="A1" t="str">
            <v>36th Street Park</v>
          </cell>
          <cell r="B1" t="b">
            <v>1</v>
          </cell>
        </row>
        <row r="2">
          <cell r="A2" t="str">
            <v>Acequia Park</v>
          </cell>
          <cell r="B2" t="b">
            <v>1</v>
          </cell>
        </row>
        <row r="3">
          <cell r="A3" t="str">
            <v>Acme Park</v>
          </cell>
          <cell r="B3" t="b">
            <v>1</v>
          </cell>
        </row>
        <row r="4">
          <cell r="A4" t="str">
            <v>Alderete Park</v>
          </cell>
          <cell r="B4" t="b">
            <v>1</v>
          </cell>
        </row>
        <row r="5">
          <cell r="A5" t="str">
            <v>Amistad Park</v>
          </cell>
          <cell r="B5" t="b">
            <v>1</v>
          </cell>
        </row>
        <row r="6">
          <cell r="A6" t="str">
            <v>Apache Creek Park</v>
          </cell>
          <cell r="B6" t="b">
            <v>1</v>
          </cell>
        </row>
        <row r="7">
          <cell r="A7" t="str">
            <v>Arnold Park</v>
          </cell>
          <cell r="B7" t="b">
            <v>1</v>
          </cell>
        </row>
        <row r="8">
          <cell r="A8" t="str">
            <v>Arroyo Vista Park</v>
          </cell>
          <cell r="B8" t="b">
            <v>1</v>
          </cell>
        </row>
        <row r="9">
          <cell r="A9" t="str">
            <v>Benavides Park</v>
          </cell>
          <cell r="B9" t="b">
            <v>1</v>
          </cell>
        </row>
        <row r="10">
          <cell r="A10" t="str">
            <v>Brackenridge Park</v>
          </cell>
          <cell r="B10" t="b">
            <v>1</v>
          </cell>
        </row>
        <row r="11">
          <cell r="A11" t="str">
            <v>Brooks Park</v>
          </cell>
          <cell r="B11" t="b">
            <v>1</v>
          </cell>
        </row>
        <row r="12">
          <cell r="A12" t="str">
            <v>Buckeye Park</v>
          </cell>
          <cell r="B12" t="b">
            <v>1</v>
          </cell>
        </row>
        <row r="13">
          <cell r="A13" t="str">
            <v>Calderon Boys and Girls Club</v>
          </cell>
          <cell r="B13" t="b">
            <v>1</v>
          </cell>
        </row>
        <row r="14">
          <cell r="A14" t="str">
            <v>Cassiano Park</v>
          </cell>
          <cell r="B14" t="b">
            <v>1</v>
          </cell>
        </row>
        <row r="15">
          <cell r="A15" t="str">
            <v>Collins Gardens Park</v>
          </cell>
          <cell r="B15" t="b">
            <v>1</v>
          </cell>
        </row>
        <row r="16">
          <cell r="A16" t="str">
            <v>Concepcion Park</v>
          </cell>
          <cell r="B16" t="b">
            <v>1</v>
          </cell>
        </row>
        <row r="17">
          <cell r="A17" t="str">
            <v>Conner Park</v>
          </cell>
          <cell r="B17" t="b">
            <v>1</v>
          </cell>
        </row>
        <row r="18">
          <cell r="A18" t="str">
            <v>Copernicus Park</v>
          </cell>
          <cell r="B18" t="b">
            <v>1</v>
          </cell>
        </row>
        <row r="19">
          <cell r="A19" t="str">
            <v>Cuellar Park</v>
          </cell>
          <cell r="B19" t="b">
            <v>1</v>
          </cell>
        </row>
        <row r="20">
          <cell r="A20" t="str">
            <v>Culebra Creek Park</v>
          </cell>
          <cell r="B20" t="b">
            <v>1</v>
          </cell>
        </row>
        <row r="21">
          <cell r="A21" t="str">
            <v>Dafoste Park</v>
          </cell>
          <cell r="B21" t="b">
            <v>1</v>
          </cell>
        </row>
        <row r="22">
          <cell r="A22" t="str">
            <v>Dawson Park</v>
          </cell>
          <cell r="B22" t="b">
            <v>1</v>
          </cell>
        </row>
        <row r="23">
          <cell r="A23" t="str">
            <v>Dellview Park</v>
          </cell>
          <cell r="B23" t="b">
            <v>1</v>
          </cell>
        </row>
        <row r="24">
          <cell r="A24" t="str">
            <v>Denver Heights Park</v>
          </cell>
          <cell r="B24" t="b">
            <v>1</v>
          </cell>
        </row>
        <row r="25">
          <cell r="A25" t="str">
            <v>Eisenhower Natural Area</v>
          </cell>
          <cell r="B25" t="b">
            <v>1</v>
          </cell>
        </row>
        <row r="26">
          <cell r="A26" t="str">
            <v>Elmendorf Lake Park</v>
          </cell>
          <cell r="B26" t="b">
            <v>1</v>
          </cell>
        </row>
        <row r="27">
          <cell r="A27" t="str">
            <v>Espada Park</v>
          </cell>
          <cell r="B27" t="b">
            <v>1</v>
          </cell>
        </row>
        <row r="28">
          <cell r="A28" t="str">
            <v>Fairchild Park</v>
          </cell>
          <cell r="B28" t="b">
            <v>1</v>
          </cell>
        </row>
        <row r="29">
          <cell r="A29" t="str">
            <v>Farias Park</v>
          </cell>
          <cell r="B29" t="b">
            <v>1</v>
          </cell>
        </row>
        <row r="30">
          <cell r="A30" t="str">
            <v>Flores Park</v>
          </cell>
          <cell r="B30" t="b">
            <v>1</v>
          </cell>
        </row>
        <row r="31">
          <cell r="A31" t="str">
            <v>Forge Park</v>
          </cell>
          <cell r="B31" t="b">
            <v>1</v>
          </cell>
        </row>
        <row r="32">
          <cell r="A32" t="str">
            <v>Garcia Park</v>
          </cell>
          <cell r="B32" t="b">
            <v>1</v>
          </cell>
        </row>
        <row r="33">
          <cell r="A33" t="str">
            <v>Garza Park</v>
          </cell>
          <cell r="B33" t="b">
            <v>1</v>
          </cell>
        </row>
        <row r="34">
          <cell r="A34" t="str">
            <v>Golden Community Park</v>
          </cell>
          <cell r="B34" t="b">
            <v>1</v>
          </cell>
        </row>
        <row r="35">
          <cell r="A35" t="str">
            <v>Gorrell Park</v>
          </cell>
          <cell r="B35" t="b">
            <v>1</v>
          </cell>
        </row>
        <row r="36">
          <cell r="A36" t="str">
            <v>Harlandale Park</v>
          </cell>
          <cell r="B36" t="b">
            <v>1</v>
          </cell>
        </row>
        <row r="37">
          <cell r="A37" t="str">
            <v>Heritage Duck Pond Park</v>
          </cell>
          <cell r="B37" t="b">
            <v>1</v>
          </cell>
        </row>
        <row r="38">
          <cell r="A38" t="str">
            <v>Herrera Park</v>
          </cell>
          <cell r="B38" t="b">
            <v>1</v>
          </cell>
        </row>
        <row r="39">
          <cell r="A39" t="str">
            <v>Highland Park</v>
          </cell>
          <cell r="B39" t="b">
            <v>1</v>
          </cell>
        </row>
        <row r="40">
          <cell r="A40" t="str">
            <v>J Street Park</v>
          </cell>
          <cell r="B40" t="b">
            <v>1</v>
          </cell>
        </row>
        <row r="41">
          <cell r="A41" t="str">
            <v>James Park</v>
          </cell>
          <cell r="B41" t="b">
            <v>1</v>
          </cell>
        </row>
        <row r="42">
          <cell r="A42" t="str">
            <v>Joan Price Park</v>
          </cell>
          <cell r="B42" t="b">
            <v>1</v>
          </cell>
        </row>
        <row r="43">
          <cell r="A43" t="str">
            <v>Kallison Park</v>
          </cell>
          <cell r="B43" t="b">
            <v>1</v>
          </cell>
        </row>
        <row r="44">
          <cell r="A44" t="str">
            <v>Kardon Park</v>
          </cell>
          <cell r="B44" t="b">
            <v>1</v>
          </cell>
        </row>
        <row r="45">
          <cell r="A45" t="str">
            <v>Kelly Area Park</v>
          </cell>
          <cell r="B45" t="b">
            <v>1</v>
          </cell>
        </row>
        <row r="46">
          <cell r="A46" t="str">
            <v>Kennedy Park</v>
          </cell>
          <cell r="B46" t="b">
            <v>1</v>
          </cell>
        </row>
        <row r="47">
          <cell r="A47" t="str">
            <v>Kenwood Park</v>
          </cell>
          <cell r="B47" t="b">
            <v>1</v>
          </cell>
        </row>
        <row r="48">
          <cell r="A48" t="str">
            <v>King Park</v>
          </cell>
          <cell r="B48" t="b">
            <v>1</v>
          </cell>
        </row>
        <row r="49">
          <cell r="A49" t="str">
            <v>Kingsborough Park</v>
          </cell>
          <cell r="B49" t="b">
            <v>1</v>
          </cell>
        </row>
        <row r="50">
          <cell r="A50" t="str">
            <v>Lackland Terrace Park</v>
          </cell>
          <cell r="B50" t="b">
            <v>1</v>
          </cell>
        </row>
        <row r="51">
          <cell r="A51" t="str">
            <v>Lady Bird Johnson Park</v>
          </cell>
          <cell r="B51" t="b">
            <v>1</v>
          </cell>
        </row>
        <row r="52">
          <cell r="A52" t="str">
            <v>Las Palmas Park</v>
          </cell>
          <cell r="B52" t="b">
            <v>1</v>
          </cell>
        </row>
        <row r="53">
          <cell r="A53" t="str">
            <v>Levi Strauss Park</v>
          </cell>
          <cell r="B53" t="b">
            <v>1</v>
          </cell>
        </row>
        <row r="54">
          <cell r="A54" t="str">
            <v>Lincoln Park</v>
          </cell>
          <cell r="B54" t="b">
            <v>1</v>
          </cell>
        </row>
        <row r="55">
          <cell r="A55" t="str">
            <v>Lockwood Park</v>
          </cell>
          <cell r="B55" t="b">
            <v>1</v>
          </cell>
        </row>
        <row r="56">
          <cell r="A56" t="str">
            <v>Martinez Park</v>
          </cell>
          <cell r="B56" t="b">
            <v>1</v>
          </cell>
        </row>
        <row r="57">
          <cell r="A57" t="str">
            <v>Mattox Park</v>
          </cell>
          <cell r="B57" t="b">
            <v>1</v>
          </cell>
        </row>
        <row r="58">
          <cell r="A58" t="str">
            <v>Maverick Park</v>
          </cell>
          <cell r="B58" t="b">
            <v>1</v>
          </cell>
        </row>
        <row r="59">
          <cell r="A59" t="str">
            <v>McAllister Park</v>
          </cell>
          <cell r="B59" t="b">
            <v>1</v>
          </cell>
        </row>
        <row r="60">
          <cell r="A60" t="str">
            <v>Medina River Natural Area</v>
          </cell>
          <cell r="B60" t="b">
            <v>1</v>
          </cell>
        </row>
        <row r="61">
          <cell r="A61" t="str">
            <v>Menger Creek Linear Park</v>
          </cell>
          <cell r="B61" t="b">
            <v>1</v>
          </cell>
        </row>
        <row r="62">
          <cell r="A62" t="str">
            <v>Milam Wesley Tealer Park</v>
          </cell>
          <cell r="B62" t="b">
            <v>1</v>
          </cell>
        </row>
        <row r="63">
          <cell r="A63" t="str">
            <v>Millers Pond Park</v>
          </cell>
          <cell r="B63" t="b">
            <v>1</v>
          </cell>
        </row>
        <row r="64">
          <cell r="A64" t="str">
            <v>Mission Creek Park</v>
          </cell>
          <cell r="B64" t="b">
            <v>1</v>
          </cell>
        </row>
        <row r="65">
          <cell r="A65" t="str">
            <v>Mission Parkway</v>
          </cell>
          <cell r="B65" t="b">
            <v>1</v>
          </cell>
        </row>
        <row r="66">
          <cell r="A66" t="str">
            <v>Monterrey Park</v>
          </cell>
          <cell r="B66" t="b">
            <v>1</v>
          </cell>
        </row>
        <row r="67">
          <cell r="A67" t="str">
            <v>Morrill Park</v>
          </cell>
          <cell r="B67" t="b">
            <v>1</v>
          </cell>
        </row>
        <row r="68">
          <cell r="A68" t="str">
            <v>Nani Falcone Park</v>
          </cell>
          <cell r="B68" t="b">
            <v>1</v>
          </cell>
        </row>
        <row r="69">
          <cell r="A69" t="str">
            <v>Navarro Park</v>
          </cell>
          <cell r="B69" t="b">
            <v>1</v>
          </cell>
        </row>
        <row r="70">
          <cell r="A70" t="str">
            <v>New Territories Park</v>
          </cell>
          <cell r="B70" t="b">
            <v>1</v>
          </cell>
        </row>
        <row r="71">
          <cell r="A71" t="str">
            <v>Normoyle Park</v>
          </cell>
          <cell r="B71" t="b">
            <v>1</v>
          </cell>
        </row>
        <row r="72">
          <cell r="A72" t="str">
            <v>North San Antonio Hills Park</v>
          </cell>
          <cell r="B72" t="b">
            <v>1</v>
          </cell>
        </row>
        <row r="73">
          <cell r="A73" t="str">
            <v>Northridge Park</v>
          </cell>
          <cell r="B73" t="b">
            <v>1</v>
          </cell>
        </row>
        <row r="74">
          <cell r="A74" t="str">
            <v>O P Schnabel Park</v>
          </cell>
          <cell r="B74" t="b">
            <v>1</v>
          </cell>
        </row>
        <row r="75">
          <cell r="A75" t="str">
            <v>Oakhaven Park</v>
          </cell>
          <cell r="B75" t="b">
            <v>1</v>
          </cell>
        </row>
        <row r="76">
          <cell r="A76" t="str">
            <v>Ojeda Park</v>
          </cell>
          <cell r="B76" t="b">
            <v>1</v>
          </cell>
        </row>
        <row r="77">
          <cell r="A77" t="str">
            <v>Olmos Basin Park</v>
          </cell>
          <cell r="B77" t="b">
            <v>1</v>
          </cell>
        </row>
        <row r="78">
          <cell r="A78" t="str">
            <v>Olympia Park</v>
          </cell>
          <cell r="B78" t="b">
            <v>1</v>
          </cell>
        </row>
        <row r="79">
          <cell r="A79" t="str">
            <v>Palm Heights Park</v>
          </cell>
          <cell r="B79" t="b">
            <v>1</v>
          </cell>
        </row>
        <row r="80">
          <cell r="A80" t="str">
            <v>Palo Alto Park</v>
          </cell>
          <cell r="B80" t="b">
            <v>1</v>
          </cell>
        </row>
        <row r="81">
          <cell r="A81" t="str">
            <v>Palo Alto Terrace Park</v>
          </cell>
          <cell r="B81" t="b">
            <v>1</v>
          </cell>
        </row>
        <row r="82">
          <cell r="A82" t="str">
            <v>Phil Hardberger Natural Area</v>
          </cell>
          <cell r="B82" t="b">
            <v>1</v>
          </cell>
        </row>
        <row r="83">
          <cell r="A83" t="str">
            <v>Pittman Sullivan Park</v>
          </cell>
          <cell r="B83" t="b">
            <v>1</v>
          </cell>
        </row>
        <row r="84">
          <cell r="A84" t="str">
            <v>Price Memorial Park</v>
          </cell>
          <cell r="B84" t="b">
            <v>1</v>
          </cell>
        </row>
        <row r="85">
          <cell r="A85" t="str">
            <v>Pytel Park</v>
          </cell>
          <cell r="B85" t="b">
            <v>1</v>
          </cell>
        </row>
        <row r="86">
          <cell r="A86" t="str">
            <v>Rainbow Hills Park</v>
          </cell>
          <cell r="B86" t="b">
            <v>1</v>
          </cell>
        </row>
        <row r="87">
          <cell r="A87" t="str">
            <v>Riverside Golf Course</v>
          </cell>
          <cell r="B87" t="b">
            <v>1</v>
          </cell>
        </row>
        <row r="88">
          <cell r="A88" t="str">
            <v>Roosevelt Park</v>
          </cell>
          <cell r="B88" t="b">
            <v>1</v>
          </cell>
        </row>
        <row r="89">
          <cell r="A89" t="str">
            <v>Royalgate Park</v>
          </cell>
          <cell r="B89" t="b">
            <v>1</v>
          </cell>
        </row>
        <row r="90">
          <cell r="A90" t="str">
            <v>San Pedro Springs Park</v>
          </cell>
          <cell r="B90" t="b">
            <v>1</v>
          </cell>
        </row>
        <row r="91">
          <cell r="A91" t="str">
            <v>Scates Park</v>
          </cell>
          <cell r="B91" t="b">
            <v>1</v>
          </cell>
        </row>
        <row r="92">
          <cell r="A92" t="str">
            <v>Slick Park</v>
          </cell>
          <cell r="B92" t="b">
            <v>1</v>
          </cell>
        </row>
        <row r="93">
          <cell r="A93" t="str">
            <v>Smith Park</v>
          </cell>
          <cell r="B93" t="b">
            <v>1</v>
          </cell>
        </row>
        <row r="94">
          <cell r="A94" t="str">
            <v>Southside Lions Park</v>
          </cell>
          <cell r="B94" t="b">
            <v>1</v>
          </cell>
        </row>
        <row r="95">
          <cell r="A95" t="str">
            <v>Spicewood Park</v>
          </cell>
          <cell r="B95" t="b">
            <v>1</v>
          </cell>
        </row>
        <row r="96">
          <cell r="A96" t="str">
            <v>Sunrise Park</v>
          </cell>
          <cell r="B96" t="b">
            <v>1</v>
          </cell>
        </row>
        <row r="97">
          <cell r="A97" t="str">
            <v>Tejeda Park</v>
          </cell>
          <cell r="B97" t="b">
            <v>1</v>
          </cell>
        </row>
        <row r="98">
          <cell r="A98" t="str">
            <v>Tierra Del Sol Park</v>
          </cell>
          <cell r="B98" t="b">
            <v>1</v>
          </cell>
        </row>
        <row r="99">
          <cell r="A99" t="str">
            <v>Van de Walle Park</v>
          </cell>
          <cell r="B99" t="b">
            <v>1</v>
          </cell>
        </row>
        <row r="100">
          <cell r="A100" t="str">
            <v>Vidaurri Park</v>
          </cell>
          <cell r="B100" t="b">
            <v>1</v>
          </cell>
        </row>
        <row r="101">
          <cell r="A101" t="str">
            <v>Villa Coronado Park</v>
          </cell>
          <cell r="B101" t="b">
            <v>1</v>
          </cell>
        </row>
        <row r="102">
          <cell r="A102" t="str">
            <v>Westwood Village Park</v>
          </cell>
          <cell r="B102" t="b">
            <v>1</v>
          </cell>
        </row>
        <row r="103">
          <cell r="A103" t="str">
            <v>Wheeler Park</v>
          </cell>
          <cell r="B103" t="b">
            <v>1</v>
          </cell>
        </row>
        <row r="104">
          <cell r="A104" t="str">
            <v>Windsor Park</v>
          </cell>
          <cell r="B104" t="b">
            <v>1</v>
          </cell>
        </row>
        <row r="105">
          <cell r="A105" t="str">
            <v>Woodard Park</v>
          </cell>
          <cell r="B105" t="b">
            <v>1</v>
          </cell>
        </row>
        <row r="106">
          <cell r="A106" t="str">
            <v>Woodlawn Lake Park</v>
          </cell>
          <cell r="B106" t="b">
            <v>1</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sPlayground"/>
    </sheetNames>
    <sheetDataSet>
      <sheetData sheetId="0">
        <row r="1">
          <cell r="A1" t="str">
            <v>Acme Park</v>
          </cell>
          <cell r="B1" t="b">
            <v>1</v>
          </cell>
        </row>
        <row r="2">
          <cell r="A2" t="str">
            <v>Alderete Park</v>
          </cell>
          <cell r="B2" t="b">
            <v>1</v>
          </cell>
        </row>
        <row r="3">
          <cell r="A3" t="str">
            <v>Arnold Park</v>
          </cell>
          <cell r="B3" t="b">
            <v>1</v>
          </cell>
        </row>
        <row r="4">
          <cell r="A4" t="str">
            <v>Arroyo Vista Park</v>
          </cell>
          <cell r="B4" t="b">
            <v>1</v>
          </cell>
        </row>
        <row r="5">
          <cell r="A5" t="str">
            <v>Beacon Hill Park</v>
          </cell>
          <cell r="B5" t="b">
            <v>1</v>
          </cell>
        </row>
        <row r="6">
          <cell r="A6" t="str">
            <v>Bellaire Park</v>
          </cell>
          <cell r="B6" t="b">
            <v>1</v>
          </cell>
        </row>
        <row r="7">
          <cell r="A7" t="str">
            <v>Benavides Park</v>
          </cell>
          <cell r="B7" t="b">
            <v>1</v>
          </cell>
        </row>
        <row r="8">
          <cell r="A8" t="str">
            <v>Blossom Park</v>
          </cell>
          <cell r="B8" t="b">
            <v>1</v>
          </cell>
        </row>
        <row r="9">
          <cell r="A9" t="str">
            <v>Brackenridge Park</v>
          </cell>
          <cell r="B9" t="b">
            <v>1</v>
          </cell>
        </row>
        <row r="10">
          <cell r="A10" t="str">
            <v>Brooks Greenline Park</v>
          </cell>
          <cell r="B10" t="b">
            <v>1</v>
          </cell>
        </row>
        <row r="11">
          <cell r="A11" t="str">
            <v>Brooks Park</v>
          </cell>
          <cell r="B11" t="b">
            <v>1</v>
          </cell>
        </row>
        <row r="12">
          <cell r="A12" t="str">
            <v>Buckeye Park</v>
          </cell>
          <cell r="B12" t="b">
            <v>1</v>
          </cell>
        </row>
        <row r="13">
          <cell r="A13" t="str">
            <v>Calderon Boys and Girls Club</v>
          </cell>
          <cell r="B13" t="b">
            <v>1</v>
          </cell>
        </row>
        <row r="14">
          <cell r="A14" t="str">
            <v>Camargo Park</v>
          </cell>
          <cell r="B14" t="b">
            <v>1</v>
          </cell>
        </row>
        <row r="15">
          <cell r="A15" t="str">
            <v>Cassiano Park</v>
          </cell>
          <cell r="B15" t="b">
            <v>1</v>
          </cell>
        </row>
        <row r="16">
          <cell r="A16" t="str">
            <v>Cathedral Rock Park</v>
          </cell>
          <cell r="B16" t="b">
            <v>1</v>
          </cell>
        </row>
        <row r="17">
          <cell r="A17" t="str">
            <v>Cherry Street Pocket Park</v>
          </cell>
          <cell r="B17" t="b">
            <v>1</v>
          </cell>
        </row>
        <row r="18">
          <cell r="A18" t="str">
            <v>Coliseum Oaks Park</v>
          </cell>
          <cell r="B18" t="b">
            <v>1</v>
          </cell>
        </row>
        <row r="19">
          <cell r="A19" t="str">
            <v>Collins Gardens Park</v>
          </cell>
          <cell r="B19" t="b">
            <v>1</v>
          </cell>
        </row>
        <row r="20">
          <cell r="A20" t="str">
            <v>Comanche Lookout Park</v>
          </cell>
          <cell r="B20" t="b">
            <v>1</v>
          </cell>
        </row>
        <row r="21">
          <cell r="A21" t="str">
            <v>Concepcion Park</v>
          </cell>
          <cell r="B21" t="b">
            <v>1</v>
          </cell>
        </row>
        <row r="22">
          <cell r="A22" t="str">
            <v>Conner Park</v>
          </cell>
          <cell r="B22" t="b">
            <v>1</v>
          </cell>
        </row>
        <row r="23">
          <cell r="A23" t="str">
            <v>Copernicus Park</v>
          </cell>
          <cell r="B23" t="b">
            <v>1</v>
          </cell>
        </row>
        <row r="24">
          <cell r="A24" t="str">
            <v>Crockett Park</v>
          </cell>
          <cell r="B24" t="b">
            <v>1</v>
          </cell>
        </row>
        <row r="25">
          <cell r="A25" t="str">
            <v>Cuellar Park</v>
          </cell>
          <cell r="B25" t="b">
            <v>1</v>
          </cell>
        </row>
        <row r="26">
          <cell r="A26" t="str">
            <v>Dafoste Park</v>
          </cell>
          <cell r="B26" t="b">
            <v>1</v>
          </cell>
        </row>
        <row r="27">
          <cell r="A27" t="str">
            <v>Dawson Park</v>
          </cell>
          <cell r="B27" t="b">
            <v>1</v>
          </cell>
        </row>
        <row r="28">
          <cell r="A28" t="str">
            <v>Dellcrest Park</v>
          </cell>
          <cell r="B28" t="b">
            <v>1</v>
          </cell>
        </row>
        <row r="29">
          <cell r="A29" t="str">
            <v>Dellview Park</v>
          </cell>
          <cell r="B29" t="b">
            <v>1</v>
          </cell>
        </row>
        <row r="30">
          <cell r="A30" t="str">
            <v>Denver Heights Park</v>
          </cell>
          <cell r="B30" t="b">
            <v>1</v>
          </cell>
        </row>
        <row r="31">
          <cell r="A31" t="str">
            <v>Eisenhower Natural Area</v>
          </cell>
          <cell r="B31" t="b">
            <v>1</v>
          </cell>
        </row>
        <row r="32">
          <cell r="A32" t="str">
            <v>Elmendorf Lake Park</v>
          </cell>
          <cell r="B32" t="b">
            <v>1</v>
          </cell>
        </row>
        <row r="33">
          <cell r="A33" t="str">
            <v>Fairchild Park</v>
          </cell>
          <cell r="B33" t="b">
            <v>1</v>
          </cell>
        </row>
        <row r="34">
          <cell r="A34" t="str">
            <v>Farias Park</v>
          </cell>
          <cell r="B34" t="b">
            <v>1</v>
          </cell>
        </row>
        <row r="35">
          <cell r="A35" t="str">
            <v>Flores Park</v>
          </cell>
          <cell r="B35" t="b">
            <v>1</v>
          </cell>
        </row>
        <row r="36">
          <cell r="A36" t="str">
            <v>Forge Park</v>
          </cell>
          <cell r="B36" t="b">
            <v>1</v>
          </cell>
        </row>
        <row r="37">
          <cell r="A37" t="str">
            <v>Garcia Park</v>
          </cell>
          <cell r="B37" t="b">
            <v>1</v>
          </cell>
        </row>
        <row r="38">
          <cell r="A38" t="str">
            <v>Garza Park</v>
          </cell>
          <cell r="B38" t="b">
            <v>1</v>
          </cell>
        </row>
        <row r="39">
          <cell r="A39" t="str">
            <v>Golden Community Park</v>
          </cell>
          <cell r="B39" t="b">
            <v>1</v>
          </cell>
        </row>
        <row r="40">
          <cell r="A40" t="str">
            <v>Gorrell Park</v>
          </cell>
          <cell r="B40" t="b">
            <v>1</v>
          </cell>
        </row>
        <row r="41">
          <cell r="A41" t="str">
            <v>Harlandale Park</v>
          </cell>
          <cell r="B41" t="b">
            <v>1</v>
          </cell>
        </row>
        <row r="42">
          <cell r="A42" t="str">
            <v>Haskin Park</v>
          </cell>
          <cell r="B42" t="b">
            <v>1</v>
          </cell>
        </row>
        <row r="43">
          <cell r="A43" t="str">
            <v>Healy Murphy Park</v>
          </cell>
          <cell r="B43" t="b">
            <v>1</v>
          </cell>
        </row>
        <row r="44">
          <cell r="A44" t="str">
            <v>Hemisfair Park</v>
          </cell>
          <cell r="B44" t="b">
            <v>1</v>
          </cell>
        </row>
        <row r="45">
          <cell r="A45" t="str">
            <v>Heritage Duck Pond Park</v>
          </cell>
          <cell r="B45" t="b">
            <v>1</v>
          </cell>
        </row>
        <row r="46">
          <cell r="A46" t="str">
            <v>Herrera Park</v>
          </cell>
          <cell r="B46" t="b">
            <v>1</v>
          </cell>
        </row>
        <row r="47">
          <cell r="A47" t="str">
            <v>Highland Park</v>
          </cell>
          <cell r="B47" t="b">
            <v>1</v>
          </cell>
        </row>
        <row r="48">
          <cell r="A48" t="str">
            <v>J Street Park</v>
          </cell>
          <cell r="B48" t="b">
            <v>1</v>
          </cell>
        </row>
        <row r="49">
          <cell r="A49" t="str">
            <v>James Park</v>
          </cell>
          <cell r="B49" t="b">
            <v>1</v>
          </cell>
        </row>
        <row r="50">
          <cell r="A50" t="str">
            <v>Jane Dubel Park</v>
          </cell>
          <cell r="B50" t="b">
            <v>1</v>
          </cell>
        </row>
        <row r="51">
          <cell r="A51" t="str">
            <v>Joe Ward Park</v>
          </cell>
          <cell r="B51" t="b">
            <v>1</v>
          </cell>
        </row>
        <row r="52">
          <cell r="A52" t="str">
            <v>Kardon Park</v>
          </cell>
          <cell r="B52" t="b">
            <v>1</v>
          </cell>
        </row>
        <row r="53">
          <cell r="A53" t="str">
            <v>Kelly Area Park</v>
          </cell>
          <cell r="B53" t="b">
            <v>1</v>
          </cell>
        </row>
        <row r="54">
          <cell r="A54" t="str">
            <v>Kennedy Park</v>
          </cell>
          <cell r="B54" t="b">
            <v>1</v>
          </cell>
        </row>
        <row r="55">
          <cell r="A55" t="str">
            <v>Kenwood Park</v>
          </cell>
          <cell r="B55" t="b">
            <v>1</v>
          </cell>
        </row>
        <row r="56">
          <cell r="A56" t="str">
            <v>King Park</v>
          </cell>
          <cell r="B56" t="b">
            <v>1</v>
          </cell>
        </row>
        <row r="57">
          <cell r="A57" t="str">
            <v>Kingsborough Park</v>
          </cell>
          <cell r="B57" t="b">
            <v>1</v>
          </cell>
        </row>
        <row r="58">
          <cell r="A58" t="str">
            <v>Labor Street Park</v>
          </cell>
          <cell r="B58" t="b">
            <v>1</v>
          </cell>
        </row>
        <row r="59">
          <cell r="A59" t="str">
            <v>Lackland Terrace Park</v>
          </cell>
          <cell r="B59" t="b">
            <v>1</v>
          </cell>
        </row>
        <row r="60">
          <cell r="A60" t="str">
            <v>Lady Bird Johnson Park</v>
          </cell>
          <cell r="B60" t="b">
            <v>1</v>
          </cell>
        </row>
        <row r="61">
          <cell r="A61" t="str">
            <v>Las Palmas Park</v>
          </cell>
          <cell r="B61" t="b">
            <v>1</v>
          </cell>
        </row>
        <row r="62">
          <cell r="A62" t="str">
            <v>Levi Strauss Park</v>
          </cell>
          <cell r="B62" t="b">
            <v>1</v>
          </cell>
        </row>
        <row r="63">
          <cell r="A63" t="str">
            <v>Lincoln Park</v>
          </cell>
          <cell r="B63" t="b">
            <v>1</v>
          </cell>
        </row>
        <row r="64">
          <cell r="A64" t="str">
            <v>Lockwood Park</v>
          </cell>
          <cell r="B64" t="b">
            <v>1</v>
          </cell>
        </row>
        <row r="65">
          <cell r="A65" t="str">
            <v>Los Angeles Heights Park</v>
          </cell>
          <cell r="B65" t="b">
            <v>1</v>
          </cell>
        </row>
        <row r="66">
          <cell r="A66" t="str">
            <v>Madison Square Park</v>
          </cell>
          <cell r="B66" t="b">
            <v>1</v>
          </cell>
        </row>
        <row r="67">
          <cell r="A67" t="str">
            <v>Martinez Park</v>
          </cell>
          <cell r="B67" t="b">
            <v>1</v>
          </cell>
        </row>
        <row r="68">
          <cell r="A68" t="str">
            <v>Mattox Park</v>
          </cell>
          <cell r="B68" t="b">
            <v>1</v>
          </cell>
        </row>
        <row r="69">
          <cell r="A69" t="str">
            <v>McAllister Park</v>
          </cell>
          <cell r="B69" t="b">
            <v>1</v>
          </cell>
        </row>
        <row r="70">
          <cell r="A70" t="str">
            <v>Medina Base Road Park</v>
          </cell>
          <cell r="B70" t="b">
            <v>1</v>
          </cell>
        </row>
        <row r="71">
          <cell r="A71" t="str">
            <v>Mendoza Park</v>
          </cell>
          <cell r="B71" t="b">
            <v>1</v>
          </cell>
        </row>
        <row r="72">
          <cell r="A72" t="str">
            <v>Milam Park</v>
          </cell>
          <cell r="B72" t="b">
            <v>1</v>
          </cell>
        </row>
        <row r="73">
          <cell r="A73" t="str">
            <v>Milam Wesley Tealer Park</v>
          </cell>
          <cell r="B73" t="b">
            <v>1</v>
          </cell>
        </row>
        <row r="74">
          <cell r="A74" t="str">
            <v>Miller Park</v>
          </cell>
          <cell r="B74" t="b">
            <v>1</v>
          </cell>
        </row>
        <row r="75">
          <cell r="A75" t="str">
            <v>Millers Pond Park</v>
          </cell>
          <cell r="B75" t="b">
            <v>1</v>
          </cell>
        </row>
        <row r="76">
          <cell r="A76" t="str">
            <v>Mission Creek Park</v>
          </cell>
          <cell r="B76" t="b">
            <v>1</v>
          </cell>
        </row>
        <row r="77">
          <cell r="A77" t="str">
            <v>Monterrey Park</v>
          </cell>
          <cell r="B77" t="b">
            <v>1</v>
          </cell>
        </row>
        <row r="78">
          <cell r="A78" t="str">
            <v>Morrill Park</v>
          </cell>
          <cell r="B78" t="b">
            <v>1</v>
          </cell>
        </row>
        <row r="79">
          <cell r="A79" t="str">
            <v>Nani Falcone Park</v>
          </cell>
          <cell r="B79" t="b">
            <v>1</v>
          </cell>
        </row>
        <row r="80">
          <cell r="A80" t="str">
            <v>Navarro Park</v>
          </cell>
          <cell r="B80" t="b">
            <v>1</v>
          </cell>
        </row>
        <row r="81">
          <cell r="A81" t="str">
            <v>New Territories Park</v>
          </cell>
          <cell r="B81" t="b">
            <v>1</v>
          </cell>
        </row>
        <row r="82">
          <cell r="A82" t="str">
            <v>Normoyle Park</v>
          </cell>
          <cell r="B82" t="b">
            <v>1</v>
          </cell>
        </row>
        <row r="83">
          <cell r="A83" t="str">
            <v>Northampton Park</v>
          </cell>
          <cell r="B83" t="b">
            <v>1</v>
          </cell>
        </row>
        <row r="84">
          <cell r="A84" t="str">
            <v>Northridge Park</v>
          </cell>
          <cell r="B84" t="b">
            <v>1</v>
          </cell>
        </row>
        <row r="85">
          <cell r="A85" t="str">
            <v>O P Schnabel Park</v>
          </cell>
          <cell r="B85" t="b">
            <v>1</v>
          </cell>
        </row>
        <row r="86">
          <cell r="A86" t="str">
            <v>Ojeda Park</v>
          </cell>
          <cell r="B86" t="b">
            <v>1</v>
          </cell>
        </row>
        <row r="87">
          <cell r="A87" t="str">
            <v>Olmos Basin Park</v>
          </cell>
          <cell r="B87" t="b">
            <v>1</v>
          </cell>
        </row>
        <row r="88">
          <cell r="A88" t="str">
            <v>Olympia Park</v>
          </cell>
          <cell r="B88" t="b">
            <v>1</v>
          </cell>
        </row>
        <row r="89">
          <cell r="A89" t="str">
            <v>Palm Heights Park</v>
          </cell>
          <cell r="B89" t="b">
            <v>1</v>
          </cell>
        </row>
        <row r="90">
          <cell r="A90" t="str">
            <v>Palo Alto Park</v>
          </cell>
          <cell r="B90" t="b">
            <v>1</v>
          </cell>
        </row>
        <row r="91">
          <cell r="A91" t="str">
            <v>Palo Alto Terrace Park</v>
          </cell>
          <cell r="B91" t="b">
            <v>1</v>
          </cell>
        </row>
        <row r="92">
          <cell r="A92" t="str">
            <v>Parman Library Park</v>
          </cell>
          <cell r="B92" t="b">
            <v>1</v>
          </cell>
        </row>
        <row r="93">
          <cell r="A93" t="str">
            <v>Pearsall Park</v>
          </cell>
          <cell r="B93" t="b">
            <v>1</v>
          </cell>
        </row>
        <row r="94">
          <cell r="A94" t="str">
            <v>Perez Park</v>
          </cell>
          <cell r="B94" t="b">
            <v>1</v>
          </cell>
        </row>
        <row r="95">
          <cell r="A95" t="str">
            <v>Pershing Park</v>
          </cell>
          <cell r="B95" t="b">
            <v>1</v>
          </cell>
        </row>
        <row r="96">
          <cell r="A96" t="str">
            <v>Phil Hardberger Natural Area</v>
          </cell>
          <cell r="B96" t="b">
            <v>1</v>
          </cell>
        </row>
        <row r="97">
          <cell r="A97" t="str">
            <v>Phillis Wheatley Park</v>
          </cell>
          <cell r="B97" t="b">
            <v>1</v>
          </cell>
        </row>
        <row r="98">
          <cell r="A98" t="str">
            <v>Pickwell Park</v>
          </cell>
          <cell r="B98" t="b">
            <v>1</v>
          </cell>
        </row>
        <row r="99">
          <cell r="A99" t="str">
            <v>Pittman Sullivan Park</v>
          </cell>
          <cell r="B99" t="b">
            <v>1</v>
          </cell>
        </row>
        <row r="100">
          <cell r="A100" t="str">
            <v>Pytel Park</v>
          </cell>
          <cell r="B100" t="b">
            <v>1</v>
          </cell>
        </row>
        <row r="101">
          <cell r="A101" t="str">
            <v>Rainbow Hills Park</v>
          </cell>
          <cell r="B101" t="b">
            <v>1</v>
          </cell>
        </row>
        <row r="102">
          <cell r="A102" t="str">
            <v>Raintree Park</v>
          </cell>
          <cell r="B102" t="b">
            <v>1</v>
          </cell>
        </row>
        <row r="103">
          <cell r="A103" t="str">
            <v>Rohde Park</v>
          </cell>
          <cell r="B103" t="b">
            <v>1</v>
          </cell>
        </row>
        <row r="104">
          <cell r="A104" t="str">
            <v>Roosevelt Park</v>
          </cell>
          <cell r="B104" t="b">
            <v>1</v>
          </cell>
        </row>
        <row r="105">
          <cell r="A105" t="str">
            <v>Rosedale Park</v>
          </cell>
          <cell r="B105" t="b">
            <v>1</v>
          </cell>
        </row>
        <row r="106">
          <cell r="A106" t="str">
            <v>Royalgate Park</v>
          </cell>
          <cell r="B106" t="b">
            <v>1</v>
          </cell>
        </row>
        <row r="107">
          <cell r="A107" t="str">
            <v>San Juan Brady Park</v>
          </cell>
          <cell r="B107" t="b">
            <v>1</v>
          </cell>
        </row>
        <row r="108">
          <cell r="A108" t="str">
            <v>San Pedro Springs Park</v>
          </cell>
          <cell r="B108" t="b">
            <v>1</v>
          </cell>
        </row>
        <row r="109">
          <cell r="A109" t="str">
            <v>Scates Park</v>
          </cell>
          <cell r="B109" t="b">
            <v>1</v>
          </cell>
        </row>
        <row r="110">
          <cell r="A110" t="str">
            <v>Skyline Park</v>
          </cell>
          <cell r="B110" t="b">
            <v>1</v>
          </cell>
        </row>
        <row r="111">
          <cell r="A111" t="str">
            <v>Slick Park</v>
          </cell>
          <cell r="B111" t="b">
            <v>1</v>
          </cell>
        </row>
        <row r="112">
          <cell r="A112" t="str">
            <v>South San Park</v>
          </cell>
          <cell r="B112" t="b">
            <v>1</v>
          </cell>
        </row>
        <row r="113">
          <cell r="A113" t="str">
            <v>Southside Lions Park</v>
          </cell>
          <cell r="B113" t="b">
            <v>1</v>
          </cell>
        </row>
        <row r="114">
          <cell r="A114" t="str">
            <v>Spicewood Park</v>
          </cell>
          <cell r="B114" t="b">
            <v>1</v>
          </cell>
        </row>
        <row r="115">
          <cell r="A115" t="str">
            <v>Springtime Park</v>
          </cell>
          <cell r="B115" t="b">
            <v>1</v>
          </cell>
        </row>
        <row r="116">
          <cell r="A116" t="str">
            <v>Stablewood Farms Park</v>
          </cell>
          <cell r="B116" t="b">
            <v>1</v>
          </cell>
        </row>
        <row r="117">
          <cell r="A117" t="str">
            <v>Stinson Park</v>
          </cell>
          <cell r="B117" t="b">
            <v>1</v>
          </cell>
        </row>
        <row r="118">
          <cell r="A118" t="str">
            <v>Stone Oak Natural Areas</v>
          </cell>
          <cell r="B118" t="b">
            <v>1</v>
          </cell>
        </row>
        <row r="119">
          <cell r="A119" t="str">
            <v>Sun Valley Library Park</v>
          </cell>
          <cell r="B119" t="b">
            <v>1</v>
          </cell>
        </row>
        <row r="120">
          <cell r="A120" t="str">
            <v>Sunrise Park</v>
          </cell>
          <cell r="B120" t="b">
            <v>1</v>
          </cell>
        </row>
        <row r="121">
          <cell r="A121" t="str">
            <v>Sunset Hills Park</v>
          </cell>
          <cell r="B121" t="b">
            <v>1</v>
          </cell>
        </row>
        <row r="122">
          <cell r="A122" t="str">
            <v>Tejeda Park</v>
          </cell>
          <cell r="B122" t="b">
            <v>1</v>
          </cell>
        </row>
        <row r="123">
          <cell r="A123" t="str">
            <v>Tierra Del Sol Park</v>
          </cell>
          <cell r="B123" t="b">
            <v>1</v>
          </cell>
        </row>
        <row r="124">
          <cell r="A124" t="str">
            <v>Timber Ridge Park</v>
          </cell>
          <cell r="B124" t="b">
            <v>1</v>
          </cell>
        </row>
        <row r="125">
          <cell r="A125" t="str">
            <v>Van de Walle Park</v>
          </cell>
          <cell r="B125" t="b">
            <v>1</v>
          </cell>
        </row>
        <row r="126">
          <cell r="A126" t="str">
            <v>Vidaurri Park</v>
          </cell>
          <cell r="B126" t="b">
            <v>1</v>
          </cell>
        </row>
        <row r="127">
          <cell r="A127" t="str">
            <v>Villa Coronado Park</v>
          </cell>
          <cell r="B127" t="b">
            <v>1</v>
          </cell>
        </row>
        <row r="128">
          <cell r="A128" t="str">
            <v>Walker Ranch Natural Areas</v>
          </cell>
          <cell r="B128" t="b">
            <v>1</v>
          </cell>
        </row>
        <row r="129">
          <cell r="A129" t="str">
            <v>West End Park</v>
          </cell>
          <cell r="B129" t="b">
            <v>1</v>
          </cell>
        </row>
        <row r="130">
          <cell r="A130" t="str">
            <v>Westwood Village Park</v>
          </cell>
          <cell r="B130" t="b">
            <v>1</v>
          </cell>
        </row>
        <row r="131">
          <cell r="A131" t="str">
            <v>Wheeler Park</v>
          </cell>
          <cell r="B131" t="b">
            <v>1</v>
          </cell>
        </row>
        <row r="132">
          <cell r="A132" t="str">
            <v>Windsor Park</v>
          </cell>
          <cell r="B132" t="b">
            <v>1</v>
          </cell>
        </row>
        <row r="133">
          <cell r="A133" t="str">
            <v>Woodlawn Lake Park</v>
          </cell>
          <cell r="B133" t="b">
            <v>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sanantonio.gov/ParksAndRec/Parks-Facilities/All-Parks-Facilities/Parks-Facilities-Details/ArtMID/14820/ArticleID/2493/Tom-Slick-Park?Park=223&amp;Facility=" TargetMode="External"/><Relationship Id="rId13" Type="http://schemas.openxmlformats.org/officeDocument/2006/relationships/hyperlink" Target="https://www.sanantonio.gov/ParksAndRec/Parks-Facilities/All-Parks-Facilities/Parks-Facilities-Details/ArtMID/14820/ArticleID/2534/Palm-Heights-Park?Park=183&amp;Facility=" TargetMode="External"/><Relationship Id="rId3" Type="http://schemas.openxmlformats.org/officeDocument/2006/relationships/hyperlink" Target="https://www.sanantonio.gov/ParksAndRec/Parks-Facilities/All-Parks-Facilities/Parks-Facilities-Details/ArtMID/14820/ArticleID/2704/Alamo-Plaza?Park=4&amp;Facility=" TargetMode="External"/><Relationship Id="rId7" Type="http://schemas.openxmlformats.org/officeDocument/2006/relationships/hyperlink" Target="https://www.sanantonio.gov/ParksAndRec/Parks-Facilities/All-Parks-Facilities/Parks-Facilities-Details/ArtMID/14820/ArticleID/4153/Arroyo-Vista-Park?Park=10&amp;Facility=" TargetMode="External"/><Relationship Id="rId12" Type="http://schemas.openxmlformats.org/officeDocument/2006/relationships/hyperlink" Target="https://www.sanantonio.gov/ParksAndRec/Parks-Facilities/All-Parks-Facilities/Parks-Facilities-Details/ArtMID/14820/ArticleID/2565/Millers-Pond?Park=154&amp;Facility=" TargetMode="External"/><Relationship Id="rId2" Type="http://schemas.openxmlformats.org/officeDocument/2006/relationships/hyperlink" Target="https://www.sanantonio.gov/ParksAndRec/Parks-Facilities/All-Parks-Facilities/Parks-Facilities-Details/ArtMID/14820/ArticleID/2341/Acequia-Park?Park=1&amp;Facility=" TargetMode="External"/><Relationship Id="rId1" Type="http://schemas.openxmlformats.org/officeDocument/2006/relationships/hyperlink" Target="https://www.sanantonio.gov/ParksAndRec/Parks-Facilities/All-Parks-Facilities/Parks-Facilities-Details/ArtMID/14820/ArticleID/2307/Acme-Park?Park=2&amp;Facility=" TargetMode="External"/><Relationship Id="rId6" Type="http://schemas.openxmlformats.org/officeDocument/2006/relationships/hyperlink" Target="https://www.sanantonio.gov/ParksAndRec/Parks-Facilities/All-Parks-Facilities/Parks-Facilities-Details/ArtMID/14820/ArticleID/2433/Arnold-Park?Park=9&amp;Facility=" TargetMode="External"/><Relationship Id="rId11" Type="http://schemas.openxmlformats.org/officeDocument/2006/relationships/hyperlink" Target="https://www.sanantonio.gov/ParksAndRec/Parks-Facilities/All-Parks-Facilities/Parks-Facilities-Details/ArtMID/14820/ArticleID/2885/Harlandale-Park?Park=89&amp;Facility=" TargetMode="External"/><Relationship Id="rId5" Type="http://schemas.openxmlformats.org/officeDocument/2006/relationships/hyperlink" Target="https://www.sanantonio.gov/ParksAndRec/Parks-Facilities/All-Parks-Facilities/Parks-Facilities-Details/ArtMID/14820/ArticleID/2431/Amistad-Park?Park=7&amp;Facility=" TargetMode="External"/><Relationship Id="rId15" Type="http://schemas.openxmlformats.org/officeDocument/2006/relationships/hyperlink" Target="https://www.sanantonio.gov/ParksAndRec/Parks-Facilities/All-Parks-Facilities/Parks-Facilities-Details/ArtMID/14820/ArticleID/2436/Bellaire-Park?Park=13&amp;Facility=" TargetMode="External"/><Relationship Id="rId10" Type="http://schemas.openxmlformats.org/officeDocument/2006/relationships/hyperlink" Target="https://www.sanantonio.gov/ParksAndRec/Parks-Facilities/All-Parks-Facilities/Parks-Facilities-Details/ArtMID/14820/ArticleID/2354/Garza-Park?Park=80&amp;Facility=" TargetMode="External"/><Relationship Id="rId4" Type="http://schemas.openxmlformats.org/officeDocument/2006/relationships/hyperlink" Target="https://www.sanantonio.gov/ParksAndRec/Parks-Facilities/All-Parks-Facilities/Parks-Facilities-Details/ArtMID/14820/ArticleID/2430/Alderete-Park?Park=5&amp;Facility=" TargetMode="External"/><Relationship Id="rId9" Type="http://schemas.openxmlformats.org/officeDocument/2006/relationships/hyperlink" Target="https://www.sanantonio.gov/ParksAndRec/Parks-Facilities/All-Parks-Facilities/Parks-Facilities-Details/ArtMID/14820/ArticleID/2892/Labor-Street-Park?Park=268&amp;Facility=" TargetMode="External"/><Relationship Id="rId14" Type="http://schemas.openxmlformats.org/officeDocument/2006/relationships/hyperlink" Target="https://www.sanantonio.gov/ParksAndRec/Parks-Facilities/All-Parks-Facilities/Parks-Facilities-Details/ArtMID/14820/ArticleID/2435/Bamberger-Nature-Park?Park=11&amp;Facility="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sanantonio.gov/ParksAndRec/Parks-Facilities/All-Parks-Facilities/Parks-Facilities-Details/ArtMID/14820/ArticleID/2484/Stone-Oak-Park?Park=232&amp;Facilit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1382A-EA0E-B445-9278-4FF8010E48AF}">
  <dimension ref="A1:AU231"/>
  <sheetViews>
    <sheetView tabSelected="1" workbookViewId="0">
      <pane ySplit="1" topLeftCell="A6" activePane="bottomLeft" state="frozen"/>
      <selection pane="bottomLeft" activeCell="L14" sqref="L14"/>
    </sheetView>
  </sheetViews>
  <sheetFormatPr baseColWidth="10" defaultRowHeight="16" x14ac:dyDescent="0.2"/>
  <cols>
    <col min="1" max="1" width="6.33203125" bestFit="1" customWidth="1"/>
    <col min="2" max="2" width="40.6640625" bestFit="1" customWidth="1"/>
    <col min="3" max="3" width="24.1640625" bestFit="1" customWidth="1"/>
    <col min="4" max="4" width="11" bestFit="1" customWidth="1"/>
    <col min="5" max="5" width="5.33203125" bestFit="1" customWidth="1"/>
    <col min="6" max="6" width="7.5" bestFit="1" customWidth="1"/>
    <col min="7" max="8" width="8.83203125" bestFit="1" customWidth="1"/>
    <col min="9" max="9" width="4.6640625" bestFit="1" customWidth="1"/>
    <col min="10" max="10" width="8.1640625" bestFit="1" customWidth="1"/>
    <col min="11" max="11" width="25.1640625" customWidth="1"/>
    <col min="12" max="12" width="15.83203125" customWidth="1"/>
    <col min="13" max="13" width="18.5" customWidth="1"/>
    <col min="14" max="14" width="18.83203125" bestFit="1" customWidth="1"/>
    <col min="15" max="15" width="14.6640625" bestFit="1" customWidth="1"/>
    <col min="16" max="16" width="7.83203125" bestFit="1" customWidth="1"/>
    <col min="17" max="17" width="11.33203125" bestFit="1" customWidth="1"/>
    <col min="18" max="18" width="12.83203125" bestFit="1" customWidth="1"/>
    <col min="19" max="19" width="10.5" bestFit="1" customWidth="1"/>
    <col min="20" max="20" width="9.1640625" bestFit="1" customWidth="1"/>
    <col min="21" max="21" width="10.33203125" bestFit="1" customWidth="1"/>
    <col min="22" max="22" width="13.1640625" bestFit="1" customWidth="1"/>
    <col min="23" max="23" width="7.5" bestFit="1" customWidth="1"/>
    <col min="24" max="24" width="13" bestFit="1" customWidth="1"/>
    <col min="25" max="25" width="12.5" bestFit="1" customWidth="1"/>
    <col min="26" max="27" width="11" bestFit="1" customWidth="1"/>
    <col min="28" max="28" width="11.33203125" bestFit="1" customWidth="1"/>
    <col min="29" max="29" width="9.5" bestFit="1" customWidth="1"/>
    <col min="31" max="31" width="10.6640625" bestFit="1" customWidth="1"/>
    <col min="32" max="32" width="15.83203125" bestFit="1" customWidth="1"/>
    <col min="33" max="33" width="11.33203125" bestFit="1" customWidth="1"/>
    <col min="34" max="34" width="14.83203125" bestFit="1" customWidth="1"/>
    <col min="35" max="35" width="11.83203125" bestFit="1" customWidth="1"/>
    <col min="36" max="36" width="12" bestFit="1" customWidth="1"/>
    <col min="37" max="37" width="9.33203125" bestFit="1" customWidth="1"/>
    <col min="38" max="38" width="10.33203125" bestFit="1" customWidth="1"/>
    <col min="39" max="39" width="9.33203125" bestFit="1" customWidth="1"/>
    <col min="40" max="40" width="12" bestFit="1" customWidth="1"/>
    <col min="41" max="41" width="7.5" bestFit="1" customWidth="1"/>
    <col min="42" max="42" width="12.33203125" bestFit="1" customWidth="1"/>
    <col min="43" max="43" width="18.5" bestFit="1" customWidth="1"/>
    <col min="44" max="45" width="10" customWidth="1"/>
    <col min="46" max="46" width="10" bestFit="1" customWidth="1"/>
    <col min="47" max="47" width="15.1640625" bestFit="1" customWidth="1"/>
  </cols>
  <sheetData>
    <row r="1" spans="1:47" x14ac:dyDescent="0.2">
      <c r="A1" t="s">
        <v>0</v>
      </c>
      <c r="B1" t="s">
        <v>1</v>
      </c>
      <c r="C1" t="s">
        <v>2</v>
      </c>
      <c r="D1" t="s">
        <v>3</v>
      </c>
      <c r="E1" t="s">
        <v>4</v>
      </c>
      <c r="F1" t="s">
        <v>5</v>
      </c>
      <c r="G1" t="s">
        <v>6</v>
      </c>
      <c r="H1" t="s">
        <v>7</v>
      </c>
      <c r="I1" t="s">
        <v>8</v>
      </c>
      <c r="J1" t="s">
        <v>9</v>
      </c>
      <c r="K1" t="s">
        <v>10</v>
      </c>
      <c r="L1" t="s">
        <v>11</v>
      </c>
      <c r="M1" t="s">
        <v>12</v>
      </c>
      <c r="N1" t="s">
        <v>13</v>
      </c>
      <c r="O1" t="s">
        <v>51</v>
      </c>
      <c r="P1" t="s">
        <v>54</v>
      </c>
      <c r="Q1" t="s">
        <v>129</v>
      </c>
      <c r="R1" t="s">
        <v>14</v>
      </c>
      <c r="S1" t="s">
        <v>128</v>
      </c>
      <c r="T1" t="s">
        <v>15</v>
      </c>
      <c r="U1" t="s">
        <v>16</v>
      </c>
      <c r="V1" t="s">
        <v>17</v>
      </c>
      <c r="W1" t="s">
        <v>18</v>
      </c>
      <c r="X1" t="s">
        <v>19</v>
      </c>
      <c r="Y1" t="s">
        <v>21</v>
      </c>
      <c r="Z1" t="s">
        <v>20</v>
      </c>
      <c r="AA1" t="s">
        <v>22</v>
      </c>
      <c r="AB1" t="s">
        <v>23</v>
      </c>
      <c r="AC1" t="s">
        <v>52</v>
      </c>
      <c r="AD1" t="s">
        <v>24</v>
      </c>
      <c r="AE1" t="s">
        <v>25</v>
      </c>
      <c r="AF1" t="s">
        <v>26</v>
      </c>
      <c r="AG1" t="s">
        <v>27</v>
      </c>
      <c r="AH1" t="s">
        <v>28</v>
      </c>
      <c r="AI1" t="s">
        <v>29</v>
      </c>
      <c r="AJ1" t="s">
        <v>53</v>
      </c>
      <c r="AK1" t="s">
        <v>30</v>
      </c>
      <c r="AL1" t="s">
        <v>31</v>
      </c>
      <c r="AM1" t="s">
        <v>32</v>
      </c>
      <c r="AN1" t="s">
        <v>33</v>
      </c>
      <c r="AO1" t="s">
        <v>34</v>
      </c>
      <c r="AP1" t="s">
        <v>35</v>
      </c>
      <c r="AQ1" t="s">
        <v>369</v>
      </c>
      <c r="AR1" t="s">
        <v>370</v>
      </c>
      <c r="AS1" t="s">
        <v>391</v>
      </c>
      <c r="AT1" t="s">
        <v>36</v>
      </c>
      <c r="AU1" t="s">
        <v>37</v>
      </c>
    </row>
    <row r="2" spans="1:47" ht="16" customHeight="1" x14ac:dyDescent="0.2">
      <c r="A2" s="1">
        <v>1</v>
      </c>
      <c r="B2" s="1" t="s">
        <v>40</v>
      </c>
      <c r="C2" t="s">
        <v>41</v>
      </c>
      <c r="D2" t="s">
        <v>42</v>
      </c>
      <c r="E2" t="s">
        <v>39</v>
      </c>
      <c r="F2">
        <v>78214</v>
      </c>
      <c r="G2">
        <v>-98.458100000000002</v>
      </c>
      <c r="H2">
        <v>29.342300000000002</v>
      </c>
      <c r="I2">
        <v>0</v>
      </c>
      <c r="J2" t="b">
        <v>0</v>
      </c>
      <c r="K2" s="3" t="s">
        <v>48</v>
      </c>
      <c r="L2" s="2" t="s">
        <v>49</v>
      </c>
      <c r="M2" t="s">
        <v>50</v>
      </c>
      <c r="N2" t="b">
        <f>IF(ISNA(VLOOKUP(B2,[1]hasCommunityCenter!$A$1:$B$45,2,FALSE)),FALSE,VLOOKUP(B2,[1]hasCommunityCenter!$A$1:$B$45,2,FALSE))</f>
        <v>0</v>
      </c>
      <c r="O2" t="b">
        <v>0</v>
      </c>
      <c r="P2" t="b">
        <v>0</v>
      </c>
      <c r="Q2" t="b">
        <f>'School Parks'!P2=IF(ISNA(VLOOKUP(B2,[2]hasPublicArtDisplay!$A$1:$B$40,2,FALSE)),FALSE,VLOOKUP(B2,[2]hasPublicArtDisplay!$A$1:$B$40,2,FALSE))</f>
        <v>1</v>
      </c>
      <c r="R2" t="b">
        <f>IF(ISNA(VLOOKUP(B2,[3]hasRestrooms!$A$1:$B$63,2,FALSE)),FALSE,VLOOKUP(B2,[3]hasRestrooms!$A$1:$B$63,2,FALSE))</f>
        <v>1</v>
      </c>
      <c r="S2" t="b">
        <f>IF(ISNA(VLOOKUP(B2,[4]hasPortolet!$A$1:$B$81,2,FALSE)),FALSE,VLOOKUP(B2,[4]hasPortolet!$A$1:$B$81,2,FALSE))</f>
        <v>0</v>
      </c>
      <c r="T2" t="b">
        <f>IF(ISNA(VLOOKUP(B2,[5]hasWater!$A$1:$B$157,2,FALSE)),FALSE,VLOOKUP(B2,[5]hasWater!$A$1:$B$157,2,FALSE))</f>
        <v>0</v>
      </c>
      <c r="U2" t="b">
        <f>IF(ISNA(VLOOKUP(B2,[6]hasPavillion!$A$1:$B$97,2,FALSE)),FALSE,VLOOKUP(B2,[6]hasPavillion!$A$1:$B$97,2,FALSE))</f>
        <v>0</v>
      </c>
      <c r="V2" t="b">
        <f>IF(ISNA(VLOOKUP(B2,[7]hasPicnicTable!$A$1:$B$149,2,FALSE)),FALSE,VLOOKUP(B2,[7]hasPicnicTable!$A$1:$B$149,2,FALSE))</f>
        <v>1</v>
      </c>
      <c r="W2" t="b">
        <f>IF(ISNA(VLOOKUP(B2,[8]hasGrill!$A$1:$B$106,2,FALSE)),FALSE,VLOOKUP(B2,[8]hasGrill!$A$1:$B$106,2,FALSE))</f>
        <v>1</v>
      </c>
      <c r="X2" t="b">
        <f>IF(ISNA(VLOOKUP(B2,[9]hasPlayground!$A$1:$B$133,2,FALSE)),FALSE,VLOOKUP(B2,[9]hasPlayground!$A$1:$B$133,2,FALSE))</f>
        <v>0</v>
      </c>
      <c r="Y2" t="b">
        <f>IF(ISNA(VLOOKUP(B2,[10]hasBaseball!$A$1:$B$24,2,FALSE)),FALSE,VLOOKUP(B2,[10]hasBaseball!$A$1:$B$24,2,FALSE))</f>
        <v>0</v>
      </c>
      <c r="Z2" t="b">
        <f>IF(ISNA(VLOOKUP(B2,[11]hasBasketBall!$A$1:$B$90,2,FALSE)),FALSE,VLOOKUP(B2,[11]hasBasketBall!$A$1:$B$90,2,FALSE))</f>
        <v>0</v>
      </c>
      <c r="AA2" t="b">
        <v>0</v>
      </c>
      <c r="AB2" t="b">
        <v>1</v>
      </c>
      <c r="AC2" t="b">
        <v>0</v>
      </c>
      <c r="AD2" t="b">
        <v>0</v>
      </c>
      <c r="AE2" t="b">
        <f>IF(ISNA(VLOOKUP(B2,[12]hasDogPark!$A$1:$B$14,2,FALSE)),FALSE,VLOOKUP(B2,[12]hasDogPark!$A$1:$B$14,2,FALSE))</f>
        <v>0</v>
      </c>
      <c r="AF2" t="b">
        <v>0</v>
      </c>
      <c r="AG2" t="b">
        <v>0</v>
      </c>
      <c r="AH2" t="b">
        <v>0</v>
      </c>
      <c r="AI2" t="b">
        <v>0</v>
      </c>
      <c r="AJ2" t="b">
        <f>IF(ISNA(VLOOKUP(B2,[13]hasSkatePark!$A$1:$B$16,2,FALSE)),FALSE,VLOOKUP(B2,[13]hasSkatePark!$A$1:$B$16,2,FALSE))</f>
        <v>0</v>
      </c>
      <c r="AK2" t="b">
        <f>IF(ISNA(VLOOKUP(B2,[14]hasSoccer!$A$1:$B$31,2,FALSE)),FALSE,VLOOKUP(B2,[14]hasSoccer!$A$1:$B$31,2,FALSE))</f>
        <v>0</v>
      </c>
      <c r="AL2" t="b">
        <f>IF(ISNA(VLOOKUP(B2,[15]hasSoftball!$A$1:$B$55,2,FALSE)),FALSE,VLOOKUP(B2,[15]hasSoftball!$A$1:$B$55,2,FALSE))</f>
        <v>0</v>
      </c>
      <c r="AM2" t="b">
        <f>IF(ISNA(VLOOKUP(B2,[16]hasTennis!$A$1:$B$34,2,FALSE)),FALSE,VLOOKUP(B2,[16]hasTennis!$A$1:$B$34,2,FALSE))</f>
        <v>0</v>
      </c>
      <c r="AN2" t="b">
        <v>0</v>
      </c>
      <c r="AO2" t="b">
        <f>IF(ISNA(VLOOKUP(B2,[17]hasPool!$A$1:$B$29,2,FALSE)),FALSE,VLOOKUP(B2,[17]hasPool!$A$1:$B$29,2,FALSE))</f>
        <v>0</v>
      </c>
      <c r="AP2" t="b">
        <v>0</v>
      </c>
      <c r="AQ2" t="b">
        <f>IF(ISNA(VLOOKUP(B2,[18]unpavedBike!$A$1:$B$19,2,FALSE)),FALSE,VLOOKUP(B2,[18]unpavedBike!$A$1:$B$19,2,FALSE))</f>
        <v>0</v>
      </c>
      <c r="AR2" t="b">
        <f>IF(ISNA(VLOOKUP(B2,[19]pavedBike!$A$1:$B$62,2,FALSE)),FALSE,VLOOKUP(B2,[19]pavedBike!$A$1:$B$62,2,FALSE))</f>
        <v>1</v>
      </c>
      <c r="AS2" t="b">
        <f>IF(ISNA(VLOOKUP(B2,[20]hasWalkingTrail!$A$1:$B$142,2,FALSE)),FALSE,VLOOKUP(B2,[20]hasWalkingTrail!$A$1:$B$142,2,FALSE))</f>
        <v>1</v>
      </c>
      <c r="AT2">
        <v>1.2</v>
      </c>
    </row>
    <row r="3" spans="1:47" ht="16" customHeight="1" x14ac:dyDescent="0.2">
      <c r="A3" s="1">
        <v>2</v>
      </c>
      <c r="B3" s="1" t="s">
        <v>43</v>
      </c>
      <c r="C3" t="s">
        <v>44</v>
      </c>
      <c r="D3" t="s">
        <v>42</v>
      </c>
      <c r="E3" t="s">
        <v>39</v>
      </c>
      <c r="F3">
        <v>78237</v>
      </c>
      <c r="G3">
        <v>-98.587500000000006</v>
      </c>
      <c r="H3">
        <v>29.4254</v>
      </c>
      <c r="I3">
        <v>0</v>
      </c>
      <c r="J3" t="b">
        <v>0</v>
      </c>
      <c r="K3" s="3" t="s">
        <v>46</v>
      </c>
      <c r="L3" s="2" t="s">
        <v>45</v>
      </c>
      <c r="M3" t="s">
        <v>47</v>
      </c>
      <c r="N3" t="b">
        <f>IF(ISNA(VLOOKUP(B3,[1]hasCommunityCenter!$A$1:$B$45,2,FALSE)),FALSE,VLOOKUP(B3,[1]hasCommunityCenter!$A$1:$B$45,2,FALSE))</f>
        <v>0</v>
      </c>
      <c r="O3" t="b">
        <v>0</v>
      </c>
      <c r="P3" t="b">
        <v>0</v>
      </c>
      <c r="Q3" t="b">
        <f>'School Parks'!P3=IF(ISNA(VLOOKUP(B3,[2]hasPublicArtDisplay!$A$1:$B$40,2,FALSE)),FALSE,VLOOKUP(B3,[2]hasPublicArtDisplay!$A$1:$B$40,2,FALSE))</f>
        <v>1</v>
      </c>
      <c r="R3" t="b">
        <f>IF(ISNA(VLOOKUP(B3,[3]hasRestrooms!$A$1:$B$63,2,FALSE)),FALSE,VLOOKUP(B3,[3]hasRestrooms!$A$1:$B$63,2,FALSE))</f>
        <v>0</v>
      </c>
      <c r="S3" t="b">
        <f>IF(ISNA(VLOOKUP(B3,[4]hasPortolet!$A$1:$B$81,2,FALSE)),FALSE,VLOOKUP(B3,[4]hasPortolet!$A$1:$B$81,2,FALSE))</f>
        <v>0</v>
      </c>
      <c r="T3" t="b">
        <f>IF(ISNA(VLOOKUP(B3,[5]hasWater!$A$1:$B$157,2,FALSE)),FALSE,VLOOKUP(B3,[5]hasWater!$A$1:$B$157,2,FALSE))</f>
        <v>1</v>
      </c>
      <c r="U3" t="b">
        <f>IF(ISNA(VLOOKUP(B3,[6]hasPavillion!$A$1:$B$97,2,FALSE)),FALSE,VLOOKUP(B3,[6]hasPavillion!$A$1:$B$97,2,FALSE))</f>
        <v>1</v>
      </c>
      <c r="V3" t="b">
        <f>IF(ISNA(VLOOKUP(B3,[7]hasPicnicTable!$A$1:$B$149,2,FALSE)),FALSE,VLOOKUP(B3,[7]hasPicnicTable!$A$1:$B$149,2,FALSE))</f>
        <v>1</v>
      </c>
      <c r="W3" t="b">
        <f>IF(ISNA(VLOOKUP(B3,[8]hasGrill!$A$1:$B$106,2,FALSE)),FALSE,VLOOKUP(B3,[8]hasGrill!$A$1:$B$106,2,FALSE))</f>
        <v>1</v>
      </c>
      <c r="X3" t="b">
        <f>IF(ISNA(VLOOKUP(B3,[9]hasPlayground!$A$1:$B$133,2,FALSE)),FALSE,VLOOKUP(B3,[9]hasPlayground!$A$1:$B$133,2,FALSE))</f>
        <v>1</v>
      </c>
      <c r="Y3" t="b">
        <f>IF(ISNA(VLOOKUP(B3,[10]hasBaseball!$A$1:$B$24,2,FALSE)),FALSE,VLOOKUP(B3,[10]hasBaseball!$A$1:$B$24,2,FALSE))</f>
        <v>0</v>
      </c>
      <c r="Z3" t="b">
        <f>IF(ISNA(VLOOKUP(B3,[11]hasBasketBall!$A$1:$B$90,2,FALSE)),FALSE,VLOOKUP(B3,[11]hasBasketBall!$A$1:$B$90,2,FALSE))</f>
        <v>1</v>
      </c>
      <c r="AA3" t="b">
        <v>0</v>
      </c>
      <c r="AB3" t="b">
        <v>1</v>
      </c>
      <c r="AC3" t="b">
        <v>0</v>
      </c>
      <c r="AD3" t="b">
        <v>0</v>
      </c>
      <c r="AE3" t="b">
        <f>IF(ISNA(VLOOKUP(B3,[12]hasDogPark!$A$1:$B$14,2,FALSE)),FALSE,VLOOKUP(B3,[12]hasDogPark!$A$1:$B$14,2,FALSE))</f>
        <v>0</v>
      </c>
      <c r="AF3" t="b">
        <v>0</v>
      </c>
      <c r="AG3" t="b">
        <v>0</v>
      </c>
      <c r="AH3" t="b">
        <v>0</v>
      </c>
      <c r="AI3" t="b">
        <v>0</v>
      </c>
      <c r="AJ3" t="b">
        <f>IF(ISNA(VLOOKUP(B3,[13]hasSkatePark!$A$1:$B$16,2,FALSE)),FALSE,VLOOKUP(B3,[13]hasSkatePark!$A$1:$B$16,2,FALSE))</f>
        <v>0</v>
      </c>
      <c r="AK3" t="b">
        <f>IF(ISNA(VLOOKUP(B3,[14]hasSoccer!$A$1:$B$31,2,FALSE)),FALSE,VLOOKUP(B3,[14]hasSoccer!$A$1:$B$31,2,FALSE))</f>
        <v>0</v>
      </c>
      <c r="AL3" t="b">
        <f>IF(ISNA(VLOOKUP(B3,[15]hasSoftball!$A$1:$B$55,2,FALSE)),FALSE,VLOOKUP(B3,[15]hasSoftball!$A$1:$B$55,2,FALSE))</f>
        <v>0</v>
      </c>
      <c r="AM3" t="b">
        <f>IF(ISNA(VLOOKUP(B3,[16]hasTennis!$A$1:$B$34,2,FALSE)),FALSE,VLOOKUP(B3,[16]hasTennis!$A$1:$B$34,2,FALSE))</f>
        <v>0</v>
      </c>
      <c r="AN3" t="b">
        <v>0</v>
      </c>
      <c r="AO3" t="b">
        <f>IF(ISNA(VLOOKUP(B3,[17]hasPool!$A$1:$B$29,2,FALSE)),FALSE,VLOOKUP(B3,[17]hasPool!$A$1:$B$29,2,FALSE))</f>
        <v>0</v>
      </c>
      <c r="AP3" t="b">
        <v>0</v>
      </c>
      <c r="AQ3" t="b">
        <f>IF(ISNA(VLOOKUP(B3,[18]unpavedBike!$A$1:$B$19,2,FALSE)),FALSE,VLOOKUP(B3,[18]unpavedBike!$A$1:$B$19,2,FALSE))</f>
        <v>0</v>
      </c>
      <c r="AR3" t="b">
        <f>IF(ISNA(VLOOKUP(B3,[19]pavedBike!$A$1:$B$62,2,FALSE)),FALSE,VLOOKUP(B3,[19]pavedBike!$A$1:$B$62,2,FALSE))</f>
        <v>0</v>
      </c>
      <c r="AS3" t="b">
        <f>IF(ISNA(VLOOKUP(B3,[20]hasWalkingTrail!$A$1:$B$142,2,FALSE)),FALSE,VLOOKUP(B3,[20]hasWalkingTrail!$A$1:$B$142,2,FALSE))</f>
        <v>0</v>
      </c>
      <c r="AT3">
        <v>0</v>
      </c>
    </row>
    <row r="4" spans="1:47" x14ac:dyDescent="0.2">
      <c r="A4" s="1">
        <v>4</v>
      </c>
      <c r="B4" s="1" t="s">
        <v>130</v>
      </c>
      <c r="C4" t="s">
        <v>377</v>
      </c>
      <c r="D4" t="s">
        <v>42</v>
      </c>
      <c r="E4" t="s">
        <v>39</v>
      </c>
      <c r="F4">
        <v>78205</v>
      </c>
      <c r="G4">
        <v>-98</v>
      </c>
      <c r="H4">
        <v>29</v>
      </c>
      <c r="I4">
        <v>0</v>
      </c>
      <c r="J4" t="b">
        <v>0</v>
      </c>
      <c r="L4" s="2" t="s">
        <v>372</v>
      </c>
      <c r="M4" t="s">
        <v>382</v>
      </c>
      <c r="N4" t="b">
        <f>IF(ISNA(VLOOKUP(B4,[1]hasCommunityCenter!$A$1:$B$45,2,FALSE)),FALSE,VLOOKUP(B4,[1]hasCommunityCenter!$A$1:$B$45,2,FALSE))</f>
        <v>0</v>
      </c>
      <c r="O4" t="b">
        <v>0</v>
      </c>
      <c r="P4" t="b">
        <v>0</v>
      </c>
      <c r="Q4" t="b">
        <f>'School Parks'!P4=IF(ISNA(VLOOKUP(B4,[2]hasPublicArtDisplay!$A$1:$B$40,2,FALSE)),FALSE,VLOOKUP(B4,[2]hasPublicArtDisplay!$A$1:$B$40,2,FALSE))</f>
        <v>0</v>
      </c>
      <c r="R4" t="b">
        <f>IF(ISNA(VLOOKUP(B4,[3]hasRestrooms!$A$1:$B$63,2,FALSE)),FALSE,VLOOKUP(B4,[3]hasRestrooms!$A$1:$B$63,2,FALSE))</f>
        <v>0</v>
      </c>
      <c r="S4" t="b">
        <f>IF(ISNA(VLOOKUP(B4,[4]hasPortolet!$A$1:$B$81,2,FALSE)),FALSE,VLOOKUP(B4,[4]hasPortolet!$A$1:$B$81,2,FALSE))</f>
        <v>0</v>
      </c>
      <c r="T4" t="b">
        <f>IF(ISNA(VLOOKUP(B4,[5]hasWater!$A$1:$B$157,2,FALSE)),FALSE,VLOOKUP(B4,[5]hasWater!$A$1:$B$157,2,FALSE))</f>
        <v>0</v>
      </c>
      <c r="U4" t="b">
        <f>IF(ISNA(VLOOKUP(B4,[6]hasPavillion!$A$1:$B$97,2,FALSE)),FALSE,VLOOKUP(B4,[6]hasPavillion!$A$1:$B$97,2,FALSE))</f>
        <v>1</v>
      </c>
      <c r="V4" t="b">
        <f>IF(ISNA(VLOOKUP(B4,[7]hasPicnicTable!$A$1:$B$149,2,FALSE)),FALSE,VLOOKUP(B4,[7]hasPicnicTable!$A$1:$B$149,2,FALSE))</f>
        <v>0</v>
      </c>
      <c r="W4" t="b">
        <f>IF(ISNA(VLOOKUP(B4,[8]hasGrill!$A$1:$B$106,2,FALSE)),FALSE,VLOOKUP(B4,[8]hasGrill!$A$1:$B$106,2,FALSE))</f>
        <v>0</v>
      </c>
      <c r="X4" t="b">
        <f>IF(ISNA(VLOOKUP(B4,[9]hasPlayground!$A$1:$B$133,2,FALSE)),FALSE,VLOOKUP(B4,[9]hasPlayground!$A$1:$B$133,2,FALSE))</f>
        <v>0</v>
      </c>
      <c r="Y4" t="b">
        <f>IF(ISNA(VLOOKUP(B4,[10]hasBaseball!$A$1:$B$24,2,FALSE)),FALSE,VLOOKUP(B4,[10]hasBaseball!$A$1:$B$24,2,FALSE))</f>
        <v>0</v>
      </c>
      <c r="Z4" t="b">
        <f>IF(ISNA(VLOOKUP(B4,[11]hasBasketBall!$A$1:$B$90,2,FALSE)),FALSE,VLOOKUP(B4,[11]hasBasketBall!$A$1:$B$90,2,FALSE))</f>
        <v>0</v>
      </c>
      <c r="AA4" t="b">
        <v>0</v>
      </c>
      <c r="AB4" t="b">
        <v>1</v>
      </c>
      <c r="AC4" t="b">
        <v>0</v>
      </c>
      <c r="AD4" t="b">
        <v>0</v>
      </c>
      <c r="AE4" t="b">
        <f>IF(ISNA(VLOOKUP(B4,[12]hasDogPark!$A$1:$B$14,2,FALSE)),FALSE,VLOOKUP(B4,[12]hasDogPark!$A$1:$B$14,2,FALSE))</f>
        <v>0</v>
      </c>
      <c r="AF4" t="b">
        <v>0</v>
      </c>
      <c r="AG4" t="b">
        <v>0</v>
      </c>
      <c r="AH4" t="b">
        <v>0</v>
      </c>
      <c r="AI4" t="b">
        <v>0</v>
      </c>
      <c r="AJ4" t="b">
        <f>IF(ISNA(VLOOKUP(B4,[13]hasSkatePark!$A$1:$B$16,2,FALSE)),FALSE,VLOOKUP(B4,[13]hasSkatePark!$A$1:$B$16,2,FALSE))</f>
        <v>0</v>
      </c>
      <c r="AK4" t="b">
        <f>IF(ISNA(VLOOKUP(B4,[14]hasSoccer!$A$1:$B$31,2,FALSE)),FALSE,VLOOKUP(B4,[14]hasSoccer!$A$1:$B$31,2,FALSE))</f>
        <v>0</v>
      </c>
      <c r="AL4" t="b">
        <f>IF(ISNA(VLOOKUP(B4,[15]hasSoftball!$A$1:$B$55,2,FALSE)),FALSE,VLOOKUP(B4,[15]hasSoftball!$A$1:$B$55,2,FALSE))</f>
        <v>0</v>
      </c>
      <c r="AM4" t="b">
        <f>IF(ISNA(VLOOKUP(B4,[16]hasTennis!$A$1:$B$34,2,FALSE)),FALSE,VLOOKUP(B4,[16]hasTennis!$A$1:$B$34,2,FALSE))</f>
        <v>0</v>
      </c>
      <c r="AN4" t="b">
        <v>0</v>
      </c>
      <c r="AO4" t="b">
        <f>IF(ISNA(VLOOKUP(B4,[17]hasPool!$A$1:$B$29,2,FALSE)),FALSE,VLOOKUP(B4,[17]hasPool!$A$1:$B$29,2,FALSE))</f>
        <v>0</v>
      </c>
      <c r="AP4" t="b">
        <v>0</v>
      </c>
      <c r="AQ4" t="b">
        <f>IF(ISNA(VLOOKUP(B4,[18]unpavedBike!$A$1:$B$19,2,FALSE)),FALSE,VLOOKUP(B4,[18]unpavedBike!$A$1:$B$19,2,FALSE))</f>
        <v>0</v>
      </c>
      <c r="AR4" t="b">
        <f>IF(ISNA(VLOOKUP(B4,[19]pavedBike!$A$1:$B$62,2,FALSE)),FALSE,VLOOKUP(B4,[19]pavedBike!$A$1:$B$62,2,FALSE))</f>
        <v>0</v>
      </c>
      <c r="AS4" t="b">
        <f>IF(ISNA(VLOOKUP(B4,[20]hasWalkingTrail!$A$1:$B$142,2,FALSE)),FALSE,VLOOKUP(B4,[20]hasWalkingTrail!$A$1:$B$142,2,FALSE))</f>
        <v>0</v>
      </c>
      <c r="AT4">
        <v>0</v>
      </c>
    </row>
    <row r="5" spans="1:47" ht="16" customHeight="1" x14ac:dyDescent="0.2">
      <c r="A5" s="1">
        <v>5</v>
      </c>
      <c r="B5" s="1" t="s">
        <v>131</v>
      </c>
      <c r="C5" t="s">
        <v>378</v>
      </c>
      <c r="D5" t="s">
        <v>42</v>
      </c>
      <c r="E5" t="s">
        <v>39</v>
      </c>
      <c r="F5">
        <v>78228</v>
      </c>
      <c r="G5">
        <v>-98</v>
      </c>
      <c r="H5">
        <v>29</v>
      </c>
      <c r="I5">
        <v>0</v>
      </c>
      <c r="J5" t="b">
        <v>0</v>
      </c>
      <c r="K5" s="3" t="s">
        <v>384</v>
      </c>
      <c r="L5" s="2" t="s">
        <v>373</v>
      </c>
      <c r="M5" t="s">
        <v>383</v>
      </c>
      <c r="N5" t="b">
        <f>IF(ISNA(VLOOKUP(B5,[1]hasCommunityCenter!$A$1:$B$45,2,FALSE)),FALSE,VLOOKUP(B5,[1]hasCommunityCenter!$A$1:$B$45,2,FALSE))</f>
        <v>0</v>
      </c>
      <c r="O5" t="b">
        <v>0</v>
      </c>
      <c r="P5" t="b">
        <v>0</v>
      </c>
      <c r="Q5" t="b">
        <f>'School Parks'!P5=IF(ISNA(VLOOKUP(B5,[2]hasPublicArtDisplay!$A$1:$B$40,2,FALSE)),FALSE,VLOOKUP(B5,[2]hasPublicArtDisplay!$A$1:$B$40,2,FALSE))</f>
        <v>1</v>
      </c>
      <c r="R5" t="b">
        <f>IF(ISNA(VLOOKUP(B5,[3]hasRestrooms!$A$1:$B$63,2,FALSE)),FALSE,VLOOKUP(B5,[3]hasRestrooms!$A$1:$B$63,2,FALSE))</f>
        <v>1</v>
      </c>
      <c r="S5" t="b">
        <f>IF(ISNA(VLOOKUP(B5,[4]hasPortolet!$A$1:$B$81,2,FALSE)),FALSE,VLOOKUP(B5,[4]hasPortolet!$A$1:$B$81,2,FALSE))</f>
        <v>0</v>
      </c>
      <c r="T5" t="b">
        <f>IF(ISNA(VLOOKUP(B5,[5]hasWater!$A$1:$B$157,2,FALSE)),FALSE,VLOOKUP(B5,[5]hasWater!$A$1:$B$157,2,FALSE))</f>
        <v>1</v>
      </c>
      <c r="U5" t="b">
        <f>IF(ISNA(VLOOKUP(B5,[6]hasPavillion!$A$1:$B$97,2,FALSE)),FALSE,VLOOKUP(B5,[6]hasPavillion!$A$1:$B$97,2,FALSE))</f>
        <v>1</v>
      </c>
      <c r="V5" t="b">
        <f>IF(ISNA(VLOOKUP(B5,[7]hasPicnicTable!$A$1:$B$149,2,FALSE)),FALSE,VLOOKUP(B5,[7]hasPicnicTable!$A$1:$B$149,2,FALSE))</f>
        <v>1</v>
      </c>
      <c r="W5" t="b">
        <f>IF(ISNA(VLOOKUP(B5,[8]hasGrill!$A$1:$B$106,2,FALSE)),FALSE,VLOOKUP(B5,[8]hasGrill!$A$1:$B$106,2,FALSE))</f>
        <v>1</v>
      </c>
      <c r="X5" t="b">
        <f>IF(ISNA(VLOOKUP(B5,[9]hasPlayground!$A$1:$B$133,2,FALSE)),FALSE,VLOOKUP(B5,[9]hasPlayground!$A$1:$B$133,2,FALSE))</f>
        <v>1</v>
      </c>
      <c r="Y5" t="b">
        <f>IF(ISNA(VLOOKUP(B5,[10]hasBaseball!$A$1:$B$24,2,FALSE)),FALSE,VLOOKUP(B5,[10]hasBaseball!$A$1:$B$24,2,FALSE))</f>
        <v>0</v>
      </c>
      <c r="Z5" t="b">
        <f>IF(ISNA(VLOOKUP(B5,[11]hasBasketBall!$A$1:$B$90,2,FALSE)),FALSE,VLOOKUP(B5,[11]hasBasketBall!$A$1:$B$90,2,FALSE))</f>
        <v>1</v>
      </c>
      <c r="AA5" t="b">
        <v>0</v>
      </c>
      <c r="AB5" t="b">
        <v>1</v>
      </c>
      <c r="AC5" t="b">
        <v>0</v>
      </c>
      <c r="AD5" t="b">
        <v>0</v>
      </c>
      <c r="AE5" t="b">
        <f>IF(ISNA(VLOOKUP(B5,[12]hasDogPark!$A$1:$B$14,2,FALSE)),FALSE,VLOOKUP(B5,[12]hasDogPark!$A$1:$B$14,2,FALSE))</f>
        <v>0</v>
      </c>
      <c r="AF5" t="b">
        <v>0</v>
      </c>
      <c r="AG5" t="b">
        <v>0</v>
      </c>
      <c r="AH5" t="b">
        <v>0</v>
      </c>
      <c r="AI5" t="b">
        <v>0</v>
      </c>
      <c r="AJ5" t="b">
        <f>IF(ISNA(VLOOKUP(B5,[13]hasSkatePark!$A$1:$B$16,2,FALSE)),FALSE,VLOOKUP(B5,[13]hasSkatePark!$A$1:$B$16,2,FALSE))</f>
        <v>0</v>
      </c>
      <c r="AK5" t="b">
        <f>IF(ISNA(VLOOKUP(B5,[14]hasSoccer!$A$1:$B$31,2,FALSE)),FALSE,VLOOKUP(B5,[14]hasSoccer!$A$1:$B$31,2,FALSE))</f>
        <v>1</v>
      </c>
      <c r="AL5" t="b">
        <f>IF(ISNA(VLOOKUP(B5,[15]hasSoftball!$A$1:$B$55,2,FALSE)),FALSE,VLOOKUP(B5,[15]hasSoftball!$A$1:$B$55,2,FALSE))</f>
        <v>1</v>
      </c>
      <c r="AM5" t="b">
        <f>IF(ISNA(VLOOKUP(B5,[16]hasTennis!$A$1:$B$34,2,FALSE)),FALSE,VLOOKUP(B5,[16]hasTennis!$A$1:$B$34,2,FALSE))</f>
        <v>0</v>
      </c>
      <c r="AN5" t="b">
        <v>0</v>
      </c>
      <c r="AO5" t="b">
        <f>IF(ISNA(VLOOKUP(B5,[17]hasPool!$A$1:$B$29,2,FALSE)),FALSE,VLOOKUP(B5,[17]hasPool!$A$1:$B$29,2,FALSE))</f>
        <v>0</v>
      </c>
      <c r="AP5" t="b">
        <v>0</v>
      </c>
      <c r="AQ5" t="b">
        <f>IF(ISNA(VLOOKUP(B5,[18]unpavedBike!$A$1:$B$19,2,FALSE)),FALSE,VLOOKUP(B5,[18]unpavedBike!$A$1:$B$19,2,FALSE))</f>
        <v>0</v>
      </c>
      <c r="AR5" t="b">
        <f>IF(ISNA(VLOOKUP(B5,[19]pavedBike!$A$1:$B$62,2,FALSE)),FALSE,VLOOKUP(B5,[19]pavedBike!$A$1:$B$62,2,FALSE))</f>
        <v>0</v>
      </c>
      <c r="AS5" t="b">
        <f>IF(ISNA(VLOOKUP(B5,[20]hasWalkingTrail!$A$1:$B$142,2,FALSE)),FALSE,VLOOKUP(B5,[20]hasWalkingTrail!$A$1:$B$142,2,FALSE))</f>
        <v>1</v>
      </c>
      <c r="AT5">
        <v>0.25</v>
      </c>
    </row>
    <row r="6" spans="1:47" ht="16" customHeight="1" x14ac:dyDescent="0.2">
      <c r="A6" s="1">
        <v>7</v>
      </c>
      <c r="B6" s="1" t="s">
        <v>132</v>
      </c>
      <c r="C6" t="s">
        <v>379</v>
      </c>
      <c r="D6" t="s">
        <v>42</v>
      </c>
      <c r="E6" t="s">
        <v>39</v>
      </c>
      <c r="F6">
        <v>78207</v>
      </c>
      <c r="G6">
        <v>-98</v>
      </c>
      <c r="H6">
        <v>29</v>
      </c>
      <c r="I6">
        <v>0</v>
      </c>
      <c r="J6" t="b">
        <v>0</v>
      </c>
      <c r="K6" s="3" t="s">
        <v>385</v>
      </c>
      <c r="L6" s="2" t="s">
        <v>374</v>
      </c>
      <c r="M6" t="s">
        <v>388</v>
      </c>
      <c r="N6" t="b">
        <f>IF(ISNA(VLOOKUP(B6,[1]hasCommunityCenter!$A$1:$B$45,2,FALSE)),FALSE,VLOOKUP(B6,[1]hasCommunityCenter!$A$1:$B$45,2,FALSE))</f>
        <v>0</v>
      </c>
      <c r="O6" t="b">
        <v>0</v>
      </c>
      <c r="P6" t="b">
        <v>0</v>
      </c>
      <c r="Q6" t="b">
        <f>'School Parks'!P6=IF(ISNA(VLOOKUP(B6,[2]hasPublicArtDisplay!$A$1:$B$40,2,FALSE)),FALSE,VLOOKUP(B6,[2]hasPublicArtDisplay!$A$1:$B$40,2,FALSE))</f>
        <v>1</v>
      </c>
      <c r="R6" t="b">
        <f>IF(ISNA(VLOOKUP(B6,[3]hasRestrooms!$A$1:$B$63,2,FALSE)),FALSE,VLOOKUP(B6,[3]hasRestrooms!$A$1:$B$63,2,FALSE))</f>
        <v>0</v>
      </c>
      <c r="S6" t="b">
        <f>IF(ISNA(VLOOKUP(B6,[4]hasPortolet!$A$1:$B$81,2,FALSE)),FALSE,VLOOKUP(B6,[4]hasPortolet!$A$1:$B$81,2,FALSE))</f>
        <v>1</v>
      </c>
      <c r="T6" t="b">
        <f>IF(ISNA(VLOOKUP(B6,[5]hasWater!$A$1:$B$157,2,FALSE)),FALSE,VLOOKUP(B6,[5]hasWater!$A$1:$B$157,2,FALSE))</f>
        <v>1</v>
      </c>
      <c r="U6" t="b">
        <f>IF(ISNA(VLOOKUP(B6,[6]hasPavillion!$A$1:$B$97,2,FALSE)),FALSE,VLOOKUP(B6,[6]hasPavillion!$A$1:$B$97,2,FALSE))</f>
        <v>0</v>
      </c>
      <c r="V6" t="b">
        <f>IF(ISNA(VLOOKUP(B6,[7]hasPicnicTable!$A$1:$B$149,2,FALSE)),FALSE,VLOOKUP(B6,[7]hasPicnicTable!$A$1:$B$149,2,FALSE))</f>
        <v>1</v>
      </c>
      <c r="W6" t="b">
        <f>IF(ISNA(VLOOKUP(B6,[8]hasGrill!$A$1:$B$106,2,FALSE)),FALSE,VLOOKUP(B6,[8]hasGrill!$A$1:$B$106,2,FALSE))</f>
        <v>1</v>
      </c>
      <c r="X6" t="b">
        <f>IF(ISNA(VLOOKUP(B6,[9]hasPlayground!$A$1:$B$133,2,FALSE)),FALSE,VLOOKUP(B6,[9]hasPlayground!$A$1:$B$133,2,FALSE))</f>
        <v>0</v>
      </c>
      <c r="Y6" t="b">
        <f>IF(ISNA(VLOOKUP(B6,[10]hasBaseball!$A$1:$B$24,2,FALSE)),FALSE,VLOOKUP(B6,[10]hasBaseball!$A$1:$B$24,2,FALSE))</f>
        <v>0</v>
      </c>
      <c r="Z6" t="b">
        <f>IF(ISNA(VLOOKUP(B6,[11]hasBasketBall!$A$1:$B$90,2,FALSE)),FALSE,VLOOKUP(B6,[11]hasBasketBall!$A$1:$B$90,2,FALSE))</f>
        <v>0</v>
      </c>
      <c r="AA6" t="b">
        <v>0</v>
      </c>
      <c r="AB6" t="b">
        <v>0</v>
      </c>
      <c r="AC6" t="b">
        <v>0</v>
      </c>
      <c r="AD6" t="b">
        <v>0</v>
      </c>
      <c r="AE6" t="b">
        <f>IF(ISNA(VLOOKUP(B6,[12]hasDogPark!$A$1:$B$14,2,FALSE)),FALSE,VLOOKUP(B6,[12]hasDogPark!$A$1:$B$14,2,FALSE))</f>
        <v>0</v>
      </c>
      <c r="AF6" t="b">
        <v>0</v>
      </c>
      <c r="AG6" t="b">
        <v>0</v>
      </c>
      <c r="AH6" t="b">
        <v>0</v>
      </c>
      <c r="AI6" t="b">
        <v>0</v>
      </c>
      <c r="AJ6" t="b">
        <f>IF(ISNA(VLOOKUP(B6,[13]hasSkatePark!$A$1:$B$16,2,FALSE)),FALSE,VLOOKUP(B6,[13]hasSkatePark!$A$1:$B$16,2,FALSE))</f>
        <v>0</v>
      </c>
      <c r="AK6" t="b">
        <f>IF(ISNA(VLOOKUP(B6,[14]hasSoccer!$A$1:$B$31,2,FALSE)),FALSE,VLOOKUP(B6,[14]hasSoccer!$A$1:$B$31,2,FALSE))</f>
        <v>1</v>
      </c>
      <c r="AL6" t="b">
        <f>IF(ISNA(VLOOKUP(B6,[15]hasSoftball!$A$1:$B$55,2,FALSE)),FALSE,VLOOKUP(B6,[15]hasSoftball!$A$1:$B$55,2,FALSE))</f>
        <v>1</v>
      </c>
      <c r="AM6" t="b">
        <f>IF(ISNA(VLOOKUP(B6,[16]hasTennis!$A$1:$B$34,2,FALSE)),FALSE,VLOOKUP(B6,[16]hasTennis!$A$1:$B$34,2,FALSE))</f>
        <v>0</v>
      </c>
      <c r="AN6" t="b">
        <v>0</v>
      </c>
      <c r="AO6" t="b">
        <f>IF(ISNA(VLOOKUP(B6,[17]hasPool!$A$1:$B$29,2,FALSE)),FALSE,VLOOKUP(B6,[17]hasPool!$A$1:$B$29,2,FALSE))</f>
        <v>0</v>
      </c>
      <c r="AP6" t="b">
        <v>0</v>
      </c>
      <c r="AQ6" t="b">
        <f>IF(ISNA(VLOOKUP(B6,[18]unpavedBike!$A$1:$B$19,2,FALSE)),FALSE,VLOOKUP(B6,[18]unpavedBike!$A$1:$B$19,2,FALSE))</f>
        <v>0</v>
      </c>
      <c r="AR6" t="b">
        <f>IF(ISNA(VLOOKUP(B6,[19]pavedBike!$A$1:$B$62,2,FALSE)),FALSE,VLOOKUP(B6,[19]pavedBike!$A$1:$B$62,2,FALSE))</f>
        <v>0</v>
      </c>
      <c r="AS6" t="b">
        <f>IF(ISNA(VLOOKUP(B6,[20]hasWalkingTrail!$A$1:$B$142,2,FALSE)),FALSE,VLOOKUP(B6,[20]hasWalkingTrail!$A$1:$B$142,2,FALSE))</f>
        <v>0</v>
      </c>
      <c r="AT6">
        <v>0</v>
      </c>
    </row>
    <row r="7" spans="1:47" ht="16" customHeight="1" x14ac:dyDescent="0.2">
      <c r="A7" s="1">
        <v>9</v>
      </c>
      <c r="B7" s="1" t="s">
        <v>133</v>
      </c>
      <c r="C7" t="s">
        <v>380</v>
      </c>
      <c r="D7" t="s">
        <v>42</v>
      </c>
      <c r="E7" t="s">
        <v>39</v>
      </c>
      <c r="F7">
        <v>78224</v>
      </c>
      <c r="G7">
        <v>-98</v>
      </c>
      <c r="H7">
        <v>29</v>
      </c>
      <c r="I7">
        <v>0</v>
      </c>
      <c r="J7" t="b">
        <v>0</v>
      </c>
      <c r="K7" s="3" t="s">
        <v>386</v>
      </c>
      <c r="L7" s="2" t="s">
        <v>375</v>
      </c>
      <c r="M7" t="s">
        <v>389</v>
      </c>
      <c r="N7" t="b">
        <f>IF(ISNA(VLOOKUP(B7,[1]hasCommunityCenter!$A$1:$B$45,2,FALSE)),FALSE,VLOOKUP(B7,[1]hasCommunityCenter!$A$1:$B$45,2,FALSE))</f>
        <v>1</v>
      </c>
      <c r="O7" t="b">
        <v>0</v>
      </c>
      <c r="P7" t="b">
        <v>0</v>
      </c>
      <c r="Q7" t="b">
        <f>'School Parks'!P7=IF(ISNA(VLOOKUP(B7,[2]hasPublicArtDisplay!$A$1:$B$40,2,FALSE)),FALSE,VLOOKUP(B7,[2]hasPublicArtDisplay!$A$1:$B$40,2,FALSE))</f>
        <v>1</v>
      </c>
      <c r="R7" t="b">
        <f>IF(ISNA(VLOOKUP(B7,[3]hasRestrooms!$A$1:$B$63,2,FALSE)),FALSE,VLOOKUP(B7,[3]hasRestrooms!$A$1:$B$63,2,FALSE))</f>
        <v>1</v>
      </c>
      <c r="S7" t="b">
        <f>IF(ISNA(VLOOKUP(B7,[4]hasPortolet!$A$1:$B$81,2,FALSE)),FALSE,VLOOKUP(B7,[4]hasPortolet!$A$1:$B$81,2,FALSE))</f>
        <v>1</v>
      </c>
      <c r="T7" t="b">
        <f>IF(ISNA(VLOOKUP(B7,[5]hasWater!$A$1:$B$157,2,FALSE)),FALSE,VLOOKUP(B7,[5]hasWater!$A$1:$B$157,2,FALSE))</f>
        <v>1</v>
      </c>
      <c r="U7" t="b">
        <f>IF(ISNA(VLOOKUP(B7,[6]hasPavillion!$A$1:$B$97,2,FALSE)),FALSE,VLOOKUP(B7,[6]hasPavillion!$A$1:$B$97,2,FALSE))</f>
        <v>1</v>
      </c>
      <c r="V7" t="b">
        <f>IF(ISNA(VLOOKUP(B7,[7]hasPicnicTable!$A$1:$B$149,2,FALSE)),FALSE,VLOOKUP(B7,[7]hasPicnicTable!$A$1:$B$149,2,FALSE))</f>
        <v>1</v>
      </c>
      <c r="W7" t="b">
        <f>IF(ISNA(VLOOKUP(B7,[8]hasGrill!$A$1:$B$106,2,FALSE)),FALSE,VLOOKUP(B7,[8]hasGrill!$A$1:$B$106,2,FALSE))</f>
        <v>1</v>
      </c>
      <c r="X7" t="b">
        <f>IF(ISNA(VLOOKUP(B7,[9]hasPlayground!$A$1:$B$133,2,FALSE)),FALSE,VLOOKUP(B7,[9]hasPlayground!$A$1:$B$133,2,FALSE))</f>
        <v>1</v>
      </c>
      <c r="Y7" t="b">
        <f>IF(ISNA(VLOOKUP(B7,[10]hasBaseball!$A$1:$B$24,2,FALSE)),FALSE,VLOOKUP(B7,[10]hasBaseball!$A$1:$B$24,2,FALSE))</f>
        <v>0</v>
      </c>
      <c r="Z7" t="b">
        <f>IF(ISNA(VLOOKUP(B7,[11]hasBasketBall!$A$1:$B$90,2,FALSE)),FALSE,VLOOKUP(B7,[11]hasBasketBall!$A$1:$B$90,2,FALSE))</f>
        <v>1</v>
      </c>
      <c r="AA7" t="b">
        <v>0</v>
      </c>
      <c r="AB7" t="b">
        <v>1</v>
      </c>
      <c r="AC7" t="b">
        <v>0</v>
      </c>
      <c r="AD7" t="b">
        <v>0</v>
      </c>
      <c r="AE7" t="b">
        <f>IF(ISNA(VLOOKUP(B7,[12]hasDogPark!$A$1:$B$14,2,FALSE)),FALSE,VLOOKUP(B7,[12]hasDogPark!$A$1:$B$14,2,FALSE))</f>
        <v>0</v>
      </c>
      <c r="AF7" t="b">
        <v>1</v>
      </c>
      <c r="AG7" t="b">
        <v>0</v>
      </c>
      <c r="AH7" t="b">
        <v>0</v>
      </c>
      <c r="AI7" t="b">
        <v>0</v>
      </c>
      <c r="AJ7" t="b">
        <f>IF(ISNA(VLOOKUP(B7,[13]hasSkatePark!$A$1:$B$16,2,FALSE)),FALSE,VLOOKUP(B7,[13]hasSkatePark!$A$1:$B$16,2,FALSE))</f>
        <v>0</v>
      </c>
      <c r="AK7" t="b">
        <f>IF(ISNA(VLOOKUP(B7,[14]hasSoccer!$A$1:$B$31,2,FALSE)),FALSE,VLOOKUP(B7,[14]hasSoccer!$A$1:$B$31,2,FALSE))</f>
        <v>1</v>
      </c>
      <c r="AL7" t="b">
        <f>IF(ISNA(VLOOKUP(B7,[15]hasSoftball!$A$1:$B$55,2,FALSE)),FALSE,VLOOKUP(B7,[15]hasSoftball!$A$1:$B$55,2,FALSE))</f>
        <v>1</v>
      </c>
      <c r="AM7" t="b">
        <f>IF(ISNA(VLOOKUP(B7,[16]hasTennis!$A$1:$B$34,2,FALSE)),FALSE,VLOOKUP(B7,[16]hasTennis!$A$1:$B$34,2,FALSE))</f>
        <v>0</v>
      </c>
      <c r="AN7" t="b">
        <v>0</v>
      </c>
      <c r="AO7" t="b">
        <f>IF(ISNA(VLOOKUP(B7,[17]hasPool!$A$1:$B$29,2,FALSE)),FALSE,VLOOKUP(B7,[17]hasPool!$A$1:$B$29,2,FALSE))</f>
        <v>0</v>
      </c>
      <c r="AP7" t="b">
        <v>0</v>
      </c>
      <c r="AQ7" t="b">
        <f>IF(ISNA(VLOOKUP(B7,[18]unpavedBike!$A$1:$B$19,2,FALSE)),FALSE,VLOOKUP(B7,[18]unpavedBike!$A$1:$B$19,2,FALSE))</f>
        <v>0</v>
      </c>
      <c r="AR7" t="b">
        <f>IF(ISNA(VLOOKUP(B7,[19]pavedBike!$A$1:$B$62,2,FALSE)),FALSE,VLOOKUP(B7,[19]pavedBike!$A$1:$B$62,2,FALSE))</f>
        <v>0</v>
      </c>
      <c r="AS7" t="b">
        <f>IF(ISNA(VLOOKUP(B7,[20]hasWalkingTrail!$A$1:$B$142,2,FALSE)),FALSE,VLOOKUP(B7,[20]hasWalkingTrail!$A$1:$B$142,2,FALSE))</f>
        <v>1</v>
      </c>
      <c r="AT7">
        <v>0.62</v>
      </c>
    </row>
    <row r="8" spans="1:47" ht="16" customHeight="1" x14ac:dyDescent="0.2">
      <c r="A8" s="1">
        <v>10</v>
      </c>
      <c r="B8" s="1" t="s">
        <v>134</v>
      </c>
      <c r="C8" t="s">
        <v>381</v>
      </c>
      <c r="D8" t="s">
        <v>42</v>
      </c>
      <c r="E8" t="s">
        <v>39</v>
      </c>
      <c r="F8">
        <v>78237</v>
      </c>
      <c r="G8">
        <v>-98</v>
      </c>
      <c r="H8">
        <v>29</v>
      </c>
      <c r="I8">
        <v>0</v>
      </c>
      <c r="J8" t="b">
        <v>0</v>
      </c>
      <c r="K8" s="3" t="s">
        <v>387</v>
      </c>
      <c r="L8" s="2" t="s">
        <v>376</v>
      </c>
      <c r="M8" t="s">
        <v>390</v>
      </c>
      <c r="N8" t="b">
        <f>IF(ISNA(VLOOKUP(B8,[1]hasCommunityCenter!$A$1:$B$45,2,FALSE)),FALSE,VLOOKUP(B8,[1]hasCommunityCenter!$A$1:$B$45,2,FALSE))</f>
        <v>0</v>
      </c>
      <c r="O8" t="b">
        <v>0</v>
      </c>
      <c r="P8" t="b">
        <v>0</v>
      </c>
      <c r="Q8" t="b">
        <f>'School Parks'!P8=IF(ISNA(VLOOKUP(B8,[2]hasPublicArtDisplay!$A$1:$B$40,2,FALSE)),FALSE,VLOOKUP(B8,[2]hasPublicArtDisplay!$A$1:$B$40,2,FALSE))</f>
        <v>1</v>
      </c>
      <c r="R8" t="b">
        <f>IF(ISNA(VLOOKUP(B8,[3]hasRestrooms!$A$1:$B$63,2,FALSE)),FALSE,VLOOKUP(B8,[3]hasRestrooms!$A$1:$B$63,2,FALSE))</f>
        <v>0</v>
      </c>
      <c r="S8" t="b">
        <f>IF(ISNA(VLOOKUP(B8,[4]hasPortolet!$A$1:$B$81,2,FALSE)),FALSE,VLOOKUP(B8,[4]hasPortolet!$A$1:$B$81,2,FALSE))</f>
        <v>0</v>
      </c>
      <c r="T8" t="b">
        <f>IF(ISNA(VLOOKUP(B8,[5]hasWater!$A$1:$B$157,2,FALSE)),FALSE,VLOOKUP(B8,[5]hasWater!$A$1:$B$157,2,FALSE))</f>
        <v>1</v>
      </c>
      <c r="U8" t="b">
        <f>IF(ISNA(VLOOKUP(B8,[6]hasPavillion!$A$1:$B$97,2,FALSE)),FALSE,VLOOKUP(B8,[6]hasPavillion!$A$1:$B$97,2,FALSE))</f>
        <v>1</v>
      </c>
      <c r="V8" t="b">
        <f>IF(ISNA(VLOOKUP(B8,[7]hasPicnicTable!$A$1:$B$149,2,FALSE)),FALSE,VLOOKUP(B8,[7]hasPicnicTable!$A$1:$B$149,2,FALSE))</f>
        <v>1</v>
      </c>
      <c r="W8" t="b">
        <f>IF(ISNA(VLOOKUP(B8,[8]hasGrill!$A$1:$B$106,2,FALSE)),FALSE,VLOOKUP(B8,[8]hasGrill!$A$1:$B$106,2,FALSE))</f>
        <v>1</v>
      </c>
      <c r="X8" t="b">
        <f>IF(ISNA(VLOOKUP(B8,[9]hasPlayground!$A$1:$B$133,2,FALSE)),FALSE,VLOOKUP(B8,[9]hasPlayground!$A$1:$B$133,2,FALSE))</f>
        <v>1</v>
      </c>
      <c r="Y8" t="b">
        <f>IF(ISNA(VLOOKUP(B8,[10]hasBaseball!$A$1:$B$24,2,FALSE)),FALSE,VLOOKUP(B8,[10]hasBaseball!$A$1:$B$24,2,FALSE))</f>
        <v>0</v>
      </c>
      <c r="Z8" t="b">
        <f>IF(ISNA(VLOOKUP(B8,[11]hasBasketBall!$A$1:$B$90,2,FALSE)),FALSE,VLOOKUP(B8,[11]hasBasketBall!$A$1:$B$90,2,FALSE))</f>
        <v>0</v>
      </c>
      <c r="AA8" t="b">
        <v>0</v>
      </c>
      <c r="AB8" t="b">
        <v>0</v>
      </c>
      <c r="AC8" t="b">
        <v>0</v>
      </c>
      <c r="AD8" t="b">
        <v>0</v>
      </c>
      <c r="AE8" t="b">
        <f>IF(ISNA(VLOOKUP(B8,[12]hasDogPark!$A$1:$B$14,2,FALSE)),FALSE,VLOOKUP(B8,[12]hasDogPark!$A$1:$B$14,2,FALSE))</f>
        <v>0</v>
      </c>
      <c r="AF8" t="b">
        <v>0</v>
      </c>
      <c r="AG8" t="b">
        <v>0</v>
      </c>
      <c r="AH8" t="b">
        <v>0</v>
      </c>
      <c r="AI8" t="b">
        <v>0</v>
      </c>
      <c r="AJ8" t="b">
        <f>IF(ISNA(VLOOKUP(B8,[13]hasSkatePark!$A$1:$B$16,2,FALSE)),FALSE,VLOOKUP(B8,[13]hasSkatePark!$A$1:$B$16,2,FALSE))</f>
        <v>0</v>
      </c>
      <c r="AK8" t="b">
        <f>IF(ISNA(VLOOKUP(B8,[14]hasSoccer!$A$1:$B$31,2,FALSE)),FALSE,VLOOKUP(B8,[14]hasSoccer!$A$1:$B$31,2,FALSE))</f>
        <v>0</v>
      </c>
      <c r="AL8" t="b">
        <f>IF(ISNA(VLOOKUP(B8,[15]hasSoftball!$A$1:$B$55,2,FALSE)),FALSE,VLOOKUP(B8,[15]hasSoftball!$A$1:$B$55,2,FALSE))</f>
        <v>0</v>
      </c>
      <c r="AM8" t="b">
        <f>IF(ISNA(VLOOKUP(B8,[16]hasTennis!$A$1:$B$34,2,FALSE)),FALSE,VLOOKUP(B8,[16]hasTennis!$A$1:$B$34,2,FALSE))</f>
        <v>0</v>
      </c>
      <c r="AN8" t="b">
        <v>0</v>
      </c>
      <c r="AO8" t="b">
        <f>IF(ISNA(VLOOKUP(B8,[17]hasPool!$A$1:$B$29,2,FALSE)),FALSE,VLOOKUP(B8,[17]hasPool!$A$1:$B$29,2,FALSE))</f>
        <v>0</v>
      </c>
      <c r="AP8" t="b">
        <v>0</v>
      </c>
      <c r="AQ8" t="b">
        <f>IF(ISNA(VLOOKUP(B8,[18]unpavedBike!$A$1:$B$19,2,FALSE)),FALSE,VLOOKUP(B8,[18]unpavedBike!$A$1:$B$19,2,FALSE))</f>
        <v>0</v>
      </c>
      <c r="AR8" t="b">
        <f>IF(ISNA(VLOOKUP(B8,[19]pavedBike!$A$1:$B$62,2,FALSE)),FALSE,VLOOKUP(B8,[19]pavedBike!$A$1:$B$62,2,FALSE))</f>
        <v>0</v>
      </c>
      <c r="AS8" t="b">
        <f>IF(ISNA(VLOOKUP(B8,[20]hasWalkingTrail!$A$1:$B$142,2,FALSE)),FALSE,VLOOKUP(B8,[20]hasWalkingTrail!$A$1:$B$142,2,FALSE))</f>
        <v>1</v>
      </c>
      <c r="AT8">
        <v>0.21</v>
      </c>
    </row>
    <row r="9" spans="1:47" ht="16" customHeight="1" x14ac:dyDescent="0.2">
      <c r="A9" s="1">
        <v>11</v>
      </c>
      <c r="B9" s="1" t="s">
        <v>135</v>
      </c>
      <c r="C9" t="s">
        <v>435</v>
      </c>
      <c r="D9" t="s">
        <v>42</v>
      </c>
      <c r="E9" t="s">
        <v>39</v>
      </c>
      <c r="F9">
        <v>78249</v>
      </c>
      <c r="G9">
        <v>-98</v>
      </c>
      <c r="H9">
        <v>29</v>
      </c>
      <c r="I9">
        <v>0</v>
      </c>
      <c r="J9" t="b">
        <v>0</v>
      </c>
      <c r="K9" s="3" t="s">
        <v>434</v>
      </c>
      <c r="L9" s="2" t="s">
        <v>433</v>
      </c>
      <c r="M9" t="s">
        <v>432</v>
      </c>
      <c r="N9" t="b">
        <f>IF(ISNA(VLOOKUP(B9,[1]hasCommunityCenter!$A$1:$B$45,2,FALSE)),FALSE,VLOOKUP(B9,[1]hasCommunityCenter!$A$1:$B$45,2,FALSE))</f>
        <v>0</v>
      </c>
      <c r="O9" t="b">
        <v>0</v>
      </c>
      <c r="P9" t="b">
        <v>0</v>
      </c>
      <c r="Q9" t="b">
        <f>'School Parks'!P9=IF(ISNA(VLOOKUP(B9,[2]hasPublicArtDisplay!$A$1:$B$40,2,FALSE)),FALSE,VLOOKUP(B9,[2]hasPublicArtDisplay!$A$1:$B$40,2,FALSE))</f>
        <v>1</v>
      </c>
      <c r="R9" t="b">
        <f>IF(ISNA(VLOOKUP(B9,[3]hasRestrooms!$A$1:$B$63,2,FALSE)),FALSE,VLOOKUP(B9,[3]hasRestrooms!$A$1:$B$63,2,FALSE))</f>
        <v>0</v>
      </c>
      <c r="S9" t="b">
        <v>1</v>
      </c>
      <c r="T9" t="b">
        <f>IF(ISNA(VLOOKUP(B9,[5]hasWater!$A$1:$B$157,2,FALSE)),FALSE,VLOOKUP(B9,[5]hasWater!$A$1:$B$157,2,FALSE))</f>
        <v>0</v>
      </c>
      <c r="U9" t="b">
        <f>IF(ISNA(VLOOKUP(B9,[6]hasPavillion!$A$1:$B$97,2,FALSE)),FALSE,VLOOKUP(B9,[6]hasPavillion!$A$1:$B$97,2,FALSE))</f>
        <v>0</v>
      </c>
      <c r="V9" t="b">
        <f>IF(ISNA(VLOOKUP(B9,[7]hasPicnicTable!$A$1:$B$149,2,FALSE)),FALSE,VLOOKUP(B9,[7]hasPicnicTable!$A$1:$B$149,2,FALSE))</f>
        <v>0</v>
      </c>
      <c r="W9" t="b">
        <f>IF(ISNA(VLOOKUP(B9,[8]hasGrill!$A$1:$B$106,2,FALSE)),FALSE,VLOOKUP(B9,[8]hasGrill!$A$1:$B$106,2,FALSE))</f>
        <v>0</v>
      </c>
      <c r="X9" t="b">
        <f>IF(ISNA(VLOOKUP(B9,[9]hasPlayground!$A$1:$B$133,2,FALSE)),FALSE,VLOOKUP(B9,[9]hasPlayground!$A$1:$B$133,2,FALSE))</f>
        <v>0</v>
      </c>
      <c r="Y9" t="b">
        <f>IF(ISNA(VLOOKUP(B9,[10]hasBaseball!$A$1:$B$24,2,FALSE)),FALSE,VLOOKUP(B9,[10]hasBaseball!$A$1:$B$24,2,FALSE))</f>
        <v>0</v>
      </c>
      <c r="Z9" t="b">
        <f>IF(ISNA(VLOOKUP(B9,[11]hasBasketBall!$A$1:$B$90,2,FALSE)),FALSE,VLOOKUP(B9,[11]hasBasketBall!$A$1:$B$90,2,FALSE))</f>
        <v>0</v>
      </c>
      <c r="AA9" t="b">
        <v>0</v>
      </c>
      <c r="AB9" t="b">
        <v>1</v>
      </c>
      <c r="AC9" t="b">
        <v>0</v>
      </c>
      <c r="AD9" t="b">
        <v>0</v>
      </c>
      <c r="AE9" t="b">
        <f>IF(ISNA(VLOOKUP(B9,[12]hasDogPark!$A$1:$B$14,2,FALSE)),FALSE,VLOOKUP(B9,[12]hasDogPark!$A$1:$B$14,2,FALSE))</f>
        <v>0</v>
      </c>
      <c r="AF9" t="b">
        <v>0</v>
      </c>
      <c r="AG9" t="b">
        <v>0</v>
      </c>
      <c r="AH9" t="b">
        <v>0</v>
      </c>
      <c r="AI9" t="b">
        <v>0</v>
      </c>
      <c r="AJ9" t="b">
        <f>IF(ISNA(VLOOKUP(B9,[13]hasSkatePark!$A$1:$B$16,2,FALSE)),FALSE,VLOOKUP(B9,[13]hasSkatePark!$A$1:$B$16,2,FALSE))</f>
        <v>0</v>
      </c>
      <c r="AK9" t="b">
        <f>IF(ISNA(VLOOKUP(B9,[14]hasSoccer!$A$1:$B$31,2,FALSE)),FALSE,VLOOKUP(B9,[14]hasSoccer!$A$1:$B$31,2,FALSE))</f>
        <v>0</v>
      </c>
      <c r="AL9" t="b">
        <f>IF(ISNA(VLOOKUP(B9,[15]hasSoftball!$A$1:$B$55,2,FALSE)),FALSE,VLOOKUP(B9,[15]hasSoftball!$A$1:$B$55,2,FALSE))</f>
        <v>0</v>
      </c>
      <c r="AM9" t="b">
        <f>IF(ISNA(VLOOKUP(B9,[16]hasTennis!$A$1:$B$34,2,FALSE)),FALSE,VLOOKUP(B9,[16]hasTennis!$A$1:$B$34,2,FALSE))</f>
        <v>0</v>
      </c>
      <c r="AN9" t="b">
        <v>0</v>
      </c>
      <c r="AO9" t="b">
        <f>IF(ISNA(VLOOKUP(B9,[17]hasPool!$A$1:$B$29,2,FALSE)),FALSE,VLOOKUP(B9,[17]hasPool!$A$1:$B$29,2,FALSE))</f>
        <v>0</v>
      </c>
      <c r="AP9" t="b">
        <v>0</v>
      </c>
      <c r="AQ9" t="b">
        <f>IF(ISNA(VLOOKUP(B9,[18]unpavedBike!$A$1:$B$19,2,FALSE)),FALSE,VLOOKUP(B9,[18]unpavedBike!$A$1:$B$19,2,FALSE))</f>
        <v>0</v>
      </c>
      <c r="AR9" t="b">
        <f>IF(ISNA(VLOOKUP(B9,[19]pavedBike!$A$1:$B$62,2,FALSE)),FALSE,VLOOKUP(B9,[19]pavedBike!$A$1:$B$62,2,FALSE))</f>
        <v>1</v>
      </c>
      <c r="AS9" t="b">
        <f>IF(ISNA(VLOOKUP(B9,[20]hasWalkingTrail!$A$1:$B$142,2,FALSE)),FALSE,VLOOKUP(B9,[20]hasWalkingTrail!$A$1:$B$142,2,FALSE))</f>
        <v>1</v>
      </c>
      <c r="AT9">
        <v>2.5</v>
      </c>
    </row>
    <row r="10" spans="1:47" ht="16" customHeight="1" x14ac:dyDescent="0.2">
      <c r="A10" s="1">
        <v>12</v>
      </c>
      <c r="B10" s="1" t="s">
        <v>136</v>
      </c>
      <c r="C10" t="s">
        <v>436</v>
      </c>
      <c r="D10" t="s">
        <v>42</v>
      </c>
      <c r="E10" t="s">
        <v>39</v>
      </c>
      <c r="F10">
        <v>78201</v>
      </c>
      <c r="G10">
        <v>-98</v>
      </c>
      <c r="H10">
        <v>29</v>
      </c>
      <c r="I10">
        <v>0</v>
      </c>
      <c r="J10" t="b">
        <v>0</v>
      </c>
      <c r="K10" s="3" t="s">
        <v>387</v>
      </c>
      <c r="L10" s="2" t="s">
        <v>437</v>
      </c>
      <c r="M10" t="s">
        <v>438</v>
      </c>
      <c r="N10" t="b">
        <f>IF(ISNA(VLOOKUP(B10,[1]hasCommunityCenter!$A$1:$B$45,2,FALSE)),FALSE,VLOOKUP(B10,[1]hasCommunityCenter!$A$1:$B$45,2,FALSE))</f>
        <v>0</v>
      </c>
      <c r="O10" t="b">
        <v>0</v>
      </c>
      <c r="P10" t="b">
        <v>0</v>
      </c>
      <c r="Q10" t="b">
        <v>1</v>
      </c>
      <c r="R10" t="b">
        <f>IF(ISNA(VLOOKUP(B10,[3]hasRestrooms!$A$1:$B$63,2,FALSE)),FALSE,VLOOKUP(B10,[3]hasRestrooms!$A$1:$B$63,2,FALSE))</f>
        <v>0</v>
      </c>
      <c r="S10" t="b">
        <f>IF(ISNA(VLOOKUP(B10,[4]hasPortolet!$A$1:$B$81,2,FALSE)),FALSE,VLOOKUP(B10,[4]hasPortolet!$A$1:$B$81,2,FALSE))</f>
        <v>0</v>
      </c>
      <c r="T10" t="b">
        <f>IF(ISNA(VLOOKUP(B10,[5]hasWater!$A$1:$B$157,2,FALSE)),FALSE,VLOOKUP(B10,[5]hasWater!$A$1:$B$157,2,FALSE))</f>
        <v>1</v>
      </c>
      <c r="U10" t="b">
        <f>IF(ISNA(VLOOKUP(B10,[6]hasPavillion!$A$1:$B$97,2,FALSE)),FALSE,VLOOKUP(B10,[6]hasPavillion!$A$1:$B$97,2,FALSE))</f>
        <v>0</v>
      </c>
      <c r="V10" t="b">
        <f>IF(ISNA(VLOOKUP(B10,[7]hasPicnicTable!$A$1:$B$149,2,FALSE)),FALSE,VLOOKUP(B10,[7]hasPicnicTable!$A$1:$B$149,2,FALSE))</f>
        <v>1</v>
      </c>
      <c r="W10" t="b">
        <f>IF(ISNA(VLOOKUP(B10,[8]hasGrill!$A$1:$B$106,2,FALSE)),FALSE,VLOOKUP(B10,[8]hasGrill!$A$1:$B$106,2,FALSE))</f>
        <v>0</v>
      </c>
      <c r="X10" t="b">
        <f>IF(ISNA(VLOOKUP(B10,[9]hasPlayground!$A$1:$B$133,2,FALSE)),FALSE,VLOOKUP(B10,[9]hasPlayground!$A$1:$B$133,2,FALSE))</f>
        <v>1</v>
      </c>
      <c r="Y10" t="b">
        <f>IF(ISNA(VLOOKUP(B10,[10]hasBaseball!$A$1:$B$24,2,FALSE)),FALSE,VLOOKUP(B10,[10]hasBaseball!$A$1:$B$24,2,FALSE))</f>
        <v>0</v>
      </c>
      <c r="Z10" t="b">
        <f>IF(ISNA(VLOOKUP(B10,[11]hasBasketBall!$A$1:$B$90,2,FALSE)),FALSE,VLOOKUP(B10,[11]hasBasketBall!$A$1:$B$90,2,FALSE))</f>
        <v>1</v>
      </c>
      <c r="AA10" t="b">
        <v>0</v>
      </c>
      <c r="AB10" t="b">
        <v>1</v>
      </c>
      <c r="AC10" t="b">
        <v>0</v>
      </c>
      <c r="AD10" t="b">
        <v>0</v>
      </c>
      <c r="AE10" t="b">
        <f>IF(ISNA(VLOOKUP(B10,[12]hasDogPark!$A$1:$B$14,2,FALSE)),FALSE,VLOOKUP(B10,[12]hasDogPark!$A$1:$B$14,2,FALSE))</f>
        <v>0</v>
      </c>
      <c r="AF10" t="b">
        <v>0</v>
      </c>
      <c r="AG10" t="b">
        <v>0</v>
      </c>
      <c r="AH10" t="b">
        <v>0</v>
      </c>
      <c r="AI10" t="b">
        <v>0</v>
      </c>
      <c r="AJ10" t="b">
        <f>IF(ISNA(VLOOKUP(B10,[13]hasSkatePark!$A$1:$B$16,2,FALSE)),FALSE,VLOOKUP(B10,[13]hasSkatePark!$A$1:$B$16,2,FALSE))</f>
        <v>0</v>
      </c>
      <c r="AK10" t="b">
        <f>IF(ISNA(VLOOKUP(B10,[14]hasSoccer!$A$1:$B$31,2,FALSE)),FALSE,VLOOKUP(B10,[14]hasSoccer!$A$1:$B$31,2,FALSE))</f>
        <v>0</v>
      </c>
      <c r="AL10" t="b">
        <f>IF(ISNA(VLOOKUP(B10,[15]hasSoftball!$A$1:$B$55,2,FALSE)),FALSE,VLOOKUP(B10,[15]hasSoftball!$A$1:$B$55,2,FALSE))</f>
        <v>0</v>
      </c>
      <c r="AM10" t="b">
        <f>IF(ISNA(VLOOKUP(B10,[16]hasTennis!$A$1:$B$34,2,FALSE)),FALSE,VLOOKUP(B10,[16]hasTennis!$A$1:$B$34,2,FALSE))</f>
        <v>0</v>
      </c>
      <c r="AN10" t="b">
        <v>0</v>
      </c>
      <c r="AO10" t="b">
        <f>IF(ISNA(VLOOKUP(B10,[17]hasPool!$A$1:$B$29,2,FALSE)),FALSE,VLOOKUP(B10,[17]hasPool!$A$1:$B$29,2,FALSE))</f>
        <v>0</v>
      </c>
      <c r="AP10" t="b">
        <v>0</v>
      </c>
      <c r="AQ10" t="b">
        <f>IF(ISNA(VLOOKUP(B10,[18]unpavedBike!$A$1:$B$19,2,FALSE)),FALSE,VLOOKUP(B10,[18]unpavedBike!$A$1:$B$19,2,FALSE))</f>
        <v>0</v>
      </c>
      <c r="AR10" t="b">
        <f>IF(ISNA(VLOOKUP(B10,[19]pavedBike!$A$1:$B$62,2,FALSE)),FALSE,VLOOKUP(B10,[19]pavedBike!$A$1:$B$62,2,FALSE))</f>
        <v>0</v>
      </c>
      <c r="AS10" t="b">
        <f>IF(ISNA(VLOOKUP(B10,[20]hasWalkingTrail!$A$1:$B$142,2,FALSE)),FALSE,VLOOKUP(B10,[20]hasWalkingTrail!$A$1:$B$142,2,FALSE))</f>
        <v>1</v>
      </c>
      <c r="AT10">
        <v>0.55000000000000004</v>
      </c>
    </row>
    <row r="11" spans="1:47" ht="16" customHeight="1" x14ac:dyDescent="0.2">
      <c r="A11" s="1">
        <v>13</v>
      </c>
      <c r="B11" s="1" t="s">
        <v>137</v>
      </c>
      <c r="C11" t="s">
        <v>439</v>
      </c>
      <c r="D11" t="s">
        <v>42</v>
      </c>
      <c r="E11" t="s">
        <v>39</v>
      </c>
      <c r="F11">
        <v>78221</v>
      </c>
      <c r="G11">
        <v>-98</v>
      </c>
      <c r="H11">
        <v>29</v>
      </c>
      <c r="I11">
        <v>0</v>
      </c>
      <c r="J11" t="b">
        <v>0</v>
      </c>
      <c r="K11" s="3" t="s">
        <v>434</v>
      </c>
      <c r="L11" s="2" t="s">
        <v>440</v>
      </c>
      <c r="M11" t="s">
        <v>441</v>
      </c>
      <c r="N11" t="b">
        <f>IF(ISNA(VLOOKUP(B11,[1]hasCommunityCenter!$A$1:$B$45,2,FALSE)),FALSE,VLOOKUP(B11,[1]hasCommunityCenter!$A$1:$B$45,2,FALSE))</f>
        <v>0</v>
      </c>
      <c r="O11" t="b">
        <v>0</v>
      </c>
      <c r="P11" t="b">
        <v>0</v>
      </c>
      <c r="Q11" t="b">
        <f>'School Parks'!P11=IF(ISNA(VLOOKUP(B11,[2]hasPublicArtDisplay!$A$1:$B$40,2,FALSE)),FALSE,VLOOKUP(B11,[2]hasPublicArtDisplay!$A$1:$B$40,2,FALSE))</f>
        <v>1</v>
      </c>
      <c r="R11" t="b">
        <f>IF(ISNA(VLOOKUP(B11,[3]hasRestrooms!$A$1:$B$63,2,FALSE)),FALSE,VLOOKUP(B11,[3]hasRestrooms!$A$1:$B$63,2,FALSE))</f>
        <v>0</v>
      </c>
      <c r="S11" t="b">
        <f>IF(ISNA(VLOOKUP(B11,[4]hasPortolet!$A$1:$B$81,2,FALSE)),FALSE,VLOOKUP(B11,[4]hasPortolet!$A$1:$B$81,2,FALSE))</f>
        <v>0</v>
      </c>
      <c r="T11" t="b">
        <f>IF(ISNA(VLOOKUP(B11,[5]hasWater!$A$1:$B$157,2,FALSE)),FALSE,VLOOKUP(B11,[5]hasWater!$A$1:$B$157,2,FALSE))</f>
        <v>1</v>
      </c>
      <c r="U11" t="b">
        <f>IF(ISNA(VLOOKUP(B11,[6]hasPavillion!$A$1:$B$97,2,FALSE)),FALSE,VLOOKUP(B11,[6]hasPavillion!$A$1:$B$97,2,FALSE))</f>
        <v>0</v>
      </c>
      <c r="V11" t="b">
        <f>IF(ISNA(VLOOKUP(B11,[7]hasPicnicTable!$A$1:$B$149,2,FALSE)),FALSE,VLOOKUP(B11,[7]hasPicnicTable!$A$1:$B$149,2,FALSE))</f>
        <v>1</v>
      </c>
      <c r="W11" t="b">
        <f>IF(ISNA(VLOOKUP(B11,[8]hasGrill!$A$1:$B$106,2,FALSE)),FALSE,VLOOKUP(B11,[8]hasGrill!$A$1:$B$106,2,FALSE))</f>
        <v>0</v>
      </c>
      <c r="X11" t="b">
        <f>IF(ISNA(VLOOKUP(B11,[9]hasPlayground!$A$1:$B$133,2,FALSE)),FALSE,VLOOKUP(B11,[9]hasPlayground!$A$1:$B$133,2,FALSE))</f>
        <v>1</v>
      </c>
      <c r="Y11" t="b">
        <f>IF(ISNA(VLOOKUP(B11,[10]hasBaseball!$A$1:$B$24,2,FALSE)),FALSE,VLOOKUP(B11,[10]hasBaseball!$A$1:$B$24,2,FALSE))</f>
        <v>0</v>
      </c>
      <c r="Z11" t="b">
        <f>IF(ISNA(VLOOKUP(B11,[11]hasBasketBall!$A$1:$B$90,2,FALSE)),FALSE,VLOOKUP(B11,[11]hasBasketBall!$A$1:$B$90,2,FALSE))</f>
        <v>1</v>
      </c>
      <c r="AA11" t="b">
        <v>0</v>
      </c>
      <c r="AB11" t="b">
        <v>0</v>
      </c>
      <c r="AC11" t="b">
        <v>0</v>
      </c>
      <c r="AD11" t="b">
        <v>0</v>
      </c>
      <c r="AE11" t="b">
        <f>IF(ISNA(VLOOKUP(B11,[12]hasDogPark!$A$1:$B$14,2,FALSE)),FALSE,VLOOKUP(B11,[12]hasDogPark!$A$1:$B$14,2,FALSE))</f>
        <v>0</v>
      </c>
      <c r="AF11" t="b">
        <v>0</v>
      </c>
      <c r="AG11" t="b">
        <v>0</v>
      </c>
      <c r="AH11" t="b">
        <v>1</v>
      </c>
      <c r="AI11" t="b">
        <v>0</v>
      </c>
      <c r="AJ11" t="b">
        <f>IF(ISNA(VLOOKUP(B11,[13]hasSkatePark!$A$1:$B$16,2,FALSE)),FALSE,VLOOKUP(B11,[13]hasSkatePark!$A$1:$B$16,2,FALSE))</f>
        <v>1</v>
      </c>
      <c r="AK11" t="b">
        <f>IF(ISNA(VLOOKUP(B11,[14]hasSoccer!$A$1:$B$31,2,FALSE)),FALSE,VLOOKUP(B11,[14]hasSoccer!$A$1:$B$31,2,FALSE))</f>
        <v>0</v>
      </c>
      <c r="AL11" t="b">
        <f>IF(ISNA(VLOOKUP(B11,[15]hasSoftball!$A$1:$B$55,2,FALSE)),FALSE,VLOOKUP(B11,[15]hasSoftball!$A$1:$B$55,2,FALSE))</f>
        <v>0</v>
      </c>
      <c r="AM11" t="b">
        <f>IF(ISNA(VLOOKUP(B11,[16]hasTennis!$A$1:$B$34,2,FALSE)),FALSE,VLOOKUP(B11,[16]hasTennis!$A$1:$B$34,2,FALSE))</f>
        <v>0</v>
      </c>
      <c r="AN11" t="b">
        <v>0</v>
      </c>
      <c r="AO11" t="b">
        <f>IF(ISNA(VLOOKUP(B11,[17]hasPool!$A$1:$B$29,2,FALSE)),FALSE,VLOOKUP(B11,[17]hasPool!$A$1:$B$29,2,FALSE))</f>
        <v>0</v>
      </c>
      <c r="AP11" t="b">
        <v>0</v>
      </c>
      <c r="AQ11" t="b">
        <f>IF(ISNA(VLOOKUP(B11,[18]unpavedBike!$A$1:$B$19,2,FALSE)),FALSE,VLOOKUP(B11,[18]unpavedBike!$A$1:$B$19,2,FALSE))</f>
        <v>0</v>
      </c>
      <c r="AR11" t="b">
        <f>IF(ISNA(VLOOKUP(B11,[19]pavedBike!$A$1:$B$62,2,FALSE)),FALSE,VLOOKUP(B11,[19]pavedBike!$A$1:$B$62,2,FALSE))</f>
        <v>0</v>
      </c>
      <c r="AS11" t="b">
        <f>IF(ISNA(VLOOKUP(B11,[20]hasWalkingTrail!$A$1:$B$142,2,FALSE)),FALSE,VLOOKUP(B11,[20]hasWalkingTrail!$A$1:$B$142,2,FALSE))</f>
        <v>1</v>
      </c>
      <c r="AT11">
        <v>0.15</v>
      </c>
    </row>
    <row r="12" spans="1:47" x14ac:dyDescent="0.2">
      <c r="A12" s="1">
        <v>14</v>
      </c>
      <c r="B12" s="1" t="s">
        <v>138</v>
      </c>
      <c r="E12" t="s">
        <v>39</v>
      </c>
      <c r="G12">
        <v>-98</v>
      </c>
      <c r="H12">
        <v>29</v>
      </c>
      <c r="I12">
        <v>0</v>
      </c>
      <c r="J12" t="b">
        <v>0</v>
      </c>
      <c r="N12" t="b">
        <f>IF(ISNA(VLOOKUP(B12,[1]hasCommunityCenter!$A$1:$B$45,2,FALSE)),FALSE,VLOOKUP(B12,[1]hasCommunityCenter!$A$1:$B$45,2,FALSE))</f>
        <v>0</v>
      </c>
      <c r="O12" t="b">
        <v>0</v>
      </c>
      <c r="P12" t="b">
        <v>0</v>
      </c>
      <c r="Q12" t="b">
        <f>'School Parks'!P12=IF(ISNA(VLOOKUP(B12,[2]hasPublicArtDisplay!$A$1:$B$40,2,FALSE)),FALSE,VLOOKUP(B12,[2]hasPublicArtDisplay!$A$1:$B$40,2,FALSE))</f>
        <v>1</v>
      </c>
      <c r="R12" t="b">
        <f>IF(ISNA(VLOOKUP(B12,[3]hasRestrooms!$A$1:$B$63,2,FALSE)),FALSE,VLOOKUP(B12,[3]hasRestrooms!$A$1:$B$63,2,FALSE))</f>
        <v>0</v>
      </c>
      <c r="S12" t="b">
        <f>IF(ISNA(VLOOKUP(B12,[4]hasPortolet!$A$1:$B$81,2,FALSE)),FALSE,VLOOKUP(B12,[4]hasPortolet!$A$1:$B$81,2,FALSE))</f>
        <v>0</v>
      </c>
      <c r="T12" t="b">
        <f>IF(ISNA(VLOOKUP(B12,[5]hasWater!$A$1:$B$157,2,FALSE)),FALSE,VLOOKUP(B12,[5]hasWater!$A$1:$B$157,2,FALSE))</f>
        <v>0</v>
      </c>
      <c r="U12" t="b">
        <f>IF(ISNA(VLOOKUP(B12,[6]hasPavillion!$A$1:$B$97,2,FALSE)),FALSE,VLOOKUP(B12,[6]hasPavillion!$A$1:$B$97,2,FALSE))</f>
        <v>0</v>
      </c>
      <c r="V12" t="b">
        <f>IF(ISNA(VLOOKUP(B12,[7]hasPicnicTable!$A$1:$B$149,2,FALSE)),FALSE,VLOOKUP(B12,[7]hasPicnicTable!$A$1:$B$149,2,FALSE))</f>
        <v>0</v>
      </c>
      <c r="W12" t="b">
        <f>IF(ISNA(VLOOKUP(B12,[8]hasGrill!$A$1:$B$106,2,FALSE)),FALSE,VLOOKUP(B12,[8]hasGrill!$A$1:$B$106,2,FALSE))</f>
        <v>0</v>
      </c>
      <c r="X12" t="b">
        <f>IF(ISNA(VLOOKUP(B12,[9]hasPlayground!$A$1:$B$133,2,FALSE)),FALSE,VLOOKUP(B12,[9]hasPlayground!$A$1:$B$133,2,FALSE))</f>
        <v>0</v>
      </c>
      <c r="Y12" t="b">
        <f>IF(ISNA(VLOOKUP(B12,[10]hasBaseball!$A$1:$B$24,2,FALSE)),FALSE,VLOOKUP(B12,[10]hasBaseball!$A$1:$B$24,2,FALSE))</f>
        <v>0</v>
      </c>
      <c r="Z12" t="b">
        <f>IF(ISNA(VLOOKUP(B12,[11]hasBasketBall!$A$1:$B$90,2,FALSE)),FALSE,VLOOKUP(B12,[11]hasBasketBall!$A$1:$B$90,2,FALSE))</f>
        <v>0</v>
      </c>
      <c r="AA12" t="b">
        <v>0</v>
      </c>
      <c r="AB12" t="b">
        <v>0</v>
      </c>
      <c r="AC12" t="b">
        <v>0</v>
      </c>
      <c r="AD12" t="b">
        <v>0</v>
      </c>
      <c r="AE12" t="b">
        <f>IF(ISNA(VLOOKUP(B12,[12]hasDogPark!$A$1:$B$14,2,FALSE)),FALSE,VLOOKUP(B12,[12]hasDogPark!$A$1:$B$14,2,FALSE))</f>
        <v>0</v>
      </c>
      <c r="AF12" t="b">
        <v>0</v>
      </c>
      <c r="AG12" t="b">
        <v>0</v>
      </c>
      <c r="AH12" t="b">
        <v>0</v>
      </c>
      <c r="AI12" t="b">
        <v>0</v>
      </c>
      <c r="AJ12" t="b">
        <f>IF(ISNA(VLOOKUP(B12,[13]hasSkatePark!$A$1:$B$16,2,FALSE)),FALSE,VLOOKUP(B12,[13]hasSkatePark!$A$1:$B$16,2,FALSE))</f>
        <v>0</v>
      </c>
      <c r="AK12" t="b">
        <f>IF(ISNA(VLOOKUP(B12,[14]hasSoccer!$A$1:$B$31,2,FALSE)),FALSE,VLOOKUP(B12,[14]hasSoccer!$A$1:$B$31,2,FALSE))</f>
        <v>0</v>
      </c>
      <c r="AL12" t="b">
        <f>IF(ISNA(VLOOKUP(B12,[15]hasSoftball!$A$1:$B$55,2,FALSE)),FALSE,VLOOKUP(B12,[15]hasSoftball!$A$1:$B$55,2,FALSE))</f>
        <v>0</v>
      </c>
      <c r="AM12" t="b">
        <f>IF(ISNA(VLOOKUP(B12,[16]hasTennis!$A$1:$B$34,2,FALSE)),FALSE,VLOOKUP(B12,[16]hasTennis!$A$1:$B$34,2,FALSE))</f>
        <v>0</v>
      </c>
      <c r="AN12" t="b">
        <v>0</v>
      </c>
      <c r="AO12" t="b">
        <f>IF(ISNA(VLOOKUP(B12,[17]hasPool!$A$1:$B$29,2,FALSE)),FALSE,VLOOKUP(B12,[17]hasPool!$A$1:$B$29,2,FALSE))</f>
        <v>0</v>
      </c>
      <c r="AP12" t="b">
        <v>0</v>
      </c>
      <c r="AQ12" t="b">
        <f>IF(ISNA(VLOOKUP(B12,[18]unpavedBike!$A$1:$B$19,2,FALSE)),FALSE,VLOOKUP(B12,[18]unpavedBike!$A$1:$B$19,2,FALSE))</f>
        <v>0</v>
      </c>
      <c r="AR12" t="b">
        <f>IF(ISNA(VLOOKUP(B12,[19]pavedBike!$A$1:$B$62,2,FALSE)),FALSE,VLOOKUP(B12,[19]pavedBike!$A$1:$B$62,2,FALSE))</f>
        <v>0</v>
      </c>
      <c r="AS12" t="b">
        <f>IF(ISNA(VLOOKUP(B12,[20]hasWalkingTrail!$A$1:$B$142,2,FALSE)),FALSE,VLOOKUP(B12,[20]hasWalkingTrail!$A$1:$B$142,2,FALSE))</f>
        <v>0</v>
      </c>
    </row>
    <row r="13" spans="1:47" x14ac:dyDescent="0.2">
      <c r="A13" s="1">
        <v>15</v>
      </c>
      <c r="B13" s="1" t="s">
        <v>139</v>
      </c>
      <c r="E13" t="s">
        <v>39</v>
      </c>
      <c r="G13">
        <v>-98</v>
      </c>
      <c r="H13">
        <v>29</v>
      </c>
      <c r="I13">
        <v>0</v>
      </c>
      <c r="J13" t="b">
        <v>0</v>
      </c>
      <c r="N13" t="b">
        <f>IF(ISNA(VLOOKUP(B13,[1]hasCommunityCenter!$A$1:$B$45,2,FALSE)),FALSE,VLOOKUP(B13,[1]hasCommunityCenter!$A$1:$B$45,2,FALSE))</f>
        <v>0</v>
      </c>
      <c r="O13" t="b">
        <v>0</v>
      </c>
      <c r="P13" t="b">
        <v>0</v>
      </c>
      <c r="Q13" t="b">
        <f>'School Parks'!P13=IF(ISNA(VLOOKUP(B13,[2]hasPublicArtDisplay!$A$1:$B$40,2,FALSE)),FALSE,VLOOKUP(B13,[2]hasPublicArtDisplay!$A$1:$B$40,2,FALSE))</f>
        <v>0</v>
      </c>
      <c r="R13" t="b">
        <f>IF(ISNA(VLOOKUP(B13,[3]hasRestrooms!$A$1:$B$63,2,FALSE)),FALSE,VLOOKUP(B13,[3]hasRestrooms!$A$1:$B$63,2,FALSE))</f>
        <v>0</v>
      </c>
      <c r="S13" t="b">
        <f>IF(ISNA(VLOOKUP(B13,[4]hasPortolet!$A$1:$B$81,2,FALSE)),FALSE,VLOOKUP(B13,[4]hasPortolet!$A$1:$B$81,2,FALSE))</f>
        <v>0</v>
      </c>
      <c r="T13" t="b">
        <f>IF(ISNA(VLOOKUP(B13,[5]hasWater!$A$1:$B$157,2,FALSE)),FALSE,VLOOKUP(B13,[5]hasWater!$A$1:$B$157,2,FALSE))</f>
        <v>1</v>
      </c>
      <c r="U13" t="b">
        <f>IF(ISNA(VLOOKUP(B13,[6]hasPavillion!$A$1:$B$97,2,FALSE)),FALSE,VLOOKUP(B13,[6]hasPavillion!$A$1:$B$97,2,FALSE))</f>
        <v>1</v>
      </c>
      <c r="V13" t="b">
        <f>IF(ISNA(VLOOKUP(B13,[7]hasPicnicTable!$A$1:$B$149,2,FALSE)),FALSE,VLOOKUP(B13,[7]hasPicnicTable!$A$1:$B$149,2,FALSE))</f>
        <v>1</v>
      </c>
      <c r="W13" t="b">
        <f>IF(ISNA(VLOOKUP(B13,[8]hasGrill!$A$1:$B$106,2,FALSE)),FALSE,VLOOKUP(B13,[8]hasGrill!$A$1:$B$106,2,FALSE))</f>
        <v>1</v>
      </c>
      <c r="X13" t="b">
        <f>IF(ISNA(VLOOKUP(B13,[9]hasPlayground!$A$1:$B$133,2,FALSE)),FALSE,VLOOKUP(B13,[9]hasPlayground!$A$1:$B$133,2,FALSE))</f>
        <v>1</v>
      </c>
      <c r="Y13" t="b">
        <f>IF(ISNA(VLOOKUP(B13,[10]hasBaseball!$A$1:$B$24,2,FALSE)),FALSE,VLOOKUP(B13,[10]hasBaseball!$A$1:$B$24,2,FALSE))</f>
        <v>0</v>
      </c>
      <c r="Z13" t="b">
        <f>IF(ISNA(VLOOKUP(B13,[11]hasBasketBall!$A$1:$B$90,2,FALSE)),FALSE,VLOOKUP(B13,[11]hasBasketBall!$A$1:$B$90,2,FALSE))</f>
        <v>1</v>
      </c>
      <c r="AA13" t="b">
        <v>0</v>
      </c>
      <c r="AB13" t="b">
        <v>0</v>
      </c>
      <c r="AC13" t="b">
        <v>0</v>
      </c>
      <c r="AD13" t="b">
        <v>0</v>
      </c>
      <c r="AE13" t="b">
        <f>IF(ISNA(VLOOKUP(B13,[12]hasDogPark!$A$1:$B$14,2,FALSE)),FALSE,VLOOKUP(B13,[12]hasDogPark!$A$1:$B$14,2,FALSE))</f>
        <v>0</v>
      </c>
      <c r="AF13" t="b">
        <v>1</v>
      </c>
      <c r="AG13" t="b">
        <v>0</v>
      </c>
      <c r="AH13" t="b">
        <v>0</v>
      </c>
      <c r="AI13" t="b">
        <v>0</v>
      </c>
      <c r="AJ13" t="b">
        <f>IF(ISNA(VLOOKUP(B13,[13]hasSkatePark!$A$1:$B$16,2,FALSE)),FALSE,VLOOKUP(B13,[13]hasSkatePark!$A$1:$B$16,2,FALSE))</f>
        <v>0</v>
      </c>
      <c r="AK13" t="b">
        <f>IF(ISNA(VLOOKUP(B13,[14]hasSoccer!$A$1:$B$31,2,FALSE)),FALSE,VLOOKUP(B13,[14]hasSoccer!$A$1:$B$31,2,FALSE))</f>
        <v>0</v>
      </c>
      <c r="AL13" t="b">
        <f>IF(ISNA(VLOOKUP(B13,[15]hasSoftball!$A$1:$B$55,2,FALSE)),FALSE,VLOOKUP(B13,[15]hasSoftball!$A$1:$B$55,2,FALSE))</f>
        <v>1</v>
      </c>
      <c r="AM13" t="b">
        <f>IF(ISNA(VLOOKUP(B13,[16]hasTennis!$A$1:$B$34,2,FALSE)),FALSE,VLOOKUP(B13,[16]hasTennis!$A$1:$B$34,2,FALSE))</f>
        <v>0</v>
      </c>
      <c r="AN13" t="b">
        <v>0</v>
      </c>
      <c r="AO13" t="b">
        <f>IF(ISNA(VLOOKUP(B13,[17]hasPool!$A$1:$B$29,2,FALSE)),FALSE,VLOOKUP(B13,[17]hasPool!$A$1:$B$29,2,FALSE))</f>
        <v>1</v>
      </c>
      <c r="AP13" t="b">
        <v>0</v>
      </c>
      <c r="AQ13" t="b">
        <f>IF(ISNA(VLOOKUP(B13,[18]unpavedBike!$A$1:$B$19,2,FALSE)),FALSE,VLOOKUP(B13,[18]unpavedBike!$A$1:$B$19,2,FALSE))</f>
        <v>0</v>
      </c>
      <c r="AR13" t="b">
        <f>IF(ISNA(VLOOKUP(B13,[19]pavedBike!$A$1:$B$62,2,FALSE)),FALSE,VLOOKUP(B13,[19]pavedBike!$A$1:$B$62,2,FALSE))</f>
        <v>0</v>
      </c>
      <c r="AS13" t="b">
        <f>IF(ISNA(VLOOKUP(B13,[20]hasWalkingTrail!$A$1:$B$142,2,FALSE)),FALSE,VLOOKUP(B13,[20]hasWalkingTrail!$A$1:$B$142,2,FALSE))</f>
        <v>1</v>
      </c>
    </row>
    <row r="14" spans="1:47" x14ac:dyDescent="0.2">
      <c r="A14" s="1">
        <v>16</v>
      </c>
      <c r="B14" s="1" t="s">
        <v>140</v>
      </c>
      <c r="E14" t="s">
        <v>39</v>
      </c>
      <c r="G14">
        <v>-98</v>
      </c>
      <c r="H14">
        <v>29</v>
      </c>
      <c r="I14">
        <v>0</v>
      </c>
      <c r="J14" t="b">
        <v>0</v>
      </c>
      <c r="N14" t="b">
        <f>IF(ISNA(VLOOKUP(B14,[1]hasCommunityCenter!$A$1:$B$45,2,FALSE)),FALSE,VLOOKUP(B14,[1]hasCommunityCenter!$A$1:$B$45,2,FALSE))</f>
        <v>0</v>
      </c>
      <c r="O14" t="b">
        <v>0</v>
      </c>
      <c r="P14" t="b">
        <v>0</v>
      </c>
      <c r="Q14" t="b">
        <f>'School Parks'!P14=IF(ISNA(VLOOKUP(B14,[2]hasPublicArtDisplay!$A$1:$B$40,2,FALSE)),FALSE,VLOOKUP(B14,[2]hasPublicArtDisplay!$A$1:$B$40,2,FALSE))</f>
        <v>1</v>
      </c>
      <c r="R14" t="b">
        <f>IF(ISNA(VLOOKUP(B14,[3]hasRestrooms!$A$1:$B$63,2,FALSE)),FALSE,VLOOKUP(B14,[3]hasRestrooms!$A$1:$B$63,2,FALSE))</f>
        <v>0</v>
      </c>
      <c r="S14" t="b">
        <f>IF(ISNA(VLOOKUP(B14,[4]hasPortolet!$A$1:$B$81,2,FALSE)),FALSE,VLOOKUP(B14,[4]hasPortolet!$A$1:$B$81,2,FALSE))</f>
        <v>1</v>
      </c>
      <c r="T14" t="b">
        <f>IF(ISNA(VLOOKUP(B14,[5]hasWater!$A$1:$B$157,2,FALSE)),FALSE,VLOOKUP(B14,[5]hasWater!$A$1:$B$157,2,FALSE))</f>
        <v>0</v>
      </c>
      <c r="U14" t="b">
        <f>IF(ISNA(VLOOKUP(B14,[6]hasPavillion!$A$1:$B$97,2,FALSE)),FALSE,VLOOKUP(B14,[6]hasPavillion!$A$1:$B$97,2,FALSE))</f>
        <v>0</v>
      </c>
      <c r="V14" t="b">
        <f>IF(ISNA(VLOOKUP(B14,[7]hasPicnicTable!$A$1:$B$149,2,FALSE)),FALSE,VLOOKUP(B14,[7]hasPicnicTable!$A$1:$B$149,2,FALSE))</f>
        <v>1</v>
      </c>
      <c r="W14" t="b">
        <f>IF(ISNA(VLOOKUP(B14,[8]hasGrill!$A$1:$B$106,2,FALSE)),FALSE,VLOOKUP(B14,[8]hasGrill!$A$1:$B$106,2,FALSE))</f>
        <v>0</v>
      </c>
      <c r="X14" t="b">
        <f>IF(ISNA(VLOOKUP(B14,[9]hasPlayground!$A$1:$B$133,2,FALSE)),FALSE,VLOOKUP(B14,[9]hasPlayground!$A$1:$B$133,2,FALSE))</f>
        <v>1</v>
      </c>
      <c r="Y14" t="b">
        <f>IF(ISNA(VLOOKUP(B14,[10]hasBaseball!$A$1:$B$24,2,FALSE)),FALSE,VLOOKUP(B14,[10]hasBaseball!$A$1:$B$24,2,FALSE))</f>
        <v>0</v>
      </c>
      <c r="Z14" t="b">
        <f>IF(ISNA(VLOOKUP(B14,[11]hasBasketBall!$A$1:$B$90,2,FALSE)),FALSE,VLOOKUP(B14,[11]hasBasketBall!$A$1:$B$90,2,FALSE))</f>
        <v>1</v>
      </c>
      <c r="AA14" t="b">
        <v>0</v>
      </c>
      <c r="AB14" t="b">
        <v>0</v>
      </c>
      <c r="AC14" t="b">
        <v>0</v>
      </c>
      <c r="AD14" t="b">
        <v>0</v>
      </c>
      <c r="AE14" t="b">
        <f>IF(ISNA(VLOOKUP(B14,[12]hasDogPark!$A$1:$B$14,2,FALSE)),FALSE,VLOOKUP(B14,[12]hasDogPark!$A$1:$B$14,2,FALSE))</f>
        <v>0</v>
      </c>
      <c r="AF14" t="b">
        <v>0</v>
      </c>
      <c r="AG14" t="b">
        <v>0</v>
      </c>
      <c r="AH14" t="b">
        <v>0</v>
      </c>
      <c r="AI14" t="b">
        <v>0</v>
      </c>
      <c r="AJ14" t="b">
        <f>IF(ISNA(VLOOKUP(B14,[13]hasSkatePark!$A$1:$B$16,2,FALSE)),FALSE,VLOOKUP(B14,[13]hasSkatePark!$A$1:$B$16,2,FALSE))</f>
        <v>0</v>
      </c>
      <c r="AK14" t="b">
        <f>IF(ISNA(VLOOKUP(B14,[14]hasSoccer!$A$1:$B$31,2,FALSE)),FALSE,VLOOKUP(B14,[14]hasSoccer!$A$1:$B$31,2,FALSE))</f>
        <v>0</v>
      </c>
      <c r="AL14" t="b">
        <f>IF(ISNA(VLOOKUP(B14,[15]hasSoftball!$A$1:$B$55,2,FALSE)),FALSE,VLOOKUP(B14,[15]hasSoftball!$A$1:$B$55,2,FALSE))</f>
        <v>1</v>
      </c>
      <c r="AM14" t="b">
        <f>IF(ISNA(VLOOKUP(B14,[16]hasTennis!$A$1:$B$34,2,FALSE)),FALSE,VLOOKUP(B14,[16]hasTennis!$A$1:$B$34,2,FALSE))</f>
        <v>1</v>
      </c>
      <c r="AN14" t="b">
        <v>0</v>
      </c>
      <c r="AO14" t="b">
        <f>IF(ISNA(VLOOKUP(B14,[17]hasPool!$A$1:$B$29,2,FALSE)),FALSE,VLOOKUP(B14,[17]hasPool!$A$1:$B$29,2,FALSE))</f>
        <v>0</v>
      </c>
      <c r="AP14" t="b">
        <v>0</v>
      </c>
      <c r="AQ14" t="b">
        <f>IF(ISNA(VLOOKUP(B14,[18]unpavedBike!$A$1:$B$19,2,FALSE)),FALSE,VLOOKUP(B14,[18]unpavedBike!$A$1:$B$19,2,FALSE))</f>
        <v>0</v>
      </c>
      <c r="AR14" t="b">
        <f>IF(ISNA(VLOOKUP(B14,[19]pavedBike!$A$1:$B$62,2,FALSE)),FALSE,VLOOKUP(B14,[19]pavedBike!$A$1:$B$62,2,FALSE))</f>
        <v>0</v>
      </c>
      <c r="AS14" t="b">
        <f>IF(ISNA(VLOOKUP(B14,[20]hasWalkingTrail!$A$1:$B$142,2,FALSE)),FALSE,VLOOKUP(B14,[20]hasWalkingTrail!$A$1:$B$142,2,FALSE))</f>
        <v>0</v>
      </c>
    </row>
    <row r="15" spans="1:47" x14ac:dyDescent="0.2">
      <c r="A15" s="1">
        <v>17</v>
      </c>
      <c r="B15" s="1" t="s">
        <v>141</v>
      </c>
      <c r="E15" t="s">
        <v>39</v>
      </c>
      <c r="G15">
        <v>-98</v>
      </c>
      <c r="H15">
        <v>29</v>
      </c>
      <c r="I15">
        <v>0</v>
      </c>
      <c r="J15" t="b">
        <v>0</v>
      </c>
      <c r="N15" t="b">
        <f>IF(ISNA(VLOOKUP(B15,[1]hasCommunityCenter!$A$1:$B$45,2,FALSE)),FALSE,VLOOKUP(B15,[1]hasCommunityCenter!$A$1:$B$45,2,FALSE))</f>
        <v>0</v>
      </c>
      <c r="O15" t="b">
        <v>0</v>
      </c>
      <c r="P15" t="b">
        <v>0</v>
      </c>
      <c r="Q15" t="b">
        <f>'School Parks'!P15=IF(ISNA(VLOOKUP(B15,[2]hasPublicArtDisplay!$A$1:$B$40,2,FALSE)),FALSE,VLOOKUP(B15,[2]hasPublicArtDisplay!$A$1:$B$40,2,FALSE))</f>
        <v>1</v>
      </c>
      <c r="R15" t="b">
        <f>IF(ISNA(VLOOKUP(B15,[3]hasRestrooms!$A$1:$B$63,2,FALSE)),FALSE,VLOOKUP(B15,[3]hasRestrooms!$A$1:$B$63,2,FALSE))</f>
        <v>0</v>
      </c>
      <c r="S15" t="b">
        <f>IF(ISNA(VLOOKUP(B15,[4]hasPortolet!$A$1:$B$81,2,FALSE)),FALSE,VLOOKUP(B15,[4]hasPortolet!$A$1:$B$81,2,FALSE))</f>
        <v>0</v>
      </c>
      <c r="T15" t="b">
        <f>IF(ISNA(VLOOKUP(B15,[5]hasWater!$A$1:$B$157,2,FALSE)),FALSE,VLOOKUP(B15,[5]hasWater!$A$1:$B$157,2,FALSE))</f>
        <v>0</v>
      </c>
      <c r="U15" t="b">
        <f>IF(ISNA(VLOOKUP(B15,[6]hasPavillion!$A$1:$B$97,2,FALSE)),FALSE,VLOOKUP(B15,[6]hasPavillion!$A$1:$B$97,2,FALSE))</f>
        <v>0</v>
      </c>
      <c r="V15" t="b">
        <f>IF(ISNA(VLOOKUP(B15,[7]hasPicnicTable!$A$1:$B$149,2,FALSE)),FALSE,VLOOKUP(B15,[7]hasPicnicTable!$A$1:$B$149,2,FALSE))</f>
        <v>0</v>
      </c>
      <c r="W15" t="b">
        <f>IF(ISNA(VLOOKUP(B15,[8]hasGrill!$A$1:$B$106,2,FALSE)),FALSE,VLOOKUP(B15,[8]hasGrill!$A$1:$B$106,2,FALSE))</f>
        <v>0</v>
      </c>
      <c r="X15" t="b">
        <f>IF(ISNA(VLOOKUP(B15,[9]hasPlayground!$A$1:$B$133,2,FALSE)),FALSE,VLOOKUP(B15,[9]hasPlayground!$A$1:$B$133,2,FALSE))</f>
        <v>0</v>
      </c>
      <c r="Y15" t="b">
        <f>IF(ISNA(VLOOKUP(B15,[10]hasBaseball!$A$1:$B$24,2,FALSE)),FALSE,VLOOKUP(B15,[10]hasBaseball!$A$1:$B$24,2,FALSE))</f>
        <v>0</v>
      </c>
      <c r="Z15" t="b">
        <f>IF(ISNA(VLOOKUP(B15,[11]hasBasketBall!$A$1:$B$90,2,FALSE)),FALSE,VLOOKUP(B15,[11]hasBasketBall!$A$1:$B$90,2,FALSE))</f>
        <v>0</v>
      </c>
      <c r="AA15" t="b">
        <v>0</v>
      </c>
      <c r="AB15" t="b">
        <v>0</v>
      </c>
      <c r="AC15" t="b">
        <v>0</v>
      </c>
      <c r="AD15" t="b">
        <v>0</v>
      </c>
      <c r="AE15" t="b">
        <f>IF(ISNA(VLOOKUP(B15,[12]hasDogPark!$A$1:$B$14,2,FALSE)),FALSE,VLOOKUP(B15,[12]hasDogPark!$A$1:$B$14,2,FALSE))</f>
        <v>0</v>
      </c>
      <c r="AF15" t="b">
        <v>0</v>
      </c>
      <c r="AG15" t="b">
        <v>0</v>
      </c>
      <c r="AH15" t="b">
        <v>0</v>
      </c>
      <c r="AI15" t="b">
        <v>0</v>
      </c>
      <c r="AJ15" t="b">
        <f>IF(ISNA(VLOOKUP(B15,[13]hasSkatePark!$A$1:$B$16,2,FALSE)),FALSE,VLOOKUP(B15,[13]hasSkatePark!$A$1:$B$16,2,FALSE))</f>
        <v>0</v>
      </c>
      <c r="AK15" t="b">
        <f>IF(ISNA(VLOOKUP(B15,[14]hasSoccer!$A$1:$B$31,2,FALSE)),FALSE,VLOOKUP(B15,[14]hasSoccer!$A$1:$B$31,2,FALSE))</f>
        <v>0</v>
      </c>
      <c r="AL15" t="b">
        <f>IF(ISNA(VLOOKUP(B15,[15]hasSoftball!$A$1:$B$55,2,FALSE)),FALSE,VLOOKUP(B15,[15]hasSoftball!$A$1:$B$55,2,FALSE))</f>
        <v>0</v>
      </c>
      <c r="AM15" t="b">
        <f>IF(ISNA(VLOOKUP(B15,[16]hasTennis!$A$1:$B$34,2,FALSE)),FALSE,VLOOKUP(B15,[16]hasTennis!$A$1:$B$34,2,FALSE))</f>
        <v>0</v>
      </c>
      <c r="AN15" t="b">
        <v>0</v>
      </c>
      <c r="AO15" t="b">
        <f>IF(ISNA(VLOOKUP(B15,[17]hasPool!$A$1:$B$29,2,FALSE)),FALSE,VLOOKUP(B15,[17]hasPool!$A$1:$B$29,2,FALSE))</f>
        <v>0</v>
      </c>
      <c r="AP15" t="b">
        <v>0</v>
      </c>
      <c r="AQ15" t="b">
        <f>IF(ISNA(VLOOKUP(B15,[18]unpavedBike!$A$1:$B$19,2,FALSE)),FALSE,VLOOKUP(B15,[18]unpavedBike!$A$1:$B$19,2,FALSE))</f>
        <v>0</v>
      </c>
      <c r="AR15" t="b">
        <f>IF(ISNA(VLOOKUP(B15,[19]pavedBike!$A$1:$B$62,2,FALSE)),FALSE,VLOOKUP(B15,[19]pavedBike!$A$1:$B$62,2,FALSE))</f>
        <v>0</v>
      </c>
      <c r="AS15" t="b">
        <f>IF(ISNA(VLOOKUP(B15,[20]hasWalkingTrail!$A$1:$B$142,2,FALSE)),FALSE,VLOOKUP(B15,[20]hasWalkingTrail!$A$1:$B$142,2,FALSE))</f>
        <v>0</v>
      </c>
    </row>
    <row r="16" spans="1:47" x14ac:dyDescent="0.2">
      <c r="A16" s="1">
        <v>19</v>
      </c>
      <c r="B16" s="1" t="s">
        <v>143</v>
      </c>
      <c r="E16" t="s">
        <v>39</v>
      </c>
      <c r="G16">
        <v>-98</v>
      </c>
      <c r="H16">
        <v>29</v>
      </c>
      <c r="I16">
        <v>0</v>
      </c>
      <c r="J16" t="b">
        <v>0</v>
      </c>
      <c r="N16" t="b">
        <f>IF(ISNA(VLOOKUP(B16,[1]hasCommunityCenter!$A$1:$B$45,2,FALSE)),FALSE,VLOOKUP(B16,[1]hasCommunityCenter!$A$1:$B$45,2,FALSE))</f>
        <v>1</v>
      </c>
      <c r="O16" t="b">
        <v>0</v>
      </c>
      <c r="P16" t="b">
        <v>0</v>
      </c>
      <c r="Q16" t="b">
        <f>'School Parks'!P16=IF(ISNA(VLOOKUP(B16,[2]hasPublicArtDisplay!$A$1:$B$40,2,FALSE)),FALSE,VLOOKUP(B16,[2]hasPublicArtDisplay!$A$1:$B$40,2,FALSE))</f>
        <v>0</v>
      </c>
      <c r="R16" t="b">
        <f>IF(ISNA(VLOOKUP(B16,[3]hasRestrooms!$A$1:$B$63,2,FALSE)),FALSE,VLOOKUP(B16,[3]hasRestrooms!$A$1:$B$63,2,FALSE))</f>
        <v>1</v>
      </c>
      <c r="S16" t="b">
        <f>IF(ISNA(VLOOKUP(B16,[4]hasPortolet!$A$1:$B$81,2,FALSE)),FALSE,VLOOKUP(B16,[4]hasPortolet!$A$1:$B$81,2,FALSE))</f>
        <v>1</v>
      </c>
      <c r="T16" t="b">
        <f>IF(ISNA(VLOOKUP(B16,[5]hasWater!$A$1:$B$157,2,FALSE)),FALSE,VLOOKUP(B16,[5]hasWater!$A$1:$B$157,2,FALSE))</f>
        <v>1</v>
      </c>
      <c r="U16" t="b">
        <f>IF(ISNA(VLOOKUP(B16,[6]hasPavillion!$A$1:$B$97,2,FALSE)),FALSE,VLOOKUP(B16,[6]hasPavillion!$A$1:$B$97,2,FALSE))</f>
        <v>1</v>
      </c>
      <c r="V16" t="b">
        <f>IF(ISNA(VLOOKUP(B16,[7]hasPicnicTable!$A$1:$B$149,2,FALSE)),FALSE,VLOOKUP(B16,[7]hasPicnicTable!$A$1:$B$149,2,FALSE))</f>
        <v>1</v>
      </c>
      <c r="W16" t="b">
        <f>IF(ISNA(VLOOKUP(B16,[8]hasGrill!$A$1:$B$106,2,FALSE)),FALSE,VLOOKUP(B16,[8]hasGrill!$A$1:$B$106,2,FALSE))</f>
        <v>1</v>
      </c>
      <c r="X16" t="b">
        <f>IF(ISNA(VLOOKUP(B16,[9]hasPlayground!$A$1:$B$133,2,FALSE)),FALSE,VLOOKUP(B16,[9]hasPlayground!$A$1:$B$133,2,FALSE))</f>
        <v>1</v>
      </c>
      <c r="Y16" t="b">
        <f>IF(ISNA(VLOOKUP(B16,[10]hasBaseball!$A$1:$B$24,2,FALSE)),FALSE,VLOOKUP(B16,[10]hasBaseball!$A$1:$B$24,2,FALSE))</f>
        <v>0</v>
      </c>
      <c r="Z16" t="b">
        <f>IF(ISNA(VLOOKUP(B16,[11]hasBasketBall!$A$1:$B$90,2,FALSE)),FALSE,VLOOKUP(B16,[11]hasBasketBall!$A$1:$B$90,2,FALSE))</f>
        <v>0</v>
      </c>
      <c r="AA16" t="b">
        <v>0</v>
      </c>
      <c r="AB16" t="b">
        <v>0</v>
      </c>
      <c r="AC16" t="b">
        <v>0</v>
      </c>
      <c r="AD16" t="b">
        <v>0</v>
      </c>
      <c r="AE16" t="b">
        <f>IF(ISNA(VLOOKUP(B16,[12]hasDogPark!$A$1:$B$14,2,FALSE)),FALSE,VLOOKUP(B16,[12]hasDogPark!$A$1:$B$14,2,FALSE))</f>
        <v>0</v>
      </c>
      <c r="AF16" t="b">
        <v>0</v>
      </c>
      <c r="AG16" t="b">
        <v>0</v>
      </c>
      <c r="AH16" t="b">
        <v>0</v>
      </c>
      <c r="AI16" t="b">
        <v>0</v>
      </c>
      <c r="AJ16" t="b">
        <f>IF(ISNA(VLOOKUP(B16,[13]hasSkatePark!$A$1:$B$16,2,FALSE)),FALSE,VLOOKUP(B16,[13]hasSkatePark!$A$1:$B$16,2,FALSE))</f>
        <v>0</v>
      </c>
      <c r="AK16" t="b">
        <f>IF(ISNA(VLOOKUP(B16,[14]hasSoccer!$A$1:$B$31,2,FALSE)),FALSE,VLOOKUP(B16,[14]hasSoccer!$A$1:$B$31,2,FALSE))</f>
        <v>0</v>
      </c>
      <c r="AL16" t="b">
        <f>IF(ISNA(VLOOKUP(B16,[15]hasSoftball!$A$1:$B$55,2,FALSE)),FALSE,VLOOKUP(B16,[15]hasSoftball!$A$1:$B$55,2,FALSE))</f>
        <v>1</v>
      </c>
      <c r="AM16" t="b">
        <f>IF(ISNA(VLOOKUP(B16,[16]hasTennis!$A$1:$B$34,2,FALSE)),FALSE,VLOOKUP(B16,[16]hasTennis!$A$1:$B$34,2,FALSE))</f>
        <v>0</v>
      </c>
      <c r="AN16" t="b">
        <v>0</v>
      </c>
      <c r="AO16" t="b">
        <f>IF(ISNA(VLOOKUP(B16,[17]hasPool!$A$1:$B$29,2,FALSE)),FALSE,VLOOKUP(B16,[17]hasPool!$A$1:$B$29,2,FALSE))</f>
        <v>0</v>
      </c>
      <c r="AP16" t="b">
        <v>0</v>
      </c>
      <c r="AQ16" t="b">
        <f>IF(ISNA(VLOOKUP(B16,[18]unpavedBike!$A$1:$B$19,2,FALSE)),FALSE,VLOOKUP(B16,[18]unpavedBike!$A$1:$B$19,2,FALSE))</f>
        <v>1</v>
      </c>
      <c r="AR16" t="b">
        <f>IF(ISNA(VLOOKUP(B16,[19]pavedBike!$A$1:$B$62,2,FALSE)),FALSE,VLOOKUP(B16,[19]pavedBike!$A$1:$B$62,2,FALSE))</f>
        <v>0</v>
      </c>
      <c r="AS16" t="b">
        <f>IF(ISNA(VLOOKUP(B16,[20]hasWalkingTrail!$A$1:$B$142,2,FALSE)),FALSE,VLOOKUP(B16,[20]hasWalkingTrail!$A$1:$B$142,2,FALSE))</f>
        <v>1</v>
      </c>
    </row>
    <row r="17" spans="1:45" x14ac:dyDescent="0.2">
      <c r="A17" s="1">
        <v>21</v>
      </c>
      <c r="B17" s="1" t="s">
        <v>144</v>
      </c>
      <c r="E17" t="s">
        <v>39</v>
      </c>
      <c r="G17">
        <v>-98</v>
      </c>
      <c r="H17">
        <v>29</v>
      </c>
      <c r="I17">
        <v>0</v>
      </c>
      <c r="J17" t="b">
        <v>0</v>
      </c>
      <c r="N17" t="b">
        <f>IF(ISNA(VLOOKUP(B17,[1]hasCommunityCenter!$A$1:$B$45,2,FALSE)),FALSE,VLOOKUP(B17,[1]hasCommunityCenter!$A$1:$B$45,2,FALSE))</f>
        <v>0</v>
      </c>
      <c r="O17" t="b">
        <v>0</v>
      </c>
      <c r="P17" t="b">
        <v>0</v>
      </c>
      <c r="Q17" t="b">
        <f>'School Parks'!P17=IF(ISNA(VLOOKUP(B17,[2]hasPublicArtDisplay!$A$1:$B$40,2,FALSE)),FALSE,VLOOKUP(B17,[2]hasPublicArtDisplay!$A$1:$B$40,2,FALSE))</f>
        <v>1</v>
      </c>
      <c r="R17" t="b">
        <f>IF(ISNA(VLOOKUP(B17,[3]hasRestrooms!$A$1:$B$63,2,FALSE)),FALSE,VLOOKUP(B17,[3]hasRestrooms!$A$1:$B$63,2,FALSE))</f>
        <v>0</v>
      </c>
      <c r="S17" t="b">
        <f>IF(ISNA(VLOOKUP(B17,[4]hasPortolet!$A$1:$B$81,2,FALSE)),FALSE,VLOOKUP(B17,[4]hasPortolet!$A$1:$B$81,2,FALSE))</f>
        <v>0</v>
      </c>
      <c r="T17" t="b">
        <f>IF(ISNA(VLOOKUP(B17,[5]hasWater!$A$1:$B$157,2,FALSE)),FALSE,VLOOKUP(B17,[5]hasWater!$A$1:$B$157,2,FALSE))</f>
        <v>0</v>
      </c>
      <c r="U17" t="b">
        <f>IF(ISNA(VLOOKUP(B17,[6]hasPavillion!$A$1:$B$97,2,FALSE)),FALSE,VLOOKUP(B17,[6]hasPavillion!$A$1:$B$97,2,FALSE))</f>
        <v>0</v>
      </c>
      <c r="V17" t="b">
        <f>IF(ISNA(VLOOKUP(B17,[7]hasPicnicTable!$A$1:$B$149,2,FALSE)),FALSE,VLOOKUP(B17,[7]hasPicnicTable!$A$1:$B$149,2,FALSE))</f>
        <v>0</v>
      </c>
      <c r="W17" t="b">
        <f>IF(ISNA(VLOOKUP(B17,[8]hasGrill!$A$1:$B$106,2,FALSE)),FALSE,VLOOKUP(B17,[8]hasGrill!$A$1:$B$106,2,FALSE))</f>
        <v>0</v>
      </c>
      <c r="X17" t="b">
        <f>IF(ISNA(VLOOKUP(B17,[9]hasPlayground!$A$1:$B$133,2,FALSE)),FALSE,VLOOKUP(B17,[9]hasPlayground!$A$1:$B$133,2,FALSE))</f>
        <v>0</v>
      </c>
      <c r="Y17" t="b">
        <f>IF(ISNA(VLOOKUP(B17,[10]hasBaseball!$A$1:$B$24,2,FALSE)),FALSE,VLOOKUP(B17,[10]hasBaseball!$A$1:$B$24,2,FALSE))</f>
        <v>0</v>
      </c>
      <c r="Z17" t="b">
        <f>IF(ISNA(VLOOKUP(B17,[11]hasBasketBall!$A$1:$B$90,2,FALSE)),FALSE,VLOOKUP(B17,[11]hasBasketBall!$A$1:$B$90,2,FALSE))</f>
        <v>0</v>
      </c>
      <c r="AA17" t="b">
        <v>0</v>
      </c>
      <c r="AB17" t="b">
        <v>0</v>
      </c>
      <c r="AC17" t="b">
        <v>0</v>
      </c>
      <c r="AD17" t="b">
        <v>0</v>
      </c>
      <c r="AE17" t="b">
        <f>IF(ISNA(VLOOKUP(B17,[12]hasDogPark!$A$1:$B$14,2,FALSE)),FALSE,VLOOKUP(B17,[12]hasDogPark!$A$1:$B$14,2,FALSE))</f>
        <v>0</v>
      </c>
      <c r="AF17" t="b">
        <v>0</v>
      </c>
      <c r="AG17" t="b">
        <v>0</v>
      </c>
      <c r="AH17" t="b">
        <v>0</v>
      </c>
      <c r="AI17" t="b">
        <v>0</v>
      </c>
      <c r="AJ17" t="b">
        <f>IF(ISNA(VLOOKUP(B17,[13]hasSkatePark!$A$1:$B$16,2,FALSE)),FALSE,VLOOKUP(B17,[13]hasSkatePark!$A$1:$B$16,2,FALSE))</f>
        <v>0</v>
      </c>
      <c r="AK17" t="b">
        <f>IF(ISNA(VLOOKUP(B17,[14]hasSoccer!$A$1:$B$31,2,FALSE)),FALSE,VLOOKUP(B17,[14]hasSoccer!$A$1:$B$31,2,FALSE))</f>
        <v>0</v>
      </c>
      <c r="AL17" t="b">
        <f>IF(ISNA(VLOOKUP(B17,[15]hasSoftball!$A$1:$B$55,2,FALSE)),FALSE,VLOOKUP(B17,[15]hasSoftball!$A$1:$B$55,2,FALSE))</f>
        <v>0</v>
      </c>
      <c r="AM17" t="b">
        <f>IF(ISNA(VLOOKUP(B17,[16]hasTennis!$A$1:$B$34,2,FALSE)),FALSE,VLOOKUP(B17,[16]hasTennis!$A$1:$B$34,2,FALSE))</f>
        <v>0</v>
      </c>
      <c r="AN17" t="b">
        <v>0</v>
      </c>
      <c r="AO17" t="b">
        <f>IF(ISNA(VLOOKUP(B17,[17]hasPool!$A$1:$B$29,2,FALSE)),FALSE,VLOOKUP(B17,[17]hasPool!$A$1:$B$29,2,FALSE))</f>
        <v>0</v>
      </c>
      <c r="AP17" t="b">
        <v>0</v>
      </c>
      <c r="AQ17" t="b">
        <f>IF(ISNA(VLOOKUP(B17,[18]unpavedBike!$A$1:$B$19,2,FALSE)),FALSE,VLOOKUP(B17,[18]unpavedBike!$A$1:$B$19,2,FALSE))</f>
        <v>0</v>
      </c>
      <c r="AR17" t="b">
        <f>IF(ISNA(VLOOKUP(B17,[19]pavedBike!$A$1:$B$62,2,FALSE)),FALSE,VLOOKUP(B17,[19]pavedBike!$A$1:$B$62,2,FALSE))</f>
        <v>0</v>
      </c>
      <c r="AS17" t="b">
        <f>IF(ISNA(VLOOKUP(B17,[20]hasWalkingTrail!$A$1:$B$142,2,FALSE)),FALSE,VLOOKUP(B17,[20]hasWalkingTrail!$A$1:$B$142,2,FALSE))</f>
        <v>0</v>
      </c>
    </row>
    <row r="18" spans="1:45" x14ac:dyDescent="0.2">
      <c r="A18">
        <v>22</v>
      </c>
      <c r="B18" t="s">
        <v>145</v>
      </c>
      <c r="E18" t="s">
        <v>39</v>
      </c>
      <c r="G18">
        <v>-98</v>
      </c>
      <c r="H18">
        <v>29</v>
      </c>
      <c r="I18">
        <v>0</v>
      </c>
      <c r="J18" t="b">
        <v>0</v>
      </c>
      <c r="N18" t="b">
        <f>IF(ISNA(VLOOKUP(B18,[1]hasCommunityCenter!$A$1:$B$45,2,FALSE)),FALSE,VLOOKUP(B18,[1]hasCommunityCenter!$A$1:$B$45,2,FALSE))</f>
        <v>0</v>
      </c>
      <c r="O18" t="b">
        <v>0</v>
      </c>
      <c r="P18" t="b">
        <v>0</v>
      </c>
      <c r="Q18" t="b">
        <f>'School Parks'!P18=IF(ISNA(VLOOKUP(B18,[2]hasPublicArtDisplay!$A$1:$B$40,2,FALSE)),FALSE,VLOOKUP(B18,[2]hasPublicArtDisplay!$A$1:$B$40,2,FALSE))</f>
        <v>0</v>
      </c>
      <c r="R18" t="b">
        <f>IF(ISNA(VLOOKUP(B18,[3]hasRestrooms!$A$1:$B$63,2,FALSE)),FALSE,VLOOKUP(B18,[3]hasRestrooms!$A$1:$B$63,2,FALSE))</f>
        <v>0</v>
      </c>
      <c r="S18" t="b">
        <f>IF(ISNA(VLOOKUP(B18,[4]hasPortolet!$A$1:$B$81,2,FALSE)),FALSE,VLOOKUP(B18,[4]hasPortolet!$A$1:$B$81,2,FALSE))</f>
        <v>1</v>
      </c>
      <c r="T18" t="b">
        <f>IF(ISNA(VLOOKUP(B18,[5]hasWater!$A$1:$B$157,2,FALSE)),FALSE,VLOOKUP(B18,[5]hasWater!$A$1:$B$157,2,FALSE))</f>
        <v>1</v>
      </c>
      <c r="U18" t="b">
        <f>IF(ISNA(VLOOKUP(B18,[6]hasPavillion!$A$1:$B$97,2,FALSE)),FALSE,VLOOKUP(B18,[6]hasPavillion!$A$1:$B$97,2,FALSE))</f>
        <v>0</v>
      </c>
      <c r="V18" t="b">
        <f>IF(ISNA(VLOOKUP(B18,[7]hasPicnicTable!$A$1:$B$149,2,FALSE)),FALSE,VLOOKUP(B18,[7]hasPicnicTable!$A$1:$B$149,2,FALSE))</f>
        <v>1</v>
      </c>
      <c r="W18" t="b">
        <f>IF(ISNA(VLOOKUP(B18,[8]hasGrill!$A$1:$B$106,2,FALSE)),FALSE,VLOOKUP(B18,[8]hasGrill!$A$1:$B$106,2,FALSE))</f>
        <v>1</v>
      </c>
      <c r="X18" t="b">
        <f>IF(ISNA(VLOOKUP(B18,[9]hasPlayground!$A$1:$B$133,2,FALSE)),FALSE,VLOOKUP(B18,[9]hasPlayground!$A$1:$B$133,2,FALSE))</f>
        <v>1</v>
      </c>
      <c r="Y18" t="b">
        <f>IF(ISNA(VLOOKUP(B18,[10]hasBaseball!$A$1:$B$24,2,FALSE)),FALSE,VLOOKUP(B18,[10]hasBaseball!$A$1:$B$24,2,FALSE))</f>
        <v>1</v>
      </c>
      <c r="Z18" t="b">
        <f>IF(ISNA(VLOOKUP(B18,[11]hasBasketBall!$A$1:$B$90,2,FALSE)),FALSE,VLOOKUP(B18,[11]hasBasketBall!$A$1:$B$90,2,FALSE))</f>
        <v>1</v>
      </c>
      <c r="AA18" t="b">
        <v>0</v>
      </c>
      <c r="AB18" t="b">
        <v>0</v>
      </c>
      <c r="AC18" t="b">
        <v>0</v>
      </c>
      <c r="AD18" t="b">
        <v>0</v>
      </c>
      <c r="AE18" t="b">
        <f>IF(ISNA(VLOOKUP(B18,[12]hasDogPark!$A$1:$B$14,2,FALSE)),FALSE,VLOOKUP(B18,[12]hasDogPark!$A$1:$B$14,2,FALSE))</f>
        <v>0</v>
      </c>
      <c r="AF18" t="b">
        <v>0</v>
      </c>
      <c r="AG18" t="b">
        <v>0</v>
      </c>
      <c r="AH18" t="b">
        <v>0</v>
      </c>
      <c r="AI18" t="b">
        <v>0</v>
      </c>
      <c r="AJ18" t="b">
        <f>IF(ISNA(VLOOKUP(B18,[13]hasSkatePark!$A$1:$B$16,2,FALSE)),FALSE,VLOOKUP(B18,[13]hasSkatePark!$A$1:$B$16,2,FALSE))</f>
        <v>0</v>
      </c>
      <c r="AK18" t="b">
        <f>IF(ISNA(VLOOKUP(B18,[14]hasSoccer!$A$1:$B$31,2,FALSE)),FALSE,VLOOKUP(B18,[14]hasSoccer!$A$1:$B$31,2,FALSE))</f>
        <v>1</v>
      </c>
      <c r="AL18" t="b">
        <f>IF(ISNA(VLOOKUP(B18,[15]hasSoftball!$A$1:$B$55,2,FALSE)),FALSE,VLOOKUP(B18,[15]hasSoftball!$A$1:$B$55,2,FALSE))</f>
        <v>1</v>
      </c>
      <c r="AM18" t="b">
        <f>IF(ISNA(VLOOKUP(B18,[16]hasTennis!$A$1:$B$34,2,FALSE)),FALSE,VLOOKUP(B18,[16]hasTennis!$A$1:$B$34,2,FALSE))</f>
        <v>0</v>
      </c>
      <c r="AN18" t="b">
        <v>0</v>
      </c>
      <c r="AO18" t="b">
        <f>IF(ISNA(VLOOKUP(B18,[17]hasPool!$A$1:$B$29,2,FALSE)),FALSE,VLOOKUP(B18,[17]hasPool!$A$1:$B$29,2,FALSE))</f>
        <v>0</v>
      </c>
      <c r="AP18" t="b">
        <v>0</v>
      </c>
      <c r="AQ18" t="b">
        <f>IF(ISNA(VLOOKUP(B18,[18]unpavedBike!$A$1:$B$19,2,FALSE)),FALSE,VLOOKUP(B18,[18]unpavedBike!$A$1:$B$19,2,FALSE))</f>
        <v>0</v>
      </c>
      <c r="AR18" t="b">
        <f>IF(ISNA(VLOOKUP(B18,[19]pavedBike!$A$1:$B$62,2,FALSE)),FALSE,VLOOKUP(B18,[19]pavedBike!$A$1:$B$62,2,FALSE))</f>
        <v>0</v>
      </c>
      <c r="AS18" t="b">
        <f>IF(ISNA(VLOOKUP(B18,[20]hasWalkingTrail!$A$1:$B$142,2,FALSE)),FALSE,VLOOKUP(B18,[20]hasWalkingTrail!$A$1:$B$142,2,FALSE))</f>
        <v>1</v>
      </c>
    </row>
    <row r="19" spans="1:45" x14ac:dyDescent="0.2">
      <c r="A19">
        <v>23</v>
      </c>
      <c r="B19" t="s">
        <v>146</v>
      </c>
      <c r="E19" t="s">
        <v>39</v>
      </c>
      <c r="G19">
        <v>-98</v>
      </c>
      <c r="H19">
        <v>29</v>
      </c>
      <c r="I19">
        <v>0</v>
      </c>
      <c r="J19" t="b">
        <v>0</v>
      </c>
      <c r="N19" t="b">
        <f>IF(ISNA(VLOOKUP(B19,[1]hasCommunityCenter!$A$1:$B$45,2,FALSE)),FALSE,VLOOKUP(B19,[1]hasCommunityCenter!$A$1:$B$45,2,FALSE))</f>
        <v>0</v>
      </c>
      <c r="O19" t="b">
        <v>0</v>
      </c>
      <c r="P19" t="b">
        <v>0</v>
      </c>
      <c r="Q19" t="b">
        <f>'School Parks'!P19=IF(ISNA(VLOOKUP(B19,[2]hasPublicArtDisplay!$A$1:$B$40,2,FALSE)),FALSE,VLOOKUP(B19,[2]hasPublicArtDisplay!$A$1:$B$40,2,FALSE))</f>
        <v>1</v>
      </c>
      <c r="R19" t="b">
        <f>IF(ISNA(VLOOKUP(B19,[3]hasRestrooms!$A$1:$B$63,2,FALSE)),FALSE,VLOOKUP(B19,[3]hasRestrooms!$A$1:$B$63,2,FALSE))</f>
        <v>0</v>
      </c>
      <c r="S19" t="b">
        <f>IF(ISNA(VLOOKUP(B19,[4]hasPortolet!$A$1:$B$81,2,FALSE)),FALSE,VLOOKUP(B19,[4]hasPortolet!$A$1:$B$81,2,FALSE))</f>
        <v>0</v>
      </c>
      <c r="T19" t="b">
        <f>IF(ISNA(VLOOKUP(B19,[5]hasWater!$A$1:$B$157,2,FALSE)),FALSE,VLOOKUP(B19,[5]hasWater!$A$1:$B$157,2,FALSE))</f>
        <v>0</v>
      </c>
      <c r="U19" t="b">
        <f>IF(ISNA(VLOOKUP(B19,[6]hasPavillion!$A$1:$B$97,2,FALSE)),FALSE,VLOOKUP(B19,[6]hasPavillion!$A$1:$B$97,2,FALSE))</f>
        <v>0</v>
      </c>
      <c r="V19" t="b">
        <f>IF(ISNA(VLOOKUP(B19,[7]hasPicnicTable!$A$1:$B$149,2,FALSE)),FALSE,VLOOKUP(B19,[7]hasPicnicTable!$A$1:$B$149,2,FALSE))</f>
        <v>0</v>
      </c>
      <c r="W19" t="b">
        <f>IF(ISNA(VLOOKUP(B19,[8]hasGrill!$A$1:$B$106,2,FALSE)),FALSE,VLOOKUP(B19,[8]hasGrill!$A$1:$B$106,2,FALSE))</f>
        <v>0</v>
      </c>
      <c r="X19" t="b">
        <f>IF(ISNA(VLOOKUP(B19,[9]hasPlayground!$A$1:$B$133,2,FALSE)),FALSE,VLOOKUP(B19,[9]hasPlayground!$A$1:$B$133,2,FALSE))</f>
        <v>0</v>
      </c>
      <c r="Y19" t="b">
        <f>IF(ISNA(VLOOKUP(B19,[10]hasBaseball!$A$1:$B$24,2,FALSE)),FALSE,VLOOKUP(B19,[10]hasBaseball!$A$1:$B$24,2,FALSE))</f>
        <v>0</v>
      </c>
      <c r="Z19" t="b">
        <f>IF(ISNA(VLOOKUP(B19,[11]hasBasketBall!$A$1:$B$90,2,FALSE)),FALSE,VLOOKUP(B19,[11]hasBasketBall!$A$1:$B$90,2,FALSE))</f>
        <v>0</v>
      </c>
      <c r="AA19" t="b">
        <v>0</v>
      </c>
      <c r="AB19" t="b">
        <v>0</v>
      </c>
      <c r="AC19" t="b">
        <v>0</v>
      </c>
      <c r="AD19" t="b">
        <v>0</v>
      </c>
      <c r="AE19" t="b">
        <f>IF(ISNA(VLOOKUP(B19,[12]hasDogPark!$A$1:$B$14,2,FALSE)),FALSE,VLOOKUP(B19,[12]hasDogPark!$A$1:$B$14,2,FALSE))</f>
        <v>0</v>
      </c>
      <c r="AF19" t="b">
        <v>0</v>
      </c>
      <c r="AG19" t="b">
        <v>0</v>
      </c>
      <c r="AH19" t="b">
        <v>0</v>
      </c>
      <c r="AI19" t="b">
        <v>0</v>
      </c>
      <c r="AJ19" t="b">
        <f>IF(ISNA(VLOOKUP(B19,[13]hasSkatePark!$A$1:$B$16,2,FALSE)),FALSE,VLOOKUP(B19,[13]hasSkatePark!$A$1:$B$16,2,FALSE))</f>
        <v>0</v>
      </c>
      <c r="AK19" t="b">
        <f>IF(ISNA(VLOOKUP(B19,[14]hasSoccer!$A$1:$B$31,2,FALSE)),FALSE,VLOOKUP(B19,[14]hasSoccer!$A$1:$B$31,2,FALSE))</f>
        <v>0</v>
      </c>
      <c r="AL19" t="b">
        <f>IF(ISNA(VLOOKUP(B19,[15]hasSoftball!$A$1:$B$55,2,FALSE)),FALSE,VLOOKUP(B19,[15]hasSoftball!$A$1:$B$55,2,FALSE))</f>
        <v>0</v>
      </c>
      <c r="AM19" t="b">
        <f>IF(ISNA(VLOOKUP(B19,[16]hasTennis!$A$1:$B$34,2,FALSE)),FALSE,VLOOKUP(B19,[16]hasTennis!$A$1:$B$34,2,FALSE))</f>
        <v>0</v>
      </c>
      <c r="AN19" t="b">
        <v>0</v>
      </c>
      <c r="AO19" t="b">
        <f>IF(ISNA(VLOOKUP(B19,[17]hasPool!$A$1:$B$29,2,FALSE)),FALSE,VLOOKUP(B19,[17]hasPool!$A$1:$B$29,2,FALSE))</f>
        <v>0</v>
      </c>
      <c r="AP19" t="b">
        <v>0</v>
      </c>
      <c r="AQ19" t="b">
        <f>IF(ISNA(VLOOKUP(B19,[18]unpavedBike!$A$1:$B$19,2,FALSE)),FALSE,VLOOKUP(B19,[18]unpavedBike!$A$1:$B$19,2,FALSE))</f>
        <v>0</v>
      </c>
      <c r="AR19" t="b">
        <f>IF(ISNA(VLOOKUP(B19,[19]pavedBike!$A$1:$B$62,2,FALSE)),FALSE,VLOOKUP(B19,[19]pavedBike!$A$1:$B$62,2,FALSE))</f>
        <v>0</v>
      </c>
      <c r="AS19" t="b">
        <f>IF(ISNA(VLOOKUP(B19,[20]hasWalkingTrail!$A$1:$B$142,2,FALSE)),FALSE,VLOOKUP(B19,[20]hasWalkingTrail!$A$1:$B$142,2,FALSE))</f>
        <v>0</v>
      </c>
    </row>
    <row r="20" spans="1:45" x14ac:dyDescent="0.2">
      <c r="A20">
        <v>24</v>
      </c>
      <c r="B20" t="s">
        <v>147</v>
      </c>
      <c r="E20" t="s">
        <v>39</v>
      </c>
      <c r="G20">
        <v>-98</v>
      </c>
      <c r="H20">
        <v>29</v>
      </c>
      <c r="I20">
        <v>0</v>
      </c>
      <c r="J20" t="b">
        <v>0</v>
      </c>
      <c r="N20" t="b">
        <f>IF(ISNA(VLOOKUP(B20,[1]hasCommunityCenter!$A$1:$B$45,2,FALSE)),FALSE,VLOOKUP(B20,[1]hasCommunityCenter!$A$1:$B$45,2,FALSE))</f>
        <v>0</v>
      </c>
      <c r="O20" t="b">
        <v>0</v>
      </c>
      <c r="P20" t="b">
        <v>0</v>
      </c>
      <c r="Q20" t="b">
        <f>'School Parks'!P20=IF(ISNA(VLOOKUP(B20,[2]hasPublicArtDisplay!$A$1:$B$40,2,FALSE)),FALSE,VLOOKUP(B20,[2]hasPublicArtDisplay!$A$1:$B$40,2,FALSE))</f>
        <v>0</v>
      </c>
      <c r="R20" t="b">
        <f>IF(ISNA(VLOOKUP(B20,[3]hasRestrooms!$A$1:$B$63,2,FALSE)),FALSE,VLOOKUP(B20,[3]hasRestrooms!$A$1:$B$63,2,FALSE))</f>
        <v>0</v>
      </c>
      <c r="S20" t="b">
        <f>IF(ISNA(VLOOKUP(B20,[4]hasPortolet!$A$1:$B$81,2,FALSE)),FALSE,VLOOKUP(B20,[4]hasPortolet!$A$1:$B$81,2,FALSE))</f>
        <v>1</v>
      </c>
      <c r="T20" t="b">
        <f>IF(ISNA(VLOOKUP(B20,[5]hasWater!$A$1:$B$157,2,FALSE)),FALSE,VLOOKUP(B20,[5]hasWater!$A$1:$B$157,2,FALSE))</f>
        <v>1</v>
      </c>
      <c r="U20" t="b">
        <f>IF(ISNA(VLOOKUP(B20,[6]hasPavillion!$A$1:$B$97,2,FALSE)),FALSE,VLOOKUP(B20,[6]hasPavillion!$A$1:$B$97,2,FALSE))</f>
        <v>0</v>
      </c>
      <c r="V20" t="b">
        <f>IF(ISNA(VLOOKUP(B20,[7]hasPicnicTable!$A$1:$B$149,2,FALSE)),FALSE,VLOOKUP(B20,[7]hasPicnicTable!$A$1:$B$149,2,FALSE))</f>
        <v>1</v>
      </c>
      <c r="W20" t="b">
        <f>IF(ISNA(VLOOKUP(B20,[8]hasGrill!$A$1:$B$106,2,FALSE)),FALSE,VLOOKUP(B20,[8]hasGrill!$A$1:$B$106,2,FALSE))</f>
        <v>1</v>
      </c>
      <c r="X20" t="b">
        <f>IF(ISNA(VLOOKUP(B20,[9]hasPlayground!$A$1:$B$133,2,FALSE)),FALSE,VLOOKUP(B20,[9]hasPlayground!$A$1:$B$133,2,FALSE))</f>
        <v>1</v>
      </c>
      <c r="Y20" t="b">
        <f>IF(ISNA(VLOOKUP(B20,[10]hasBaseball!$A$1:$B$24,2,FALSE)),FALSE,VLOOKUP(B20,[10]hasBaseball!$A$1:$B$24,2,FALSE))</f>
        <v>0</v>
      </c>
      <c r="Z20" t="b">
        <f>IF(ISNA(VLOOKUP(B20,[11]hasBasketBall!$A$1:$B$90,2,FALSE)),FALSE,VLOOKUP(B20,[11]hasBasketBall!$A$1:$B$90,2,FALSE))</f>
        <v>1</v>
      </c>
      <c r="AA20" t="b">
        <v>0</v>
      </c>
      <c r="AB20" t="b">
        <v>0</v>
      </c>
      <c r="AC20" t="b">
        <v>0</v>
      </c>
      <c r="AD20" t="b">
        <v>0</v>
      </c>
      <c r="AE20" t="b">
        <f>IF(ISNA(VLOOKUP(B20,[12]hasDogPark!$A$1:$B$14,2,FALSE)),FALSE,VLOOKUP(B20,[12]hasDogPark!$A$1:$B$14,2,FALSE))</f>
        <v>0</v>
      </c>
      <c r="AF20" t="b">
        <v>0</v>
      </c>
      <c r="AG20" t="b">
        <v>0</v>
      </c>
      <c r="AH20" t="b">
        <v>0</v>
      </c>
      <c r="AI20" t="b">
        <v>0</v>
      </c>
      <c r="AJ20" t="b">
        <f>IF(ISNA(VLOOKUP(B20,[13]hasSkatePark!$A$1:$B$16,2,FALSE)),FALSE,VLOOKUP(B20,[13]hasSkatePark!$A$1:$B$16,2,FALSE))</f>
        <v>0</v>
      </c>
      <c r="AK20" t="b">
        <f>IF(ISNA(VLOOKUP(B20,[14]hasSoccer!$A$1:$B$31,2,FALSE)),FALSE,VLOOKUP(B20,[14]hasSoccer!$A$1:$B$31,2,FALSE))</f>
        <v>0</v>
      </c>
      <c r="AL20" t="b">
        <f>IF(ISNA(VLOOKUP(B20,[15]hasSoftball!$A$1:$B$55,2,FALSE)),FALSE,VLOOKUP(B20,[15]hasSoftball!$A$1:$B$55,2,FALSE))</f>
        <v>0</v>
      </c>
      <c r="AM20" t="b">
        <f>IF(ISNA(VLOOKUP(B20,[16]hasTennis!$A$1:$B$34,2,FALSE)),FALSE,VLOOKUP(B20,[16]hasTennis!$A$1:$B$34,2,FALSE))</f>
        <v>0</v>
      </c>
      <c r="AN20" t="b">
        <v>0</v>
      </c>
      <c r="AO20" t="b">
        <f>IF(ISNA(VLOOKUP(B20,[17]hasPool!$A$1:$B$29,2,FALSE)),FALSE,VLOOKUP(B20,[17]hasPool!$A$1:$B$29,2,FALSE))</f>
        <v>0</v>
      </c>
      <c r="AP20" t="b">
        <v>0</v>
      </c>
      <c r="AQ20" t="b">
        <f>IF(ISNA(VLOOKUP(B20,[18]unpavedBike!$A$1:$B$19,2,FALSE)),FALSE,VLOOKUP(B20,[18]unpavedBike!$A$1:$B$19,2,FALSE))</f>
        <v>0</v>
      </c>
      <c r="AR20" t="b">
        <f>IF(ISNA(VLOOKUP(B20,[19]pavedBike!$A$1:$B$62,2,FALSE)),FALSE,VLOOKUP(B20,[19]pavedBike!$A$1:$B$62,2,FALSE))</f>
        <v>0</v>
      </c>
      <c r="AS20" t="b">
        <f>IF(ISNA(VLOOKUP(B20,[20]hasWalkingTrail!$A$1:$B$142,2,FALSE)),FALSE,VLOOKUP(B20,[20]hasWalkingTrail!$A$1:$B$142,2,FALSE))</f>
        <v>0</v>
      </c>
    </row>
    <row r="21" spans="1:45" x14ac:dyDescent="0.2">
      <c r="A21">
        <v>26</v>
      </c>
      <c r="B21" t="s">
        <v>148</v>
      </c>
      <c r="E21" t="s">
        <v>39</v>
      </c>
      <c r="G21">
        <v>-98</v>
      </c>
      <c r="H21">
        <v>29</v>
      </c>
      <c r="I21">
        <v>0</v>
      </c>
      <c r="J21" t="b">
        <v>0</v>
      </c>
      <c r="N21" t="b">
        <f>IF(ISNA(VLOOKUP(B21,[1]hasCommunityCenter!$A$1:$B$45,2,FALSE)),FALSE,VLOOKUP(B21,[1]hasCommunityCenter!$A$1:$B$45,2,FALSE))</f>
        <v>0</v>
      </c>
      <c r="O21" t="b">
        <v>0</v>
      </c>
      <c r="P21" t="b">
        <v>0</v>
      </c>
      <c r="Q21" t="b">
        <f>'School Parks'!P21=IF(ISNA(VLOOKUP(B21,[2]hasPublicArtDisplay!$A$1:$B$40,2,FALSE)),FALSE,VLOOKUP(B21,[2]hasPublicArtDisplay!$A$1:$B$40,2,FALSE))</f>
        <v>1</v>
      </c>
      <c r="R21" t="b">
        <f>IF(ISNA(VLOOKUP(B21,[3]hasRestrooms!$A$1:$B$63,2,FALSE)),FALSE,VLOOKUP(B21,[3]hasRestrooms!$A$1:$B$63,2,FALSE))</f>
        <v>0</v>
      </c>
      <c r="S21" t="b">
        <f>IF(ISNA(VLOOKUP(B21,[4]hasPortolet!$A$1:$B$81,2,FALSE)),FALSE,VLOOKUP(B21,[4]hasPortolet!$A$1:$B$81,2,FALSE))</f>
        <v>0</v>
      </c>
      <c r="T21" t="b">
        <f>IF(ISNA(VLOOKUP(B21,[5]hasWater!$A$1:$B$157,2,FALSE)),FALSE,VLOOKUP(B21,[5]hasWater!$A$1:$B$157,2,FALSE))</f>
        <v>0</v>
      </c>
      <c r="U21" t="b">
        <f>IF(ISNA(VLOOKUP(B21,[6]hasPavillion!$A$1:$B$97,2,FALSE)),FALSE,VLOOKUP(B21,[6]hasPavillion!$A$1:$B$97,2,FALSE))</f>
        <v>0</v>
      </c>
      <c r="V21" t="b">
        <f>IF(ISNA(VLOOKUP(B21,[7]hasPicnicTable!$A$1:$B$149,2,FALSE)),FALSE,VLOOKUP(B21,[7]hasPicnicTable!$A$1:$B$149,2,FALSE))</f>
        <v>0</v>
      </c>
      <c r="W21" t="b">
        <f>IF(ISNA(VLOOKUP(B21,[8]hasGrill!$A$1:$B$106,2,FALSE)),FALSE,VLOOKUP(B21,[8]hasGrill!$A$1:$B$106,2,FALSE))</f>
        <v>0</v>
      </c>
      <c r="X21" t="b">
        <f>IF(ISNA(VLOOKUP(B21,[9]hasPlayground!$A$1:$B$133,2,FALSE)),FALSE,VLOOKUP(B21,[9]hasPlayground!$A$1:$B$133,2,FALSE))</f>
        <v>0</v>
      </c>
      <c r="Y21" t="b">
        <f>IF(ISNA(VLOOKUP(B21,[10]hasBaseball!$A$1:$B$24,2,FALSE)),FALSE,VLOOKUP(B21,[10]hasBaseball!$A$1:$B$24,2,FALSE))</f>
        <v>0</v>
      </c>
      <c r="Z21" t="b">
        <f>IF(ISNA(VLOOKUP(B21,[11]hasBasketBall!$A$1:$B$90,2,FALSE)),FALSE,VLOOKUP(B21,[11]hasBasketBall!$A$1:$B$90,2,FALSE))</f>
        <v>0</v>
      </c>
      <c r="AA21" t="b">
        <v>0</v>
      </c>
      <c r="AB21" t="b">
        <v>0</v>
      </c>
      <c r="AC21" t="b">
        <v>0</v>
      </c>
      <c r="AD21" t="b">
        <v>0</v>
      </c>
      <c r="AE21" t="b">
        <f>IF(ISNA(VLOOKUP(B21,[12]hasDogPark!$A$1:$B$14,2,FALSE)),FALSE,VLOOKUP(B21,[12]hasDogPark!$A$1:$B$14,2,FALSE))</f>
        <v>0</v>
      </c>
      <c r="AF21" t="b">
        <v>0</v>
      </c>
      <c r="AG21" t="b">
        <v>0</v>
      </c>
      <c r="AH21" t="b">
        <v>0</v>
      </c>
      <c r="AI21" t="b">
        <v>0</v>
      </c>
      <c r="AJ21" t="b">
        <f>IF(ISNA(VLOOKUP(B21,[13]hasSkatePark!$A$1:$B$16,2,FALSE)),FALSE,VLOOKUP(B21,[13]hasSkatePark!$A$1:$B$16,2,FALSE))</f>
        <v>0</v>
      </c>
      <c r="AK21" t="b">
        <f>IF(ISNA(VLOOKUP(B21,[14]hasSoccer!$A$1:$B$31,2,FALSE)),FALSE,VLOOKUP(B21,[14]hasSoccer!$A$1:$B$31,2,FALSE))</f>
        <v>0</v>
      </c>
      <c r="AL21" t="b">
        <f>IF(ISNA(VLOOKUP(B21,[15]hasSoftball!$A$1:$B$55,2,FALSE)),FALSE,VLOOKUP(B21,[15]hasSoftball!$A$1:$B$55,2,FALSE))</f>
        <v>0</v>
      </c>
      <c r="AM21" t="b">
        <f>IF(ISNA(VLOOKUP(B21,[16]hasTennis!$A$1:$B$34,2,FALSE)),FALSE,VLOOKUP(B21,[16]hasTennis!$A$1:$B$34,2,FALSE))</f>
        <v>0</v>
      </c>
      <c r="AN21" t="b">
        <v>0</v>
      </c>
      <c r="AO21" t="b">
        <f>IF(ISNA(VLOOKUP(B21,[17]hasPool!$A$1:$B$29,2,FALSE)),FALSE,VLOOKUP(B21,[17]hasPool!$A$1:$B$29,2,FALSE))</f>
        <v>0</v>
      </c>
      <c r="AP21" t="b">
        <v>0</v>
      </c>
      <c r="AQ21" t="b">
        <f>IF(ISNA(VLOOKUP(B21,[18]unpavedBike!$A$1:$B$19,2,FALSE)),FALSE,VLOOKUP(B21,[18]unpavedBike!$A$1:$B$19,2,FALSE))</f>
        <v>0</v>
      </c>
      <c r="AR21" t="b">
        <f>IF(ISNA(VLOOKUP(B21,[19]pavedBike!$A$1:$B$62,2,FALSE)),FALSE,VLOOKUP(B21,[19]pavedBike!$A$1:$B$62,2,FALSE))</f>
        <v>0</v>
      </c>
      <c r="AS21" t="b">
        <f>IF(ISNA(VLOOKUP(B21,[20]hasWalkingTrail!$A$1:$B$142,2,FALSE)),FALSE,VLOOKUP(B21,[20]hasWalkingTrail!$A$1:$B$142,2,FALSE))</f>
        <v>0</v>
      </c>
    </row>
    <row r="22" spans="1:45" x14ac:dyDescent="0.2">
      <c r="A22">
        <v>27</v>
      </c>
      <c r="B22" t="s">
        <v>149</v>
      </c>
      <c r="E22" t="s">
        <v>39</v>
      </c>
      <c r="G22">
        <v>-98</v>
      </c>
      <c r="H22">
        <v>29</v>
      </c>
      <c r="I22">
        <v>0</v>
      </c>
      <c r="J22" t="b">
        <v>0</v>
      </c>
      <c r="N22" t="b">
        <f>IF(ISNA(VLOOKUP(B22,[1]hasCommunityCenter!$A$1:$B$45,2,FALSE)),FALSE,VLOOKUP(B22,[1]hasCommunityCenter!$A$1:$B$45,2,FALSE))</f>
        <v>0</v>
      </c>
      <c r="O22" t="b">
        <v>0</v>
      </c>
      <c r="P22" t="b">
        <v>0</v>
      </c>
      <c r="Q22" t="b">
        <f>'School Parks'!P22=IF(ISNA(VLOOKUP(B22,[2]hasPublicArtDisplay!$A$1:$B$40,2,FALSE)),FALSE,VLOOKUP(B22,[2]hasPublicArtDisplay!$A$1:$B$40,2,FALSE))</f>
        <v>1</v>
      </c>
      <c r="R22" t="b">
        <f>IF(ISNA(VLOOKUP(B22,[3]hasRestrooms!$A$1:$B$63,2,FALSE)),FALSE,VLOOKUP(B22,[3]hasRestrooms!$A$1:$B$63,2,FALSE))</f>
        <v>0</v>
      </c>
      <c r="S22" t="b">
        <f>IF(ISNA(VLOOKUP(B22,[4]hasPortolet!$A$1:$B$81,2,FALSE)),FALSE,VLOOKUP(B22,[4]hasPortolet!$A$1:$B$81,2,FALSE))</f>
        <v>0</v>
      </c>
      <c r="T22" t="b">
        <f>IF(ISNA(VLOOKUP(B22,[5]hasWater!$A$1:$B$157,2,FALSE)),FALSE,VLOOKUP(B22,[5]hasWater!$A$1:$B$157,2,FALSE))</f>
        <v>0</v>
      </c>
      <c r="U22" t="b">
        <f>IF(ISNA(VLOOKUP(B22,[6]hasPavillion!$A$1:$B$97,2,FALSE)),FALSE,VLOOKUP(B22,[6]hasPavillion!$A$1:$B$97,2,FALSE))</f>
        <v>0</v>
      </c>
      <c r="V22" t="b">
        <f>IF(ISNA(VLOOKUP(B22,[7]hasPicnicTable!$A$1:$B$149,2,FALSE)),FALSE,VLOOKUP(B22,[7]hasPicnicTable!$A$1:$B$149,2,FALSE))</f>
        <v>0</v>
      </c>
      <c r="W22" t="b">
        <f>IF(ISNA(VLOOKUP(B22,[8]hasGrill!$A$1:$B$106,2,FALSE)),FALSE,VLOOKUP(B22,[8]hasGrill!$A$1:$B$106,2,FALSE))</f>
        <v>0</v>
      </c>
      <c r="X22" t="b">
        <f>IF(ISNA(VLOOKUP(B22,[9]hasPlayground!$A$1:$B$133,2,FALSE)),FALSE,VLOOKUP(B22,[9]hasPlayground!$A$1:$B$133,2,FALSE))</f>
        <v>0</v>
      </c>
      <c r="Y22" t="b">
        <f>IF(ISNA(VLOOKUP(B22,[10]hasBaseball!$A$1:$B$24,2,FALSE)),FALSE,VLOOKUP(B22,[10]hasBaseball!$A$1:$B$24,2,FALSE))</f>
        <v>0</v>
      </c>
      <c r="Z22" t="b">
        <f>IF(ISNA(VLOOKUP(B22,[11]hasBasketBall!$A$1:$B$90,2,FALSE)),FALSE,VLOOKUP(B22,[11]hasBasketBall!$A$1:$B$90,2,FALSE))</f>
        <v>0</v>
      </c>
      <c r="AA22" t="b">
        <v>0</v>
      </c>
      <c r="AB22" t="b">
        <v>0</v>
      </c>
      <c r="AC22" t="b">
        <v>0</v>
      </c>
      <c r="AD22" t="b">
        <v>0</v>
      </c>
      <c r="AE22" t="b">
        <f>IF(ISNA(VLOOKUP(B22,[12]hasDogPark!$A$1:$B$14,2,FALSE)),FALSE,VLOOKUP(B22,[12]hasDogPark!$A$1:$B$14,2,FALSE))</f>
        <v>0</v>
      </c>
      <c r="AF22" t="b">
        <v>0</v>
      </c>
      <c r="AG22" t="b">
        <v>0</v>
      </c>
      <c r="AH22" t="b">
        <v>0</v>
      </c>
      <c r="AI22" t="b">
        <v>0</v>
      </c>
      <c r="AJ22" t="b">
        <f>IF(ISNA(VLOOKUP(B22,[13]hasSkatePark!$A$1:$B$16,2,FALSE)),FALSE,VLOOKUP(B22,[13]hasSkatePark!$A$1:$B$16,2,FALSE))</f>
        <v>0</v>
      </c>
      <c r="AK22" t="b">
        <f>IF(ISNA(VLOOKUP(B22,[14]hasSoccer!$A$1:$B$31,2,FALSE)),FALSE,VLOOKUP(B22,[14]hasSoccer!$A$1:$B$31,2,FALSE))</f>
        <v>0</v>
      </c>
      <c r="AL22" t="b">
        <f>IF(ISNA(VLOOKUP(B22,[15]hasSoftball!$A$1:$B$55,2,FALSE)),FALSE,VLOOKUP(B22,[15]hasSoftball!$A$1:$B$55,2,FALSE))</f>
        <v>0</v>
      </c>
      <c r="AM22" t="b">
        <f>IF(ISNA(VLOOKUP(B22,[16]hasTennis!$A$1:$B$34,2,FALSE)),FALSE,VLOOKUP(B22,[16]hasTennis!$A$1:$B$34,2,FALSE))</f>
        <v>0</v>
      </c>
      <c r="AN22" t="b">
        <v>0</v>
      </c>
      <c r="AO22" t="b">
        <f>IF(ISNA(VLOOKUP(B22,[17]hasPool!$A$1:$B$29,2,FALSE)),FALSE,VLOOKUP(B22,[17]hasPool!$A$1:$B$29,2,FALSE))</f>
        <v>0</v>
      </c>
      <c r="AP22" t="b">
        <v>0</v>
      </c>
      <c r="AQ22" t="b">
        <f>IF(ISNA(VLOOKUP(B22,[18]unpavedBike!$A$1:$B$19,2,FALSE)),FALSE,VLOOKUP(B22,[18]unpavedBike!$A$1:$B$19,2,FALSE))</f>
        <v>0</v>
      </c>
      <c r="AR22" t="b">
        <f>IF(ISNA(VLOOKUP(B22,[19]pavedBike!$A$1:$B$62,2,FALSE)),FALSE,VLOOKUP(B22,[19]pavedBike!$A$1:$B$62,2,FALSE))</f>
        <v>0</v>
      </c>
      <c r="AS22" t="b">
        <f>IF(ISNA(VLOOKUP(B22,[20]hasWalkingTrail!$A$1:$B$142,2,FALSE)),FALSE,VLOOKUP(B22,[20]hasWalkingTrail!$A$1:$B$142,2,FALSE))</f>
        <v>0</v>
      </c>
    </row>
    <row r="23" spans="1:45" x14ac:dyDescent="0.2">
      <c r="A23">
        <v>29</v>
      </c>
      <c r="B23" t="s">
        <v>150</v>
      </c>
      <c r="E23" t="s">
        <v>39</v>
      </c>
      <c r="G23">
        <v>-98</v>
      </c>
      <c r="H23">
        <v>29</v>
      </c>
      <c r="I23">
        <v>0</v>
      </c>
      <c r="J23" t="b">
        <v>0</v>
      </c>
      <c r="N23" t="b">
        <f>IF(ISNA(VLOOKUP(B23,[1]hasCommunityCenter!$A$1:$B$45,2,FALSE)),FALSE,VLOOKUP(B23,[1]hasCommunityCenter!$A$1:$B$45,2,FALSE))</f>
        <v>0</v>
      </c>
      <c r="O23" t="b">
        <v>0</v>
      </c>
      <c r="P23" t="b">
        <v>0</v>
      </c>
      <c r="Q23" t="b">
        <f>'School Parks'!P23=IF(ISNA(VLOOKUP(B23,[2]hasPublicArtDisplay!$A$1:$B$40,2,FALSE)),FALSE,VLOOKUP(B23,[2]hasPublicArtDisplay!$A$1:$B$40,2,FALSE))</f>
        <v>1</v>
      </c>
      <c r="R23" t="b">
        <f>IF(ISNA(VLOOKUP(B23,[3]hasRestrooms!$A$1:$B$63,2,FALSE)),FALSE,VLOOKUP(B23,[3]hasRestrooms!$A$1:$B$63,2,FALSE))</f>
        <v>1</v>
      </c>
      <c r="S23" t="b">
        <f>IF(ISNA(VLOOKUP(B23,[4]hasPortolet!$A$1:$B$81,2,FALSE)),FALSE,VLOOKUP(B23,[4]hasPortolet!$A$1:$B$81,2,FALSE))</f>
        <v>0</v>
      </c>
      <c r="T23" t="b">
        <f>IF(ISNA(VLOOKUP(B23,[5]hasWater!$A$1:$B$157,2,FALSE)),FALSE,VLOOKUP(B23,[5]hasWater!$A$1:$B$157,2,FALSE))</f>
        <v>1</v>
      </c>
      <c r="U23" t="b">
        <f>IF(ISNA(VLOOKUP(B23,[6]hasPavillion!$A$1:$B$97,2,FALSE)),FALSE,VLOOKUP(B23,[6]hasPavillion!$A$1:$B$97,2,FALSE))</f>
        <v>1</v>
      </c>
      <c r="V23" t="b">
        <f>IF(ISNA(VLOOKUP(B23,[7]hasPicnicTable!$A$1:$B$149,2,FALSE)),FALSE,VLOOKUP(B23,[7]hasPicnicTable!$A$1:$B$149,2,FALSE))</f>
        <v>1</v>
      </c>
      <c r="W23" t="b">
        <f>IF(ISNA(VLOOKUP(B23,[8]hasGrill!$A$1:$B$106,2,FALSE)),FALSE,VLOOKUP(B23,[8]hasGrill!$A$1:$B$106,2,FALSE))</f>
        <v>0</v>
      </c>
      <c r="X23" t="b">
        <f>IF(ISNA(VLOOKUP(B23,[9]hasPlayground!$A$1:$B$133,2,FALSE)),FALSE,VLOOKUP(B23,[9]hasPlayground!$A$1:$B$133,2,FALSE))</f>
        <v>1</v>
      </c>
      <c r="Y23" t="b">
        <f>IF(ISNA(VLOOKUP(B23,[10]hasBaseball!$A$1:$B$24,2,FALSE)),FALSE,VLOOKUP(B23,[10]hasBaseball!$A$1:$B$24,2,FALSE))</f>
        <v>0</v>
      </c>
      <c r="Z23" t="b">
        <f>IF(ISNA(VLOOKUP(B23,[11]hasBasketBall!$A$1:$B$90,2,FALSE)),FALSE,VLOOKUP(B23,[11]hasBasketBall!$A$1:$B$90,2,FALSE))</f>
        <v>0</v>
      </c>
      <c r="AA23" t="b">
        <v>0</v>
      </c>
      <c r="AB23" t="b">
        <v>0</v>
      </c>
      <c r="AC23" t="b">
        <v>0</v>
      </c>
      <c r="AD23" t="b">
        <v>0</v>
      </c>
      <c r="AE23" t="b">
        <f>IF(ISNA(VLOOKUP(B23,[12]hasDogPark!$A$1:$B$14,2,FALSE)),FALSE,VLOOKUP(B23,[12]hasDogPark!$A$1:$B$14,2,FALSE))</f>
        <v>0</v>
      </c>
      <c r="AF23" t="b">
        <v>0</v>
      </c>
      <c r="AG23" t="b">
        <v>0</v>
      </c>
      <c r="AH23" t="b">
        <v>0</v>
      </c>
      <c r="AI23" t="b">
        <v>0</v>
      </c>
      <c r="AJ23" t="b">
        <f>IF(ISNA(VLOOKUP(B23,[13]hasSkatePark!$A$1:$B$16,2,FALSE)),FALSE,VLOOKUP(B23,[13]hasSkatePark!$A$1:$B$16,2,FALSE))</f>
        <v>0</v>
      </c>
      <c r="AK23" t="b">
        <f>IF(ISNA(VLOOKUP(B23,[14]hasSoccer!$A$1:$B$31,2,FALSE)),FALSE,VLOOKUP(B23,[14]hasSoccer!$A$1:$B$31,2,FALSE))</f>
        <v>0</v>
      </c>
      <c r="AL23" t="b">
        <f>IF(ISNA(VLOOKUP(B23,[15]hasSoftball!$A$1:$B$55,2,FALSE)),FALSE,VLOOKUP(B23,[15]hasSoftball!$A$1:$B$55,2,FALSE))</f>
        <v>0</v>
      </c>
      <c r="AM23" t="b">
        <f>IF(ISNA(VLOOKUP(B23,[16]hasTennis!$A$1:$B$34,2,FALSE)),FALSE,VLOOKUP(B23,[16]hasTennis!$A$1:$B$34,2,FALSE))</f>
        <v>0</v>
      </c>
      <c r="AN23" t="b">
        <v>0</v>
      </c>
      <c r="AO23" t="b">
        <f>IF(ISNA(VLOOKUP(B23,[17]hasPool!$A$1:$B$29,2,FALSE)),FALSE,VLOOKUP(B23,[17]hasPool!$A$1:$B$29,2,FALSE))</f>
        <v>0</v>
      </c>
      <c r="AP23" t="b">
        <v>0</v>
      </c>
      <c r="AQ23" t="b">
        <f>IF(ISNA(VLOOKUP(B23,[18]unpavedBike!$A$1:$B$19,2,FALSE)),FALSE,VLOOKUP(B23,[18]unpavedBike!$A$1:$B$19,2,FALSE))</f>
        <v>0</v>
      </c>
      <c r="AR23" t="b">
        <f>IF(ISNA(VLOOKUP(B23,[19]pavedBike!$A$1:$B$62,2,FALSE)),FALSE,VLOOKUP(B23,[19]pavedBike!$A$1:$B$62,2,FALSE))</f>
        <v>0</v>
      </c>
      <c r="AS23" t="b">
        <f>IF(ISNA(VLOOKUP(B23,[20]hasWalkingTrail!$A$1:$B$142,2,FALSE)),FALSE,VLOOKUP(B23,[20]hasWalkingTrail!$A$1:$B$142,2,FALSE))</f>
        <v>0</v>
      </c>
    </row>
    <row r="24" spans="1:45" x14ac:dyDescent="0.2">
      <c r="A24">
        <v>30</v>
      </c>
      <c r="B24" t="s">
        <v>151</v>
      </c>
      <c r="E24" t="s">
        <v>39</v>
      </c>
      <c r="G24">
        <v>-98</v>
      </c>
      <c r="H24">
        <v>29</v>
      </c>
      <c r="I24">
        <v>0</v>
      </c>
      <c r="J24" t="b">
        <v>0</v>
      </c>
      <c r="N24" t="b">
        <f>IF(ISNA(VLOOKUP(B24,[1]hasCommunityCenter!$A$1:$B$45,2,FALSE)),FALSE,VLOOKUP(B24,[1]hasCommunityCenter!$A$1:$B$45,2,FALSE))</f>
        <v>0</v>
      </c>
      <c r="O24" t="b">
        <v>0</v>
      </c>
      <c r="P24" t="b">
        <v>0</v>
      </c>
      <c r="Q24" t="b">
        <f>'School Parks'!P24=IF(ISNA(VLOOKUP(B24,[2]hasPublicArtDisplay!$A$1:$B$40,2,FALSE)),FALSE,VLOOKUP(B24,[2]hasPublicArtDisplay!$A$1:$B$40,2,FALSE))</f>
        <v>1</v>
      </c>
      <c r="R24" t="b">
        <f>IF(ISNA(VLOOKUP(B24,[3]hasRestrooms!$A$1:$B$63,2,FALSE)),FALSE,VLOOKUP(B24,[3]hasRestrooms!$A$1:$B$63,2,FALSE))</f>
        <v>0</v>
      </c>
      <c r="S24" t="b">
        <f>IF(ISNA(VLOOKUP(B24,[4]hasPortolet!$A$1:$B$81,2,FALSE)),FALSE,VLOOKUP(B24,[4]hasPortolet!$A$1:$B$81,2,FALSE))</f>
        <v>0</v>
      </c>
      <c r="T24" t="b">
        <f>IF(ISNA(VLOOKUP(B24,[5]hasWater!$A$1:$B$157,2,FALSE)),FALSE,VLOOKUP(B24,[5]hasWater!$A$1:$B$157,2,FALSE))</f>
        <v>0</v>
      </c>
      <c r="U24" t="b">
        <f>IF(ISNA(VLOOKUP(B24,[6]hasPavillion!$A$1:$B$97,2,FALSE)),FALSE,VLOOKUP(B24,[6]hasPavillion!$A$1:$B$97,2,FALSE))</f>
        <v>0</v>
      </c>
      <c r="V24" t="b">
        <f>IF(ISNA(VLOOKUP(B24,[7]hasPicnicTable!$A$1:$B$149,2,FALSE)),FALSE,VLOOKUP(B24,[7]hasPicnicTable!$A$1:$B$149,2,FALSE))</f>
        <v>0</v>
      </c>
      <c r="W24" t="b">
        <f>IF(ISNA(VLOOKUP(B24,[8]hasGrill!$A$1:$B$106,2,FALSE)),FALSE,VLOOKUP(B24,[8]hasGrill!$A$1:$B$106,2,FALSE))</f>
        <v>0</v>
      </c>
      <c r="X24" t="b">
        <f>IF(ISNA(VLOOKUP(B24,[9]hasPlayground!$A$1:$B$133,2,FALSE)),FALSE,VLOOKUP(B24,[9]hasPlayground!$A$1:$B$133,2,FALSE))</f>
        <v>0</v>
      </c>
      <c r="Y24" t="b">
        <f>IF(ISNA(VLOOKUP(B24,[10]hasBaseball!$A$1:$B$24,2,FALSE)),FALSE,VLOOKUP(B24,[10]hasBaseball!$A$1:$B$24,2,FALSE))</f>
        <v>0</v>
      </c>
      <c r="Z24" t="b">
        <f>IF(ISNA(VLOOKUP(B24,[11]hasBasketBall!$A$1:$B$90,2,FALSE)),FALSE,VLOOKUP(B24,[11]hasBasketBall!$A$1:$B$90,2,FALSE))</f>
        <v>0</v>
      </c>
      <c r="AA24" t="b">
        <v>0</v>
      </c>
      <c r="AB24" t="b">
        <v>0</v>
      </c>
      <c r="AC24" t="b">
        <v>0</v>
      </c>
      <c r="AD24" t="b">
        <v>0</v>
      </c>
      <c r="AE24" t="b">
        <f>IF(ISNA(VLOOKUP(B24,[12]hasDogPark!$A$1:$B$14,2,FALSE)),FALSE,VLOOKUP(B24,[12]hasDogPark!$A$1:$B$14,2,FALSE))</f>
        <v>0</v>
      </c>
      <c r="AF24" t="b">
        <v>0</v>
      </c>
      <c r="AG24" t="b">
        <v>0</v>
      </c>
      <c r="AH24" t="b">
        <v>0</v>
      </c>
      <c r="AI24" t="b">
        <v>0</v>
      </c>
      <c r="AJ24" t="b">
        <f>IF(ISNA(VLOOKUP(B24,[13]hasSkatePark!$A$1:$B$16,2,FALSE)),FALSE,VLOOKUP(B24,[13]hasSkatePark!$A$1:$B$16,2,FALSE))</f>
        <v>0</v>
      </c>
      <c r="AK24" t="b">
        <f>IF(ISNA(VLOOKUP(B24,[14]hasSoccer!$A$1:$B$31,2,FALSE)),FALSE,VLOOKUP(B24,[14]hasSoccer!$A$1:$B$31,2,FALSE))</f>
        <v>0</v>
      </c>
      <c r="AL24" t="b">
        <f>IF(ISNA(VLOOKUP(B24,[15]hasSoftball!$A$1:$B$55,2,FALSE)),FALSE,VLOOKUP(B24,[15]hasSoftball!$A$1:$B$55,2,FALSE))</f>
        <v>0</v>
      </c>
      <c r="AM24" t="b">
        <f>IF(ISNA(VLOOKUP(B24,[16]hasTennis!$A$1:$B$34,2,FALSE)),FALSE,VLOOKUP(B24,[16]hasTennis!$A$1:$B$34,2,FALSE))</f>
        <v>0</v>
      </c>
      <c r="AN24" t="b">
        <v>0</v>
      </c>
      <c r="AO24" t="b">
        <f>IF(ISNA(VLOOKUP(B24,[17]hasPool!$A$1:$B$29,2,FALSE)),FALSE,VLOOKUP(B24,[17]hasPool!$A$1:$B$29,2,FALSE))</f>
        <v>0</v>
      </c>
      <c r="AP24" t="b">
        <v>0</v>
      </c>
      <c r="AQ24" t="b">
        <f>IF(ISNA(VLOOKUP(B24,[18]unpavedBike!$A$1:$B$19,2,FALSE)),FALSE,VLOOKUP(B24,[18]unpavedBike!$A$1:$B$19,2,FALSE))</f>
        <v>0</v>
      </c>
      <c r="AR24" t="b">
        <f>IF(ISNA(VLOOKUP(B24,[19]pavedBike!$A$1:$B$62,2,FALSE)),FALSE,VLOOKUP(B24,[19]pavedBike!$A$1:$B$62,2,FALSE))</f>
        <v>0</v>
      </c>
      <c r="AS24" t="b">
        <f>IF(ISNA(VLOOKUP(B24,[20]hasWalkingTrail!$A$1:$B$142,2,FALSE)),FALSE,VLOOKUP(B24,[20]hasWalkingTrail!$A$1:$B$142,2,FALSE))</f>
        <v>0</v>
      </c>
    </row>
    <row r="25" spans="1:45" x14ac:dyDescent="0.2">
      <c r="A25">
        <v>31</v>
      </c>
      <c r="B25" t="s">
        <v>152</v>
      </c>
      <c r="E25" t="s">
        <v>39</v>
      </c>
      <c r="G25">
        <v>-98</v>
      </c>
      <c r="H25">
        <v>29</v>
      </c>
      <c r="I25">
        <v>0</v>
      </c>
      <c r="J25" t="b">
        <v>0</v>
      </c>
      <c r="N25" t="b">
        <f>IF(ISNA(VLOOKUP(B25,[1]hasCommunityCenter!$A$1:$B$45,2,FALSE)),FALSE,VLOOKUP(B25,[1]hasCommunityCenter!$A$1:$B$45,2,FALSE))</f>
        <v>0</v>
      </c>
      <c r="O25" t="b">
        <v>0</v>
      </c>
      <c r="P25" t="b">
        <v>0</v>
      </c>
      <c r="Q25" t="b">
        <f>'School Parks'!P25=IF(ISNA(VLOOKUP(B25,[2]hasPublicArtDisplay!$A$1:$B$40,2,FALSE)),FALSE,VLOOKUP(B25,[2]hasPublicArtDisplay!$A$1:$B$40,2,FALSE))</f>
        <v>1</v>
      </c>
      <c r="R25" t="b">
        <f>IF(ISNA(VLOOKUP(B25,[3]hasRestrooms!$A$1:$B$63,2,FALSE)),FALSE,VLOOKUP(B25,[3]hasRestrooms!$A$1:$B$63,2,FALSE))</f>
        <v>0</v>
      </c>
      <c r="S25" t="b">
        <f>IF(ISNA(VLOOKUP(B25,[4]hasPortolet!$A$1:$B$81,2,FALSE)),FALSE,VLOOKUP(B25,[4]hasPortolet!$A$1:$B$81,2,FALSE))</f>
        <v>0</v>
      </c>
      <c r="T25" t="b">
        <f>IF(ISNA(VLOOKUP(B25,[5]hasWater!$A$1:$B$157,2,FALSE)),FALSE,VLOOKUP(B25,[5]hasWater!$A$1:$B$157,2,FALSE))</f>
        <v>0</v>
      </c>
      <c r="U25" t="b">
        <f>IF(ISNA(VLOOKUP(B25,[6]hasPavillion!$A$1:$B$97,2,FALSE)),FALSE,VLOOKUP(B25,[6]hasPavillion!$A$1:$B$97,2,FALSE))</f>
        <v>0</v>
      </c>
      <c r="V25" t="b">
        <f>IF(ISNA(VLOOKUP(B25,[7]hasPicnicTable!$A$1:$B$149,2,FALSE)),FALSE,VLOOKUP(B25,[7]hasPicnicTable!$A$1:$B$149,2,FALSE))</f>
        <v>0</v>
      </c>
      <c r="W25" t="b">
        <f>IF(ISNA(VLOOKUP(B25,[8]hasGrill!$A$1:$B$106,2,FALSE)),FALSE,VLOOKUP(B25,[8]hasGrill!$A$1:$B$106,2,FALSE))</f>
        <v>0</v>
      </c>
      <c r="X25" t="b">
        <f>IF(ISNA(VLOOKUP(B25,[9]hasPlayground!$A$1:$B$133,2,FALSE)),FALSE,VLOOKUP(B25,[9]hasPlayground!$A$1:$B$133,2,FALSE))</f>
        <v>0</v>
      </c>
      <c r="Y25" t="b">
        <f>IF(ISNA(VLOOKUP(B25,[10]hasBaseball!$A$1:$B$24,2,FALSE)),FALSE,VLOOKUP(B25,[10]hasBaseball!$A$1:$B$24,2,FALSE))</f>
        <v>0</v>
      </c>
      <c r="Z25" t="b">
        <f>IF(ISNA(VLOOKUP(B25,[11]hasBasketBall!$A$1:$B$90,2,FALSE)),FALSE,VLOOKUP(B25,[11]hasBasketBall!$A$1:$B$90,2,FALSE))</f>
        <v>0</v>
      </c>
      <c r="AA25" t="b">
        <v>0</v>
      </c>
      <c r="AB25" t="b">
        <v>0</v>
      </c>
      <c r="AC25" t="b">
        <v>0</v>
      </c>
      <c r="AD25" t="b">
        <v>0</v>
      </c>
      <c r="AE25" t="b">
        <f>IF(ISNA(VLOOKUP(B25,[12]hasDogPark!$A$1:$B$14,2,FALSE)),FALSE,VLOOKUP(B25,[12]hasDogPark!$A$1:$B$14,2,FALSE))</f>
        <v>0</v>
      </c>
      <c r="AF25" t="b">
        <v>0</v>
      </c>
      <c r="AG25" t="b">
        <v>0</v>
      </c>
      <c r="AH25" t="b">
        <v>0</v>
      </c>
      <c r="AI25" t="b">
        <v>0</v>
      </c>
      <c r="AJ25" t="b">
        <f>IF(ISNA(VLOOKUP(B25,[13]hasSkatePark!$A$1:$B$16,2,FALSE)),FALSE,VLOOKUP(B25,[13]hasSkatePark!$A$1:$B$16,2,FALSE))</f>
        <v>0</v>
      </c>
      <c r="AK25" t="b">
        <f>IF(ISNA(VLOOKUP(B25,[14]hasSoccer!$A$1:$B$31,2,FALSE)),FALSE,VLOOKUP(B25,[14]hasSoccer!$A$1:$B$31,2,FALSE))</f>
        <v>0</v>
      </c>
      <c r="AL25" t="b">
        <f>IF(ISNA(VLOOKUP(B25,[15]hasSoftball!$A$1:$B$55,2,FALSE)),FALSE,VLOOKUP(B25,[15]hasSoftball!$A$1:$B$55,2,FALSE))</f>
        <v>0</v>
      </c>
      <c r="AM25" t="b">
        <f>IF(ISNA(VLOOKUP(B25,[16]hasTennis!$A$1:$B$34,2,FALSE)),FALSE,VLOOKUP(B25,[16]hasTennis!$A$1:$B$34,2,FALSE))</f>
        <v>0</v>
      </c>
      <c r="AN25" t="b">
        <v>0</v>
      </c>
      <c r="AO25" t="b">
        <f>IF(ISNA(VLOOKUP(B25,[17]hasPool!$A$1:$B$29,2,FALSE)),FALSE,VLOOKUP(B25,[17]hasPool!$A$1:$B$29,2,FALSE))</f>
        <v>0</v>
      </c>
      <c r="AP25" t="b">
        <v>0</v>
      </c>
      <c r="AQ25" t="b">
        <f>IF(ISNA(VLOOKUP(B25,[18]unpavedBike!$A$1:$B$19,2,FALSE)),FALSE,VLOOKUP(B25,[18]unpavedBike!$A$1:$B$19,2,FALSE))</f>
        <v>0</v>
      </c>
      <c r="AR25" t="b">
        <f>IF(ISNA(VLOOKUP(B25,[19]pavedBike!$A$1:$B$62,2,FALSE)),FALSE,VLOOKUP(B25,[19]pavedBike!$A$1:$B$62,2,FALSE))</f>
        <v>0</v>
      </c>
      <c r="AS25" t="b">
        <f>IF(ISNA(VLOOKUP(B25,[20]hasWalkingTrail!$A$1:$B$142,2,FALSE)),FALSE,VLOOKUP(B25,[20]hasWalkingTrail!$A$1:$B$142,2,FALSE))</f>
        <v>0</v>
      </c>
    </row>
    <row r="26" spans="1:45" x14ac:dyDescent="0.2">
      <c r="A26">
        <v>32</v>
      </c>
      <c r="B26" t="s">
        <v>153</v>
      </c>
      <c r="E26" t="s">
        <v>39</v>
      </c>
      <c r="G26">
        <v>-98</v>
      </c>
      <c r="H26">
        <v>29</v>
      </c>
      <c r="I26">
        <v>0</v>
      </c>
      <c r="J26" t="b">
        <v>0</v>
      </c>
      <c r="N26" t="b">
        <f>IF(ISNA(VLOOKUP(B26,[1]hasCommunityCenter!$A$1:$B$45,2,FALSE)),FALSE,VLOOKUP(B26,[1]hasCommunityCenter!$A$1:$B$45,2,FALSE))</f>
        <v>0</v>
      </c>
      <c r="O26" t="b">
        <v>0</v>
      </c>
      <c r="P26" t="b">
        <v>0</v>
      </c>
      <c r="Q26" t="b">
        <f>'School Parks'!P26=IF(ISNA(VLOOKUP(B26,[2]hasPublicArtDisplay!$A$1:$B$40,2,FALSE)),FALSE,VLOOKUP(B26,[2]hasPublicArtDisplay!$A$1:$B$40,2,FALSE))</f>
        <v>1</v>
      </c>
      <c r="R26" t="b">
        <f>IF(ISNA(VLOOKUP(B26,[3]hasRestrooms!$A$1:$B$63,2,FALSE)),FALSE,VLOOKUP(B26,[3]hasRestrooms!$A$1:$B$63,2,FALSE))</f>
        <v>1</v>
      </c>
      <c r="S26" t="b">
        <f>IF(ISNA(VLOOKUP(B26,[4]hasPortolet!$A$1:$B$81,2,FALSE)),FALSE,VLOOKUP(B26,[4]hasPortolet!$A$1:$B$81,2,FALSE))</f>
        <v>0</v>
      </c>
      <c r="T26" t="b">
        <f>IF(ISNA(VLOOKUP(B26,[5]hasWater!$A$1:$B$157,2,FALSE)),FALSE,VLOOKUP(B26,[5]hasWater!$A$1:$B$157,2,FALSE))</f>
        <v>1</v>
      </c>
      <c r="U26" t="b">
        <f>IF(ISNA(VLOOKUP(B26,[6]hasPavillion!$A$1:$B$97,2,FALSE)),FALSE,VLOOKUP(B26,[6]hasPavillion!$A$1:$B$97,2,FALSE))</f>
        <v>1</v>
      </c>
      <c r="V26" t="b">
        <f>IF(ISNA(VLOOKUP(B26,[7]hasPicnicTable!$A$1:$B$149,2,FALSE)),FALSE,VLOOKUP(B26,[7]hasPicnicTable!$A$1:$B$149,2,FALSE))</f>
        <v>1</v>
      </c>
      <c r="W26" t="b">
        <f>IF(ISNA(VLOOKUP(B26,[8]hasGrill!$A$1:$B$106,2,FALSE)),FALSE,VLOOKUP(B26,[8]hasGrill!$A$1:$B$106,2,FALSE))</f>
        <v>1</v>
      </c>
      <c r="X26" t="b">
        <f>IF(ISNA(VLOOKUP(B26,[9]hasPlayground!$A$1:$B$133,2,FALSE)),FALSE,VLOOKUP(B26,[9]hasPlayground!$A$1:$B$133,2,FALSE))</f>
        <v>1</v>
      </c>
      <c r="Y26" t="b">
        <f>IF(ISNA(VLOOKUP(B26,[10]hasBaseball!$A$1:$B$24,2,FALSE)),FALSE,VLOOKUP(B26,[10]hasBaseball!$A$1:$B$24,2,FALSE))</f>
        <v>0</v>
      </c>
      <c r="Z26" t="b">
        <f>IF(ISNA(VLOOKUP(B26,[11]hasBasketBall!$A$1:$B$90,2,FALSE)),FALSE,VLOOKUP(B26,[11]hasBasketBall!$A$1:$B$90,2,FALSE))</f>
        <v>1</v>
      </c>
      <c r="AA26" t="b">
        <v>0</v>
      </c>
      <c r="AB26" t="b">
        <v>0</v>
      </c>
      <c r="AC26" t="b">
        <v>0</v>
      </c>
      <c r="AD26" t="b">
        <v>0</v>
      </c>
      <c r="AE26" t="b">
        <f>IF(ISNA(VLOOKUP(B26,[12]hasDogPark!$A$1:$B$14,2,FALSE)),FALSE,VLOOKUP(B26,[12]hasDogPark!$A$1:$B$14,2,FALSE))</f>
        <v>0</v>
      </c>
      <c r="AF26" t="b">
        <v>0</v>
      </c>
      <c r="AG26" t="b">
        <v>0</v>
      </c>
      <c r="AH26" t="b">
        <v>0</v>
      </c>
      <c r="AI26" t="b">
        <v>0</v>
      </c>
      <c r="AJ26" t="b">
        <f>IF(ISNA(VLOOKUP(B26,[13]hasSkatePark!$A$1:$B$16,2,FALSE)),FALSE,VLOOKUP(B26,[13]hasSkatePark!$A$1:$B$16,2,FALSE))</f>
        <v>0</v>
      </c>
      <c r="AK26" t="b">
        <f>IF(ISNA(VLOOKUP(B26,[14]hasSoccer!$A$1:$B$31,2,FALSE)),FALSE,VLOOKUP(B26,[14]hasSoccer!$A$1:$B$31,2,FALSE))</f>
        <v>0</v>
      </c>
      <c r="AL26" t="b">
        <f>IF(ISNA(VLOOKUP(B26,[15]hasSoftball!$A$1:$B$55,2,FALSE)),FALSE,VLOOKUP(B26,[15]hasSoftball!$A$1:$B$55,2,FALSE))</f>
        <v>0</v>
      </c>
      <c r="AM26" t="b">
        <f>IF(ISNA(VLOOKUP(B26,[16]hasTennis!$A$1:$B$34,2,FALSE)),FALSE,VLOOKUP(B26,[16]hasTennis!$A$1:$B$34,2,FALSE))</f>
        <v>0</v>
      </c>
      <c r="AN26" t="b">
        <v>0</v>
      </c>
      <c r="AO26" t="b">
        <f>IF(ISNA(VLOOKUP(B26,[17]hasPool!$A$1:$B$29,2,FALSE)),FALSE,VLOOKUP(B26,[17]hasPool!$A$1:$B$29,2,FALSE))</f>
        <v>1</v>
      </c>
      <c r="AP26" t="b">
        <v>0</v>
      </c>
      <c r="AQ26" t="b">
        <f>IF(ISNA(VLOOKUP(B26,[18]unpavedBike!$A$1:$B$19,2,FALSE)),FALSE,VLOOKUP(B26,[18]unpavedBike!$A$1:$B$19,2,FALSE))</f>
        <v>0</v>
      </c>
      <c r="AR26" t="b">
        <f>IF(ISNA(VLOOKUP(B26,[19]pavedBike!$A$1:$B$62,2,FALSE)),FALSE,VLOOKUP(B26,[19]pavedBike!$A$1:$B$62,2,FALSE))</f>
        <v>0</v>
      </c>
      <c r="AS26" t="b">
        <f>IF(ISNA(VLOOKUP(B26,[20]hasWalkingTrail!$A$1:$B$142,2,FALSE)),FALSE,VLOOKUP(B26,[20]hasWalkingTrail!$A$1:$B$142,2,FALSE))</f>
        <v>1</v>
      </c>
    </row>
    <row r="27" spans="1:45" x14ac:dyDescent="0.2">
      <c r="A27">
        <v>33</v>
      </c>
      <c r="B27" t="s">
        <v>154</v>
      </c>
      <c r="E27" t="s">
        <v>39</v>
      </c>
      <c r="G27">
        <v>-98</v>
      </c>
      <c r="H27">
        <v>29</v>
      </c>
      <c r="I27">
        <v>0</v>
      </c>
      <c r="J27" t="b">
        <v>0</v>
      </c>
      <c r="N27" t="b">
        <f>IF(ISNA(VLOOKUP(B27,[1]hasCommunityCenter!$A$1:$B$45,2,FALSE)),FALSE,VLOOKUP(B27,[1]hasCommunityCenter!$A$1:$B$45,2,FALSE))</f>
        <v>0</v>
      </c>
      <c r="O27" t="b">
        <v>0</v>
      </c>
      <c r="P27" t="b">
        <v>0</v>
      </c>
      <c r="Q27" t="b">
        <f>'School Parks'!P27=IF(ISNA(VLOOKUP(B27,[2]hasPublicArtDisplay!$A$1:$B$40,2,FALSE)),FALSE,VLOOKUP(B27,[2]hasPublicArtDisplay!$A$1:$B$40,2,FALSE))</f>
        <v>1</v>
      </c>
      <c r="R27" t="b">
        <f>IF(ISNA(VLOOKUP(B27,[3]hasRestrooms!$A$1:$B$63,2,FALSE)),FALSE,VLOOKUP(B27,[3]hasRestrooms!$A$1:$B$63,2,FALSE))</f>
        <v>0</v>
      </c>
      <c r="S27" t="b">
        <f>IF(ISNA(VLOOKUP(B27,[4]hasPortolet!$A$1:$B$81,2,FALSE)),FALSE,VLOOKUP(B27,[4]hasPortolet!$A$1:$B$81,2,FALSE))</f>
        <v>0</v>
      </c>
      <c r="T27" t="b">
        <f>IF(ISNA(VLOOKUP(B27,[5]hasWater!$A$1:$B$157,2,FALSE)),FALSE,VLOOKUP(B27,[5]hasWater!$A$1:$B$157,2,FALSE))</f>
        <v>0</v>
      </c>
      <c r="U27" t="b">
        <f>IF(ISNA(VLOOKUP(B27,[6]hasPavillion!$A$1:$B$97,2,FALSE)),FALSE,VLOOKUP(B27,[6]hasPavillion!$A$1:$B$97,2,FALSE))</f>
        <v>0</v>
      </c>
      <c r="V27" t="b">
        <f>IF(ISNA(VLOOKUP(B27,[7]hasPicnicTable!$A$1:$B$149,2,FALSE)),FALSE,VLOOKUP(B27,[7]hasPicnicTable!$A$1:$B$149,2,FALSE))</f>
        <v>0</v>
      </c>
      <c r="W27" t="b">
        <f>IF(ISNA(VLOOKUP(B27,[8]hasGrill!$A$1:$B$106,2,FALSE)),FALSE,VLOOKUP(B27,[8]hasGrill!$A$1:$B$106,2,FALSE))</f>
        <v>0</v>
      </c>
      <c r="X27" t="b">
        <f>IF(ISNA(VLOOKUP(B27,[9]hasPlayground!$A$1:$B$133,2,FALSE)),FALSE,VLOOKUP(B27,[9]hasPlayground!$A$1:$B$133,2,FALSE))</f>
        <v>0</v>
      </c>
      <c r="Y27" t="b">
        <f>IF(ISNA(VLOOKUP(B27,[10]hasBaseball!$A$1:$B$24,2,FALSE)),FALSE,VLOOKUP(B27,[10]hasBaseball!$A$1:$B$24,2,FALSE))</f>
        <v>0</v>
      </c>
      <c r="Z27" t="b">
        <f>IF(ISNA(VLOOKUP(B27,[11]hasBasketBall!$A$1:$B$90,2,FALSE)),FALSE,VLOOKUP(B27,[11]hasBasketBall!$A$1:$B$90,2,FALSE))</f>
        <v>0</v>
      </c>
      <c r="AA27" t="b">
        <v>0</v>
      </c>
      <c r="AB27" t="b">
        <v>0</v>
      </c>
      <c r="AC27" t="b">
        <v>0</v>
      </c>
      <c r="AD27" t="b">
        <v>0</v>
      </c>
      <c r="AE27" t="b">
        <f>IF(ISNA(VLOOKUP(B27,[12]hasDogPark!$A$1:$B$14,2,FALSE)),FALSE,VLOOKUP(B27,[12]hasDogPark!$A$1:$B$14,2,FALSE))</f>
        <v>0</v>
      </c>
      <c r="AF27" t="b">
        <v>0</v>
      </c>
      <c r="AG27" t="b">
        <v>0</v>
      </c>
      <c r="AH27" t="b">
        <v>0</v>
      </c>
      <c r="AI27" t="b">
        <v>0</v>
      </c>
      <c r="AJ27" t="b">
        <f>IF(ISNA(VLOOKUP(B27,[13]hasSkatePark!$A$1:$B$16,2,FALSE)),FALSE,VLOOKUP(B27,[13]hasSkatePark!$A$1:$B$16,2,FALSE))</f>
        <v>0</v>
      </c>
      <c r="AK27" t="b">
        <f>IF(ISNA(VLOOKUP(B27,[14]hasSoccer!$A$1:$B$31,2,FALSE)),FALSE,VLOOKUP(B27,[14]hasSoccer!$A$1:$B$31,2,FALSE))</f>
        <v>0</v>
      </c>
      <c r="AL27" t="b">
        <f>IF(ISNA(VLOOKUP(B27,[15]hasSoftball!$A$1:$B$55,2,FALSE)),FALSE,VLOOKUP(B27,[15]hasSoftball!$A$1:$B$55,2,FALSE))</f>
        <v>0</v>
      </c>
      <c r="AM27" t="b">
        <f>IF(ISNA(VLOOKUP(B27,[16]hasTennis!$A$1:$B$34,2,FALSE)),FALSE,VLOOKUP(B27,[16]hasTennis!$A$1:$B$34,2,FALSE))</f>
        <v>0</v>
      </c>
      <c r="AN27" t="b">
        <v>0</v>
      </c>
      <c r="AO27" t="b">
        <f>IF(ISNA(VLOOKUP(B27,[17]hasPool!$A$1:$B$29,2,FALSE)),FALSE,VLOOKUP(B27,[17]hasPool!$A$1:$B$29,2,FALSE))</f>
        <v>0</v>
      </c>
      <c r="AP27" t="b">
        <v>0</v>
      </c>
      <c r="AQ27" t="b">
        <f>IF(ISNA(VLOOKUP(B27,[18]unpavedBike!$A$1:$B$19,2,FALSE)),FALSE,VLOOKUP(B27,[18]unpavedBike!$A$1:$B$19,2,FALSE))</f>
        <v>0</v>
      </c>
      <c r="AR27" t="b">
        <f>IF(ISNA(VLOOKUP(B27,[19]pavedBike!$A$1:$B$62,2,FALSE)),FALSE,VLOOKUP(B27,[19]pavedBike!$A$1:$B$62,2,FALSE))</f>
        <v>0</v>
      </c>
      <c r="AS27" t="b">
        <f>IF(ISNA(VLOOKUP(B27,[20]hasWalkingTrail!$A$1:$B$142,2,FALSE)),FALSE,VLOOKUP(B27,[20]hasWalkingTrail!$A$1:$B$142,2,FALSE))</f>
        <v>0</v>
      </c>
    </row>
    <row r="28" spans="1:45" x14ac:dyDescent="0.2">
      <c r="A28">
        <v>34</v>
      </c>
      <c r="B28" t="s">
        <v>155</v>
      </c>
      <c r="E28" t="s">
        <v>39</v>
      </c>
      <c r="G28">
        <v>-98</v>
      </c>
      <c r="H28">
        <v>29</v>
      </c>
      <c r="I28">
        <v>0</v>
      </c>
      <c r="J28" t="b">
        <v>0</v>
      </c>
      <c r="N28" t="b">
        <f>IF(ISNA(VLOOKUP(B28,[1]hasCommunityCenter!$A$1:$B$45,2,FALSE)),FALSE,VLOOKUP(B28,[1]hasCommunityCenter!$A$1:$B$45,2,FALSE))</f>
        <v>0</v>
      </c>
      <c r="O28" t="b">
        <v>0</v>
      </c>
      <c r="P28" t="b">
        <v>0</v>
      </c>
      <c r="Q28" t="b">
        <f>'School Parks'!P28=IF(ISNA(VLOOKUP(B28,[2]hasPublicArtDisplay!$A$1:$B$40,2,FALSE)),FALSE,VLOOKUP(B28,[2]hasPublicArtDisplay!$A$1:$B$40,2,FALSE))</f>
        <v>1</v>
      </c>
      <c r="R28" t="b">
        <f>IF(ISNA(VLOOKUP(B28,[3]hasRestrooms!$A$1:$B$63,2,FALSE)),FALSE,VLOOKUP(B28,[3]hasRestrooms!$A$1:$B$63,2,FALSE))</f>
        <v>0</v>
      </c>
      <c r="S28" t="b">
        <f>IF(ISNA(VLOOKUP(B28,[4]hasPortolet!$A$1:$B$81,2,FALSE)),FALSE,VLOOKUP(B28,[4]hasPortolet!$A$1:$B$81,2,FALSE))</f>
        <v>1</v>
      </c>
      <c r="T28" t="b">
        <f>IF(ISNA(VLOOKUP(B28,[5]hasWater!$A$1:$B$157,2,FALSE)),FALSE,VLOOKUP(B28,[5]hasWater!$A$1:$B$157,2,FALSE))</f>
        <v>1</v>
      </c>
      <c r="U28" t="b">
        <f>IF(ISNA(VLOOKUP(B28,[6]hasPavillion!$A$1:$B$97,2,FALSE)),FALSE,VLOOKUP(B28,[6]hasPavillion!$A$1:$B$97,2,FALSE))</f>
        <v>1</v>
      </c>
      <c r="V28" t="b">
        <f>IF(ISNA(VLOOKUP(B28,[7]hasPicnicTable!$A$1:$B$149,2,FALSE)),FALSE,VLOOKUP(B28,[7]hasPicnicTable!$A$1:$B$149,2,FALSE))</f>
        <v>1</v>
      </c>
      <c r="W28" t="b">
        <f>IF(ISNA(VLOOKUP(B28,[8]hasGrill!$A$1:$B$106,2,FALSE)),FALSE,VLOOKUP(B28,[8]hasGrill!$A$1:$B$106,2,FALSE))</f>
        <v>0</v>
      </c>
      <c r="X28" t="b">
        <f>IF(ISNA(VLOOKUP(B28,[9]hasPlayground!$A$1:$B$133,2,FALSE)),FALSE,VLOOKUP(B28,[9]hasPlayground!$A$1:$B$133,2,FALSE))</f>
        <v>1</v>
      </c>
      <c r="Y28" t="b">
        <f>IF(ISNA(VLOOKUP(B28,[10]hasBaseball!$A$1:$B$24,2,FALSE)),FALSE,VLOOKUP(B28,[10]hasBaseball!$A$1:$B$24,2,FALSE))</f>
        <v>0</v>
      </c>
      <c r="Z28" t="b">
        <f>IF(ISNA(VLOOKUP(B28,[11]hasBasketBall!$A$1:$B$90,2,FALSE)),FALSE,VLOOKUP(B28,[11]hasBasketBall!$A$1:$B$90,2,FALSE))</f>
        <v>0</v>
      </c>
      <c r="AA28" t="b">
        <v>0</v>
      </c>
      <c r="AB28" t="b">
        <v>0</v>
      </c>
      <c r="AC28" t="b">
        <v>0</v>
      </c>
      <c r="AD28" t="b">
        <v>0</v>
      </c>
      <c r="AE28" t="b">
        <f>IF(ISNA(VLOOKUP(B28,[12]hasDogPark!$A$1:$B$14,2,FALSE)),FALSE,VLOOKUP(B28,[12]hasDogPark!$A$1:$B$14,2,FALSE))</f>
        <v>0</v>
      </c>
      <c r="AF28" t="b">
        <v>0</v>
      </c>
      <c r="AG28" t="b">
        <v>0</v>
      </c>
      <c r="AH28" t="b">
        <v>0</v>
      </c>
      <c r="AI28" t="b">
        <v>0</v>
      </c>
      <c r="AJ28" t="b">
        <f>IF(ISNA(VLOOKUP(B28,[13]hasSkatePark!$A$1:$B$16,2,FALSE)),FALSE,VLOOKUP(B28,[13]hasSkatePark!$A$1:$B$16,2,FALSE))</f>
        <v>0</v>
      </c>
      <c r="AK28" t="b">
        <f>IF(ISNA(VLOOKUP(B28,[14]hasSoccer!$A$1:$B$31,2,FALSE)),FALSE,VLOOKUP(B28,[14]hasSoccer!$A$1:$B$31,2,FALSE))</f>
        <v>0</v>
      </c>
      <c r="AL28" t="b">
        <f>IF(ISNA(VLOOKUP(B28,[15]hasSoftball!$A$1:$B$55,2,FALSE)),FALSE,VLOOKUP(B28,[15]hasSoftball!$A$1:$B$55,2,FALSE))</f>
        <v>0</v>
      </c>
      <c r="AM28" t="b">
        <f>IF(ISNA(VLOOKUP(B28,[16]hasTennis!$A$1:$B$34,2,FALSE)),FALSE,VLOOKUP(B28,[16]hasTennis!$A$1:$B$34,2,FALSE))</f>
        <v>0</v>
      </c>
      <c r="AN28" t="b">
        <v>0</v>
      </c>
      <c r="AO28" t="b">
        <f>IF(ISNA(VLOOKUP(B28,[17]hasPool!$A$1:$B$29,2,FALSE)),FALSE,VLOOKUP(B28,[17]hasPool!$A$1:$B$29,2,FALSE))</f>
        <v>0</v>
      </c>
      <c r="AP28" t="b">
        <v>0</v>
      </c>
      <c r="AQ28" t="b">
        <f>IF(ISNA(VLOOKUP(B28,[18]unpavedBike!$A$1:$B$19,2,FALSE)),FALSE,VLOOKUP(B28,[18]unpavedBike!$A$1:$B$19,2,FALSE))</f>
        <v>1</v>
      </c>
      <c r="AR28" t="b">
        <f>IF(ISNA(VLOOKUP(B28,[19]pavedBike!$A$1:$B$62,2,FALSE)),FALSE,VLOOKUP(B28,[19]pavedBike!$A$1:$B$62,2,FALSE))</f>
        <v>1</v>
      </c>
      <c r="AS28" t="b">
        <f>IF(ISNA(VLOOKUP(B28,[20]hasWalkingTrail!$A$1:$B$142,2,FALSE)),FALSE,VLOOKUP(B28,[20]hasWalkingTrail!$A$1:$B$142,2,FALSE))</f>
        <v>1</v>
      </c>
    </row>
    <row r="29" spans="1:45" x14ac:dyDescent="0.2">
      <c r="A29">
        <v>35</v>
      </c>
      <c r="B29" t="s">
        <v>156</v>
      </c>
      <c r="E29" t="s">
        <v>39</v>
      </c>
      <c r="G29">
        <v>-98</v>
      </c>
      <c r="H29">
        <v>29</v>
      </c>
      <c r="I29">
        <v>0</v>
      </c>
      <c r="J29" t="b">
        <v>0</v>
      </c>
      <c r="N29" t="b">
        <f>IF(ISNA(VLOOKUP(B29,[1]hasCommunityCenter!$A$1:$B$45,2,FALSE)),FALSE,VLOOKUP(B29,[1]hasCommunityCenter!$A$1:$B$45,2,FALSE))</f>
        <v>0</v>
      </c>
      <c r="O29" t="b">
        <v>0</v>
      </c>
      <c r="P29" t="b">
        <v>0</v>
      </c>
      <c r="Q29" t="b">
        <f>'School Parks'!P29=IF(ISNA(VLOOKUP(B29,[2]hasPublicArtDisplay!$A$1:$B$40,2,FALSE)),FALSE,VLOOKUP(B29,[2]hasPublicArtDisplay!$A$1:$B$40,2,FALSE))</f>
        <v>1</v>
      </c>
      <c r="R29" t="b">
        <f>IF(ISNA(VLOOKUP(B29,[3]hasRestrooms!$A$1:$B$63,2,FALSE)),FALSE,VLOOKUP(B29,[3]hasRestrooms!$A$1:$B$63,2,FALSE))</f>
        <v>0</v>
      </c>
      <c r="S29" t="b">
        <f>IF(ISNA(VLOOKUP(B29,[4]hasPortolet!$A$1:$B$81,2,FALSE)),FALSE,VLOOKUP(B29,[4]hasPortolet!$A$1:$B$81,2,FALSE))</f>
        <v>0</v>
      </c>
      <c r="T29" t="b">
        <f>IF(ISNA(VLOOKUP(B29,[5]hasWater!$A$1:$B$157,2,FALSE)),FALSE,VLOOKUP(B29,[5]hasWater!$A$1:$B$157,2,FALSE))</f>
        <v>0</v>
      </c>
      <c r="U29" t="b">
        <f>IF(ISNA(VLOOKUP(B29,[6]hasPavillion!$A$1:$B$97,2,FALSE)),FALSE,VLOOKUP(B29,[6]hasPavillion!$A$1:$B$97,2,FALSE))</f>
        <v>0</v>
      </c>
      <c r="V29" t="b">
        <f>IF(ISNA(VLOOKUP(B29,[7]hasPicnicTable!$A$1:$B$149,2,FALSE)),FALSE,VLOOKUP(B29,[7]hasPicnicTable!$A$1:$B$149,2,FALSE))</f>
        <v>0</v>
      </c>
      <c r="W29" t="b">
        <f>IF(ISNA(VLOOKUP(B29,[8]hasGrill!$A$1:$B$106,2,FALSE)),FALSE,VLOOKUP(B29,[8]hasGrill!$A$1:$B$106,2,FALSE))</f>
        <v>0</v>
      </c>
      <c r="X29" t="b">
        <f>IF(ISNA(VLOOKUP(B29,[9]hasPlayground!$A$1:$B$133,2,FALSE)),FALSE,VLOOKUP(B29,[9]hasPlayground!$A$1:$B$133,2,FALSE))</f>
        <v>0</v>
      </c>
      <c r="Y29" t="b">
        <f>IF(ISNA(VLOOKUP(B29,[10]hasBaseball!$A$1:$B$24,2,FALSE)),FALSE,VLOOKUP(B29,[10]hasBaseball!$A$1:$B$24,2,FALSE))</f>
        <v>0</v>
      </c>
      <c r="Z29" t="b">
        <f>IF(ISNA(VLOOKUP(B29,[11]hasBasketBall!$A$1:$B$90,2,FALSE)),FALSE,VLOOKUP(B29,[11]hasBasketBall!$A$1:$B$90,2,FALSE))</f>
        <v>0</v>
      </c>
      <c r="AA29" t="b">
        <v>0</v>
      </c>
      <c r="AB29" t="b">
        <v>0</v>
      </c>
      <c r="AC29" t="b">
        <v>0</v>
      </c>
      <c r="AD29" t="b">
        <v>0</v>
      </c>
      <c r="AE29" t="b">
        <f>IF(ISNA(VLOOKUP(B29,[12]hasDogPark!$A$1:$B$14,2,FALSE)),FALSE,VLOOKUP(B29,[12]hasDogPark!$A$1:$B$14,2,FALSE))</f>
        <v>0</v>
      </c>
      <c r="AF29" t="b">
        <v>0</v>
      </c>
      <c r="AG29" t="b">
        <v>0</v>
      </c>
      <c r="AH29" t="b">
        <v>0</v>
      </c>
      <c r="AI29" t="b">
        <v>0</v>
      </c>
      <c r="AJ29" t="b">
        <f>IF(ISNA(VLOOKUP(B29,[13]hasSkatePark!$A$1:$B$16,2,FALSE)),FALSE,VLOOKUP(B29,[13]hasSkatePark!$A$1:$B$16,2,FALSE))</f>
        <v>0</v>
      </c>
      <c r="AK29" t="b">
        <f>IF(ISNA(VLOOKUP(B29,[14]hasSoccer!$A$1:$B$31,2,FALSE)),FALSE,VLOOKUP(B29,[14]hasSoccer!$A$1:$B$31,2,FALSE))</f>
        <v>0</v>
      </c>
      <c r="AL29" t="b">
        <f>IF(ISNA(VLOOKUP(B29,[15]hasSoftball!$A$1:$B$55,2,FALSE)),FALSE,VLOOKUP(B29,[15]hasSoftball!$A$1:$B$55,2,FALSE))</f>
        <v>0</v>
      </c>
      <c r="AM29" t="b">
        <f>IF(ISNA(VLOOKUP(B29,[16]hasTennis!$A$1:$B$34,2,FALSE)),FALSE,VLOOKUP(B29,[16]hasTennis!$A$1:$B$34,2,FALSE))</f>
        <v>0</v>
      </c>
      <c r="AN29" t="b">
        <v>0</v>
      </c>
      <c r="AO29" t="b">
        <f>IF(ISNA(VLOOKUP(B29,[17]hasPool!$A$1:$B$29,2,FALSE)),FALSE,VLOOKUP(B29,[17]hasPool!$A$1:$B$29,2,FALSE))</f>
        <v>0</v>
      </c>
      <c r="AP29" t="b">
        <v>0</v>
      </c>
      <c r="AQ29" t="b">
        <f>IF(ISNA(VLOOKUP(B29,[18]unpavedBike!$A$1:$B$19,2,FALSE)),FALSE,VLOOKUP(B29,[18]unpavedBike!$A$1:$B$19,2,FALSE))</f>
        <v>0</v>
      </c>
      <c r="AR29" t="b">
        <f>IF(ISNA(VLOOKUP(B29,[19]pavedBike!$A$1:$B$62,2,FALSE)),FALSE,VLOOKUP(B29,[19]pavedBike!$A$1:$B$62,2,FALSE))</f>
        <v>0</v>
      </c>
      <c r="AS29" t="b">
        <f>IF(ISNA(VLOOKUP(B29,[20]hasWalkingTrail!$A$1:$B$142,2,FALSE)),FALSE,VLOOKUP(B29,[20]hasWalkingTrail!$A$1:$B$142,2,FALSE))</f>
        <v>0</v>
      </c>
    </row>
    <row r="30" spans="1:45" x14ac:dyDescent="0.2">
      <c r="A30">
        <v>38</v>
      </c>
      <c r="B30" t="s">
        <v>157</v>
      </c>
      <c r="E30" t="s">
        <v>39</v>
      </c>
      <c r="G30">
        <v>-98</v>
      </c>
      <c r="H30">
        <v>29</v>
      </c>
      <c r="I30">
        <v>0</v>
      </c>
      <c r="J30" t="b">
        <v>0</v>
      </c>
      <c r="N30" t="b">
        <f>IF(ISNA(VLOOKUP(B30,[1]hasCommunityCenter!$A$1:$B$45,2,FALSE)),FALSE,VLOOKUP(B30,[1]hasCommunityCenter!$A$1:$B$45,2,FALSE))</f>
        <v>0</v>
      </c>
      <c r="O30" t="b">
        <v>0</v>
      </c>
      <c r="P30" t="b">
        <v>0</v>
      </c>
      <c r="Q30" t="b">
        <f>'School Parks'!P30=IF(ISNA(VLOOKUP(B30,[2]hasPublicArtDisplay!$A$1:$B$40,2,FALSE)),FALSE,VLOOKUP(B30,[2]hasPublicArtDisplay!$A$1:$B$40,2,FALSE))</f>
        <v>1</v>
      </c>
      <c r="R30" t="b">
        <f>IF(ISNA(VLOOKUP(B30,[3]hasRestrooms!$A$1:$B$63,2,FALSE)),FALSE,VLOOKUP(B30,[3]hasRestrooms!$A$1:$B$63,2,FALSE))</f>
        <v>0</v>
      </c>
      <c r="S30" t="b">
        <f>IF(ISNA(VLOOKUP(B30,[4]hasPortolet!$A$1:$B$81,2,FALSE)),FALSE,VLOOKUP(B30,[4]hasPortolet!$A$1:$B$81,2,FALSE))</f>
        <v>0</v>
      </c>
      <c r="T30" t="b">
        <f>IF(ISNA(VLOOKUP(B30,[5]hasWater!$A$1:$B$157,2,FALSE)),FALSE,VLOOKUP(B30,[5]hasWater!$A$1:$B$157,2,FALSE))</f>
        <v>0</v>
      </c>
      <c r="U30" t="b">
        <f>IF(ISNA(VLOOKUP(B30,[6]hasPavillion!$A$1:$B$97,2,FALSE)),FALSE,VLOOKUP(B30,[6]hasPavillion!$A$1:$B$97,2,FALSE))</f>
        <v>1</v>
      </c>
      <c r="V30" t="b">
        <f>IF(ISNA(VLOOKUP(B30,[7]hasPicnicTable!$A$1:$B$149,2,FALSE)),FALSE,VLOOKUP(B30,[7]hasPicnicTable!$A$1:$B$149,2,FALSE))</f>
        <v>1</v>
      </c>
      <c r="W30" t="b">
        <f>IF(ISNA(VLOOKUP(B30,[8]hasGrill!$A$1:$B$106,2,FALSE)),FALSE,VLOOKUP(B30,[8]hasGrill!$A$1:$B$106,2,FALSE))</f>
        <v>0</v>
      </c>
      <c r="X30" t="b">
        <f>IF(ISNA(VLOOKUP(B30,[9]hasPlayground!$A$1:$B$133,2,FALSE)),FALSE,VLOOKUP(B30,[9]hasPlayground!$A$1:$B$133,2,FALSE))</f>
        <v>1</v>
      </c>
      <c r="Y30" t="b">
        <f>IF(ISNA(VLOOKUP(B30,[10]hasBaseball!$A$1:$B$24,2,FALSE)),FALSE,VLOOKUP(B30,[10]hasBaseball!$A$1:$B$24,2,FALSE))</f>
        <v>0</v>
      </c>
      <c r="Z30" t="b">
        <f>IF(ISNA(VLOOKUP(B30,[11]hasBasketBall!$A$1:$B$90,2,FALSE)),FALSE,VLOOKUP(B30,[11]hasBasketBall!$A$1:$B$90,2,FALSE))</f>
        <v>0</v>
      </c>
      <c r="AA30" t="b">
        <v>0</v>
      </c>
      <c r="AB30" t="b">
        <v>0</v>
      </c>
      <c r="AC30" t="b">
        <v>0</v>
      </c>
      <c r="AD30" t="b">
        <v>0</v>
      </c>
      <c r="AE30" t="b">
        <f>IF(ISNA(VLOOKUP(B30,[12]hasDogPark!$A$1:$B$14,2,FALSE)),FALSE,VLOOKUP(B30,[12]hasDogPark!$A$1:$B$14,2,FALSE))</f>
        <v>0</v>
      </c>
      <c r="AF30" t="b">
        <v>0</v>
      </c>
      <c r="AG30" t="b">
        <v>0</v>
      </c>
      <c r="AH30" t="b">
        <v>0</v>
      </c>
      <c r="AI30" t="b">
        <v>0</v>
      </c>
      <c r="AJ30" t="b">
        <f>IF(ISNA(VLOOKUP(B30,[13]hasSkatePark!$A$1:$B$16,2,FALSE)),FALSE,VLOOKUP(B30,[13]hasSkatePark!$A$1:$B$16,2,FALSE))</f>
        <v>0</v>
      </c>
      <c r="AK30" t="b">
        <f>IF(ISNA(VLOOKUP(B30,[14]hasSoccer!$A$1:$B$31,2,FALSE)),FALSE,VLOOKUP(B30,[14]hasSoccer!$A$1:$B$31,2,FALSE))</f>
        <v>0</v>
      </c>
      <c r="AL30" t="b">
        <f>IF(ISNA(VLOOKUP(B30,[15]hasSoftball!$A$1:$B$55,2,FALSE)),FALSE,VLOOKUP(B30,[15]hasSoftball!$A$1:$B$55,2,FALSE))</f>
        <v>0</v>
      </c>
      <c r="AM30" t="b">
        <f>IF(ISNA(VLOOKUP(B30,[16]hasTennis!$A$1:$B$34,2,FALSE)),FALSE,VLOOKUP(B30,[16]hasTennis!$A$1:$B$34,2,FALSE))</f>
        <v>0</v>
      </c>
      <c r="AN30" t="b">
        <v>0</v>
      </c>
      <c r="AO30" t="b">
        <f>IF(ISNA(VLOOKUP(B30,[17]hasPool!$A$1:$B$29,2,FALSE)),FALSE,VLOOKUP(B30,[17]hasPool!$A$1:$B$29,2,FALSE))</f>
        <v>0</v>
      </c>
      <c r="AP30" t="b">
        <v>0</v>
      </c>
      <c r="AQ30" t="b">
        <f>IF(ISNA(VLOOKUP(B30,[18]unpavedBike!$A$1:$B$19,2,FALSE)),FALSE,VLOOKUP(B30,[18]unpavedBike!$A$1:$B$19,2,FALSE))</f>
        <v>0</v>
      </c>
      <c r="AR30" t="b">
        <f>IF(ISNA(VLOOKUP(B30,[19]pavedBike!$A$1:$B$62,2,FALSE)),FALSE,VLOOKUP(B30,[19]pavedBike!$A$1:$B$62,2,FALSE))</f>
        <v>0</v>
      </c>
      <c r="AS30" t="b">
        <f>IF(ISNA(VLOOKUP(B30,[20]hasWalkingTrail!$A$1:$B$142,2,FALSE)),FALSE,VLOOKUP(B30,[20]hasWalkingTrail!$A$1:$B$142,2,FALSE))</f>
        <v>1</v>
      </c>
    </row>
    <row r="31" spans="1:45" x14ac:dyDescent="0.2">
      <c r="A31">
        <v>40</v>
      </c>
      <c r="B31" t="s">
        <v>158</v>
      </c>
      <c r="E31" t="s">
        <v>39</v>
      </c>
      <c r="G31">
        <v>-98</v>
      </c>
      <c r="H31">
        <v>29</v>
      </c>
      <c r="I31">
        <v>0</v>
      </c>
      <c r="J31" t="b">
        <v>0</v>
      </c>
      <c r="N31" t="b">
        <f>IF(ISNA(VLOOKUP(B31,[1]hasCommunityCenter!$A$1:$B$45,2,FALSE)),FALSE,VLOOKUP(B31,[1]hasCommunityCenter!$A$1:$B$45,2,FALSE))</f>
        <v>0</v>
      </c>
      <c r="O31" t="b">
        <v>0</v>
      </c>
      <c r="P31" t="b">
        <v>0</v>
      </c>
      <c r="Q31" t="b">
        <f>'School Parks'!P31=IF(ISNA(VLOOKUP(B31,[2]hasPublicArtDisplay!$A$1:$B$40,2,FALSE)),FALSE,VLOOKUP(B31,[2]hasPublicArtDisplay!$A$1:$B$40,2,FALSE))</f>
        <v>1</v>
      </c>
      <c r="R31" t="b">
        <f>IF(ISNA(VLOOKUP(B31,[3]hasRestrooms!$A$1:$B$63,2,FALSE)),FALSE,VLOOKUP(B31,[3]hasRestrooms!$A$1:$B$63,2,FALSE))</f>
        <v>0</v>
      </c>
      <c r="S31" t="b">
        <f>IF(ISNA(VLOOKUP(B31,[4]hasPortolet!$A$1:$B$81,2,FALSE)),FALSE,VLOOKUP(B31,[4]hasPortolet!$A$1:$B$81,2,FALSE))</f>
        <v>0</v>
      </c>
      <c r="T31" t="b">
        <f>IF(ISNA(VLOOKUP(B31,[5]hasWater!$A$1:$B$157,2,FALSE)),FALSE,VLOOKUP(B31,[5]hasWater!$A$1:$B$157,2,FALSE))</f>
        <v>0</v>
      </c>
      <c r="U31" t="b">
        <f>IF(ISNA(VLOOKUP(B31,[6]hasPavillion!$A$1:$B$97,2,FALSE)),FALSE,VLOOKUP(B31,[6]hasPavillion!$A$1:$B$97,2,FALSE))</f>
        <v>0</v>
      </c>
      <c r="V31" t="b">
        <f>IF(ISNA(VLOOKUP(B31,[7]hasPicnicTable!$A$1:$B$149,2,FALSE)),FALSE,VLOOKUP(B31,[7]hasPicnicTable!$A$1:$B$149,2,FALSE))</f>
        <v>0</v>
      </c>
      <c r="W31" t="b">
        <f>IF(ISNA(VLOOKUP(B31,[8]hasGrill!$A$1:$B$106,2,FALSE)),FALSE,VLOOKUP(B31,[8]hasGrill!$A$1:$B$106,2,FALSE))</f>
        <v>0</v>
      </c>
      <c r="X31" t="b">
        <f>IF(ISNA(VLOOKUP(B31,[9]hasPlayground!$A$1:$B$133,2,FALSE)),FALSE,VLOOKUP(B31,[9]hasPlayground!$A$1:$B$133,2,FALSE))</f>
        <v>0</v>
      </c>
      <c r="Y31" t="b">
        <f>IF(ISNA(VLOOKUP(B31,[10]hasBaseball!$A$1:$B$24,2,FALSE)),FALSE,VLOOKUP(B31,[10]hasBaseball!$A$1:$B$24,2,FALSE))</f>
        <v>0</v>
      </c>
      <c r="Z31" t="b">
        <f>IF(ISNA(VLOOKUP(B31,[11]hasBasketBall!$A$1:$B$90,2,FALSE)),FALSE,VLOOKUP(B31,[11]hasBasketBall!$A$1:$B$90,2,FALSE))</f>
        <v>0</v>
      </c>
      <c r="AA31" t="b">
        <v>0</v>
      </c>
      <c r="AB31" t="b">
        <v>0</v>
      </c>
      <c r="AC31" t="b">
        <v>0</v>
      </c>
      <c r="AD31" t="b">
        <v>0</v>
      </c>
      <c r="AE31" t="b">
        <f>IF(ISNA(VLOOKUP(B31,[12]hasDogPark!$A$1:$B$14,2,FALSE)),FALSE,VLOOKUP(B31,[12]hasDogPark!$A$1:$B$14,2,FALSE))</f>
        <v>0</v>
      </c>
      <c r="AF31" t="b">
        <v>0</v>
      </c>
      <c r="AG31" t="b">
        <v>0</v>
      </c>
      <c r="AH31" t="b">
        <v>0</v>
      </c>
      <c r="AI31" t="b">
        <v>0</v>
      </c>
      <c r="AJ31" t="b">
        <f>IF(ISNA(VLOOKUP(B31,[13]hasSkatePark!$A$1:$B$16,2,FALSE)),FALSE,VLOOKUP(B31,[13]hasSkatePark!$A$1:$B$16,2,FALSE))</f>
        <v>0</v>
      </c>
      <c r="AK31" t="b">
        <f>IF(ISNA(VLOOKUP(B31,[14]hasSoccer!$A$1:$B$31,2,FALSE)),FALSE,VLOOKUP(B31,[14]hasSoccer!$A$1:$B$31,2,FALSE))</f>
        <v>0</v>
      </c>
      <c r="AL31" t="b">
        <f>IF(ISNA(VLOOKUP(B31,[15]hasSoftball!$A$1:$B$55,2,FALSE)),FALSE,VLOOKUP(B31,[15]hasSoftball!$A$1:$B$55,2,FALSE))</f>
        <v>0</v>
      </c>
      <c r="AM31" t="b">
        <f>IF(ISNA(VLOOKUP(B31,[16]hasTennis!$A$1:$B$34,2,FALSE)),FALSE,VLOOKUP(B31,[16]hasTennis!$A$1:$B$34,2,FALSE))</f>
        <v>0</v>
      </c>
      <c r="AN31" t="b">
        <v>0</v>
      </c>
      <c r="AO31" t="b">
        <f>IF(ISNA(VLOOKUP(B31,[17]hasPool!$A$1:$B$29,2,FALSE)),FALSE,VLOOKUP(B31,[17]hasPool!$A$1:$B$29,2,FALSE))</f>
        <v>0</v>
      </c>
      <c r="AP31" t="b">
        <v>0</v>
      </c>
      <c r="AQ31" t="b">
        <f>IF(ISNA(VLOOKUP(B31,[18]unpavedBike!$A$1:$B$19,2,FALSE)),FALSE,VLOOKUP(B31,[18]unpavedBike!$A$1:$B$19,2,FALSE))</f>
        <v>0</v>
      </c>
      <c r="AR31" t="b">
        <f>IF(ISNA(VLOOKUP(B31,[19]pavedBike!$A$1:$B$62,2,FALSE)),FALSE,VLOOKUP(B31,[19]pavedBike!$A$1:$B$62,2,FALSE))</f>
        <v>0</v>
      </c>
      <c r="AS31" t="b">
        <f>IF(ISNA(VLOOKUP(B31,[20]hasWalkingTrail!$A$1:$B$142,2,FALSE)),FALSE,VLOOKUP(B31,[20]hasWalkingTrail!$A$1:$B$142,2,FALSE))</f>
        <v>0</v>
      </c>
    </row>
    <row r="32" spans="1:45" x14ac:dyDescent="0.2">
      <c r="A32">
        <v>41</v>
      </c>
      <c r="B32" t="s">
        <v>159</v>
      </c>
      <c r="E32" t="s">
        <v>39</v>
      </c>
      <c r="G32">
        <v>-98</v>
      </c>
      <c r="H32">
        <v>29</v>
      </c>
      <c r="I32">
        <v>0</v>
      </c>
      <c r="J32" t="b">
        <v>0</v>
      </c>
      <c r="N32" t="b">
        <f>IF(ISNA(VLOOKUP(B32,[1]hasCommunityCenter!$A$1:$B$45,2,FALSE)),FALSE,VLOOKUP(B32,[1]hasCommunityCenter!$A$1:$B$45,2,FALSE))</f>
        <v>0</v>
      </c>
      <c r="O32" t="b">
        <v>0</v>
      </c>
      <c r="P32" t="b">
        <v>0</v>
      </c>
      <c r="Q32" t="b">
        <f>'School Parks'!P32=IF(ISNA(VLOOKUP(B32,[2]hasPublicArtDisplay!$A$1:$B$40,2,FALSE)),FALSE,VLOOKUP(B32,[2]hasPublicArtDisplay!$A$1:$B$40,2,FALSE))</f>
        <v>1</v>
      </c>
      <c r="R32" t="b">
        <f>IF(ISNA(VLOOKUP(B32,[3]hasRestrooms!$A$1:$B$63,2,FALSE)),FALSE,VLOOKUP(B32,[3]hasRestrooms!$A$1:$B$63,2,FALSE))</f>
        <v>0</v>
      </c>
      <c r="S32" t="b">
        <f>IF(ISNA(VLOOKUP(B32,[4]hasPortolet!$A$1:$B$81,2,FALSE)),FALSE,VLOOKUP(B32,[4]hasPortolet!$A$1:$B$81,2,FALSE))</f>
        <v>1</v>
      </c>
      <c r="T32" t="b">
        <f>IF(ISNA(VLOOKUP(B32,[5]hasWater!$A$1:$B$157,2,FALSE)),FALSE,VLOOKUP(B32,[5]hasWater!$A$1:$B$157,2,FALSE))</f>
        <v>1</v>
      </c>
      <c r="U32" t="b">
        <f>IF(ISNA(VLOOKUP(B32,[6]hasPavillion!$A$1:$B$97,2,FALSE)),FALSE,VLOOKUP(B32,[6]hasPavillion!$A$1:$B$97,2,FALSE))</f>
        <v>1</v>
      </c>
      <c r="V32" t="b">
        <f>IF(ISNA(VLOOKUP(B32,[7]hasPicnicTable!$A$1:$B$149,2,FALSE)),FALSE,VLOOKUP(B32,[7]hasPicnicTable!$A$1:$B$149,2,FALSE))</f>
        <v>0</v>
      </c>
      <c r="W32" t="b">
        <f>IF(ISNA(VLOOKUP(B32,[8]hasGrill!$A$1:$B$106,2,FALSE)),FALSE,VLOOKUP(B32,[8]hasGrill!$A$1:$B$106,2,FALSE))</f>
        <v>0</v>
      </c>
      <c r="X32" t="b">
        <f>IF(ISNA(VLOOKUP(B32,[9]hasPlayground!$A$1:$B$133,2,FALSE)),FALSE,VLOOKUP(B32,[9]hasPlayground!$A$1:$B$133,2,FALSE))</f>
        <v>1</v>
      </c>
      <c r="Y32" t="b">
        <f>IF(ISNA(VLOOKUP(B32,[10]hasBaseball!$A$1:$B$24,2,FALSE)),FALSE,VLOOKUP(B32,[10]hasBaseball!$A$1:$B$24,2,FALSE))</f>
        <v>0</v>
      </c>
      <c r="Z32" t="b">
        <f>IF(ISNA(VLOOKUP(B32,[11]hasBasketBall!$A$1:$B$90,2,FALSE)),FALSE,VLOOKUP(B32,[11]hasBasketBall!$A$1:$B$90,2,FALSE))</f>
        <v>0</v>
      </c>
      <c r="AA32" t="b">
        <v>0</v>
      </c>
      <c r="AB32" t="b">
        <v>0</v>
      </c>
      <c r="AC32" t="b">
        <v>0</v>
      </c>
      <c r="AD32" t="b">
        <v>0</v>
      </c>
      <c r="AE32" t="b">
        <f>IF(ISNA(VLOOKUP(B32,[12]hasDogPark!$A$1:$B$14,2,FALSE)),FALSE,VLOOKUP(B32,[12]hasDogPark!$A$1:$B$14,2,FALSE))</f>
        <v>0</v>
      </c>
      <c r="AF32" t="b">
        <v>0</v>
      </c>
      <c r="AG32" t="b">
        <v>0</v>
      </c>
      <c r="AH32" t="b">
        <v>0</v>
      </c>
      <c r="AI32" t="b">
        <v>0</v>
      </c>
      <c r="AJ32" t="b">
        <f>IF(ISNA(VLOOKUP(B32,[13]hasSkatePark!$A$1:$B$16,2,FALSE)),FALSE,VLOOKUP(B32,[13]hasSkatePark!$A$1:$B$16,2,FALSE))</f>
        <v>0</v>
      </c>
      <c r="AK32" t="b">
        <f>IF(ISNA(VLOOKUP(B32,[14]hasSoccer!$A$1:$B$31,2,FALSE)),FALSE,VLOOKUP(B32,[14]hasSoccer!$A$1:$B$31,2,FALSE))</f>
        <v>0</v>
      </c>
      <c r="AL32" t="b">
        <f>IF(ISNA(VLOOKUP(B32,[15]hasSoftball!$A$1:$B$55,2,FALSE)),FALSE,VLOOKUP(B32,[15]hasSoftball!$A$1:$B$55,2,FALSE))</f>
        <v>0</v>
      </c>
      <c r="AM32" t="b">
        <f>IF(ISNA(VLOOKUP(B32,[16]hasTennis!$A$1:$B$34,2,FALSE)),FALSE,VLOOKUP(B32,[16]hasTennis!$A$1:$B$34,2,FALSE))</f>
        <v>0</v>
      </c>
      <c r="AN32" t="b">
        <v>0</v>
      </c>
      <c r="AO32" t="b">
        <f>IF(ISNA(VLOOKUP(B32,[17]hasPool!$A$1:$B$29,2,FALSE)),FALSE,VLOOKUP(B32,[17]hasPool!$A$1:$B$29,2,FALSE))</f>
        <v>0</v>
      </c>
      <c r="AP32" t="b">
        <v>0</v>
      </c>
      <c r="AQ32" t="b">
        <f>IF(ISNA(VLOOKUP(B32,[18]unpavedBike!$A$1:$B$19,2,FALSE)),FALSE,VLOOKUP(B32,[18]unpavedBike!$A$1:$B$19,2,FALSE))</f>
        <v>0</v>
      </c>
      <c r="AR32" t="b">
        <f>IF(ISNA(VLOOKUP(B32,[19]pavedBike!$A$1:$B$62,2,FALSE)),FALSE,VLOOKUP(B32,[19]pavedBike!$A$1:$B$62,2,FALSE))</f>
        <v>0</v>
      </c>
      <c r="AS32" t="b">
        <f>IF(ISNA(VLOOKUP(B32,[20]hasWalkingTrail!$A$1:$B$142,2,FALSE)),FALSE,VLOOKUP(B32,[20]hasWalkingTrail!$A$1:$B$142,2,FALSE))</f>
        <v>1</v>
      </c>
    </row>
    <row r="33" spans="1:46" x14ac:dyDescent="0.2">
      <c r="A33">
        <v>42</v>
      </c>
      <c r="B33" t="s">
        <v>160</v>
      </c>
      <c r="E33" t="s">
        <v>39</v>
      </c>
      <c r="G33">
        <v>-98</v>
      </c>
      <c r="H33">
        <v>29</v>
      </c>
      <c r="I33">
        <v>0</v>
      </c>
      <c r="J33" t="b">
        <v>0</v>
      </c>
      <c r="N33" t="b">
        <f>IF(ISNA(VLOOKUP(B33,[1]hasCommunityCenter!$A$1:$B$45,2,FALSE)),FALSE,VLOOKUP(B33,[1]hasCommunityCenter!$A$1:$B$45,2,FALSE))</f>
        <v>0</v>
      </c>
      <c r="O33" t="b">
        <v>0</v>
      </c>
      <c r="P33" t="b">
        <v>0</v>
      </c>
      <c r="Q33" t="b">
        <f>'School Parks'!P33=IF(ISNA(VLOOKUP(B33,[2]hasPublicArtDisplay!$A$1:$B$40,2,FALSE)),FALSE,VLOOKUP(B33,[2]hasPublicArtDisplay!$A$1:$B$40,2,FALSE))</f>
        <v>1</v>
      </c>
      <c r="R33" t="b">
        <f>IF(ISNA(VLOOKUP(B33,[3]hasRestrooms!$A$1:$B$63,2,FALSE)),FALSE,VLOOKUP(B33,[3]hasRestrooms!$A$1:$B$63,2,FALSE))</f>
        <v>1</v>
      </c>
      <c r="S33" t="b">
        <f>IF(ISNA(VLOOKUP(B33,[4]hasPortolet!$A$1:$B$81,2,FALSE)),FALSE,VLOOKUP(B33,[4]hasPortolet!$A$1:$B$81,2,FALSE))</f>
        <v>0</v>
      </c>
      <c r="T33" t="b">
        <f>IF(ISNA(VLOOKUP(B33,[5]hasWater!$A$1:$B$157,2,FALSE)),FALSE,VLOOKUP(B33,[5]hasWater!$A$1:$B$157,2,FALSE))</f>
        <v>1</v>
      </c>
      <c r="U33" t="b">
        <f>IF(ISNA(VLOOKUP(B33,[6]hasPavillion!$A$1:$B$97,2,FALSE)),FALSE,VLOOKUP(B33,[6]hasPavillion!$A$1:$B$97,2,FALSE))</f>
        <v>1</v>
      </c>
      <c r="V33" t="b">
        <f>IF(ISNA(VLOOKUP(B33,[7]hasPicnicTable!$A$1:$B$149,2,FALSE)),FALSE,VLOOKUP(B33,[7]hasPicnicTable!$A$1:$B$149,2,FALSE))</f>
        <v>1</v>
      </c>
      <c r="W33" t="b">
        <f>IF(ISNA(VLOOKUP(B33,[8]hasGrill!$A$1:$B$106,2,FALSE)),FALSE,VLOOKUP(B33,[8]hasGrill!$A$1:$B$106,2,FALSE))</f>
        <v>1</v>
      </c>
      <c r="X33" t="b">
        <f>IF(ISNA(VLOOKUP(B33,[9]hasPlayground!$A$1:$B$133,2,FALSE)),FALSE,VLOOKUP(B33,[9]hasPlayground!$A$1:$B$133,2,FALSE))</f>
        <v>1</v>
      </c>
      <c r="Y33" t="b">
        <f>IF(ISNA(VLOOKUP(B33,[10]hasBaseball!$A$1:$B$24,2,FALSE)),FALSE,VLOOKUP(B33,[10]hasBaseball!$A$1:$B$24,2,FALSE))</f>
        <v>0</v>
      </c>
      <c r="Z33" t="b">
        <f>IF(ISNA(VLOOKUP(B33,[11]hasBasketBall!$A$1:$B$90,2,FALSE)),FALSE,VLOOKUP(B33,[11]hasBasketBall!$A$1:$B$90,2,FALSE))</f>
        <v>1</v>
      </c>
      <c r="AA33" t="b">
        <v>0</v>
      </c>
      <c r="AB33" t="b">
        <v>0</v>
      </c>
      <c r="AC33" t="b">
        <v>0</v>
      </c>
      <c r="AD33" t="b">
        <v>0</v>
      </c>
      <c r="AE33" t="b">
        <f>IF(ISNA(VLOOKUP(B33,[12]hasDogPark!$A$1:$B$14,2,FALSE)),FALSE,VLOOKUP(B33,[12]hasDogPark!$A$1:$B$14,2,FALSE))</f>
        <v>0</v>
      </c>
      <c r="AF33" t="b">
        <v>1</v>
      </c>
      <c r="AG33" t="b">
        <v>0</v>
      </c>
      <c r="AH33" t="b">
        <v>0</v>
      </c>
      <c r="AI33" t="b">
        <v>0</v>
      </c>
      <c r="AJ33" t="b">
        <f>IF(ISNA(VLOOKUP(B33,[13]hasSkatePark!$A$1:$B$16,2,FALSE)),FALSE,VLOOKUP(B33,[13]hasSkatePark!$A$1:$B$16,2,FALSE))</f>
        <v>0</v>
      </c>
      <c r="AK33" t="b">
        <f>IF(ISNA(VLOOKUP(B33,[14]hasSoccer!$A$1:$B$31,2,FALSE)),FALSE,VLOOKUP(B33,[14]hasSoccer!$A$1:$B$31,2,FALSE))</f>
        <v>0</v>
      </c>
      <c r="AL33" t="b">
        <f>IF(ISNA(VLOOKUP(B33,[15]hasSoftball!$A$1:$B$55,2,FALSE)),FALSE,VLOOKUP(B33,[15]hasSoftball!$A$1:$B$55,2,FALSE))</f>
        <v>0</v>
      </c>
      <c r="AM33" t="b">
        <f>IF(ISNA(VLOOKUP(B33,[16]hasTennis!$A$1:$B$34,2,FALSE)),FALSE,VLOOKUP(B33,[16]hasTennis!$A$1:$B$34,2,FALSE))</f>
        <v>1</v>
      </c>
      <c r="AN33" t="b">
        <v>0</v>
      </c>
      <c r="AO33" t="b">
        <f>IF(ISNA(VLOOKUP(B33,[17]hasPool!$A$1:$B$29,2,FALSE)),FALSE,VLOOKUP(B33,[17]hasPool!$A$1:$B$29,2,FALSE))</f>
        <v>0</v>
      </c>
      <c r="AP33" t="b">
        <v>0</v>
      </c>
      <c r="AQ33" t="b">
        <f>IF(ISNA(VLOOKUP(B33,[18]unpavedBike!$A$1:$B$19,2,FALSE)),FALSE,VLOOKUP(B33,[18]unpavedBike!$A$1:$B$19,2,FALSE))</f>
        <v>0</v>
      </c>
      <c r="AR33" t="b">
        <f>IF(ISNA(VLOOKUP(B33,[19]pavedBike!$A$1:$B$62,2,FALSE)),FALSE,VLOOKUP(B33,[19]pavedBike!$A$1:$B$62,2,FALSE))</f>
        <v>0</v>
      </c>
      <c r="AS33" t="b">
        <f>IF(ISNA(VLOOKUP(B33,[20]hasWalkingTrail!$A$1:$B$142,2,FALSE)),FALSE,VLOOKUP(B33,[20]hasWalkingTrail!$A$1:$B$142,2,FALSE))</f>
        <v>1</v>
      </c>
    </row>
    <row r="34" spans="1:46" x14ac:dyDescent="0.2">
      <c r="A34">
        <v>43</v>
      </c>
      <c r="B34" t="s">
        <v>161</v>
      </c>
      <c r="E34" t="s">
        <v>39</v>
      </c>
      <c r="G34">
        <v>-98</v>
      </c>
      <c r="H34">
        <v>29</v>
      </c>
      <c r="I34">
        <v>0</v>
      </c>
      <c r="J34" t="b">
        <v>0</v>
      </c>
      <c r="N34" t="b">
        <f>IF(ISNA(VLOOKUP(B34,[1]hasCommunityCenter!$A$1:$B$45,2,FALSE)),FALSE,VLOOKUP(B34,[1]hasCommunityCenter!$A$1:$B$45,2,FALSE))</f>
        <v>0</v>
      </c>
      <c r="O34" t="b">
        <v>0</v>
      </c>
      <c r="P34" t="b">
        <v>0</v>
      </c>
      <c r="Q34" t="b">
        <f>'School Parks'!P34=IF(ISNA(VLOOKUP(B34,[2]hasPublicArtDisplay!$A$1:$B$40,2,FALSE)),FALSE,VLOOKUP(B34,[2]hasPublicArtDisplay!$A$1:$B$40,2,FALSE))</f>
        <v>1</v>
      </c>
      <c r="R34" t="b">
        <f>IF(ISNA(VLOOKUP(B34,[3]hasRestrooms!$A$1:$B$63,2,FALSE)),FALSE,VLOOKUP(B34,[3]hasRestrooms!$A$1:$B$63,2,FALSE))</f>
        <v>0</v>
      </c>
      <c r="S34" t="b">
        <f>IF(ISNA(VLOOKUP(B34,[4]hasPortolet!$A$1:$B$81,2,FALSE)),FALSE,VLOOKUP(B34,[4]hasPortolet!$A$1:$B$81,2,FALSE))</f>
        <v>0</v>
      </c>
      <c r="T34" t="b">
        <f>IF(ISNA(VLOOKUP(B34,[5]hasWater!$A$1:$B$157,2,FALSE)),FALSE,VLOOKUP(B34,[5]hasWater!$A$1:$B$157,2,FALSE))</f>
        <v>0</v>
      </c>
      <c r="U34" t="b">
        <f>IF(ISNA(VLOOKUP(B34,[6]hasPavillion!$A$1:$B$97,2,FALSE)),FALSE,VLOOKUP(B34,[6]hasPavillion!$A$1:$B$97,2,FALSE))</f>
        <v>0</v>
      </c>
      <c r="V34" t="b">
        <f>IF(ISNA(VLOOKUP(B34,[7]hasPicnicTable!$A$1:$B$149,2,FALSE)),FALSE,VLOOKUP(B34,[7]hasPicnicTable!$A$1:$B$149,2,FALSE))</f>
        <v>0</v>
      </c>
      <c r="W34" t="b">
        <f>IF(ISNA(VLOOKUP(B34,[8]hasGrill!$A$1:$B$106,2,FALSE)),FALSE,VLOOKUP(B34,[8]hasGrill!$A$1:$B$106,2,FALSE))</f>
        <v>0</v>
      </c>
      <c r="X34" t="b">
        <f>IF(ISNA(VLOOKUP(B34,[9]hasPlayground!$A$1:$B$133,2,FALSE)),FALSE,VLOOKUP(B34,[9]hasPlayground!$A$1:$B$133,2,FALSE))</f>
        <v>0</v>
      </c>
      <c r="Y34" t="b">
        <f>IF(ISNA(VLOOKUP(B34,[10]hasBaseball!$A$1:$B$24,2,FALSE)),FALSE,VLOOKUP(B34,[10]hasBaseball!$A$1:$B$24,2,FALSE))</f>
        <v>0</v>
      </c>
      <c r="Z34" t="b">
        <f>IF(ISNA(VLOOKUP(B34,[11]hasBasketBall!$A$1:$B$90,2,FALSE)),FALSE,VLOOKUP(B34,[11]hasBasketBall!$A$1:$B$90,2,FALSE))</f>
        <v>0</v>
      </c>
      <c r="AA34" t="b">
        <v>0</v>
      </c>
      <c r="AB34" t="b">
        <v>0</v>
      </c>
      <c r="AC34" t="b">
        <v>0</v>
      </c>
      <c r="AD34" t="b">
        <v>0</v>
      </c>
      <c r="AE34" t="b">
        <f>IF(ISNA(VLOOKUP(B34,[12]hasDogPark!$A$1:$B$14,2,FALSE)),FALSE,VLOOKUP(B34,[12]hasDogPark!$A$1:$B$14,2,FALSE))</f>
        <v>0</v>
      </c>
      <c r="AF34" t="b">
        <v>0</v>
      </c>
      <c r="AG34" t="b">
        <v>0</v>
      </c>
      <c r="AH34" t="b">
        <v>0</v>
      </c>
      <c r="AI34" t="b">
        <v>0</v>
      </c>
      <c r="AJ34" t="b">
        <f>IF(ISNA(VLOOKUP(B34,[13]hasSkatePark!$A$1:$B$16,2,FALSE)),FALSE,VLOOKUP(B34,[13]hasSkatePark!$A$1:$B$16,2,FALSE))</f>
        <v>0</v>
      </c>
      <c r="AK34" t="b">
        <f>IF(ISNA(VLOOKUP(B34,[14]hasSoccer!$A$1:$B$31,2,FALSE)),FALSE,VLOOKUP(B34,[14]hasSoccer!$A$1:$B$31,2,FALSE))</f>
        <v>0</v>
      </c>
      <c r="AL34" t="b">
        <f>IF(ISNA(VLOOKUP(B34,[15]hasSoftball!$A$1:$B$55,2,FALSE)),FALSE,VLOOKUP(B34,[15]hasSoftball!$A$1:$B$55,2,FALSE))</f>
        <v>0</v>
      </c>
      <c r="AM34" t="b">
        <f>IF(ISNA(VLOOKUP(B34,[16]hasTennis!$A$1:$B$34,2,FALSE)),FALSE,VLOOKUP(B34,[16]hasTennis!$A$1:$B$34,2,FALSE))</f>
        <v>0</v>
      </c>
      <c r="AN34" t="b">
        <v>0</v>
      </c>
      <c r="AO34" t="b">
        <f>IF(ISNA(VLOOKUP(B34,[17]hasPool!$A$1:$B$29,2,FALSE)),FALSE,VLOOKUP(B34,[17]hasPool!$A$1:$B$29,2,FALSE))</f>
        <v>0</v>
      </c>
      <c r="AP34" t="b">
        <v>0</v>
      </c>
      <c r="AQ34" t="b">
        <f>IF(ISNA(VLOOKUP(B34,[18]unpavedBike!$A$1:$B$19,2,FALSE)),FALSE,VLOOKUP(B34,[18]unpavedBike!$A$1:$B$19,2,FALSE))</f>
        <v>0</v>
      </c>
      <c r="AR34" t="b">
        <f>IF(ISNA(VLOOKUP(B34,[19]pavedBike!$A$1:$B$62,2,FALSE)),FALSE,VLOOKUP(B34,[19]pavedBike!$A$1:$B$62,2,FALSE))</f>
        <v>0</v>
      </c>
      <c r="AS34" t="b">
        <f>IF(ISNA(VLOOKUP(B34,[20]hasWalkingTrail!$A$1:$B$142,2,FALSE)),FALSE,VLOOKUP(B34,[20]hasWalkingTrail!$A$1:$B$142,2,FALSE))</f>
        <v>0</v>
      </c>
    </row>
    <row r="35" spans="1:46" x14ac:dyDescent="0.2">
      <c r="A35">
        <v>45</v>
      </c>
      <c r="B35" t="s">
        <v>162</v>
      </c>
      <c r="E35" t="s">
        <v>39</v>
      </c>
      <c r="G35">
        <v>-98</v>
      </c>
      <c r="H35">
        <v>29</v>
      </c>
      <c r="I35">
        <v>0</v>
      </c>
      <c r="J35" t="b">
        <v>0</v>
      </c>
      <c r="N35" t="b">
        <f>IF(ISNA(VLOOKUP(B35,[1]hasCommunityCenter!$A$1:$B$45,2,FALSE)),FALSE,VLOOKUP(B35,[1]hasCommunityCenter!$A$1:$B$45,2,FALSE))</f>
        <v>0</v>
      </c>
      <c r="O35" t="b">
        <v>0</v>
      </c>
      <c r="P35" t="b">
        <v>0</v>
      </c>
      <c r="Q35" t="b">
        <f>'School Parks'!P35=IF(ISNA(VLOOKUP(B35,[2]hasPublicArtDisplay!$A$1:$B$40,2,FALSE)),FALSE,VLOOKUP(B35,[2]hasPublicArtDisplay!$A$1:$B$40,2,FALSE))</f>
        <v>0</v>
      </c>
      <c r="R35" t="b">
        <f>IF(ISNA(VLOOKUP(B35,[3]hasRestrooms!$A$1:$B$63,2,FALSE)),FALSE,VLOOKUP(B35,[3]hasRestrooms!$A$1:$B$63,2,FALSE))</f>
        <v>0</v>
      </c>
      <c r="S35" t="b">
        <f>IF(ISNA(VLOOKUP(B35,[4]hasPortolet!$A$1:$B$81,2,FALSE)),FALSE,VLOOKUP(B35,[4]hasPortolet!$A$1:$B$81,2,FALSE))</f>
        <v>1</v>
      </c>
      <c r="T35" t="b">
        <f>IF(ISNA(VLOOKUP(B35,[5]hasWater!$A$1:$B$157,2,FALSE)),FALSE,VLOOKUP(B35,[5]hasWater!$A$1:$B$157,2,FALSE))</f>
        <v>1</v>
      </c>
      <c r="U35" t="b">
        <f>IF(ISNA(VLOOKUP(B35,[6]hasPavillion!$A$1:$B$97,2,FALSE)),FALSE,VLOOKUP(B35,[6]hasPavillion!$A$1:$B$97,2,FALSE))</f>
        <v>1</v>
      </c>
      <c r="V35" t="b">
        <f>IF(ISNA(VLOOKUP(B35,[7]hasPicnicTable!$A$1:$B$149,2,FALSE)),FALSE,VLOOKUP(B35,[7]hasPicnicTable!$A$1:$B$149,2,FALSE))</f>
        <v>1</v>
      </c>
      <c r="W35" t="b">
        <f>IF(ISNA(VLOOKUP(B35,[8]hasGrill!$A$1:$B$106,2,FALSE)),FALSE,VLOOKUP(B35,[8]hasGrill!$A$1:$B$106,2,FALSE))</f>
        <v>0</v>
      </c>
      <c r="X35" t="b">
        <f>IF(ISNA(VLOOKUP(B35,[9]hasPlayground!$A$1:$B$133,2,FALSE)),FALSE,VLOOKUP(B35,[9]hasPlayground!$A$1:$B$133,2,FALSE))</f>
        <v>1</v>
      </c>
      <c r="Y35" t="b">
        <f>IF(ISNA(VLOOKUP(B35,[10]hasBaseball!$A$1:$B$24,2,FALSE)),FALSE,VLOOKUP(B35,[10]hasBaseball!$A$1:$B$24,2,FALSE))</f>
        <v>0</v>
      </c>
      <c r="Z35" t="b">
        <f>IF(ISNA(VLOOKUP(B35,[11]hasBasketBall!$A$1:$B$90,2,FALSE)),FALSE,VLOOKUP(B35,[11]hasBasketBall!$A$1:$B$90,2,FALSE))</f>
        <v>0</v>
      </c>
      <c r="AA35" t="b">
        <v>0</v>
      </c>
      <c r="AB35" t="b">
        <v>0</v>
      </c>
      <c r="AC35" t="b">
        <v>0</v>
      </c>
      <c r="AD35" t="b">
        <v>0</v>
      </c>
      <c r="AE35" t="b">
        <f>IF(ISNA(VLOOKUP(B35,[12]hasDogPark!$A$1:$B$14,2,FALSE)),FALSE,VLOOKUP(B35,[12]hasDogPark!$A$1:$B$14,2,FALSE))</f>
        <v>0</v>
      </c>
      <c r="AF35" t="b">
        <v>1</v>
      </c>
      <c r="AG35" t="b">
        <v>0</v>
      </c>
      <c r="AH35" t="b">
        <v>0</v>
      </c>
      <c r="AI35" t="b">
        <v>0</v>
      </c>
      <c r="AJ35" t="b">
        <f>IF(ISNA(VLOOKUP(B35,[13]hasSkatePark!$A$1:$B$16,2,FALSE)),FALSE,VLOOKUP(B35,[13]hasSkatePark!$A$1:$B$16,2,FALSE))</f>
        <v>0</v>
      </c>
      <c r="AK35" t="b">
        <f>IF(ISNA(VLOOKUP(B35,[14]hasSoccer!$A$1:$B$31,2,FALSE)),FALSE,VLOOKUP(B35,[14]hasSoccer!$A$1:$B$31,2,FALSE))</f>
        <v>0</v>
      </c>
      <c r="AL35" t="b">
        <f>IF(ISNA(VLOOKUP(B35,[15]hasSoftball!$A$1:$B$55,2,FALSE)),FALSE,VLOOKUP(B35,[15]hasSoftball!$A$1:$B$55,2,FALSE))</f>
        <v>0</v>
      </c>
      <c r="AM35" t="b">
        <f>IF(ISNA(VLOOKUP(B35,[16]hasTennis!$A$1:$B$34,2,FALSE)),FALSE,VLOOKUP(B35,[16]hasTennis!$A$1:$B$34,2,FALSE))</f>
        <v>0</v>
      </c>
      <c r="AN35" t="b">
        <v>0</v>
      </c>
      <c r="AO35" t="b">
        <f>IF(ISNA(VLOOKUP(B35,[17]hasPool!$A$1:$B$29,2,FALSE)),FALSE,VLOOKUP(B35,[17]hasPool!$A$1:$B$29,2,FALSE))</f>
        <v>0</v>
      </c>
      <c r="AP35" t="b">
        <v>0</v>
      </c>
      <c r="AQ35" t="b">
        <f>IF(ISNA(VLOOKUP(B35,[18]unpavedBike!$A$1:$B$19,2,FALSE)),FALSE,VLOOKUP(B35,[18]unpavedBike!$A$1:$B$19,2,FALSE))</f>
        <v>0</v>
      </c>
      <c r="AR35" t="b">
        <f>IF(ISNA(VLOOKUP(B35,[19]pavedBike!$A$1:$B$62,2,FALSE)),FALSE,VLOOKUP(B35,[19]pavedBike!$A$1:$B$62,2,FALSE))</f>
        <v>1</v>
      </c>
      <c r="AS35" t="b">
        <f>IF(ISNA(VLOOKUP(B35,[20]hasWalkingTrail!$A$1:$B$142,2,FALSE)),FALSE,VLOOKUP(B35,[20]hasWalkingTrail!$A$1:$B$142,2,FALSE))</f>
        <v>1</v>
      </c>
    </row>
    <row r="36" spans="1:46" x14ac:dyDescent="0.2">
      <c r="A36">
        <v>46</v>
      </c>
      <c r="B36" t="s">
        <v>163</v>
      </c>
      <c r="E36" t="s">
        <v>39</v>
      </c>
      <c r="G36">
        <v>-98</v>
      </c>
      <c r="H36">
        <v>29</v>
      </c>
      <c r="I36">
        <v>0</v>
      </c>
      <c r="J36" t="b">
        <v>0</v>
      </c>
      <c r="N36" t="b">
        <f>IF(ISNA(VLOOKUP(B36,[1]hasCommunityCenter!$A$1:$B$45,2,FALSE)),FALSE,VLOOKUP(B36,[1]hasCommunityCenter!$A$1:$B$45,2,FALSE))</f>
        <v>1</v>
      </c>
      <c r="O36" t="b">
        <v>0</v>
      </c>
      <c r="P36" t="b">
        <v>0</v>
      </c>
      <c r="Q36" t="b">
        <f>'School Parks'!P36=IF(ISNA(VLOOKUP(B36,[2]hasPublicArtDisplay!$A$1:$B$40,2,FALSE)),FALSE,VLOOKUP(B36,[2]hasPublicArtDisplay!$A$1:$B$40,2,FALSE))</f>
        <v>1</v>
      </c>
      <c r="R36" t="b">
        <f>IF(ISNA(VLOOKUP(B36,[3]hasRestrooms!$A$1:$B$63,2,FALSE)),FALSE,VLOOKUP(B36,[3]hasRestrooms!$A$1:$B$63,2,FALSE))</f>
        <v>0</v>
      </c>
      <c r="S36" t="b">
        <f>IF(ISNA(VLOOKUP(B36,[4]hasPortolet!$A$1:$B$81,2,FALSE)),FALSE,VLOOKUP(B36,[4]hasPortolet!$A$1:$B$81,2,FALSE))</f>
        <v>0</v>
      </c>
      <c r="T36" t="b">
        <f>IF(ISNA(VLOOKUP(B36,[5]hasWater!$A$1:$B$157,2,FALSE)),FALSE,VLOOKUP(B36,[5]hasWater!$A$1:$B$157,2,FALSE))</f>
        <v>0</v>
      </c>
      <c r="U36" t="b">
        <f>IF(ISNA(VLOOKUP(B36,[6]hasPavillion!$A$1:$B$97,2,FALSE)),FALSE,VLOOKUP(B36,[6]hasPavillion!$A$1:$B$97,2,FALSE))</f>
        <v>0</v>
      </c>
      <c r="V36" t="b">
        <f>IF(ISNA(VLOOKUP(B36,[7]hasPicnicTable!$A$1:$B$149,2,FALSE)),FALSE,VLOOKUP(B36,[7]hasPicnicTable!$A$1:$B$149,2,FALSE))</f>
        <v>0</v>
      </c>
      <c r="W36" t="b">
        <f>IF(ISNA(VLOOKUP(B36,[8]hasGrill!$A$1:$B$106,2,FALSE)),FALSE,VLOOKUP(B36,[8]hasGrill!$A$1:$B$106,2,FALSE))</f>
        <v>0</v>
      </c>
      <c r="X36" t="b">
        <f>IF(ISNA(VLOOKUP(B36,[9]hasPlayground!$A$1:$B$133,2,FALSE)),FALSE,VLOOKUP(B36,[9]hasPlayground!$A$1:$B$133,2,FALSE))</f>
        <v>0</v>
      </c>
      <c r="Y36" t="b">
        <f>IF(ISNA(VLOOKUP(B36,[10]hasBaseball!$A$1:$B$24,2,FALSE)),FALSE,VLOOKUP(B36,[10]hasBaseball!$A$1:$B$24,2,FALSE))</f>
        <v>0</v>
      </c>
      <c r="Z36" t="b">
        <f>IF(ISNA(VLOOKUP(B36,[11]hasBasketBall!$A$1:$B$90,2,FALSE)),FALSE,VLOOKUP(B36,[11]hasBasketBall!$A$1:$B$90,2,FALSE))</f>
        <v>0</v>
      </c>
      <c r="AA36" t="b">
        <v>0</v>
      </c>
      <c r="AB36" t="b">
        <v>0</v>
      </c>
      <c r="AC36" t="b">
        <v>0</v>
      </c>
      <c r="AD36" t="b">
        <v>0</v>
      </c>
      <c r="AE36" t="b">
        <f>IF(ISNA(VLOOKUP(B36,[12]hasDogPark!$A$1:$B$14,2,FALSE)),FALSE,VLOOKUP(B36,[12]hasDogPark!$A$1:$B$14,2,FALSE))</f>
        <v>0</v>
      </c>
      <c r="AF36" t="b">
        <v>0</v>
      </c>
      <c r="AG36" t="b">
        <v>0</v>
      </c>
      <c r="AH36" t="b">
        <v>0</v>
      </c>
      <c r="AI36" t="b">
        <v>0</v>
      </c>
      <c r="AJ36" t="b">
        <f>IF(ISNA(VLOOKUP(B36,[13]hasSkatePark!$A$1:$B$16,2,FALSE)),FALSE,VLOOKUP(B36,[13]hasSkatePark!$A$1:$B$16,2,FALSE))</f>
        <v>0</v>
      </c>
      <c r="AK36" t="b">
        <f>IF(ISNA(VLOOKUP(B36,[14]hasSoccer!$A$1:$B$31,2,FALSE)),FALSE,VLOOKUP(B36,[14]hasSoccer!$A$1:$B$31,2,FALSE))</f>
        <v>0</v>
      </c>
      <c r="AL36" t="b">
        <f>IF(ISNA(VLOOKUP(B36,[15]hasSoftball!$A$1:$B$55,2,FALSE)),FALSE,VLOOKUP(B36,[15]hasSoftball!$A$1:$B$55,2,FALSE))</f>
        <v>0</v>
      </c>
      <c r="AM36" t="b">
        <f>IF(ISNA(VLOOKUP(B36,[16]hasTennis!$A$1:$B$34,2,FALSE)),FALSE,VLOOKUP(B36,[16]hasTennis!$A$1:$B$34,2,FALSE))</f>
        <v>0</v>
      </c>
      <c r="AN36" t="b">
        <v>0</v>
      </c>
      <c r="AO36" t="b">
        <f>IF(ISNA(VLOOKUP(B36,[17]hasPool!$A$1:$B$29,2,FALSE)),FALSE,VLOOKUP(B36,[17]hasPool!$A$1:$B$29,2,FALSE))</f>
        <v>0</v>
      </c>
      <c r="AP36" t="b">
        <v>0</v>
      </c>
      <c r="AQ36" t="b">
        <f>IF(ISNA(VLOOKUP(B36,[18]unpavedBike!$A$1:$B$19,2,FALSE)),FALSE,VLOOKUP(B36,[18]unpavedBike!$A$1:$B$19,2,FALSE))</f>
        <v>0</v>
      </c>
      <c r="AR36" t="b">
        <f>IF(ISNA(VLOOKUP(B36,[19]pavedBike!$A$1:$B$62,2,FALSE)),FALSE,VLOOKUP(B36,[19]pavedBike!$A$1:$B$62,2,FALSE))</f>
        <v>0</v>
      </c>
      <c r="AS36" t="b">
        <f>IF(ISNA(VLOOKUP(B36,[20]hasWalkingTrail!$A$1:$B$142,2,FALSE)),FALSE,VLOOKUP(B36,[20]hasWalkingTrail!$A$1:$B$142,2,FALSE))</f>
        <v>0</v>
      </c>
    </row>
    <row r="37" spans="1:46" x14ac:dyDescent="0.2">
      <c r="A37">
        <v>47</v>
      </c>
      <c r="B37" t="s">
        <v>164</v>
      </c>
      <c r="E37" t="s">
        <v>39</v>
      </c>
      <c r="G37">
        <v>-98</v>
      </c>
      <c r="H37">
        <v>29</v>
      </c>
      <c r="I37">
        <v>0</v>
      </c>
      <c r="J37" t="b">
        <v>0</v>
      </c>
      <c r="N37" t="b">
        <f>IF(ISNA(VLOOKUP(B37,[1]hasCommunityCenter!$A$1:$B$45,2,FALSE)),FALSE,VLOOKUP(B37,[1]hasCommunityCenter!$A$1:$B$45,2,FALSE))</f>
        <v>0</v>
      </c>
      <c r="O37" t="b">
        <v>0</v>
      </c>
      <c r="P37" t="b">
        <v>0</v>
      </c>
      <c r="Q37" t="b">
        <f>'School Parks'!P37=IF(ISNA(VLOOKUP(B37,[2]hasPublicArtDisplay!$A$1:$B$40,2,FALSE)),FALSE,VLOOKUP(B37,[2]hasPublicArtDisplay!$A$1:$B$40,2,FALSE))</f>
        <v>1</v>
      </c>
      <c r="R37" t="b">
        <f>IF(ISNA(VLOOKUP(B37,[3]hasRestrooms!$A$1:$B$63,2,FALSE)),FALSE,VLOOKUP(B37,[3]hasRestrooms!$A$1:$B$63,2,FALSE))</f>
        <v>1</v>
      </c>
      <c r="S37" t="b">
        <f>IF(ISNA(VLOOKUP(B37,[4]hasPortolet!$A$1:$B$81,2,FALSE)),FALSE,VLOOKUP(B37,[4]hasPortolet!$A$1:$B$81,2,FALSE))</f>
        <v>0</v>
      </c>
      <c r="T37" t="b">
        <f>IF(ISNA(VLOOKUP(B37,[5]hasWater!$A$1:$B$157,2,FALSE)),FALSE,VLOOKUP(B37,[5]hasWater!$A$1:$B$157,2,FALSE))</f>
        <v>1</v>
      </c>
      <c r="U37" t="b">
        <f>IF(ISNA(VLOOKUP(B37,[6]hasPavillion!$A$1:$B$97,2,FALSE)),FALSE,VLOOKUP(B37,[6]hasPavillion!$A$1:$B$97,2,FALSE))</f>
        <v>0</v>
      </c>
      <c r="V37" t="b">
        <f>IF(ISNA(VLOOKUP(B37,[7]hasPicnicTable!$A$1:$B$149,2,FALSE)),FALSE,VLOOKUP(B37,[7]hasPicnicTable!$A$1:$B$149,2,FALSE))</f>
        <v>1</v>
      </c>
      <c r="W37" t="b">
        <f>IF(ISNA(VLOOKUP(B37,[8]hasGrill!$A$1:$B$106,2,FALSE)),FALSE,VLOOKUP(B37,[8]hasGrill!$A$1:$B$106,2,FALSE))</f>
        <v>1</v>
      </c>
      <c r="X37" t="b">
        <f>IF(ISNA(VLOOKUP(B37,[9]hasPlayground!$A$1:$B$133,2,FALSE)),FALSE,VLOOKUP(B37,[9]hasPlayground!$A$1:$B$133,2,FALSE))</f>
        <v>1</v>
      </c>
      <c r="Y37" t="b">
        <f>IF(ISNA(VLOOKUP(B37,[10]hasBaseball!$A$1:$B$24,2,FALSE)),FALSE,VLOOKUP(B37,[10]hasBaseball!$A$1:$B$24,2,FALSE))</f>
        <v>0</v>
      </c>
      <c r="Z37" t="b">
        <f>IF(ISNA(VLOOKUP(B37,[11]hasBasketBall!$A$1:$B$90,2,FALSE)),FALSE,VLOOKUP(B37,[11]hasBasketBall!$A$1:$B$90,2,FALSE))</f>
        <v>1</v>
      </c>
      <c r="AA37" t="b">
        <v>0</v>
      </c>
      <c r="AB37" t="b">
        <v>0</v>
      </c>
      <c r="AC37" t="b">
        <v>0</v>
      </c>
      <c r="AD37" t="b">
        <v>0</v>
      </c>
      <c r="AE37" t="b">
        <f>IF(ISNA(VLOOKUP(B37,[12]hasDogPark!$A$1:$B$14,2,FALSE)),FALSE,VLOOKUP(B37,[12]hasDogPark!$A$1:$B$14,2,FALSE))</f>
        <v>0</v>
      </c>
      <c r="AF37" t="b">
        <v>1</v>
      </c>
      <c r="AG37" t="b">
        <v>0</v>
      </c>
      <c r="AH37" t="b">
        <v>0</v>
      </c>
      <c r="AI37" t="b">
        <v>0</v>
      </c>
      <c r="AJ37" t="b">
        <f>IF(ISNA(VLOOKUP(B37,[13]hasSkatePark!$A$1:$B$16,2,FALSE)),FALSE,VLOOKUP(B37,[13]hasSkatePark!$A$1:$B$16,2,FALSE))</f>
        <v>0</v>
      </c>
      <c r="AK37" t="b">
        <f>IF(ISNA(VLOOKUP(B37,[14]hasSoccer!$A$1:$B$31,2,FALSE)),FALSE,VLOOKUP(B37,[14]hasSoccer!$A$1:$B$31,2,FALSE))</f>
        <v>0</v>
      </c>
      <c r="AL37" t="b">
        <f>IF(ISNA(VLOOKUP(B37,[15]hasSoftball!$A$1:$B$55,2,FALSE)),FALSE,VLOOKUP(B37,[15]hasSoftball!$A$1:$B$55,2,FALSE))</f>
        <v>1</v>
      </c>
      <c r="AM37" t="b">
        <f>IF(ISNA(VLOOKUP(B37,[16]hasTennis!$A$1:$B$34,2,FALSE)),FALSE,VLOOKUP(B37,[16]hasTennis!$A$1:$B$34,2,FALSE))</f>
        <v>0</v>
      </c>
      <c r="AN37" t="b">
        <v>0</v>
      </c>
      <c r="AO37" t="b">
        <f>IF(ISNA(VLOOKUP(B37,[17]hasPool!$A$1:$B$29,2,FALSE)),FALSE,VLOOKUP(B37,[17]hasPool!$A$1:$B$29,2,FALSE))</f>
        <v>1</v>
      </c>
      <c r="AP37" t="b">
        <v>0</v>
      </c>
      <c r="AQ37" t="b">
        <f>IF(ISNA(VLOOKUP(B37,[18]unpavedBike!$A$1:$B$19,2,FALSE)),FALSE,VLOOKUP(B37,[18]unpavedBike!$A$1:$B$19,2,FALSE))</f>
        <v>0</v>
      </c>
      <c r="AR37" t="b">
        <f>IF(ISNA(VLOOKUP(B37,[19]pavedBike!$A$1:$B$62,2,FALSE)),FALSE,VLOOKUP(B37,[19]pavedBike!$A$1:$B$62,2,FALSE))</f>
        <v>1</v>
      </c>
      <c r="AS37" t="b">
        <f>IF(ISNA(VLOOKUP(B37,[20]hasWalkingTrail!$A$1:$B$142,2,FALSE)),FALSE,VLOOKUP(B37,[20]hasWalkingTrail!$A$1:$B$142,2,FALSE))</f>
        <v>1</v>
      </c>
    </row>
    <row r="38" spans="1:46" x14ac:dyDescent="0.2">
      <c r="A38">
        <v>48</v>
      </c>
      <c r="B38" t="s">
        <v>165</v>
      </c>
      <c r="E38" t="s">
        <v>39</v>
      </c>
      <c r="G38">
        <v>-98</v>
      </c>
      <c r="H38">
        <v>29</v>
      </c>
      <c r="I38">
        <v>0</v>
      </c>
      <c r="J38" t="b">
        <v>0</v>
      </c>
      <c r="N38" t="b">
        <f>IF(ISNA(VLOOKUP(B38,[1]hasCommunityCenter!$A$1:$B$45,2,FALSE)),FALSE,VLOOKUP(B38,[1]hasCommunityCenter!$A$1:$B$45,2,FALSE))</f>
        <v>0</v>
      </c>
      <c r="O38" t="b">
        <v>0</v>
      </c>
      <c r="P38" t="b">
        <v>0</v>
      </c>
      <c r="Q38" t="b">
        <f>'School Parks'!P38=IF(ISNA(VLOOKUP(B38,[2]hasPublicArtDisplay!$A$1:$B$40,2,FALSE)),FALSE,VLOOKUP(B38,[2]hasPublicArtDisplay!$A$1:$B$40,2,FALSE))</f>
        <v>1</v>
      </c>
      <c r="R38" t="b">
        <f>IF(ISNA(VLOOKUP(B38,[3]hasRestrooms!$A$1:$B$63,2,FALSE)),FALSE,VLOOKUP(B38,[3]hasRestrooms!$A$1:$B$63,2,FALSE))</f>
        <v>0</v>
      </c>
      <c r="S38" t="b">
        <f>IF(ISNA(VLOOKUP(B38,[4]hasPortolet!$A$1:$B$81,2,FALSE)),FALSE,VLOOKUP(B38,[4]hasPortolet!$A$1:$B$81,2,FALSE))</f>
        <v>1</v>
      </c>
      <c r="T38" t="b">
        <f>IF(ISNA(VLOOKUP(B38,[5]hasWater!$A$1:$B$157,2,FALSE)),FALSE,VLOOKUP(B38,[5]hasWater!$A$1:$B$157,2,FALSE))</f>
        <v>1</v>
      </c>
      <c r="U38" t="b">
        <f>IF(ISNA(VLOOKUP(B38,[6]hasPavillion!$A$1:$B$97,2,FALSE)),FALSE,VLOOKUP(B38,[6]hasPavillion!$A$1:$B$97,2,FALSE))</f>
        <v>1</v>
      </c>
      <c r="V38" t="b">
        <f>IF(ISNA(VLOOKUP(B38,[7]hasPicnicTable!$A$1:$B$149,2,FALSE)),FALSE,VLOOKUP(B38,[7]hasPicnicTable!$A$1:$B$149,2,FALSE))</f>
        <v>1</v>
      </c>
      <c r="W38" t="b">
        <f>IF(ISNA(VLOOKUP(B38,[8]hasGrill!$A$1:$B$106,2,FALSE)),FALSE,VLOOKUP(B38,[8]hasGrill!$A$1:$B$106,2,FALSE))</f>
        <v>1</v>
      </c>
      <c r="X38" t="b">
        <f>IF(ISNA(VLOOKUP(B38,[9]hasPlayground!$A$1:$B$133,2,FALSE)),FALSE,VLOOKUP(B38,[9]hasPlayground!$A$1:$B$133,2,FALSE))</f>
        <v>1</v>
      </c>
      <c r="Y38" t="b">
        <f>IF(ISNA(VLOOKUP(B38,[10]hasBaseball!$A$1:$B$24,2,FALSE)),FALSE,VLOOKUP(B38,[10]hasBaseball!$A$1:$B$24,2,FALSE))</f>
        <v>0</v>
      </c>
      <c r="Z38" t="b">
        <f>IF(ISNA(VLOOKUP(B38,[11]hasBasketBall!$A$1:$B$90,2,FALSE)),FALSE,VLOOKUP(B38,[11]hasBasketBall!$A$1:$B$90,2,FALSE))</f>
        <v>0</v>
      </c>
      <c r="AA38" t="b">
        <v>0</v>
      </c>
      <c r="AB38" t="b">
        <v>0</v>
      </c>
      <c r="AC38" t="b">
        <v>0</v>
      </c>
      <c r="AD38" t="b">
        <v>0</v>
      </c>
      <c r="AE38" t="b">
        <f>IF(ISNA(VLOOKUP(B38,[12]hasDogPark!$A$1:$B$14,2,FALSE)),FALSE,VLOOKUP(B38,[12]hasDogPark!$A$1:$B$14,2,FALSE))</f>
        <v>0</v>
      </c>
      <c r="AF38" t="b">
        <v>1</v>
      </c>
      <c r="AG38" t="b">
        <v>0</v>
      </c>
      <c r="AH38" t="b">
        <v>0</v>
      </c>
      <c r="AI38" t="b">
        <v>0</v>
      </c>
      <c r="AJ38" t="b">
        <f>IF(ISNA(VLOOKUP(B38,[13]hasSkatePark!$A$1:$B$16,2,FALSE)),FALSE,VLOOKUP(B38,[13]hasSkatePark!$A$1:$B$16,2,FALSE))</f>
        <v>0</v>
      </c>
      <c r="AK38" t="b">
        <f>IF(ISNA(VLOOKUP(B38,[14]hasSoccer!$A$1:$B$31,2,FALSE)),FALSE,VLOOKUP(B38,[14]hasSoccer!$A$1:$B$31,2,FALSE))</f>
        <v>0</v>
      </c>
      <c r="AL38" t="b">
        <f>IF(ISNA(VLOOKUP(B38,[15]hasSoftball!$A$1:$B$55,2,FALSE)),FALSE,VLOOKUP(B38,[15]hasSoftball!$A$1:$B$55,2,FALSE))</f>
        <v>0</v>
      </c>
      <c r="AM38" t="b">
        <f>IF(ISNA(VLOOKUP(B38,[16]hasTennis!$A$1:$B$34,2,FALSE)),FALSE,VLOOKUP(B38,[16]hasTennis!$A$1:$B$34,2,FALSE))</f>
        <v>0</v>
      </c>
      <c r="AN38" t="b">
        <v>0</v>
      </c>
      <c r="AO38" t="b">
        <f>IF(ISNA(VLOOKUP(B38,[17]hasPool!$A$1:$B$29,2,FALSE)),FALSE,VLOOKUP(B38,[17]hasPool!$A$1:$B$29,2,FALSE))</f>
        <v>0</v>
      </c>
      <c r="AP38" t="b">
        <v>0</v>
      </c>
      <c r="AQ38" t="b">
        <f>IF(ISNA(VLOOKUP(B38,[18]unpavedBike!$A$1:$B$19,2,FALSE)),FALSE,VLOOKUP(B38,[18]unpavedBike!$A$1:$B$19,2,FALSE))</f>
        <v>0</v>
      </c>
      <c r="AR38" t="b">
        <f>IF(ISNA(VLOOKUP(B38,[19]pavedBike!$A$1:$B$62,2,FALSE)),FALSE,VLOOKUP(B38,[19]pavedBike!$A$1:$B$62,2,FALSE))</f>
        <v>0</v>
      </c>
      <c r="AS38" t="b">
        <f>IF(ISNA(VLOOKUP(B38,[20]hasWalkingTrail!$A$1:$B$142,2,FALSE)),FALSE,VLOOKUP(B38,[20]hasWalkingTrail!$A$1:$B$142,2,FALSE))</f>
        <v>1</v>
      </c>
    </row>
    <row r="39" spans="1:46" x14ac:dyDescent="0.2">
      <c r="A39">
        <v>49</v>
      </c>
      <c r="B39" t="s">
        <v>166</v>
      </c>
      <c r="C39" t="s">
        <v>411</v>
      </c>
      <c r="D39" t="s">
        <v>42</v>
      </c>
      <c r="E39" t="s">
        <v>39</v>
      </c>
      <c r="G39">
        <v>-98</v>
      </c>
      <c r="H39">
        <v>29</v>
      </c>
      <c r="I39">
        <v>0</v>
      </c>
      <c r="J39" t="b">
        <v>0</v>
      </c>
      <c r="K39" t="s">
        <v>412</v>
      </c>
      <c r="L39" t="s">
        <v>413</v>
      </c>
      <c r="M39" t="s">
        <v>416</v>
      </c>
      <c r="N39" t="b">
        <f>IF(ISNA(VLOOKUP(B39,[1]hasCommunityCenter!$A$1:$B$45,2,FALSE)),FALSE,VLOOKUP(B39,[1]hasCommunityCenter!$A$1:$B$45,2,FALSE))</f>
        <v>1</v>
      </c>
      <c r="O39" t="b">
        <v>1</v>
      </c>
      <c r="P39" t="b">
        <v>0</v>
      </c>
      <c r="Q39" t="b">
        <f>'School Parks'!P39=IF(ISNA(VLOOKUP(B39,[2]hasPublicArtDisplay!$A$1:$B$40,2,FALSE)),FALSE,VLOOKUP(B39,[2]hasPublicArtDisplay!$A$1:$B$40,2,FALSE))</f>
        <v>1</v>
      </c>
      <c r="R39" t="b">
        <f>IF(ISNA(VLOOKUP(B39,[3]hasRestrooms!$A$1:$B$63,2,FALSE)),FALSE,VLOOKUP(B39,[3]hasRestrooms!$A$1:$B$63,2,FALSE))</f>
        <v>1</v>
      </c>
      <c r="S39" t="b">
        <f>IF(ISNA(VLOOKUP(B39,[4]hasPortolet!$A$1:$B$81,2,FALSE)),FALSE,VLOOKUP(B39,[4]hasPortolet!$A$1:$B$81,2,FALSE))</f>
        <v>0</v>
      </c>
      <c r="T39" t="b">
        <f>IF(ISNA(VLOOKUP(B39,[5]hasWater!$A$1:$B$157,2,FALSE)),FALSE,VLOOKUP(B39,[5]hasWater!$A$1:$B$157,2,FALSE))</f>
        <v>1</v>
      </c>
      <c r="U39" t="b">
        <f>IF(ISNA(VLOOKUP(B39,[6]hasPavillion!$A$1:$B$97,2,FALSE)),FALSE,VLOOKUP(B39,[6]hasPavillion!$A$1:$B$97,2,FALSE))</f>
        <v>1</v>
      </c>
      <c r="V39" t="b">
        <f>IF(ISNA(VLOOKUP(B39,[7]hasPicnicTable!$A$1:$B$149,2,FALSE)),FALSE,VLOOKUP(B39,[7]hasPicnicTable!$A$1:$B$149,2,FALSE))</f>
        <v>1</v>
      </c>
      <c r="W39" t="b">
        <f>IF(ISNA(VLOOKUP(B39,[8]hasGrill!$A$1:$B$106,2,FALSE)),FALSE,VLOOKUP(B39,[8]hasGrill!$A$1:$B$106,2,FALSE))</f>
        <v>1</v>
      </c>
      <c r="X39" t="b">
        <f>IF(ISNA(VLOOKUP(B39,[9]hasPlayground!$A$1:$B$133,2,FALSE)),FALSE,VLOOKUP(B39,[9]hasPlayground!$A$1:$B$133,2,FALSE))</f>
        <v>1</v>
      </c>
      <c r="Y39" t="b">
        <f>IF(ISNA(VLOOKUP(B39,[10]hasBaseball!$A$1:$B$24,2,FALSE)),FALSE,VLOOKUP(B39,[10]hasBaseball!$A$1:$B$24,2,FALSE))</f>
        <v>0</v>
      </c>
      <c r="Z39" t="b">
        <f>IF(ISNA(VLOOKUP(B39,[11]hasBasketBall!$A$1:$B$90,2,FALSE)),FALSE,VLOOKUP(B39,[11]hasBasketBall!$A$1:$B$90,2,FALSE))</f>
        <v>1</v>
      </c>
      <c r="AA39" t="b">
        <v>0</v>
      </c>
      <c r="AB39" t="b">
        <v>1</v>
      </c>
      <c r="AC39" t="b">
        <v>0</v>
      </c>
      <c r="AD39" t="b">
        <v>0</v>
      </c>
      <c r="AE39" t="b">
        <f>IF(ISNA(VLOOKUP(B39,[12]hasDogPark!$A$1:$B$14,2,FALSE)),FALSE,VLOOKUP(B39,[12]hasDogPark!$A$1:$B$14,2,FALSE))</f>
        <v>0</v>
      </c>
      <c r="AF39" t="b">
        <v>1</v>
      </c>
      <c r="AG39" t="b">
        <v>0</v>
      </c>
      <c r="AH39" t="b">
        <v>1</v>
      </c>
      <c r="AI39" t="b">
        <v>0</v>
      </c>
      <c r="AJ39" t="b">
        <f>IF(ISNA(VLOOKUP(B39,[13]hasSkatePark!$A$1:$B$16,2,FALSE)),FALSE,VLOOKUP(B39,[13]hasSkatePark!$A$1:$B$16,2,FALSE))</f>
        <v>0</v>
      </c>
      <c r="AK39" t="b">
        <f>IF(ISNA(VLOOKUP(B39,[14]hasSoccer!$A$1:$B$31,2,FALSE)),FALSE,VLOOKUP(B39,[14]hasSoccer!$A$1:$B$31,2,FALSE))</f>
        <v>1</v>
      </c>
      <c r="AL39" t="b">
        <f>IF(ISNA(VLOOKUP(B39,[15]hasSoftball!$A$1:$B$55,2,FALSE)),FALSE,VLOOKUP(B39,[15]hasSoftball!$A$1:$B$55,2,FALSE))</f>
        <v>1</v>
      </c>
      <c r="AM39" t="b">
        <f>IF(ISNA(VLOOKUP(B39,[16]hasTennis!$A$1:$B$34,2,FALSE)),FALSE,VLOOKUP(B39,[16]hasTennis!$A$1:$B$34,2,FALSE))</f>
        <v>1</v>
      </c>
      <c r="AN39" t="b">
        <v>0</v>
      </c>
      <c r="AO39" t="b">
        <f>IF(ISNA(VLOOKUP(B39,[17]hasPool!$A$1:$B$29,2,FALSE)),FALSE,VLOOKUP(B39,[17]hasPool!$A$1:$B$29,2,FALSE))</f>
        <v>0</v>
      </c>
      <c r="AP39" t="b">
        <v>0</v>
      </c>
      <c r="AQ39" t="b">
        <f>IF(ISNA(VLOOKUP(B39,[18]unpavedBike!$A$1:$B$19,2,FALSE)),FALSE,VLOOKUP(B39,[18]unpavedBike!$A$1:$B$19,2,FALSE))</f>
        <v>0</v>
      </c>
      <c r="AR39" t="b">
        <v>1</v>
      </c>
      <c r="AS39" t="b">
        <v>1</v>
      </c>
      <c r="AT39">
        <v>0.5</v>
      </c>
    </row>
    <row r="40" spans="1:46" x14ac:dyDescent="0.2">
      <c r="A40">
        <v>50</v>
      </c>
      <c r="B40" t="s">
        <v>167</v>
      </c>
      <c r="E40" t="s">
        <v>39</v>
      </c>
      <c r="G40">
        <v>-98</v>
      </c>
      <c r="H40">
        <v>29</v>
      </c>
      <c r="I40">
        <v>0</v>
      </c>
      <c r="J40" t="b">
        <v>0</v>
      </c>
      <c r="N40" t="b">
        <f>IF(ISNA(VLOOKUP(B40,[1]hasCommunityCenter!$A$1:$B$45,2,FALSE)),FALSE,VLOOKUP(B40,[1]hasCommunityCenter!$A$1:$B$45,2,FALSE))</f>
        <v>0</v>
      </c>
      <c r="O40" t="b">
        <v>0</v>
      </c>
      <c r="P40" t="b">
        <v>0</v>
      </c>
      <c r="Q40" t="b">
        <f>'School Parks'!P40=IF(ISNA(VLOOKUP(B40,[2]hasPublicArtDisplay!$A$1:$B$40,2,FALSE)),FALSE,VLOOKUP(B40,[2]hasPublicArtDisplay!$A$1:$B$40,2,FALSE))</f>
        <v>0</v>
      </c>
      <c r="R40" t="b">
        <f>IF(ISNA(VLOOKUP(B40,[3]hasRestrooms!$A$1:$B$63,2,FALSE)),FALSE,VLOOKUP(B40,[3]hasRestrooms!$A$1:$B$63,2,FALSE))</f>
        <v>0</v>
      </c>
      <c r="S40" t="b">
        <f>IF(ISNA(VLOOKUP(B40,[4]hasPortolet!$A$1:$B$81,2,FALSE)),FALSE,VLOOKUP(B40,[4]hasPortolet!$A$1:$B$81,2,FALSE))</f>
        <v>0</v>
      </c>
      <c r="T40" t="b">
        <f>IF(ISNA(VLOOKUP(B40,[5]hasWater!$A$1:$B$157,2,FALSE)),FALSE,VLOOKUP(B40,[5]hasWater!$A$1:$B$157,2,FALSE))</f>
        <v>1</v>
      </c>
      <c r="U40" t="b">
        <f>IF(ISNA(VLOOKUP(B40,[6]hasPavillion!$A$1:$B$97,2,FALSE)),FALSE,VLOOKUP(B40,[6]hasPavillion!$A$1:$B$97,2,FALSE))</f>
        <v>1</v>
      </c>
      <c r="V40" t="b">
        <f>IF(ISNA(VLOOKUP(B40,[7]hasPicnicTable!$A$1:$B$149,2,FALSE)),FALSE,VLOOKUP(B40,[7]hasPicnicTable!$A$1:$B$149,2,FALSE))</f>
        <v>1</v>
      </c>
      <c r="W40" t="b">
        <f>IF(ISNA(VLOOKUP(B40,[8]hasGrill!$A$1:$B$106,2,FALSE)),FALSE,VLOOKUP(B40,[8]hasGrill!$A$1:$B$106,2,FALSE))</f>
        <v>0</v>
      </c>
      <c r="X40" t="b">
        <f>IF(ISNA(VLOOKUP(B40,[9]hasPlayground!$A$1:$B$133,2,FALSE)),FALSE,VLOOKUP(B40,[9]hasPlayground!$A$1:$B$133,2,FALSE))</f>
        <v>1</v>
      </c>
      <c r="Y40" t="b">
        <f>IF(ISNA(VLOOKUP(B40,[10]hasBaseball!$A$1:$B$24,2,FALSE)),FALSE,VLOOKUP(B40,[10]hasBaseball!$A$1:$B$24,2,FALSE))</f>
        <v>0</v>
      </c>
      <c r="Z40" t="b">
        <f>IF(ISNA(VLOOKUP(B40,[11]hasBasketBall!$A$1:$B$90,2,FALSE)),FALSE,VLOOKUP(B40,[11]hasBasketBall!$A$1:$B$90,2,FALSE))</f>
        <v>0</v>
      </c>
      <c r="AA40" t="b">
        <v>0</v>
      </c>
      <c r="AB40" t="b">
        <v>0</v>
      </c>
      <c r="AC40" t="b">
        <v>0</v>
      </c>
      <c r="AD40" t="b">
        <v>0</v>
      </c>
      <c r="AE40" t="b">
        <f>IF(ISNA(VLOOKUP(B40,[12]hasDogPark!$A$1:$B$14,2,FALSE)),FALSE,VLOOKUP(B40,[12]hasDogPark!$A$1:$B$14,2,FALSE))</f>
        <v>0</v>
      </c>
      <c r="AF40" t="b">
        <v>0</v>
      </c>
      <c r="AG40" t="b">
        <v>0</v>
      </c>
      <c r="AH40" t="b">
        <v>0</v>
      </c>
      <c r="AI40" t="b">
        <v>0</v>
      </c>
      <c r="AJ40" t="b">
        <f>IF(ISNA(VLOOKUP(B40,[13]hasSkatePark!$A$1:$B$16,2,FALSE)),FALSE,VLOOKUP(B40,[13]hasSkatePark!$A$1:$B$16,2,FALSE))</f>
        <v>0</v>
      </c>
      <c r="AK40" t="b">
        <f>IF(ISNA(VLOOKUP(B40,[14]hasSoccer!$A$1:$B$31,2,FALSE)),FALSE,VLOOKUP(B40,[14]hasSoccer!$A$1:$B$31,2,FALSE))</f>
        <v>0</v>
      </c>
      <c r="AL40" t="b">
        <f>IF(ISNA(VLOOKUP(B40,[15]hasSoftball!$A$1:$B$55,2,FALSE)),FALSE,VLOOKUP(B40,[15]hasSoftball!$A$1:$B$55,2,FALSE))</f>
        <v>0</v>
      </c>
      <c r="AM40" t="b">
        <f>IF(ISNA(VLOOKUP(B40,[16]hasTennis!$A$1:$B$34,2,FALSE)),FALSE,VLOOKUP(B40,[16]hasTennis!$A$1:$B$34,2,FALSE))</f>
        <v>0</v>
      </c>
      <c r="AN40" t="b">
        <v>0</v>
      </c>
      <c r="AO40" t="b">
        <f>IF(ISNA(VLOOKUP(B40,[17]hasPool!$A$1:$B$29,2,FALSE)),FALSE,VLOOKUP(B40,[17]hasPool!$A$1:$B$29,2,FALSE))</f>
        <v>0</v>
      </c>
      <c r="AP40" t="b">
        <v>0</v>
      </c>
      <c r="AQ40" t="b">
        <f>IF(ISNA(VLOOKUP(B40,[18]unpavedBike!$A$1:$B$19,2,FALSE)),FALSE,VLOOKUP(B40,[18]unpavedBike!$A$1:$B$19,2,FALSE))</f>
        <v>0</v>
      </c>
      <c r="AR40" t="b">
        <f>IF(ISNA(VLOOKUP(B40,[19]pavedBike!$A$1:$B$62,2,FALSE)),FALSE,VLOOKUP(B40,[19]pavedBike!$A$1:$B$62,2,FALSE))</f>
        <v>0</v>
      </c>
      <c r="AS40" t="b">
        <f>IF(ISNA(VLOOKUP(B40,[20]hasWalkingTrail!$A$1:$B$142,2,FALSE)),FALSE,VLOOKUP(B40,[20]hasWalkingTrail!$A$1:$B$142,2,FALSE))</f>
        <v>1</v>
      </c>
    </row>
    <row r="41" spans="1:46" x14ac:dyDescent="0.2">
      <c r="A41">
        <v>53</v>
      </c>
      <c r="B41" t="s">
        <v>169</v>
      </c>
      <c r="E41" t="s">
        <v>39</v>
      </c>
      <c r="G41">
        <v>-98</v>
      </c>
      <c r="H41">
        <v>29</v>
      </c>
      <c r="I41">
        <v>0</v>
      </c>
      <c r="J41" t="b">
        <v>0</v>
      </c>
      <c r="N41" t="b">
        <f>IF(ISNA(VLOOKUP(B41,[1]hasCommunityCenter!$A$1:$B$45,2,FALSE)),FALSE,VLOOKUP(B41,[1]hasCommunityCenter!$A$1:$B$45,2,FALSE))</f>
        <v>1</v>
      </c>
      <c r="O41" t="b">
        <v>0</v>
      </c>
      <c r="P41" t="b">
        <v>1</v>
      </c>
      <c r="Q41" t="b">
        <f>'School Parks'!P41=IF(ISNA(VLOOKUP(B41,[2]hasPublicArtDisplay!$A$1:$B$40,2,FALSE)),FALSE,VLOOKUP(B41,[2]hasPublicArtDisplay!$A$1:$B$40,2,FALSE))</f>
        <v>0</v>
      </c>
      <c r="R41" t="b">
        <f>IF(ISNA(VLOOKUP(B41,[3]hasRestrooms!$A$1:$B$63,2,FALSE)),FALSE,VLOOKUP(B41,[3]hasRestrooms!$A$1:$B$63,2,FALSE))</f>
        <v>1</v>
      </c>
      <c r="S41" t="b">
        <f>IF(ISNA(VLOOKUP(B41,[4]hasPortolet!$A$1:$B$81,2,FALSE)),FALSE,VLOOKUP(B41,[4]hasPortolet!$A$1:$B$81,2,FALSE))</f>
        <v>1</v>
      </c>
      <c r="T41" t="b">
        <f>IF(ISNA(VLOOKUP(B41,[5]hasWater!$A$1:$B$157,2,FALSE)),FALSE,VLOOKUP(B41,[5]hasWater!$A$1:$B$157,2,FALSE))</f>
        <v>1</v>
      </c>
      <c r="U41" t="b">
        <f>IF(ISNA(VLOOKUP(B41,[6]hasPavillion!$A$1:$B$97,2,FALSE)),FALSE,VLOOKUP(B41,[6]hasPavillion!$A$1:$B$97,2,FALSE))</f>
        <v>1</v>
      </c>
      <c r="V41" t="b">
        <f>IF(ISNA(VLOOKUP(B41,[7]hasPicnicTable!$A$1:$B$149,2,FALSE)),FALSE,VLOOKUP(B41,[7]hasPicnicTable!$A$1:$B$149,2,FALSE))</f>
        <v>1</v>
      </c>
      <c r="W41" t="b">
        <f>IF(ISNA(VLOOKUP(B41,[8]hasGrill!$A$1:$B$106,2,FALSE)),FALSE,VLOOKUP(B41,[8]hasGrill!$A$1:$B$106,2,FALSE))</f>
        <v>1</v>
      </c>
      <c r="X41" t="b">
        <f>IF(ISNA(VLOOKUP(B41,[9]hasPlayground!$A$1:$B$133,2,FALSE)),FALSE,VLOOKUP(B41,[9]hasPlayground!$A$1:$B$133,2,FALSE))</f>
        <v>1</v>
      </c>
      <c r="Y41" t="b">
        <f>IF(ISNA(VLOOKUP(B41,[10]hasBaseball!$A$1:$B$24,2,FALSE)),FALSE,VLOOKUP(B41,[10]hasBaseball!$A$1:$B$24,2,FALSE))</f>
        <v>1</v>
      </c>
      <c r="Z41" t="b">
        <f>IF(ISNA(VLOOKUP(B41,[11]hasBasketBall!$A$1:$B$90,2,FALSE)),FALSE,VLOOKUP(B41,[11]hasBasketBall!$A$1:$B$90,2,FALSE))</f>
        <v>1</v>
      </c>
      <c r="AA41" t="b">
        <v>0</v>
      </c>
      <c r="AB41" t="b">
        <v>0</v>
      </c>
      <c r="AC41" t="b">
        <v>0</v>
      </c>
      <c r="AD41" t="b">
        <v>0</v>
      </c>
      <c r="AE41" t="b">
        <f>IF(ISNA(VLOOKUP(B41,[12]hasDogPark!$A$1:$B$14,2,FALSE)),FALSE,VLOOKUP(B41,[12]hasDogPark!$A$1:$B$14,2,FALSE))</f>
        <v>0</v>
      </c>
      <c r="AF41" t="b">
        <v>1</v>
      </c>
      <c r="AG41" t="b">
        <v>0</v>
      </c>
      <c r="AH41" t="b">
        <v>0</v>
      </c>
      <c r="AI41" t="b">
        <v>0</v>
      </c>
      <c r="AJ41" t="b">
        <f>IF(ISNA(VLOOKUP(B41,[13]hasSkatePark!$A$1:$B$16,2,FALSE)),FALSE,VLOOKUP(B41,[13]hasSkatePark!$A$1:$B$16,2,FALSE))</f>
        <v>1</v>
      </c>
      <c r="AK41" t="b">
        <f>IF(ISNA(VLOOKUP(B41,[14]hasSoccer!$A$1:$B$31,2,FALSE)),FALSE,VLOOKUP(B41,[14]hasSoccer!$A$1:$B$31,2,FALSE))</f>
        <v>1</v>
      </c>
      <c r="AL41" t="b">
        <f>IF(ISNA(VLOOKUP(B41,[15]hasSoftball!$A$1:$B$55,2,FALSE)),FALSE,VLOOKUP(B41,[15]hasSoftball!$A$1:$B$55,2,FALSE))</f>
        <v>1</v>
      </c>
      <c r="AM41" t="b">
        <f>IF(ISNA(VLOOKUP(B41,[16]hasTennis!$A$1:$B$34,2,FALSE)),FALSE,VLOOKUP(B41,[16]hasTennis!$A$1:$B$34,2,FALSE))</f>
        <v>0</v>
      </c>
      <c r="AN41" t="b">
        <v>0</v>
      </c>
      <c r="AO41" t="b">
        <f>IF(ISNA(VLOOKUP(B41,[17]hasPool!$A$1:$B$29,2,FALSE)),FALSE,VLOOKUP(B41,[17]hasPool!$A$1:$B$29,2,FALSE))</f>
        <v>1</v>
      </c>
      <c r="AP41" t="b">
        <v>0</v>
      </c>
      <c r="AQ41" t="b">
        <f>IF(ISNA(VLOOKUP(B41,[18]unpavedBike!$A$1:$B$19,2,FALSE)),FALSE,VLOOKUP(B41,[18]unpavedBike!$A$1:$B$19,2,FALSE))</f>
        <v>0</v>
      </c>
      <c r="AR41" t="b">
        <f>IF(ISNA(VLOOKUP(B41,[19]pavedBike!$A$1:$B$62,2,FALSE)),FALSE,VLOOKUP(B41,[19]pavedBike!$A$1:$B$62,2,FALSE))</f>
        <v>0</v>
      </c>
      <c r="AS41" t="b">
        <f>IF(ISNA(VLOOKUP(B41,[20]hasWalkingTrail!$A$1:$B$142,2,FALSE)),FALSE,VLOOKUP(B41,[20]hasWalkingTrail!$A$1:$B$142,2,FALSE))</f>
        <v>1</v>
      </c>
    </row>
    <row r="42" spans="1:46" x14ac:dyDescent="0.2">
      <c r="A42">
        <v>54</v>
      </c>
      <c r="B42" t="s">
        <v>170</v>
      </c>
      <c r="E42" t="s">
        <v>39</v>
      </c>
      <c r="G42">
        <v>-98</v>
      </c>
      <c r="H42">
        <v>29</v>
      </c>
      <c r="I42">
        <v>0</v>
      </c>
      <c r="J42" t="b">
        <v>0</v>
      </c>
      <c r="N42" t="b">
        <f>IF(ISNA(VLOOKUP(B42,[1]hasCommunityCenter!$A$1:$B$45,2,FALSE)),FALSE,VLOOKUP(B42,[1]hasCommunityCenter!$A$1:$B$45,2,FALSE))</f>
        <v>0</v>
      </c>
      <c r="O42" t="b">
        <v>0</v>
      </c>
      <c r="P42" t="b">
        <v>0</v>
      </c>
      <c r="Q42" t="b">
        <f>'School Parks'!P42=IF(ISNA(VLOOKUP(B42,[2]hasPublicArtDisplay!$A$1:$B$40,2,FALSE)),FALSE,VLOOKUP(B42,[2]hasPublicArtDisplay!$A$1:$B$40,2,FALSE))</f>
        <v>1</v>
      </c>
      <c r="R42" t="b">
        <f>IF(ISNA(VLOOKUP(B42,[3]hasRestrooms!$A$1:$B$63,2,FALSE)),FALSE,VLOOKUP(B42,[3]hasRestrooms!$A$1:$B$63,2,FALSE))</f>
        <v>0</v>
      </c>
      <c r="S42" t="b">
        <f>IF(ISNA(VLOOKUP(B42,[4]hasPortolet!$A$1:$B$81,2,FALSE)),FALSE,VLOOKUP(B42,[4]hasPortolet!$A$1:$B$81,2,FALSE))</f>
        <v>1</v>
      </c>
      <c r="T42" t="b">
        <f>IF(ISNA(VLOOKUP(B42,[5]hasWater!$A$1:$B$157,2,FALSE)),FALSE,VLOOKUP(B42,[5]hasWater!$A$1:$B$157,2,FALSE))</f>
        <v>1</v>
      </c>
      <c r="U42" t="b">
        <f>IF(ISNA(VLOOKUP(B42,[6]hasPavillion!$A$1:$B$97,2,FALSE)),FALSE,VLOOKUP(B42,[6]hasPavillion!$A$1:$B$97,2,FALSE))</f>
        <v>1</v>
      </c>
      <c r="V42" t="b">
        <f>IF(ISNA(VLOOKUP(B42,[7]hasPicnicTable!$A$1:$B$149,2,FALSE)),FALSE,VLOOKUP(B42,[7]hasPicnicTable!$A$1:$B$149,2,FALSE))</f>
        <v>1</v>
      </c>
      <c r="W42" t="b">
        <f>IF(ISNA(VLOOKUP(B42,[8]hasGrill!$A$1:$B$106,2,FALSE)),FALSE,VLOOKUP(B42,[8]hasGrill!$A$1:$B$106,2,FALSE))</f>
        <v>1</v>
      </c>
      <c r="X42" t="b">
        <f>IF(ISNA(VLOOKUP(B42,[9]hasPlayground!$A$1:$B$133,2,FALSE)),FALSE,VLOOKUP(B42,[9]hasPlayground!$A$1:$B$133,2,FALSE))</f>
        <v>0</v>
      </c>
      <c r="Y42" t="b">
        <f>IF(ISNA(VLOOKUP(B42,[10]hasBaseball!$A$1:$B$24,2,FALSE)),FALSE,VLOOKUP(B42,[10]hasBaseball!$A$1:$B$24,2,FALSE))</f>
        <v>0</v>
      </c>
      <c r="Z42" t="b">
        <f>IF(ISNA(VLOOKUP(B42,[11]hasBasketBall!$A$1:$B$90,2,FALSE)),FALSE,VLOOKUP(B42,[11]hasBasketBall!$A$1:$B$90,2,FALSE))</f>
        <v>0</v>
      </c>
      <c r="AA42" t="b">
        <v>0</v>
      </c>
      <c r="AB42" t="b">
        <v>0</v>
      </c>
      <c r="AC42" t="b">
        <v>0</v>
      </c>
      <c r="AD42" t="b">
        <v>0</v>
      </c>
      <c r="AE42" t="b">
        <f>IF(ISNA(VLOOKUP(B42,[12]hasDogPark!$A$1:$B$14,2,FALSE)),FALSE,VLOOKUP(B42,[12]hasDogPark!$A$1:$B$14,2,FALSE))</f>
        <v>0</v>
      </c>
      <c r="AF42" t="b">
        <v>0</v>
      </c>
      <c r="AG42" t="b">
        <v>0</v>
      </c>
      <c r="AH42" t="b">
        <v>0</v>
      </c>
      <c r="AI42" t="b">
        <v>0</v>
      </c>
      <c r="AJ42" t="b">
        <f>IF(ISNA(VLOOKUP(B42,[13]hasSkatePark!$A$1:$B$16,2,FALSE)),FALSE,VLOOKUP(B42,[13]hasSkatePark!$A$1:$B$16,2,FALSE))</f>
        <v>0</v>
      </c>
      <c r="AK42" t="b">
        <f>IF(ISNA(VLOOKUP(B42,[14]hasSoccer!$A$1:$B$31,2,FALSE)),FALSE,VLOOKUP(B42,[14]hasSoccer!$A$1:$B$31,2,FALSE))</f>
        <v>0</v>
      </c>
      <c r="AL42" t="b">
        <f>IF(ISNA(VLOOKUP(B42,[15]hasSoftball!$A$1:$B$55,2,FALSE)),FALSE,VLOOKUP(B42,[15]hasSoftball!$A$1:$B$55,2,FALSE))</f>
        <v>0</v>
      </c>
      <c r="AM42" t="b">
        <f>IF(ISNA(VLOOKUP(B42,[16]hasTennis!$A$1:$B$34,2,FALSE)),FALSE,VLOOKUP(B42,[16]hasTennis!$A$1:$B$34,2,FALSE))</f>
        <v>0</v>
      </c>
      <c r="AN42" t="b">
        <v>0</v>
      </c>
      <c r="AO42" t="b">
        <f>IF(ISNA(VLOOKUP(B42,[17]hasPool!$A$1:$B$29,2,FALSE)),FALSE,VLOOKUP(B42,[17]hasPool!$A$1:$B$29,2,FALSE))</f>
        <v>0</v>
      </c>
      <c r="AP42" t="b">
        <v>0</v>
      </c>
      <c r="AQ42" t="b">
        <f>IF(ISNA(VLOOKUP(B42,[18]unpavedBike!$A$1:$B$19,2,FALSE)),FALSE,VLOOKUP(B42,[18]unpavedBike!$A$1:$B$19,2,FALSE))</f>
        <v>0</v>
      </c>
      <c r="AR42" t="b">
        <f>IF(ISNA(VLOOKUP(B42,[19]pavedBike!$A$1:$B$62,2,FALSE)),FALSE,VLOOKUP(B42,[19]pavedBike!$A$1:$B$62,2,FALSE))</f>
        <v>1</v>
      </c>
      <c r="AS42" t="b">
        <f>IF(ISNA(VLOOKUP(B42,[20]hasWalkingTrail!$A$1:$B$142,2,FALSE)),FALSE,VLOOKUP(B42,[20]hasWalkingTrail!$A$1:$B$142,2,FALSE))</f>
        <v>1</v>
      </c>
    </row>
    <row r="43" spans="1:46" x14ac:dyDescent="0.2">
      <c r="A43">
        <v>55</v>
      </c>
      <c r="B43" t="s">
        <v>171</v>
      </c>
      <c r="E43" t="s">
        <v>39</v>
      </c>
      <c r="G43">
        <v>-98</v>
      </c>
      <c r="H43">
        <v>29</v>
      </c>
      <c r="I43">
        <v>0</v>
      </c>
      <c r="J43" t="b">
        <v>0</v>
      </c>
      <c r="N43" t="b">
        <f>IF(ISNA(VLOOKUP(B43,[1]hasCommunityCenter!$A$1:$B$45,2,FALSE)),FALSE,VLOOKUP(B43,[1]hasCommunityCenter!$A$1:$B$45,2,FALSE))</f>
        <v>0</v>
      </c>
      <c r="O43" t="b">
        <v>0</v>
      </c>
      <c r="P43" t="b">
        <v>0</v>
      </c>
      <c r="Q43" t="b">
        <f>'School Parks'!P43=IF(ISNA(VLOOKUP(B43,[2]hasPublicArtDisplay!$A$1:$B$40,2,FALSE)),FALSE,VLOOKUP(B43,[2]hasPublicArtDisplay!$A$1:$B$40,2,FALSE))</f>
        <v>1</v>
      </c>
      <c r="R43" t="b">
        <f>IF(ISNA(VLOOKUP(B43,[3]hasRestrooms!$A$1:$B$63,2,FALSE)),FALSE,VLOOKUP(B43,[3]hasRestrooms!$A$1:$B$63,2,FALSE))</f>
        <v>0</v>
      </c>
      <c r="S43" t="b">
        <f>IF(ISNA(VLOOKUP(B43,[4]hasPortolet!$A$1:$B$81,2,FALSE)),FALSE,VLOOKUP(B43,[4]hasPortolet!$A$1:$B$81,2,FALSE))</f>
        <v>0</v>
      </c>
      <c r="T43" t="b">
        <f>IF(ISNA(VLOOKUP(B43,[5]hasWater!$A$1:$B$157,2,FALSE)),FALSE,VLOOKUP(B43,[5]hasWater!$A$1:$B$157,2,FALSE))</f>
        <v>1</v>
      </c>
      <c r="U43" t="b">
        <f>IF(ISNA(VLOOKUP(B43,[6]hasPavillion!$A$1:$B$97,2,FALSE)),FALSE,VLOOKUP(B43,[6]hasPavillion!$A$1:$B$97,2,FALSE))</f>
        <v>0</v>
      </c>
      <c r="V43" t="b">
        <f>IF(ISNA(VLOOKUP(B43,[7]hasPicnicTable!$A$1:$B$149,2,FALSE)),FALSE,VLOOKUP(B43,[7]hasPicnicTable!$A$1:$B$149,2,FALSE))</f>
        <v>1</v>
      </c>
      <c r="W43" t="b">
        <f>IF(ISNA(VLOOKUP(B43,[8]hasGrill!$A$1:$B$106,2,FALSE)),FALSE,VLOOKUP(B43,[8]hasGrill!$A$1:$B$106,2,FALSE))</f>
        <v>1</v>
      </c>
      <c r="X43" t="b">
        <f>IF(ISNA(VLOOKUP(B43,[9]hasPlayground!$A$1:$B$133,2,FALSE)),FALSE,VLOOKUP(B43,[9]hasPlayground!$A$1:$B$133,2,FALSE))</f>
        <v>1</v>
      </c>
      <c r="Y43" t="b">
        <f>IF(ISNA(VLOOKUP(B43,[10]hasBaseball!$A$1:$B$24,2,FALSE)),FALSE,VLOOKUP(B43,[10]hasBaseball!$A$1:$B$24,2,FALSE))</f>
        <v>0</v>
      </c>
      <c r="Z43" t="b">
        <f>IF(ISNA(VLOOKUP(B43,[11]hasBasketBall!$A$1:$B$90,2,FALSE)),FALSE,VLOOKUP(B43,[11]hasBasketBall!$A$1:$B$90,2,FALSE))</f>
        <v>1</v>
      </c>
      <c r="AA43" t="b">
        <v>0</v>
      </c>
      <c r="AB43" t="b">
        <v>0</v>
      </c>
      <c r="AC43" t="b">
        <v>0</v>
      </c>
      <c r="AD43" t="b">
        <v>0</v>
      </c>
      <c r="AE43" t="b">
        <f>IF(ISNA(VLOOKUP(B43,[12]hasDogPark!$A$1:$B$14,2,FALSE)),FALSE,VLOOKUP(B43,[12]hasDogPark!$A$1:$B$14,2,FALSE))</f>
        <v>0</v>
      </c>
      <c r="AF43" t="b">
        <v>1</v>
      </c>
      <c r="AG43" t="b">
        <v>0</v>
      </c>
      <c r="AH43" t="b">
        <v>0</v>
      </c>
      <c r="AI43" t="b">
        <v>0</v>
      </c>
      <c r="AJ43" t="b">
        <f>IF(ISNA(VLOOKUP(B43,[13]hasSkatePark!$A$1:$B$16,2,FALSE)),FALSE,VLOOKUP(B43,[13]hasSkatePark!$A$1:$B$16,2,FALSE))</f>
        <v>0</v>
      </c>
      <c r="AK43" t="b">
        <f>IF(ISNA(VLOOKUP(B43,[14]hasSoccer!$A$1:$B$31,2,FALSE)),FALSE,VLOOKUP(B43,[14]hasSoccer!$A$1:$B$31,2,FALSE))</f>
        <v>1</v>
      </c>
      <c r="AL43" t="b">
        <f>IF(ISNA(VLOOKUP(B43,[15]hasSoftball!$A$1:$B$55,2,FALSE)),FALSE,VLOOKUP(B43,[15]hasSoftball!$A$1:$B$55,2,FALSE))</f>
        <v>0</v>
      </c>
      <c r="AM43" t="b">
        <f>IF(ISNA(VLOOKUP(B43,[16]hasTennis!$A$1:$B$34,2,FALSE)),FALSE,VLOOKUP(B43,[16]hasTennis!$A$1:$B$34,2,FALSE))</f>
        <v>1</v>
      </c>
      <c r="AN43" t="b">
        <v>0</v>
      </c>
      <c r="AO43" t="b">
        <f>IF(ISNA(VLOOKUP(B43,[17]hasPool!$A$1:$B$29,2,FALSE)),FALSE,VLOOKUP(B43,[17]hasPool!$A$1:$B$29,2,FALSE))</f>
        <v>0</v>
      </c>
      <c r="AP43" t="b">
        <v>0</v>
      </c>
      <c r="AQ43" t="b">
        <f>IF(ISNA(VLOOKUP(B43,[18]unpavedBike!$A$1:$B$19,2,FALSE)),FALSE,VLOOKUP(B43,[18]unpavedBike!$A$1:$B$19,2,FALSE))</f>
        <v>0</v>
      </c>
      <c r="AR43" t="b">
        <f>IF(ISNA(VLOOKUP(B43,[19]pavedBike!$A$1:$B$62,2,FALSE)),FALSE,VLOOKUP(B43,[19]pavedBike!$A$1:$B$62,2,FALSE))</f>
        <v>1</v>
      </c>
      <c r="AS43" t="b">
        <f>IF(ISNA(VLOOKUP(B43,[20]hasWalkingTrail!$A$1:$B$142,2,FALSE)),FALSE,VLOOKUP(B43,[20]hasWalkingTrail!$A$1:$B$142,2,FALSE))</f>
        <v>1</v>
      </c>
    </row>
    <row r="44" spans="1:46" x14ac:dyDescent="0.2">
      <c r="A44">
        <v>56</v>
      </c>
      <c r="B44" t="s">
        <v>172</v>
      </c>
      <c r="E44" t="s">
        <v>39</v>
      </c>
      <c r="G44">
        <v>-98</v>
      </c>
      <c r="H44">
        <v>29</v>
      </c>
      <c r="I44">
        <v>0</v>
      </c>
      <c r="J44" t="b">
        <v>0</v>
      </c>
      <c r="N44" t="b">
        <f>IF(ISNA(VLOOKUP(B44,[1]hasCommunityCenter!$A$1:$B$45,2,FALSE)),FALSE,VLOOKUP(B44,[1]hasCommunityCenter!$A$1:$B$45,2,FALSE))</f>
        <v>1</v>
      </c>
      <c r="O44" t="b">
        <v>0</v>
      </c>
      <c r="P44" t="b">
        <v>0</v>
      </c>
      <c r="Q44" t="b">
        <f>'School Parks'!P44=IF(ISNA(VLOOKUP(B44,[2]hasPublicArtDisplay!$A$1:$B$40,2,FALSE)),FALSE,VLOOKUP(B44,[2]hasPublicArtDisplay!$A$1:$B$40,2,FALSE))</f>
        <v>1</v>
      </c>
      <c r="R44" t="b">
        <f>IF(ISNA(VLOOKUP(B44,[3]hasRestrooms!$A$1:$B$63,2,FALSE)),FALSE,VLOOKUP(B44,[3]hasRestrooms!$A$1:$B$63,2,FALSE))</f>
        <v>0</v>
      </c>
      <c r="S44" t="b">
        <f>IF(ISNA(VLOOKUP(B44,[4]hasPortolet!$A$1:$B$81,2,FALSE)),FALSE,VLOOKUP(B44,[4]hasPortolet!$A$1:$B$81,2,FALSE))</f>
        <v>0</v>
      </c>
      <c r="T44" t="b">
        <f>IF(ISNA(VLOOKUP(B44,[5]hasWater!$A$1:$B$157,2,FALSE)),FALSE,VLOOKUP(B44,[5]hasWater!$A$1:$B$157,2,FALSE))</f>
        <v>0</v>
      </c>
      <c r="U44" t="b">
        <f>IF(ISNA(VLOOKUP(B44,[6]hasPavillion!$A$1:$B$97,2,FALSE)),FALSE,VLOOKUP(B44,[6]hasPavillion!$A$1:$B$97,2,FALSE))</f>
        <v>0</v>
      </c>
      <c r="V44" t="b">
        <f>IF(ISNA(VLOOKUP(B44,[7]hasPicnicTable!$A$1:$B$149,2,FALSE)),FALSE,VLOOKUP(B44,[7]hasPicnicTable!$A$1:$B$149,2,FALSE))</f>
        <v>1</v>
      </c>
      <c r="W44" t="b">
        <f>IF(ISNA(VLOOKUP(B44,[8]hasGrill!$A$1:$B$106,2,FALSE)),FALSE,VLOOKUP(B44,[8]hasGrill!$A$1:$B$106,2,FALSE))</f>
        <v>0</v>
      </c>
      <c r="X44" t="b">
        <f>IF(ISNA(VLOOKUP(B44,[9]hasPlayground!$A$1:$B$133,2,FALSE)),FALSE,VLOOKUP(B44,[9]hasPlayground!$A$1:$B$133,2,FALSE))</f>
        <v>0</v>
      </c>
      <c r="Y44" t="b">
        <f>IF(ISNA(VLOOKUP(B44,[10]hasBaseball!$A$1:$B$24,2,FALSE)),FALSE,VLOOKUP(B44,[10]hasBaseball!$A$1:$B$24,2,FALSE))</f>
        <v>1</v>
      </c>
      <c r="Z44" t="b">
        <f>IF(ISNA(VLOOKUP(B44,[11]hasBasketBall!$A$1:$B$90,2,FALSE)),FALSE,VLOOKUP(B44,[11]hasBasketBall!$A$1:$B$90,2,FALSE))</f>
        <v>0</v>
      </c>
      <c r="AA44" t="b">
        <v>0</v>
      </c>
      <c r="AB44" t="b">
        <v>0</v>
      </c>
      <c r="AC44" t="b">
        <v>0</v>
      </c>
      <c r="AD44" t="b">
        <v>0</v>
      </c>
      <c r="AE44" t="b">
        <f>IF(ISNA(VLOOKUP(B44,[12]hasDogPark!$A$1:$B$14,2,FALSE)),FALSE,VLOOKUP(B44,[12]hasDogPark!$A$1:$B$14,2,FALSE))</f>
        <v>0</v>
      </c>
      <c r="AF44" t="b">
        <v>0</v>
      </c>
      <c r="AG44" t="b">
        <v>0</v>
      </c>
      <c r="AH44" t="b">
        <v>0</v>
      </c>
      <c r="AI44" t="b">
        <v>0</v>
      </c>
      <c r="AJ44" t="b">
        <f>IF(ISNA(VLOOKUP(B44,[13]hasSkatePark!$A$1:$B$16,2,FALSE)),FALSE,VLOOKUP(B44,[13]hasSkatePark!$A$1:$B$16,2,FALSE))</f>
        <v>0</v>
      </c>
      <c r="AK44" t="b">
        <f>IF(ISNA(VLOOKUP(B44,[14]hasSoccer!$A$1:$B$31,2,FALSE)),FALSE,VLOOKUP(B44,[14]hasSoccer!$A$1:$B$31,2,FALSE))</f>
        <v>0</v>
      </c>
      <c r="AL44" t="b">
        <f>IF(ISNA(VLOOKUP(B44,[15]hasSoftball!$A$1:$B$55,2,FALSE)),FALSE,VLOOKUP(B44,[15]hasSoftball!$A$1:$B$55,2,FALSE))</f>
        <v>0</v>
      </c>
      <c r="AM44" t="b">
        <f>IF(ISNA(VLOOKUP(B44,[16]hasTennis!$A$1:$B$34,2,FALSE)),FALSE,VLOOKUP(B44,[16]hasTennis!$A$1:$B$34,2,FALSE))</f>
        <v>0</v>
      </c>
      <c r="AN44" t="b">
        <v>0</v>
      </c>
      <c r="AO44" t="b">
        <f>IF(ISNA(VLOOKUP(B44,[17]hasPool!$A$1:$B$29,2,FALSE)),FALSE,VLOOKUP(B44,[17]hasPool!$A$1:$B$29,2,FALSE))</f>
        <v>0</v>
      </c>
      <c r="AP44" t="b">
        <v>0</v>
      </c>
      <c r="AQ44" t="b">
        <f>IF(ISNA(VLOOKUP(B44,[18]unpavedBike!$A$1:$B$19,2,FALSE)),FALSE,VLOOKUP(B44,[18]unpavedBike!$A$1:$B$19,2,FALSE))</f>
        <v>0</v>
      </c>
      <c r="AR44" t="b">
        <f>IF(ISNA(VLOOKUP(B44,[19]pavedBike!$A$1:$B$62,2,FALSE)),FALSE,VLOOKUP(B44,[19]pavedBike!$A$1:$B$62,2,FALSE))</f>
        <v>0</v>
      </c>
      <c r="AS44" t="b">
        <f>IF(ISNA(VLOOKUP(B44,[20]hasWalkingTrail!$A$1:$B$142,2,FALSE)),FALSE,VLOOKUP(B44,[20]hasWalkingTrail!$A$1:$B$142,2,FALSE))</f>
        <v>0</v>
      </c>
    </row>
    <row r="45" spans="1:46" x14ac:dyDescent="0.2">
      <c r="A45">
        <v>57</v>
      </c>
      <c r="B45" t="s">
        <v>173</v>
      </c>
      <c r="E45" t="s">
        <v>39</v>
      </c>
      <c r="G45">
        <v>-98</v>
      </c>
      <c r="H45">
        <v>29</v>
      </c>
      <c r="I45">
        <v>0</v>
      </c>
      <c r="J45" t="b">
        <v>0</v>
      </c>
      <c r="N45" t="b">
        <f>IF(ISNA(VLOOKUP(B45,[1]hasCommunityCenter!$A$1:$B$45,2,FALSE)),FALSE,VLOOKUP(B45,[1]hasCommunityCenter!$A$1:$B$45,2,FALSE))</f>
        <v>1</v>
      </c>
      <c r="O45" t="b">
        <v>0</v>
      </c>
      <c r="P45" t="b">
        <v>0</v>
      </c>
      <c r="Q45" t="b">
        <f>'School Parks'!P45=IF(ISNA(VLOOKUP(B45,[2]hasPublicArtDisplay!$A$1:$B$40,2,FALSE)),FALSE,VLOOKUP(B45,[2]hasPublicArtDisplay!$A$1:$B$40,2,FALSE))</f>
        <v>1</v>
      </c>
      <c r="R45" t="b">
        <f>IF(ISNA(VLOOKUP(B45,[3]hasRestrooms!$A$1:$B$63,2,FALSE)),FALSE,VLOOKUP(B45,[3]hasRestrooms!$A$1:$B$63,2,FALSE))</f>
        <v>0</v>
      </c>
      <c r="S45" t="b">
        <f>IF(ISNA(VLOOKUP(B45,[4]hasPortolet!$A$1:$B$81,2,FALSE)),FALSE,VLOOKUP(B45,[4]hasPortolet!$A$1:$B$81,2,FALSE))</f>
        <v>0</v>
      </c>
      <c r="T45" t="b">
        <f>IF(ISNA(VLOOKUP(B45,[5]hasWater!$A$1:$B$157,2,FALSE)),FALSE,VLOOKUP(B45,[5]hasWater!$A$1:$B$157,2,FALSE))</f>
        <v>1</v>
      </c>
      <c r="U45" t="b">
        <f>IF(ISNA(VLOOKUP(B45,[6]hasPavillion!$A$1:$B$97,2,FALSE)),FALSE,VLOOKUP(B45,[6]hasPavillion!$A$1:$B$97,2,FALSE))</f>
        <v>0</v>
      </c>
      <c r="V45" t="b">
        <f>IF(ISNA(VLOOKUP(B45,[7]hasPicnicTable!$A$1:$B$149,2,FALSE)),FALSE,VLOOKUP(B45,[7]hasPicnicTable!$A$1:$B$149,2,FALSE))</f>
        <v>1</v>
      </c>
      <c r="W45" t="b">
        <f>IF(ISNA(VLOOKUP(B45,[8]hasGrill!$A$1:$B$106,2,FALSE)),FALSE,VLOOKUP(B45,[8]hasGrill!$A$1:$B$106,2,FALSE))</f>
        <v>1</v>
      </c>
      <c r="X45" t="b">
        <f>IF(ISNA(VLOOKUP(B45,[9]hasPlayground!$A$1:$B$133,2,FALSE)),FALSE,VLOOKUP(B45,[9]hasPlayground!$A$1:$B$133,2,FALSE))</f>
        <v>1</v>
      </c>
      <c r="Y45" t="b">
        <f>IF(ISNA(VLOOKUP(B45,[10]hasBaseball!$A$1:$B$24,2,FALSE)),FALSE,VLOOKUP(B45,[10]hasBaseball!$A$1:$B$24,2,FALSE))</f>
        <v>0</v>
      </c>
      <c r="Z45" t="b">
        <f>IF(ISNA(VLOOKUP(B45,[11]hasBasketBall!$A$1:$B$90,2,FALSE)),FALSE,VLOOKUP(B45,[11]hasBasketBall!$A$1:$B$90,2,FALSE))</f>
        <v>1</v>
      </c>
      <c r="AA45" t="b">
        <v>0</v>
      </c>
      <c r="AB45" t="b">
        <v>0</v>
      </c>
      <c r="AC45" t="b">
        <v>0</v>
      </c>
      <c r="AD45" t="b">
        <v>0</v>
      </c>
      <c r="AE45" t="b">
        <f>IF(ISNA(VLOOKUP(B45,[12]hasDogPark!$A$1:$B$14,2,FALSE)),FALSE,VLOOKUP(B45,[12]hasDogPark!$A$1:$B$14,2,FALSE))</f>
        <v>0</v>
      </c>
      <c r="AF45" t="b">
        <v>0</v>
      </c>
      <c r="AG45" t="b">
        <v>0</v>
      </c>
      <c r="AH45" t="b">
        <v>0</v>
      </c>
      <c r="AI45" t="b">
        <v>0</v>
      </c>
      <c r="AJ45" t="b">
        <f>IF(ISNA(VLOOKUP(B45,[13]hasSkatePark!$A$1:$B$16,2,FALSE)),FALSE,VLOOKUP(B45,[13]hasSkatePark!$A$1:$B$16,2,FALSE))</f>
        <v>0</v>
      </c>
      <c r="AK45" t="b">
        <f>IF(ISNA(VLOOKUP(B45,[14]hasSoccer!$A$1:$B$31,2,FALSE)),FALSE,VLOOKUP(B45,[14]hasSoccer!$A$1:$B$31,2,FALSE))</f>
        <v>0</v>
      </c>
      <c r="AL45" t="b">
        <f>IF(ISNA(VLOOKUP(B45,[15]hasSoftball!$A$1:$B$55,2,FALSE)),FALSE,VLOOKUP(B45,[15]hasSoftball!$A$1:$B$55,2,FALSE))</f>
        <v>1</v>
      </c>
      <c r="AM45" t="b">
        <f>IF(ISNA(VLOOKUP(B45,[16]hasTennis!$A$1:$B$34,2,FALSE)),FALSE,VLOOKUP(B45,[16]hasTennis!$A$1:$B$34,2,FALSE))</f>
        <v>0</v>
      </c>
      <c r="AN45" t="b">
        <v>0</v>
      </c>
      <c r="AO45" t="b">
        <f>IF(ISNA(VLOOKUP(B45,[17]hasPool!$A$1:$B$29,2,FALSE)),FALSE,VLOOKUP(B45,[17]hasPool!$A$1:$B$29,2,FALSE))</f>
        <v>0</v>
      </c>
      <c r="AP45" t="b">
        <v>0</v>
      </c>
      <c r="AQ45" t="b">
        <f>IF(ISNA(VLOOKUP(B45,[18]unpavedBike!$A$1:$B$19,2,FALSE)),FALSE,VLOOKUP(B45,[18]unpavedBike!$A$1:$B$19,2,FALSE))</f>
        <v>0</v>
      </c>
      <c r="AR45" t="b">
        <f>IF(ISNA(VLOOKUP(B45,[19]pavedBike!$A$1:$B$62,2,FALSE)),FALSE,VLOOKUP(B45,[19]pavedBike!$A$1:$B$62,2,FALSE))</f>
        <v>0</v>
      </c>
      <c r="AS45" t="b">
        <f>IF(ISNA(VLOOKUP(B45,[20]hasWalkingTrail!$A$1:$B$142,2,FALSE)),FALSE,VLOOKUP(B45,[20]hasWalkingTrail!$A$1:$B$142,2,FALSE))</f>
        <v>0</v>
      </c>
    </row>
    <row r="46" spans="1:46" x14ac:dyDescent="0.2">
      <c r="A46">
        <v>58</v>
      </c>
      <c r="B46" t="s">
        <v>174</v>
      </c>
      <c r="E46" t="s">
        <v>39</v>
      </c>
      <c r="G46">
        <v>-98</v>
      </c>
      <c r="H46">
        <v>29</v>
      </c>
      <c r="I46">
        <v>0</v>
      </c>
      <c r="J46" t="b">
        <v>0</v>
      </c>
      <c r="N46" t="b">
        <f>IF(ISNA(VLOOKUP(B46,[1]hasCommunityCenter!$A$1:$B$45,2,FALSE)),FALSE,VLOOKUP(B46,[1]hasCommunityCenter!$A$1:$B$45,2,FALSE))</f>
        <v>0</v>
      </c>
      <c r="O46" t="b">
        <v>0</v>
      </c>
      <c r="P46" t="b">
        <v>0</v>
      </c>
      <c r="Q46" t="b">
        <f>'School Parks'!P46=IF(ISNA(VLOOKUP(B46,[2]hasPublicArtDisplay!$A$1:$B$40,2,FALSE)),FALSE,VLOOKUP(B46,[2]hasPublicArtDisplay!$A$1:$B$40,2,FALSE))</f>
        <v>1</v>
      </c>
      <c r="R46" t="b">
        <f>IF(ISNA(VLOOKUP(B46,[3]hasRestrooms!$A$1:$B$63,2,FALSE)),FALSE,VLOOKUP(B46,[3]hasRestrooms!$A$1:$B$63,2,FALSE))</f>
        <v>0</v>
      </c>
      <c r="S46" t="b">
        <f>IF(ISNA(VLOOKUP(B46,[4]hasPortolet!$A$1:$B$81,2,FALSE)),FALSE,VLOOKUP(B46,[4]hasPortolet!$A$1:$B$81,2,FALSE))</f>
        <v>0</v>
      </c>
      <c r="T46" t="b">
        <f>IF(ISNA(VLOOKUP(B46,[5]hasWater!$A$1:$B$157,2,FALSE)),FALSE,VLOOKUP(B46,[5]hasWater!$A$1:$B$157,2,FALSE))</f>
        <v>1</v>
      </c>
      <c r="U46" t="b">
        <f>IF(ISNA(VLOOKUP(B46,[6]hasPavillion!$A$1:$B$97,2,FALSE)),FALSE,VLOOKUP(B46,[6]hasPavillion!$A$1:$B$97,2,FALSE))</f>
        <v>0</v>
      </c>
      <c r="V46" t="b">
        <f>IF(ISNA(VLOOKUP(B46,[7]hasPicnicTable!$A$1:$B$149,2,FALSE)),FALSE,VLOOKUP(B46,[7]hasPicnicTable!$A$1:$B$149,2,FALSE))</f>
        <v>0</v>
      </c>
      <c r="W46" t="b">
        <f>IF(ISNA(VLOOKUP(B46,[8]hasGrill!$A$1:$B$106,2,FALSE)),FALSE,VLOOKUP(B46,[8]hasGrill!$A$1:$B$106,2,FALSE))</f>
        <v>0</v>
      </c>
      <c r="X46" t="b">
        <f>IF(ISNA(VLOOKUP(B46,[9]hasPlayground!$A$1:$B$133,2,FALSE)),FALSE,VLOOKUP(B46,[9]hasPlayground!$A$1:$B$133,2,FALSE))</f>
        <v>1</v>
      </c>
      <c r="Y46" t="b">
        <f>IF(ISNA(VLOOKUP(B46,[10]hasBaseball!$A$1:$B$24,2,FALSE)),FALSE,VLOOKUP(B46,[10]hasBaseball!$A$1:$B$24,2,FALSE))</f>
        <v>0</v>
      </c>
      <c r="Z46" t="b">
        <f>IF(ISNA(VLOOKUP(B46,[11]hasBasketBall!$A$1:$B$90,2,FALSE)),FALSE,VLOOKUP(B46,[11]hasBasketBall!$A$1:$B$90,2,FALSE))</f>
        <v>0</v>
      </c>
      <c r="AA46" t="b">
        <v>0</v>
      </c>
      <c r="AB46" t="b">
        <v>0</v>
      </c>
      <c r="AC46" t="b">
        <v>0</v>
      </c>
      <c r="AD46" t="b">
        <v>0</v>
      </c>
      <c r="AE46" t="b">
        <f>IF(ISNA(VLOOKUP(B46,[12]hasDogPark!$A$1:$B$14,2,FALSE)),FALSE,VLOOKUP(B46,[12]hasDogPark!$A$1:$B$14,2,FALSE))</f>
        <v>0</v>
      </c>
      <c r="AF46" t="b">
        <v>0</v>
      </c>
      <c r="AG46" t="b">
        <v>0</v>
      </c>
      <c r="AH46" t="b">
        <v>0</v>
      </c>
      <c r="AI46" t="b">
        <v>0</v>
      </c>
      <c r="AJ46" t="b">
        <f>IF(ISNA(VLOOKUP(B46,[13]hasSkatePark!$A$1:$B$16,2,FALSE)),FALSE,VLOOKUP(B46,[13]hasSkatePark!$A$1:$B$16,2,FALSE))</f>
        <v>0</v>
      </c>
      <c r="AK46" t="b">
        <f>IF(ISNA(VLOOKUP(B46,[14]hasSoccer!$A$1:$B$31,2,FALSE)),FALSE,VLOOKUP(B46,[14]hasSoccer!$A$1:$B$31,2,FALSE))</f>
        <v>0</v>
      </c>
      <c r="AL46" t="b">
        <f>IF(ISNA(VLOOKUP(B46,[15]hasSoftball!$A$1:$B$55,2,FALSE)),FALSE,VLOOKUP(B46,[15]hasSoftball!$A$1:$B$55,2,FALSE))</f>
        <v>1</v>
      </c>
      <c r="AM46" t="b">
        <f>IF(ISNA(VLOOKUP(B46,[16]hasTennis!$A$1:$B$34,2,FALSE)),FALSE,VLOOKUP(B46,[16]hasTennis!$A$1:$B$34,2,FALSE))</f>
        <v>0</v>
      </c>
      <c r="AN46" t="b">
        <v>0</v>
      </c>
      <c r="AO46" t="b">
        <f>IF(ISNA(VLOOKUP(B46,[17]hasPool!$A$1:$B$29,2,FALSE)),FALSE,VLOOKUP(B46,[17]hasPool!$A$1:$B$29,2,FALSE))</f>
        <v>0</v>
      </c>
      <c r="AP46" t="b">
        <v>0</v>
      </c>
      <c r="AQ46" t="b">
        <f>IF(ISNA(VLOOKUP(B46,[18]unpavedBike!$A$1:$B$19,2,FALSE)),FALSE,VLOOKUP(B46,[18]unpavedBike!$A$1:$B$19,2,FALSE))</f>
        <v>0</v>
      </c>
      <c r="AR46" t="b">
        <f>IF(ISNA(VLOOKUP(B46,[19]pavedBike!$A$1:$B$62,2,FALSE)),FALSE,VLOOKUP(B46,[19]pavedBike!$A$1:$B$62,2,FALSE))</f>
        <v>0</v>
      </c>
      <c r="AS46" t="b">
        <f>IF(ISNA(VLOOKUP(B46,[20]hasWalkingTrail!$A$1:$B$142,2,FALSE)),FALSE,VLOOKUP(B46,[20]hasWalkingTrail!$A$1:$B$142,2,FALSE))</f>
        <v>0</v>
      </c>
    </row>
    <row r="47" spans="1:46" x14ac:dyDescent="0.2">
      <c r="A47">
        <v>59</v>
      </c>
      <c r="B47" t="s">
        <v>175</v>
      </c>
      <c r="E47" t="s">
        <v>39</v>
      </c>
      <c r="G47">
        <v>-98</v>
      </c>
      <c r="H47">
        <v>29</v>
      </c>
      <c r="I47">
        <v>0</v>
      </c>
      <c r="J47" t="b">
        <v>0</v>
      </c>
      <c r="N47" t="b">
        <f>IF(ISNA(VLOOKUP(B47,[1]hasCommunityCenter!$A$1:$B$45,2,FALSE)),FALSE,VLOOKUP(B47,[1]hasCommunityCenter!$A$1:$B$45,2,FALSE))</f>
        <v>0</v>
      </c>
      <c r="O47" t="b">
        <v>0</v>
      </c>
      <c r="P47" t="b">
        <v>0</v>
      </c>
      <c r="Q47" t="b">
        <f>'School Parks'!P47=IF(ISNA(VLOOKUP(B47,[2]hasPublicArtDisplay!$A$1:$B$40,2,FALSE)),FALSE,VLOOKUP(B47,[2]hasPublicArtDisplay!$A$1:$B$40,2,FALSE))</f>
        <v>1</v>
      </c>
      <c r="R47" t="b">
        <f>IF(ISNA(VLOOKUP(B47,[3]hasRestrooms!$A$1:$B$63,2,FALSE)),FALSE,VLOOKUP(B47,[3]hasRestrooms!$A$1:$B$63,2,FALSE))</f>
        <v>1</v>
      </c>
      <c r="S47" t="b">
        <f>IF(ISNA(VLOOKUP(B47,[4]hasPortolet!$A$1:$B$81,2,FALSE)),FALSE,VLOOKUP(B47,[4]hasPortolet!$A$1:$B$81,2,FALSE))</f>
        <v>0</v>
      </c>
      <c r="T47" t="b">
        <f>IF(ISNA(VLOOKUP(B47,[5]hasWater!$A$1:$B$157,2,FALSE)),FALSE,VLOOKUP(B47,[5]hasWater!$A$1:$B$157,2,FALSE))</f>
        <v>1</v>
      </c>
      <c r="U47" t="b">
        <f>IF(ISNA(VLOOKUP(B47,[6]hasPavillion!$A$1:$B$97,2,FALSE)),FALSE,VLOOKUP(B47,[6]hasPavillion!$A$1:$B$97,2,FALSE))</f>
        <v>1</v>
      </c>
      <c r="V47" t="b">
        <f>IF(ISNA(VLOOKUP(B47,[7]hasPicnicTable!$A$1:$B$149,2,FALSE)),FALSE,VLOOKUP(B47,[7]hasPicnicTable!$A$1:$B$149,2,FALSE))</f>
        <v>1</v>
      </c>
      <c r="W47" t="b">
        <f>IF(ISNA(VLOOKUP(B47,[8]hasGrill!$A$1:$B$106,2,FALSE)),FALSE,VLOOKUP(B47,[8]hasGrill!$A$1:$B$106,2,FALSE))</f>
        <v>1</v>
      </c>
      <c r="X47" t="b">
        <f>IF(ISNA(VLOOKUP(B47,[9]hasPlayground!$A$1:$B$133,2,FALSE)),FALSE,VLOOKUP(B47,[9]hasPlayground!$A$1:$B$133,2,FALSE))</f>
        <v>1</v>
      </c>
      <c r="Y47" t="b">
        <f>IF(ISNA(VLOOKUP(B47,[10]hasBaseball!$A$1:$B$24,2,FALSE)),FALSE,VLOOKUP(B47,[10]hasBaseball!$A$1:$B$24,2,FALSE))</f>
        <v>0</v>
      </c>
      <c r="Z47" t="b">
        <f>IF(ISNA(VLOOKUP(B47,[11]hasBasketBall!$A$1:$B$90,2,FALSE)),FALSE,VLOOKUP(B47,[11]hasBasketBall!$A$1:$B$90,2,FALSE))</f>
        <v>0</v>
      </c>
      <c r="AA47" t="b">
        <v>0</v>
      </c>
      <c r="AB47" t="b">
        <v>0</v>
      </c>
      <c r="AC47" t="b">
        <v>0</v>
      </c>
      <c r="AD47" t="b">
        <v>0</v>
      </c>
      <c r="AE47" t="b">
        <f>IF(ISNA(VLOOKUP(B47,[12]hasDogPark!$A$1:$B$14,2,FALSE)),FALSE,VLOOKUP(B47,[12]hasDogPark!$A$1:$B$14,2,FALSE))</f>
        <v>0</v>
      </c>
      <c r="AF47" t="b">
        <v>0</v>
      </c>
      <c r="AG47" t="b">
        <v>0</v>
      </c>
      <c r="AH47" t="b">
        <v>0</v>
      </c>
      <c r="AI47" t="b">
        <v>0</v>
      </c>
      <c r="AJ47" t="b">
        <f>IF(ISNA(VLOOKUP(B47,[13]hasSkatePark!$A$1:$B$16,2,FALSE)),FALSE,VLOOKUP(B47,[13]hasSkatePark!$A$1:$B$16,2,FALSE))</f>
        <v>0</v>
      </c>
      <c r="AK47" t="b">
        <f>IF(ISNA(VLOOKUP(B47,[14]hasSoccer!$A$1:$B$31,2,FALSE)),FALSE,VLOOKUP(B47,[14]hasSoccer!$A$1:$B$31,2,FALSE))</f>
        <v>0</v>
      </c>
      <c r="AL47" t="b">
        <f>IF(ISNA(VLOOKUP(B47,[15]hasSoftball!$A$1:$B$55,2,FALSE)),FALSE,VLOOKUP(B47,[15]hasSoftball!$A$1:$B$55,2,FALSE))</f>
        <v>0</v>
      </c>
      <c r="AM47" t="b">
        <f>IF(ISNA(VLOOKUP(B47,[16]hasTennis!$A$1:$B$34,2,FALSE)),FALSE,VLOOKUP(B47,[16]hasTennis!$A$1:$B$34,2,FALSE))</f>
        <v>0</v>
      </c>
      <c r="AN47" t="b">
        <v>0</v>
      </c>
      <c r="AO47" t="b">
        <f>IF(ISNA(VLOOKUP(B47,[17]hasPool!$A$1:$B$29,2,FALSE)),FALSE,VLOOKUP(B47,[17]hasPool!$A$1:$B$29,2,FALSE))</f>
        <v>1</v>
      </c>
      <c r="AP47" t="b">
        <v>0</v>
      </c>
      <c r="AQ47" t="b">
        <f>IF(ISNA(VLOOKUP(B47,[18]unpavedBike!$A$1:$B$19,2,FALSE)),FALSE,VLOOKUP(B47,[18]unpavedBike!$A$1:$B$19,2,FALSE))</f>
        <v>0</v>
      </c>
      <c r="AR47" t="b">
        <f>IF(ISNA(VLOOKUP(B47,[19]pavedBike!$A$1:$B$62,2,FALSE)),FALSE,VLOOKUP(B47,[19]pavedBike!$A$1:$B$62,2,FALSE))</f>
        <v>0</v>
      </c>
      <c r="AS47" t="b">
        <f>IF(ISNA(VLOOKUP(B47,[20]hasWalkingTrail!$A$1:$B$142,2,FALSE)),FALSE,VLOOKUP(B47,[20]hasWalkingTrail!$A$1:$B$142,2,FALSE))</f>
        <v>0</v>
      </c>
    </row>
    <row r="48" spans="1:46" x14ac:dyDescent="0.2">
      <c r="A48">
        <v>60</v>
      </c>
      <c r="B48" t="s">
        <v>176</v>
      </c>
      <c r="E48" t="s">
        <v>39</v>
      </c>
      <c r="G48">
        <v>-98</v>
      </c>
      <c r="H48">
        <v>29</v>
      </c>
      <c r="I48">
        <v>0</v>
      </c>
      <c r="J48" t="b">
        <v>0</v>
      </c>
      <c r="N48" t="b">
        <f>IF(ISNA(VLOOKUP(B48,[1]hasCommunityCenter!$A$1:$B$45,2,FALSE)),FALSE,VLOOKUP(B48,[1]hasCommunityCenter!$A$1:$B$45,2,FALSE))</f>
        <v>0</v>
      </c>
      <c r="O48" t="b">
        <v>0</v>
      </c>
      <c r="P48" t="b">
        <v>0</v>
      </c>
      <c r="Q48" t="b">
        <f>'School Parks'!P48=IF(ISNA(VLOOKUP(B48,[2]hasPublicArtDisplay!$A$1:$B$40,2,FALSE)),FALSE,VLOOKUP(B48,[2]hasPublicArtDisplay!$A$1:$B$40,2,FALSE))</f>
        <v>0</v>
      </c>
      <c r="R48" t="b">
        <f>IF(ISNA(VLOOKUP(B48,[3]hasRestrooms!$A$1:$B$63,2,FALSE)),FALSE,VLOOKUP(B48,[3]hasRestrooms!$A$1:$B$63,2,FALSE))</f>
        <v>1</v>
      </c>
      <c r="S48" t="b">
        <f>IF(ISNA(VLOOKUP(B48,[4]hasPortolet!$A$1:$B$81,2,FALSE)),FALSE,VLOOKUP(B48,[4]hasPortolet!$A$1:$B$81,2,FALSE))</f>
        <v>0</v>
      </c>
      <c r="T48" t="b">
        <f>IF(ISNA(VLOOKUP(B48,[5]hasWater!$A$1:$B$157,2,FALSE)),FALSE,VLOOKUP(B48,[5]hasWater!$A$1:$B$157,2,FALSE))</f>
        <v>0</v>
      </c>
      <c r="U48" t="b">
        <f>IF(ISNA(VLOOKUP(B48,[6]hasPavillion!$A$1:$B$97,2,FALSE)),FALSE,VLOOKUP(B48,[6]hasPavillion!$A$1:$B$97,2,FALSE))</f>
        <v>0</v>
      </c>
      <c r="V48" t="b">
        <f>IF(ISNA(VLOOKUP(B48,[7]hasPicnicTable!$A$1:$B$149,2,FALSE)),FALSE,VLOOKUP(B48,[7]hasPicnicTable!$A$1:$B$149,2,FALSE))</f>
        <v>0</v>
      </c>
      <c r="W48" t="b">
        <f>IF(ISNA(VLOOKUP(B48,[8]hasGrill!$A$1:$B$106,2,FALSE)),FALSE,VLOOKUP(B48,[8]hasGrill!$A$1:$B$106,2,FALSE))</f>
        <v>0</v>
      </c>
      <c r="X48" t="b">
        <f>IF(ISNA(VLOOKUP(B48,[9]hasPlayground!$A$1:$B$133,2,FALSE)),FALSE,VLOOKUP(B48,[9]hasPlayground!$A$1:$B$133,2,FALSE))</f>
        <v>0</v>
      </c>
      <c r="Y48" t="b">
        <f>IF(ISNA(VLOOKUP(B48,[10]hasBaseball!$A$1:$B$24,2,FALSE)),FALSE,VLOOKUP(B48,[10]hasBaseball!$A$1:$B$24,2,FALSE))</f>
        <v>0</v>
      </c>
      <c r="Z48" t="b">
        <f>IF(ISNA(VLOOKUP(B48,[11]hasBasketBall!$A$1:$B$90,2,FALSE)),FALSE,VLOOKUP(B48,[11]hasBasketBall!$A$1:$B$90,2,FALSE))</f>
        <v>0</v>
      </c>
      <c r="AA48" t="b">
        <v>0</v>
      </c>
      <c r="AB48" t="b">
        <v>0</v>
      </c>
      <c r="AC48" t="b">
        <v>0</v>
      </c>
      <c r="AD48" t="b">
        <v>0</v>
      </c>
      <c r="AE48" t="b">
        <f>IF(ISNA(VLOOKUP(B48,[12]hasDogPark!$A$1:$B$14,2,FALSE)),FALSE,VLOOKUP(B48,[12]hasDogPark!$A$1:$B$14,2,FALSE))</f>
        <v>0</v>
      </c>
      <c r="AF48" t="b">
        <v>0</v>
      </c>
      <c r="AG48" t="b">
        <v>0</v>
      </c>
      <c r="AH48" t="b">
        <v>0</v>
      </c>
      <c r="AI48" t="b">
        <v>0</v>
      </c>
      <c r="AJ48" t="b">
        <f>IF(ISNA(VLOOKUP(B48,[13]hasSkatePark!$A$1:$B$16,2,FALSE)),FALSE,VLOOKUP(B48,[13]hasSkatePark!$A$1:$B$16,2,FALSE))</f>
        <v>0</v>
      </c>
      <c r="AK48" t="b">
        <f>IF(ISNA(VLOOKUP(B48,[14]hasSoccer!$A$1:$B$31,2,FALSE)),FALSE,VLOOKUP(B48,[14]hasSoccer!$A$1:$B$31,2,FALSE))</f>
        <v>0</v>
      </c>
      <c r="AL48" t="b">
        <f>IF(ISNA(VLOOKUP(B48,[15]hasSoftball!$A$1:$B$55,2,FALSE)),FALSE,VLOOKUP(B48,[15]hasSoftball!$A$1:$B$55,2,FALSE))</f>
        <v>0</v>
      </c>
      <c r="AM48" t="b">
        <f>IF(ISNA(VLOOKUP(B48,[16]hasTennis!$A$1:$B$34,2,FALSE)),FALSE,VLOOKUP(B48,[16]hasTennis!$A$1:$B$34,2,FALSE))</f>
        <v>0</v>
      </c>
      <c r="AN48" t="b">
        <v>0</v>
      </c>
      <c r="AO48" t="b">
        <f>IF(ISNA(VLOOKUP(B48,[17]hasPool!$A$1:$B$29,2,FALSE)),FALSE,VLOOKUP(B48,[17]hasPool!$A$1:$B$29,2,FALSE))</f>
        <v>0</v>
      </c>
      <c r="AP48" t="b">
        <v>0</v>
      </c>
      <c r="AQ48" t="b">
        <f>IF(ISNA(VLOOKUP(B48,[18]unpavedBike!$A$1:$B$19,2,FALSE)),FALSE,VLOOKUP(B48,[18]unpavedBike!$A$1:$B$19,2,FALSE))</f>
        <v>0</v>
      </c>
      <c r="AR48" t="b">
        <f>IF(ISNA(VLOOKUP(B48,[19]pavedBike!$A$1:$B$62,2,FALSE)),FALSE,VLOOKUP(B48,[19]pavedBike!$A$1:$B$62,2,FALSE))</f>
        <v>0</v>
      </c>
      <c r="AS48" t="b">
        <f>IF(ISNA(VLOOKUP(B48,[20]hasWalkingTrail!$A$1:$B$142,2,FALSE)),FALSE,VLOOKUP(B48,[20]hasWalkingTrail!$A$1:$B$142,2,FALSE))</f>
        <v>1</v>
      </c>
    </row>
    <row r="49" spans="1:46" x14ac:dyDescent="0.2">
      <c r="A49">
        <v>61</v>
      </c>
      <c r="B49" t="s">
        <v>177</v>
      </c>
      <c r="E49" t="s">
        <v>39</v>
      </c>
      <c r="G49">
        <v>-98</v>
      </c>
      <c r="H49">
        <v>29</v>
      </c>
      <c r="I49">
        <v>0</v>
      </c>
      <c r="J49" t="b">
        <v>0</v>
      </c>
      <c r="N49" t="b">
        <f>IF(ISNA(VLOOKUP(B49,[1]hasCommunityCenter!$A$1:$B$45,2,FALSE)),FALSE,VLOOKUP(B49,[1]hasCommunityCenter!$A$1:$B$45,2,FALSE))</f>
        <v>1</v>
      </c>
      <c r="O49" t="b">
        <v>0</v>
      </c>
      <c r="P49" t="b">
        <v>0</v>
      </c>
      <c r="Q49" t="b">
        <f>'School Parks'!P49=IF(ISNA(VLOOKUP(B49,[2]hasPublicArtDisplay!$A$1:$B$40,2,FALSE)),FALSE,VLOOKUP(B49,[2]hasPublicArtDisplay!$A$1:$B$40,2,FALSE))</f>
        <v>1</v>
      </c>
      <c r="R49" t="b">
        <f>IF(ISNA(VLOOKUP(B49,[3]hasRestrooms!$A$1:$B$63,2,FALSE)),FALSE,VLOOKUP(B49,[3]hasRestrooms!$A$1:$B$63,2,FALSE))</f>
        <v>0</v>
      </c>
      <c r="S49" t="b">
        <f>IF(ISNA(VLOOKUP(B49,[4]hasPortolet!$A$1:$B$81,2,FALSE)),FALSE,VLOOKUP(B49,[4]hasPortolet!$A$1:$B$81,2,FALSE))</f>
        <v>0</v>
      </c>
      <c r="T49" t="b">
        <f>IF(ISNA(VLOOKUP(B49,[5]hasWater!$A$1:$B$157,2,FALSE)),FALSE,VLOOKUP(B49,[5]hasWater!$A$1:$B$157,2,FALSE))</f>
        <v>0</v>
      </c>
      <c r="U49" t="b">
        <f>IF(ISNA(VLOOKUP(B49,[6]hasPavillion!$A$1:$B$97,2,FALSE)),FALSE,VLOOKUP(B49,[6]hasPavillion!$A$1:$B$97,2,FALSE))</f>
        <v>0</v>
      </c>
      <c r="V49" t="b">
        <f>IF(ISNA(VLOOKUP(B49,[7]hasPicnicTable!$A$1:$B$149,2,FALSE)),FALSE,VLOOKUP(B49,[7]hasPicnicTable!$A$1:$B$149,2,FALSE))</f>
        <v>1</v>
      </c>
      <c r="W49" t="b">
        <f>IF(ISNA(VLOOKUP(B49,[8]hasGrill!$A$1:$B$106,2,FALSE)),FALSE,VLOOKUP(B49,[8]hasGrill!$A$1:$B$106,2,FALSE))</f>
        <v>1</v>
      </c>
      <c r="X49" t="b">
        <f>IF(ISNA(VLOOKUP(B49,[9]hasPlayground!$A$1:$B$133,2,FALSE)),FALSE,VLOOKUP(B49,[9]hasPlayground!$A$1:$B$133,2,FALSE))</f>
        <v>1</v>
      </c>
      <c r="Y49" t="b">
        <f>IF(ISNA(VLOOKUP(B49,[10]hasBaseball!$A$1:$B$24,2,FALSE)),FALSE,VLOOKUP(B49,[10]hasBaseball!$A$1:$B$24,2,FALSE))</f>
        <v>1</v>
      </c>
      <c r="Z49" t="b">
        <f>IF(ISNA(VLOOKUP(B49,[11]hasBasketBall!$A$1:$B$90,2,FALSE)),FALSE,VLOOKUP(B49,[11]hasBasketBall!$A$1:$B$90,2,FALSE))</f>
        <v>1</v>
      </c>
      <c r="AA49" t="b">
        <v>0</v>
      </c>
      <c r="AB49" t="b">
        <v>0</v>
      </c>
      <c r="AC49" t="b">
        <v>0</v>
      </c>
      <c r="AD49" t="b">
        <v>0</v>
      </c>
      <c r="AE49" t="b">
        <f>IF(ISNA(VLOOKUP(B49,[12]hasDogPark!$A$1:$B$14,2,FALSE)),FALSE,VLOOKUP(B49,[12]hasDogPark!$A$1:$B$14,2,FALSE))</f>
        <v>0</v>
      </c>
      <c r="AF49" t="b">
        <v>0</v>
      </c>
      <c r="AG49" t="b">
        <v>0</v>
      </c>
      <c r="AH49" t="b">
        <v>0</v>
      </c>
      <c r="AI49" t="b">
        <v>0</v>
      </c>
      <c r="AJ49" t="b">
        <f>IF(ISNA(VLOOKUP(B49,[13]hasSkatePark!$A$1:$B$16,2,FALSE)),FALSE,VLOOKUP(B49,[13]hasSkatePark!$A$1:$B$16,2,FALSE))</f>
        <v>0</v>
      </c>
      <c r="AK49" t="b">
        <f>IF(ISNA(VLOOKUP(B49,[14]hasSoccer!$A$1:$B$31,2,FALSE)),FALSE,VLOOKUP(B49,[14]hasSoccer!$A$1:$B$31,2,FALSE))</f>
        <v>0</v>
      </c>
      <c r="AL49" t="b">
        <f>IF(ISNA(VLOOKUP(B49,[15]hasSoftball!$A$1:$B$55,2,FALSE)),FALSE,VLOOKUP(B49,[15]hasSoftball!$A$1:$B$55,2,FALSE))</f>
        <v>0</v>
      </c>
      <c r="AM49" t="b">
        <f>IF(ISNA(VLOOKUP(B49,[16]hasTennis!$A$1:$B$34,2,FALSE)),FALSE,VLOOKUP(B49,[16]hasTennis!$A$1:$B$34,2,FALSE))</f>
        <v>1</v>
      </c>
      <c r="AN49" t="b">
        <v>0</v>
      </c>
      <c r="AO49" t="b">
        <f>IF(ISNA(VLOOKUP(B49,[17]hasPool!$A$1:$B$29,2,FALSE)),FALSE,VLOOKUP(B49,[17]hasPool!$A$1:$B$29,2,FALSE))</f>
        <v>0</v>
      </c>
      <c r="AP49" t="b">
        <v>0</v>
      </c>
      <c r="AQ49" t="b">
        <f>IF(ISNA(VLOOKUP(B49,[18]unpavedBike!$A$1:$B$19,2,FALSE)),FALSE,VLOOKUP(B49,[18]unpavedBike!$A$1:$B$19,2,FALSE))</f>
        <v>0</v>
      </c>
      <c r="AR49" t="b">
        <f>IF(ISNA(VLOOKUP(B49,[19]pavedBike!$A$1:$B$62,2,FALSE)),FALSE,VLOOKUP(B49,[19]pavedBike!$A$1:$B$62,2,FALSE))</f>
        <v>0</v>
      </c>
      <c r="AS49" t="b">
        <f>IF(ISNA(VLOOKUP(B49,[20]hasWalkingTrail!$A$1:$B$142,2,FALSE)),FALSE,VLOOKUP(B49,[20]hasWalkingTrail!$A$1:$B$142,2,FALSE))</f>
        <v>0</v>
      </c>
    </row>
    <row r="50" spans="1:46" x14ac:dyDescent="0.2">
      <c r="A50">
        <v>62</v>
      </c>
      <c r="B50" t="s">
        <v>178</v>
      </c>
      <c r="E50" t="s">
        <v>39</v>
      </c>
      <c r="G50">
        <v>-98</v>
      </c>
      <c r="H50">
        <v>29</v>
      </c>
      <c r="I50">
        <v>0</v>
      </c>
      <c r="J50" t="b">
        <v>0</v>
      </c>
      <c r="N50" t="b">
        <f>IF(ISNA(VLOOKUP(B50,[1]hasCommunityCenter!$A$1:$B$45,2,FALSE)),FALSE,VLOOKUP(B50,[1]hasCommunityCenter!$A$1:$B$45,2,FALSE))</f>
        <v>0</v>
      </c>
      <c r="O50" t="b">
        <v>0</v>
      </c>
      <c r="P50" t="b">
        <v>0</v>
      </c>
      <c r="Q50" t="b">
        <f>'School Parks'!P50=IF(ISNA(VLOOKUP(B50,[2]hasPublicArtDisplay!$A$1:$B$40,2,FALSE)),FALSE,VLOOKUP(B50,[2]hasPublicArtDisplay!$A$1:$B$40,2,FALSE))</f>
        <v>0</v>
      </c>
      <c r="R50" t="b">
        <f>IF(ISNA(VLOOKUP(B50,[3]hasRestrooms!$A$1:$B$63,2,FALSE)),FALSE,VLOOKUP(B50,[3]hasRestrooms!$A$1:$B$63,2,FALSE))</f>
        <v>0</v>
      </c>
      <c r="S50" t="b">
        <f>IF(ISNA(VLOOKUP(B50,[4]hasPortolet!$A$1:$B$81,2,FALSE)),FALSE,VLOOKUP(B50,[4]hasPortolet!$A$1:$B$81,2,FALSE))</f>
        <v>0</v>
      </c>
      <c r="T50" t="b">
        <f>IF(ISNA(VLOOKUP(B50,[5]hasWater!$A$1:$B$157,2,FALSE)),FALSE,VLOOKUP(B50,[5]hasWater!$A$1:$B$157,2,FALSE))</f>
        <v>0</v>
      </c>
      <c r="U50" t="b">
        <f>IF(ISNA(VLOOKUP(B50,[6]hasPavillion!$A$1:$B$97,2,FALSE)),FALSE,VLOOKUP(B50,[6]hasPavillion!$A$1:$B$97,2,FALSE))</f>
        <v>0</v>
      </c>
      <c r="V50" t="b">
        <f>IF(ISNA(VLOOKUP(B50,[7]hasPicnicTable!$A$1:$B$149,2,FALSE)),FALSE,VLOOKUP(B50,[7]hasPicnicTable!$A$1:$B$149,2,FALSE))</f>
        <v>1</v>
      </c>
      <c r="W50" t="b">
        <f>IF(ISNA(VLOOKUP(B50,[8]hasGrill!$A$1:$B$106,2,FALSE)),FALSE,VLOOKUP(B50,[8]hasGrill!$A$1:$B$106,2,FALSE))</f>
        <v>0</v>
      </c>
      <c r="X50" t="b">
        <f>IF(ISNA(VLOOKUP(B50,[9]hasPlayground!$A$1:$B$133,2,FALSE)),FALSE,VLOOKUP(B50,[9]hasPlayground!$A$1:$B$133,2,FALSE))</f>
        <v>0</v>
      </c>
      <c r="Y50" t="b">
        <f>IF(ISNA(VLOOKUP(B50,[10]hasBaseball!$A$1:$B$24,2,FALSE)),FALSE,VLOOKUP(B50,[10]hasBaseball!$A$1:$B$24,2,FALSE))</f>
        <v>0</v>
      </c>
      <c r="Z50" t="b">
        <f>IF(ISNA(VLOOKUP(B50,[11]hasBasketBall!$A$1:$B$90,2,FALSE)),FALSE,VLOOKUP(B50,[11]hasBasketBall!$A$1:$B$90,2,FALSE))</f>
        <v>0</v>
      </c>
      <c r="AA50" t="b">
        <v>0</v>
      </c>
      <c r="AB50" t="b">
        <v>0</v>
      </c>
      <c r="AC50" t="b">
        <v>0</v>
      </c>
      <c r="AD50" t="b">
        <v>0</v>
      </c>
      <c r="AE50" t="b">
        <f>IF(ISNA(VLOOKUP(B50,[12]hasDogPark!$A$1:$B$14,2,FALSE)),FALSE,VLOOKUP(B50,[12]hasDogPark!$A$1:$B$14,2,FALSE))</f>
        <v>0</v>
      </c>
      <c r="AF50" t="b">
        <v>0</v>
      </c>
      <c r="AG50" t="b">
        <v>0</v>
      </c>
      <c r="AH50" t="b">
        <v>0</v>
      </c>
      <c r="AI50" t="b">
        <v>0</v>
      </c>
      <c r="AJ50" t="b">
        <f>IF(ISNA(VLOOKUP(B50,[13]hasSkatePark!$A$1:$B$16,2,FALSE)),FALSE,VLOOKUP(B50,[13]hasSkatePark!$A$1:$B$16,2,FALSE))</f>
        <v>0</v>
      </c>
      <c r="AK50" t="b">
        <f>IF(ISNA(VLOOKUP(B50,[14]hasSoccer!$A$1:$B$31,2,FALSE)),FALSE,VLOOKUP(B50,[14]hasSoccer!$A$1:$B$31,2,FALSE))</f>
        <v>0</v>
      </c>
      <c r="AL50" t="b">
        <f>IF(ISNA(VLOOKUP(B50,[15]hasSoftball!$A$1:$B$55,2,FALSE)),FALSE,VLOOKUP(B50,[15]hasSoftball!$A$1:$B$55,2,FALSE))</f>
        <v>0</v>
      </c>
      <c r="AM50" t="b">
        <f>IF(ISNA(VLOOKUP(B50,[16]hasTennis!$A$1:$B$34,2,FALSE)),FALSE,VLOOKUP(B50,[16]hasTennis!$A$1:$B$34,2,FALSE))</f>
        <v>0</v>
      </c>
      <c r="AN50" t="b">
        <v>0</v>
      </c>
      <c r="AO50" t="b">
        <f>IF(ISNA(VLOOKUP(B50,[17]hasPool!$A$1:$B$29,2,FALSE)),FALSE,VLOOKUP(B50,[17]hasPool!$A$1:$B$29,2,FALSE))</f>
        <v>0</v>
      </c>
      <c r="AP50" t="b">
        <v>0</v>
      </c>
      <c r="AQ50" t="b">
        <f>IF(ISNA(VLOOKUP(B50,[18]unpavedBike!$A$1:$B$19,2,FALSE)),FALSE,VLOOKUP(B50,[18]unpavedBike!$A$1:$B$19,2,FALSE))</f>
        <v>0</v>
      </c>
      <c r="AR50" t="b">
        <f>IF(ISNA(VLOOKUP(B50,[19]pavedBike!$A$1:$B$62,2,FALSE)),FALSE,VLOOKUP(B50,[19]pavedBike!$A$1:$B$62,2,FALSE))</f>
        <v>0</v>
      </c>
      <c r="AS50" t="b">
        <f>IF(ISNA(VLOOKUP(B50,[20]hasWalkingTrail!$A$1:$B$142,2,FALSE)),FALSE,VLOOKUP(B50,[20]hasWalkingTrail!$A$1:$B$142,2,FALSE))</f>
        <v>0</v>
      </c>
    </row>
    <row r="51" spans="1:46" x14ac:dyDescent="0.2">
      <c r="A51">
        <v>64</v>
      </c>
      <c r="B51" t="s">
        <v>180</v>
      </c>
      <c r="E51" t="s">
        <v>39</v>
      </c>
      <c r="G51">
        <v>-98</v>
      </c>
      <c r="H51">
        <v>29</v>
      </c>
      <c r="I51">
        <v>0</v>
      </c>
      <c r="J51" t="b">
        <v>0</v>
      </c>
      <c r="N51" t="b">
        <f>IF(ISNA(VLOOKUP(B51,[1]hasCommunityCenter!$A$1:$B$45,2,FALSE)),FALSE,VLOOKUP(B51,[1]hasCommunityCenter!$A$1:$B$45,2,FALSE))</f>
        <v>0</v>
      </c>
      <c r="O51" t="b">
        <v>0</v>
      </c>
      <c r="P51" t="b">
        <v>0</v>
      </c>
      <c r="Q51" t="b">
        <f>'School Parks'!P51=IF(ISNA(VLOOKUP(B51,[2]hasPublicArtDisplay!$A$1:$B$40,2,FALSE)),FALSE,VLOOKUP(B51,[2]hasPublicArtDisplay!$A$1:$B$40,2,FALSE))</f>
        <v>1</v>
      </c>
      <c r="R51" t="b">
        <f>IF(ISNA(VLOOKUP(B51,[3]hasRestrooms!$A$1:$B$63,2,FALSE)),FALSE,VLOOKUP(B51,[3]hasRestrooms!$A$1:$B$63,2,FALSE))</f>
        <v>1</v>
      </c>
      <c r="S51" t="b">
        <f>IF(ISNA(VLOOKUP(B51,[4]hasPortolet!$A$1:$B$81,2,FALSE)),FALSE,VLOOKUP(B51,[4]hasPortolet!$A$1:$B$81,2,FALSE))</f>
        <v>0</v>
      </c>
      <c r="T51" t="b">
        <f>IF(ISNA(VLOOKUP(B51,[5]hasWater!$A$1:$B$157,2,FALSE)),FALSE,VLOOKUP(B51,[5]hasWater!$A$1:$B$157,2,FALSE))</f>
        <v>1</v>
      </c>
      <c r="U51" t="b">
        <f>IF(ISNA(VLOOKUP(B51,[6]hasPavillion!$A$1:$B$97,2,FALSE)),FALSE,VLOOKUP(B51,[6]hasPavillion!$A$1:$B$97,2,FALSE))</f>
        <v>1</v>
      </c>
      <c r="V51" t="b">
        <f>IF(ISNA(VLOOKUP(B51,[7]hasPicnicTable!$A$1:$B$149,2,FALSE)),FALSE,VLOOKUP(B51,[7]hasPicnicTable!$A$1:$B$149,2,FALSE))</f>
        <v>1</v>
      </c>
      <c r="W51" t="b">
        <f>IF(ISNA(VLOOKUP(B51,[8]hasGrill!$A$1:$B$106,2,FALSE)),FALSE,VLOOKUP(B51,[8]hasGrill!$A$1:$B$106,2,FALSE))</f>
        <v>1</v>
      </c>
      <c r="X51" t="b">
        <f>IF(ISNA(VLOOKUP(B51,[9]hasPlayground!$A$1:$B$133,2,FALSE)),FALSE,VLOOKUP(B51,[9]hasPlayground!$A$1:$B$133,2,FALSE))</f>
        <v>1</v>
      </c>
      <c r="Y51" t="b">
        <f>IF(ISNA(VLOOKUP(B51,[10]hasBaseball!$A$1:$B$24,2,FALSE)),FALSE,VLOOKUP(B51,[10]hasBaseball!$A$1:$B$24,2,FALSE))</f>
        <v>1</v>
      </c>
      <c r="Z51" t="b">
        <f>IF(ISNA(VLOOKUP(B51,[11]hasBasketBall!$A$1:$B$90,2,FALSE)),FALSE,VLOOKUP(B51,[11]hasBasketBall!$A$1:$B$90,2,FALSE))</f>
        <v>0</v>
      </c>
      <c r="AA51" t="b">
        <v>0</v>
      </c>
      <c r="AB51" t="b">
        <v>0</v>
      </c>
      <c r="AC51" t="b">
        <v>0</v>
      </c>
      <c r="AD51" t="b">
        <v>0</v>
      </c>
      <c r="AE51" t="b">
        <f>IF(ISNA(VLOOKUP(B51,[12]hasDogPark!$A$1:$B$14,2,FALSE)),FALSE,VLOOKUP(B51,[12]hasDogPark!$A$1:$B$14,2,FALSE))</f>
        <v>0</v>
      </c>
      <c r="AF51" t="b">
        <v>1</v>
      </c>
      <c r="AG51" t="b">
        <v>0</v>
      </c>
      <c r="AH51" t="b">
        <v>0</v>
      </c>
      <c r="AI51" t="b">
        <v>0</v>
      </c>
      <c r="AJ51" t="b">
        <f>IF(ISNA(VLOOKUP(B51,[13]hasSkatePark!$A$1:$B$16,2,FALSE)),FALSE,VLOOKUP(B51,[13]hasSkatePark!$A$1:$B$16,2,FALSE))</f>
        <v>0</v>
      </c>
      <c r="AK51" t="b">
        <f>IF(ISNA(VLOOKUP(B51,[14]hasSoccer!$A$1:$B$31,2,FALSE)),FALSE,VLOOKUP(B51,[14]hasSoccer!$A$1:$B$31,2,FALSE))</f>
        <v>0</v>
      </c>
      <c r="AL51" t="b">
        <f>IF(ISNA(VLOOKUP(B51,[15]hasSoftball!$A$1:$B$55,2,FALSE)),FALSE,VLOOKUP(B51,[15]hasSoftball!$A$1:$B$55,2,FALSE))</f>
        <v>0</v>
      </c>
      <c r="AM51" t="b">
        <f>IF(ISNA(VLOOKUP(B51,[16]hasTennis!$A$1:$B$34,2,FALSE)),FALSE,VLOOKUP(B51,[16]hasTennis!$A$1:$B$34,2,FALSE))</f>
        <v>0</v>
      </c>
      <c r="AN51" t="b">
        <v>0</v>
      </c>
      <c r="AO51" t="b">
        <f>IF(ISNA(VLOOKUP(B51,[17]hasPool!$A$1:$B$29,2,FALSE)),FALSE,VLOOKUP(B51,[17]hasPool!$A$1:$B$29,2,FALSE))</f>
        <v>0</v>
      </c>
      <c r="AP51" t="b">
        <v>0</v>
      </c>
      <c r="AQ51" t="b">
        <f>IF(ISNA(VLOOKUP(B51,[18]unpavedBike!$A$1:$B$19,2,FALSE)),FALSE,VLOOKUP(B51,[18]unpavedBike!$A$1:$B$19,2,FALSE))</f>
        <v>0</v>
      </c>
      <c r="AR51" t="b">
        <f>IF(ISNA(VLOOKUP(B51,[19]pavedBike!$A$1:$B$62,2,FALSE)),FALSE,VLOOKUP(B51,[19]pavedBike!$A$1:$B$62,2,FALSE))</f>
        <v>0</v>
      </c>
      <c r="AS51" t="b">
        <f>IF(ISNA(VLOOKUP(B51,[20]hasWalkingTrail!$A$1:$B$142,2,FALSE)),FALSE,VLOOKUP(B51,[20]hasWalkingTrail!$A$1:$B$142,2,FALSE))</f>
        <v>0</v>
      </c>
    </row>
    <row r="52" spans="1:46" x14ac:dyDescent="0.2">
      <c r="A52">
        <v>65</v>
      </c>
      <c r="B52" t="s">
        <v>181</v>
      </c>
      <c r="E52" t="s">
        <v>39</v>
      </c>
      <c r="G52">
        <v>-98</v>
      </c>
      <c r="H52">
        <v>29</v>
      </c>
      <c r="I52">
        <v>0</v>
      </c>
      <c r="J52" t="b">
        <v>0</v>
      </c>
      <c r="N52" t="b">
        <f>IF(ISNA(VLOOKUP(B52,[1]hasCommunityCenter!$A$1:$B$45,2,FALSE)),FALSE,VLOOKUP(B52,[1]hasCommunityCenter!$A$1:$B$45,2,FALSE))</f>
        <v>0</v>
      </c>
      <c r="O52" t="b">
        <v>0</v>
      </c>
      <c r="P52" t="b">
        <v>0</v>
      </c>
      <c r="Q52" t="b">
        <f>'School Parks'!P52=IF(ISNA(VLOOKUP(B52,[2]hasPublicArtDisplay!$A$1:$B$40,2,FALSE)),FALSE,VLOOKUP(B52,[2]hasPublicArtDisplay!$A$1:$B$40,2,FALSE))</f>
        <v>1</v>
      </c>
      <c r="R52" t="b">
        <f>IF(ISNA(VLOOKUP(B52,[3]hasRestrooms!$A$1:$B$63,2,FALSE)),FALSE,VLOOKUP(B52,[3]hasRestrooms!$A$1:$B$63,2,FALSE))</f>
        <v>0</v>
      </c>
      <c r="S52" t="b">
        <f>IF(ISNA(VLOOKUP(B52,[4]hasPortolet!$A$1:$B$81,2,FALSE)),FALSE,VLOOKUP(B52,[4]hasPortolet!$A$1:$B$81,2,FALSE))</f>
        <v>1</v>
      </c>
      <c r="T52" t="b">
        <f>IF(ISNA(VLOOKUP(B52,[5]hasWater!$A$1:$B$157,2,FALSE)),FALSE,VLOOKUP(B52,[5]hasWater!$A$1:$B$157,2,FALSE))</f>
        <v>1</v>
      </c>
      <c r="U52" t="b">
        <f>IF(ISNA(VLOOKUP(B52,[6]hasPavillion!$A$1:$B$97,2,FALSE)),FALSE,VLOOKUP(B52,[6]hasPavillion!$A$1:$B$97,2,FALSE))</f>
        <v>0</v>
      </c>
      <c r="V52" t="b">
        <f>IF(ISNA(VLOOKUP(B52,[7]hasPicnicTable!$A$1:$B$149,2,FALSE)),FALSE,VLOOKUP(B52,[7]hasPicnicTable!$A$1:$B$149,2,FALSE))</f>
        <v>0</v>
      </c>
      <c r="W52" t="b">
        <f>IF(ISNA(VLOOKUP(B52,[8]hasGrill!$A$1:$B$106,2,FALSE)),FALSE,VLOOKUP(B52,[8]hasGrill!$A$1:$B$106,2,FALSE))</f>
        <v>0</v>
      </c>
      <c r="X52" t="b">
        <f>IF(ISNA(VLOOKUP(B52,[9]hasPlayground!$A$1:$B$133,2,FALSE)),FALSE,VLOOKUP(B52,[9]hasPlayground!$A$1:$B$133,2,FALSE))</f>
        <v>0</v>
      </c>
      <c r="Y52" t="b">
        <f>IF(ISNA(VLOOKUP(B52,[10]hasBaseball!$A$1:$B$24,2,FALSE)),FALSE,VLOOKUP(B52,[10]hasBaseball!$A$1:$B$24,2,FALSE))</f>
        <v>0</v>
      </c>
      <c r="Z52" t="b">
        <f>IF(ISNA(VLOOKUP(B52,[11]hasBasketBall!$A$1:$B$90,2,FALSE)),FALSE,VLOOKUP(B52,[11]hasBasketBall!$A$1:$B$90,2,FALSE))</f>
        <v>1</v>
      </c>
      <c r="AA52" t="b">
        <v>0</v>
      </c>
      <c r="AB52" t="b">
        <v>0</v>
      </c>
      <c r="AC52" t="b">
        <v>0</v>
      </c>
      <c r="AD52" t="b">
        <v>0</v>
      </c>
      <c r="AE52" t="b">
        <f>IF(ISNA(VLOOKUP(B52,[12]hasDogPark!$A$1:$B$14,2,FALSE)),FALSE,VLOOKUP(B52,[12]hasDogPark!$A$1:$B$14,2,FALSE))</f>
        <v>0</v>
      </c>
      <c r="AF52" t="b">
        <v>0</v>
      </c>
      <c r="AG52" t="b">
        <v>0</v>
      </c>
      <c r="AH52" t="b">
        <v>0</v>
      </c>
      <c r="AI52" t="b">
        <v>0</v>
      </c>
      <c r="AJ52" t="b">
        <f>IF(ISNA(VLOOKUP(B52,[13]hasSkatePark!$A$1:$B$16,2,FALSE)),FALSE,VLOOKUP(B52,[13]hasSkatePark!$A$1:$B$16,2,FALSE))</f>
        <v>0</v>
      </c>
      <c r="AK52" t="b">
        <f>IF(ISNA(VLOOKUP(B52,[14]hasSoccer!$A$1:$B$31,2,FALSE)),FALSE,VLOOKUP(B52,[14]hasSoccer!$A$1:$B$31,2,FALSE))</f>
        <v>0</v>
      </c>
      <c r="AL52" t="b">
        <f>IF(ISNA(VLOOKUP(B52,[15]hasSoftball!$A$1:$B$55,2,FALSE)),FALSE,VLOOKUP(B52,[15]hasSoftball!$A$1:$B$55,2,FALSE))</f>
        <v>0</v>
      </c>
      <c r="AM52" t="b">
        <f>IF(ISNA(VLOOKUP(B52,[16]hasTennis!$A$1:$B$34,2,FALSE)),FALSE,VLOOKUP(B52,[16]hasTennis!$A$1:$B$34,2,FALSE))</f>
        <v>1</v>
      </c>
      <c r="AN52" t="b">
        <v>0</v>
      </c>
      <c r="AO52" t="b">
        <f>IF(ISNA(VLOOKUP(B52,[17]hasPool!$A$1:$B$29,2,FALSE)),FALSE,VLOOKUP(B52,[17]hasPool!$A$1:$B$29,2,FALSE))</f>
        <v>0</v>
      </c>
      <c r="AP52" t="b">
        <v>0</v>
      </c>
      <c r="AQ52" t="b">
        <f>IF(ISNA(VLOOKUP(B52,[18]unpavedBike!$A$1:$B$19,2,FALSE)),FALSE,VLOOKUP(B52,[18]unpavedBike!$A$1:$B$19,2,FALSE))</f>
        <v>0</v>
      </c>
      <c r="AR52" t="b">
        <f>IF(ISNA(VLOOKUP(B52,[19]pavedBike!$A$1:$B$62,2,FALSE)),FALSE,VLOOKUP(B52,[19]pavedBike!$A$1:$B$62,2,FALSE))</f>
        <v>1</v>
      </c>
      <c r="AS52" t="b">
        <f>IF(ISNA(VLOOKUP(B52,[20]hasWalkingTrail!$A$1:$B$142,2,FALSE)),FALSE,VLOOKUP(B52,[20]hasWalkingTrail!$A$1:$B$142,2,FALSE))</f>
        <v>1</v>
      </c>
    </row>
    <row r="53" spans="1:46" x14ac:dyDescent="0.2">
      <c r="A53">
        <v>66</v>
      </c>
      <c r="B53" t="s">
        <v>182</v>
      </c>
      <c r="E53" t="s">
        <v>39</v>
      </c>
      <c r="G53">
        <v>-98</v>
      </c>
      <c r="H53">
        <v>29</v>
      </c>
      <c r="I53">
        <v>0</v>
      </c>
      <c r="J53" t="b">
        <v>0</v>
      </c>
      <c r="N53" t="b">
        <f>IF(ISNA(VLOOKUP(B53,[1]hasCommunityCenter!$A$1:$B$45,2,FALSE)),FALSE,VLOOKUP(B53,[1]hasCommunityCenter!$A$1:$B$45,2,FALSE))</f>
        <v>0</v>
      </c>
      <c r="O53" t="b">
        <v>0</v>
      </c>
      <c r="P53" t="b">
        <v>0</v>
      </c>
      <c r="Q53" t="b">
        <f>'School Parks'!P53=IF(ISNA(VLOOKUP(B53,[2]hasPublicArtDisplay!$A$1:$B$40,2,FALSE)),FALSE,VLOOKUP(B53,[2]hasPublicArtDisplay!$A$1:$B$40,2,FALSE))</f>
        <v>1</v>
      </c>
      <c r="R53" t="b">
        <f>IF(ISNA(VLOOKUP(B53,[3]hasRestrooms!$A$1:$B$63,2,FALSE)),FALSE,VLOOKUP(B53,[3]hasRestrooms!$A$1:$B$63,2,FALSE))</f>
        <v>1</v>
      </c>
      <c r="S53" t="b">
        <f>IF(ISNA(VLOOKUP(B53,[4]hasPortolet!$A$1:$B$81,2,FALSE)),FALSE,VLOOKUP(B53,[4]hasPortolet!$A$1:$B$81,2,FALSE))</f>
        <v>0</v>
      </c>
      <c r="T53" t="b">
        <f>IF(ISNA(VLOOKUP(B53,[5]hasWater!$A$1:$B$157,2,FALSE)),FALSE,VLOOKUP(B53,[5]hasWater!$A$1:$B$157,2,FALSE))</f>
        <v>0</v>
      </c>
      <c r="U53" t="b">
        <f>IF(ISNA(VLOOKUP(B53,[6]hasPavillion!$A$1:$B$97,2,FALSE)),FALSE,VLOOKUP(B53,[6]hasPavillion!$A$1:$B$97,2,FALSE))</f>
        <v>0</v>
      </c>
      <c r="V53" t="b">
        <f>IF(ISNA(VLOOKUP(B53,[7]hasPicnicTable!$A$1:$B$149,2,FALSE)),FALSE,VLOOKUP(B53,[7]hasPicnicTable!$A$1:$B$149,2,FALSE))</f>
        <v>1</v>
      </c>
      <c r="W53" t="b">
        <f>IF(ISNA(VLOOKUP(B53,[8]hasGrill!$A$1:$B$106,2,FALSE)),FALSE,VLOOKUP(B53,[8]hasGrill!$A$1:$B$106,2,FALSE))</f>
        <v>1</v>
      </c>
      <c r="X53" t="b">
        <f>IF(ISNA(VLOOKUP(B53,[9]hasPlayground!$A$1:$B$133,2,FALSE)),FALSE,VLOOKUP(B53,[9]hasPlayground!$A$1:$B$133,2,FALSE))</f>
        <v>0</v>
      </c>
      <c r="Y53" t="b">
        <f>IF(ISNA(VLOOKUP(B53,[10]hasBaseball!$A$1:$B$24,2,FALSE)),FALSE,VLOOKUP(B53,[10]hasBaseball!$A$1:$B$24,2,FALSE))</f>
        <v>0</v>
      </c>
      <c r="Z53" t="b">
        <f>IF(ISNA(VLOOKUP(B53,[11]hasBasketBall!$A$1:$B$90,2,FALSE)),FALSE,VLOOKUP(B53,[11]hasBasketBall!$A$1:$B$90,2,FALSE))</f>
        <v>0</v>
      </c>
      <c r="AA53" t="b">
        <v>0</v>
      </c>
      <c r="AB53" t="b">
        <v>0</v>
      </c>
      <c r="AC53" t="b">
        <v>0</v>
      </c>
      <c r="AD53" t="b">
        <v>0</v>
      </c>
      <c r="AE53" t="b">
        <f>IF(ISNA(VLOOKUP(B53,[12]hasDogPark!$A$1:$B$14,2,FALSE)),FALSE,VLOOKUP(B53,[12]hasDogPark!$A$1:$B$14,2,FALSE))</f>
        <v>0</v>
      </c>
      <c r="AF53" t="b">
        <v>0</v>
      </c>
      <c r="AG53" t="b">
        <v>0</v>
      </c>
      <c r="AH53" t="b">
        <v>0</v>
      </c>
      <c r="AI53" t="b">
        <v>0</v>
      </c>
      <c r="AJ53" t="b">
        <f>IF(ISNA(VLOOKUP(B53,[13]hasSkatePark!$A$1:$B$16,2,FALSE)),FALSE,VLOOKUP(B53,[13]hasSkatePark!$A$1:$B$16,2,FALSE))</f>
        <v>0</v>
      </c>
      <c r="AK53" t="b">
        <f>IF(ISNA(VLOOKUP(B53,[14]hasSoccer!$A$1:$B$31,2,FALSE)),FALSE,VLOOKUP(B53,[14]hasSoccer!$A$1:$B$31,2,FALSE))</f>
        <v>0</v>
      </c>
      <c r="AL53" t="b">
        <f>IF(ISNA(VLOOKUP(B53,[15]hasSoftball!$A$1:$B$55,2,FALSE)),FALSE,VLOOKUP(B53,[15]hasSoftball!$A$1:$B$55,2,FALSE))</f>
        <v>0</v>
      </c>
      <c r="AM53" t="b">
        <f>IF(ISNA(VLOOKUP(B53,[16]hasTennis!$A$1:$B$34,2,FALSE)),FALSE,VLOOKUP(B53,[16]hasTennis!$A$1:$B$34,2,FALSE))</f>
        <v>0</v>
      </c>
      <c r="AN53" t="b">
        <v>0</v>
      </c>
      <c r="AO53" t="b">
        <f>IF(ISNA(VLOOKUP(B53,[17]hasPool!$A$1:$B$29,2,FALSE)),FALSE,VLOOKUP(B53,[17]hasPool!$A$1:$B$29,2,FALSE))</f>
        <v>0</v>
      </c>
      <c r="AP53" t="b">
        <v>0</v>
      </c>
      <c r="AQ53" t="b">
        <f>IF(ISNA(VLOOKUP(B53,[18]unpavedBike!$A$1:$B$19,2,FALSE)),FALSE,VLOOKUP(B53,[18]unpavedBike!$A$1:$B$19,2,FALSE))</f>
        <v>0</v>
      </c>
      <c r="AR53" t="b">
        <f>IF(ISNA(VLOOKUP(B53,[19]pavedBike!$A$1:$B$62,2,FALSE)),FALSE,VLOOKUP(B53,[19]pavedBike!$A$1:$B$62,2,FALSE))</f>
        <v>0</v>
      </c>
      <c r="AS53" t="b">
        <f>IF(ISNA(VLOOKUP(B53,[20]hasWalkingTrail!$A$1:$B$142,2,FALSE)),FALSE,VLOOKUP(B53,[20]hasWalkingTrail!$A$1:$B$142,2,FALSE))</f>
        <v>0</v>
      </c>
    </row>
    <row r="54" spans="1:46" x14ac:dyDescent="0.2">
      <c r="A54">
        <v>67</v>
      </c>
      <c r="B54" t="s">
        <v>183</v>
      </c>
      <c r="E54" t="s">
        <v>39</v>
      </c>
      <c r="G54">
        <v>-98</v>
      </c>
      <c r="H54">
        <v>29</v>
      </c>
      <c r="I54">
        <v>0</v>
      </c>
      <c r="J54" t="b">
        <v>0</v>
      </c>
      <c r="N54" t="b">
        <f>IF(ISNA(VLOOKUP(B54,[1]hasCommunityCenter!$A$1:$B$45,2,FALSE)),FALSE,VLOOKUP(B54,[1]hasCommunityCenter!$A$1:$B$45,2,FALSE))</f>
        <v>0</v>
      </c>
      <c r="O54" t="b">
        <v>0</v>
      </c>
      <c r="P54" t="b">
        <v>0</v>
      </c>
      <c r="Q54" t="b">
        <f>'School Parks'!P54=IF(ISNA(VLOOKUP(B54,[2]hasPublicArtDisplay!$A$1:$B$40,2,FALSE)),FALSE,VLOOKUP(B54,[2]hasPublicArtDisplay!$A$1:$B$40,2,FALSE))</f>
        <v>1</v>
      </c>
      <c r="R54" t="b">
        <f>IF(ISNA(VLOOKUP(B54,[3]hasRestrooms!$A$1:$B$63,2,FALSE)),FALSE,VLOOKUP(B54,[3]hasRestrooms!$A$1:$B$63,2,FALSE))</f>
        <v>0</v>
      </c>
      <c r="S54" t="b">
        <f>IF(ISNA(VLOOKUP(B54,[4]hasPortolet!$A$1:$B$81,2,FALSE)),FALSE,VLOOKUP(B54,[4]hasPortolet!$A$1:$B$81,2,FALSE))</f>
        <v>0</v>
      </c>
      <c r="T54" t="b">
        <f>IF(ISNA(VLOOKUP(B54,[5]hasWater!$A$1:$B$157,2,FALSE)),FALSE,VLOOKUP(B54,[5]hasWater!$A$1:$B$157,2,FALSE))</f>
        <v>0</v>
      </c>
      <c r="U54" t="b">
        <f>IF(ISNA(VLOOKUP(B54,[6]hasPavillion!$A$1:$B$97,2,FALSE)),FALSE,VLOOKUP(B54,[6]hasPavillion!$A$1:$B$97,2,FALSE))</f>
        <v>0</v>
      </c>
      <c r="V54" t="b">
        <f>IF(ISNA(VLOOKUP(B54,[7]hasPicnicTable!$A$1:$B$149,2,FALSE)),FALSE,VLOOKUP(B54,[7]hasPicnicTable!$A$1:$B$149,2,FALSE))</f>
        <v>1</v>
      </c>
      <c r="W54" t="b">
        <f>IF(ISNA(VLOOKUP(B54,[8]hasGrill!$A$1:$B$106,2,FALSE)),FALSE,VLOOKUP(B54,[8]hasGrill!$A$1:$B$106,2,FALSE))</f>
        <v>1</v>
      </c>
      <c r="X54" t="b">
        <f>IF(ISNA(VLOOKUP(B54,[9]hasPlayground!$A$1:$B$133,2,FALSE)),FALSE,VLOOKUP(B54,[9]hasPlayground!$A$1:$B$133,2,FALSE))</f>
        <v>1</v>
      </c>
      <c r="Y54" t="b">
        <f>IF(ISNA(VLOOKUP(B54,[10]hasBaseball!$A$1:$B$24,2,FALSE)),FALSE,VLOOKUP(B54,[10]hasBaseball!$A$1:$B$24,2,FALSE))</f>
        <v>0</v>
      </c>
      <c r="Z54" t="b">
        <f>IF(ISNA(VLOOKUP(B54,[11]hasBasketBall!$A$1:$B$90,2,FALSE)),FALSE,VLOOKUP(B54,[11]hasBasketBall!$A$1:$B$90,2,FALSE))</f>
        <v>0</v>
      </c>
      <c r="AA54" t="b">
        <v>0</v>
      </c>
      <c r="AB54" t="b">
        <v>0</v>
      </c>
      <c r="AC54" t="b">
        <v>0</v>
      </c>
      <c r="AD54" t="b">
        <v>0</v>
      </c>
      <c r="AE54" t="b">
        <f>IF(ISNA(VLOOKUP(B54,[12]hasDogPark!$A$1:$B$14,2,FALSE)),FALSE,VLOOKUP(B54,[12]hasDogPark!$A$1:$B$14,2,FALSE))</f>
        <v>0</v>
      </c>
      <c r="AF54" t="b">
        <v>0</v>
      </c>
      <c r="AG54" t="b">
        <v>0</v>
      </c>
      <c r="AH54" t="b">
        <v>0</v>
      </c>
      <c r="AI54" t="b">
        <v>0</v>
      </c>
      <c r="AJ54" t="b">
        <f>IF(ISNA(VLOOKUP(B54,[13]hasSkatePark!$A$1:$B$16,2,FALSE)),FALSE,VLOOKUP(B54,[13]hasSkatePark!$A$1:$B$16,2,FALSE))</f>
        <v>0</v>
      </c>
      <c r="AK54" t="b">
        <f>IF(ISNA(VLOOKUP(B54,[14]hasSoccer!$A$1:$B$31,2,FALSE)),FALSE,VLOOKUP(B54,[14]hasSoccer!$A$1:$B$31,2,FALSE))</f>
        <v>0</v>
      </c>
      <c r="AL54" t="b">
        <f>IF(ISNA(VLOOKUP(B54,[15]hasSoftball!$A$1:$B$55,2,FALSE)),FALSE,VLOOKUP(B54,[15]hasSoftball!$A$1:$B$55,2,FALSE))</f>
        <v>0</v>
      </c>
      <c r="AM54" t="b">
        <f>IF(ISNA(VLOOKUP(B54,[16]hasTennis!$A$1:$B$34,2,FALSE)),FALSE,VLOOKUP(B54,[16]hasTennis!$A$1:$B$34,2,FALSE))</f>
        <v>1</v>
      </c>
      <c r="AN54" t="b">
        <v>0</v>
      </c>
      <c r="AO54" t="b">
        <f>IF(ISNA(VLOOKUP(B54,[17]hasPool!$A$1:$B$29,2,FALSE)),FALSE,VLOOKUP(B54,[17]hasPool!$A$1:$B$29,2,FALSE))</f>
        <v>1</v>
      </c>
      <c r="AP54" t="b">
        <v>0</v>
      </c>
      <c r="AQ54" t="b">
        <f>IF(ISNA(VLOOKUP(B54,[18]unpavedBike!$A$1:$B$19,2,FALSE)),FALSE,VLOOKUP(B54,[18]unpavedBike!$A$1:$B$19,2,FALSE))</f>
        <v>0</v>
      </c>
      <c r="AR54" t="b">
        <f>IF(ISNA(VLOOKUP(B54,[19]pavedBike!$A$1:$B$62,2,FALSE)),FALSE,VLOOKUP(B54,[19]pavedBike!$A$1:$B$62,2,FALSE))</f>
        <v>0</v>
      </c>
      <c r="AS54" t="b">
        <f>IF(ISNA(VLOOKUP(B54,[20]hasWalkingTrail!$A$1:$B$142,2,FALSE)),FALSE,VLOOKUP(B54,[20]hasWalkingTrail!$A$1:$B$142,2,FALSE))</f>
        <v>0</v>
      </c>
    </row>
    <row r="55" spans="1:46" x14ac:dyDescent="0.2">
      <c r="A55">
        <v>68</v>
      </c>
      <c r="B55" t="s">
        <v>184</v>
      </c>
      <c r="E55" t="s">
        <v>39</v>
      </c>
      <c r="G55">
        <v>-98</v>
      </c>
      <c r="H55">
        <v>29</v>
      </c>
      <c r="I55">
        <v>0</v>
      </c>
      <c r="J55" t="b">
        <v>0</v>
      </c>
      <c r="N55" t="b">
        <f>IF(ISNA(VLOOKUP(B55,[1]hasCommunityCenter!$A$1:$B$45,2,FALSE)),FALSE,VLOOKUP(B55,[1]hasCommunityCenter!$A$1:$B$45,2,FALSE))</f>
        <v>0</v>
      </c>
      <c r="O55" t="b">
        <v>0</v>
      </c>
      <c r="P55" t="b">
        <v>0</v>
      </c>
      <c r="Q55" t="b">
        <f>'School Parks'!P55=IF(ISNA(VLOOKUP(B55,[2]hasPublicArtDisplay!$A$1:$B$40,2,FALSE)),FALSE,VLOOKUP(B55,[2]hasPublicArtDisplay!$A$1:$B$40,2,FALSE))</f>
        <v>1</v>
      </c>
      <c r="R55" t="b">
        <f>IF(ISNA(VLOOKUP(B55,[3]hasRestrooms!$A$1:$B$63,2,FALSE)),FALSE,VLOOKUP(B55,[3]hasRestrooms!$A$1:$B$63,2,FALSE))</f>
        <v>0</v>
      </c>
      <c r="S55" t="b">
        <f>IF(ISNA(VLOOKUP(B55,[4]hasPortolet!$A$1:$B$81,2,FALSE)),FALSE,VLOOKUP(B55,[4]hasPortolet!$A$1:$B$81,2,FALSE))</f>
        <v>0</v>
      </c>
      <c r="T55" t="b">
        <f>IF(ISNA(VLOOKUP(B55,[5]hasWater!$A$1:$B$157,2,FALSE)),FALSE,VLOOKUP(B55,[5]hasWater!$A$1:$B$157,2,FALSE))</f>
        <v>0</v>
      </c>
      <c r="U55" t="b">
        <f>IF(ISNA(VLOOKUP(B55,[6]hasPavillion!$A$1:$B$97,2,FALSE)),FALSE,VLOOKUP(B55,[6]hasPavillion!$A$1:$B$97,2,FALSE))</f>
        <v>0</v>
      </c>
      <c r="V55" t="b">
        <f>IF(ISNA(VLOOKUP(B55,[7]hasPicnicTable!$A$1:$B$149,2,FALSE)),FALSE,VLOOKUP(B55,[7]hasPicnicTable!$A$1:$B$149,2,FALSE))</f>
        <v>0</v>
      </c>
      <c r="W55" t="b">
        <f>IF(ISNA(VLOOKUP(B55,[8]hasGrill!$A$1:$B$106,2,FALSE)),FALSE,VLOOKUP(B55,[8]hasGrill!$A$1:$B$106,2,FALSE))</f>
        <v>0</v>
      </c>
      <c r="X55" t="b">
        <f>IF(ISNA(VLOOKUP(B55,[9]hasPlayground!$A$1:$B$133,2,FALSE)),FALSE,VLOOKUP(B55,[9]hasPlayground!$A$1:$B$133,2,FALSE))</f>
        <v>0</v>
      </c>
      <c r="Y55" t="b">
        <f>IF(ISNA(VLOOKUP(B55,[10]hasBaseball!$A$1:$B$24,2,FALSE)),FALSE,VLOOKUP(B55,[10]hasBaseball!$A$1:$B$24,2,FALSE))</f>
        <v>0</v>
      </c>
      <c r="Z55" t="b">
        <f>IF(ISNA(VLOOKUP(B55,[11]hasBasketBall!$A$1:$B$90,2,FALSE)),FALSE,VLOOKUP(B55,[11]hasBasketBall!$A$1:$B$90,2,FALSE))</f>
        <v>0</v>
      </c>
      <c r="AA55" t="b">
        <v>0</v>
      </c>
      <c r="AB55" t="b">
        <v>0</v>
      </c>
      <c r="AC55" t="b">
        <v>0</v>
      </c>
      <c r="AD55" t="b">
        <v>1</v>
      </c>
      <c r="AE55" t="b">
        <f>IF(ISNA(VLOOKUP(B55,[12]hasDogPark!$A$1:$B$14,2,FALSE)),FALSE,VLOOKUP(B55,[12]hasDogPark!$A$1:$B$14,2,FALSE))</f>
        <v>0</v>
      </c>
      <c r="AF55" t="b">
        <v>0</v>
      </c>
      <c r="AG55" t="b">
        <v>0</v>
      </c>
      <c r="AH55" t="b">
        <v>0</v>
      </c>
      <c r="AI55" t="b">
        <v>0</v>
      </c>
      <c r="AJ55" t="b">
        <f>IF(ISNA(VLOOKUP(B55,[13]hasSkatePark!$A$1:$B$16,2,FALSE)),FALSE,VLOOKUP(B55,[13]hasSkatePark!$A$1:$B$16,2,FALSE))</f>
        <v>0</v>
      </c>
      <c r="AK55" t="b">
        <f>IF(ISNA(VLOOKUP(B55,[14]hasSoccer!$A$1:$B$31,2,FALSE)),FALSE,VLOOKUP(B55,[14]hasSoccer!$A$1:$B$31,2,FALSE))</f>
        <v>0</v>
      </c>
      <c r="AL55" t="b">
        <f>IF(ISNA(VLOOKUP(B55,[15]hasSoftball!$A$1:$B$55,2,FALSE)),FALSE,VLOOKUP(B55,[15]hasSoftball!$A$1:$B$55,2,FALSE))</f>
        <v>0</v>
      </c>
      <c r="AM55" t="b">
        <f>IF(ISNA(VLOOKUP(B55,[16]hasTennis!$A$1:$B$34,2,FALSE)),FALSE,VLOOKUP(B55,[16]hasTennis!$A$1:$B$34,2,FALSE))</f>
        <v>0</v>
      </c>
      <c r="AN55" t="b">
        <v>0</v>
      </c>
      <c r="AO55" t="b">
        <f>IF(ISNA(VLOOKUP(B55,[17]hasPool!$A$1:$B$29,2,FALSE)),FALSE,VLOOKUP(B55,[17]hasPool!$A$1:$B$29,2,FALSE))</f>
        <v>0</v>
      </c>
      <c r="AP55" t="b">
        <v>0</v>
      </c>
      <c r="AQ55" t="b">
        <f>IF(ISNA(VLOOKUP(B55,[18]unpavedBike!$A$1:$B$19,2,FALSE)),FALSE,VLOOKUP(B55,[18]unpavedBike!$A$1:$B$19,2,FALSE))</f>
        <v>0</v>
      </c>
      <c r="AR55" t="b">
        <f>IF(ISNA(VLOOKUP(B55,[19]pavedBike!$A$1:$B$62,2,FALSE)),FALSE,VLOOKUP(B55,[19]pavedBike!$A$1:$B$62,2,FALSE))</f>
        <v>0</v>
      </c>
      <c r="AS55" t="b">
        <f>IF(ISNA(VLOOKUP(B55,[20]hasWalkingTrail!$A$1:$B$142,2,FALSE)),FALSE,VLOOKUP(B55,[20]hasWalkingTrail!$A$1:$B$142,2,FALSE))</f>
        <v>0</v>
      </c>
    </row>
    <row r="56" spans="1:46" x14ac:dyDescent="0.2">
      <c r="A56">
        <v>69</v>
      </c>
      <c r="B56" t="s">
        <v>185</v>
      </c>
      <c r="E56" t="s">
        <v>39</v>
      </c>
      <c r="G56">
        <v>-98</v>
      </c>
      <c r="H56">
        <v>29</v>
      </c>
      <c r="I56">
        <v>0</v>
      </c>
      <c r="J56" t="b">
        <v>0</v>
      </c>
      <c r="N56" t="b">
        <f>IF(ISNA(VLOOKUP(B56,[1]hasCommunityCenter!$A$1:$B$45,2,FALSE)),FALSE,VLOOKUP(B56,[1]hasCommunityCenter!$A$1:$B$45,2,FALSE))</f>
        <v>0</v>
      </c>
      <c r="O56" t="b">
        <v>0</v>
      </c>
      <c r="P56" t="b">
        <v>0</v>
      </c>
      <c r="Q56" t="b">
        <f>'School Parks'!P56=IF(ISNA(VLOOKUP(B56,[2]hasPublicArtDisplay!$A$1:$B$40,2,FALSE)),FALSE,VLOOKUP(B56,[2]hasPublicArtDisplay!$A$1:$B$40,2,FALSE))</f>
        <v>1</v>
      </c>
      <c r="R56" t="b">
        <f>IF(ISNA(VLOOKUP(B56,[3]hasRestrooms!$A$1:$B$63,2,FALSE)),FALSE,VLOOKUP(B56,[3]hasRestrooms!$A$1:$B$63,2,FALSE))</f>
        <v>0</v>
      </c>
      <c r="S56" t="b">
        <f>IF(ISNA(VLOOKUP(B56,[4]hasPortolet!$A$1:$B$81,2,FALSE)),FALSE,VLOOKUP(B56,[4]hasPortolet!$A$1:$B$81,2,FALSE))</f>
        <v>1</v>
      </c>
      <c r="T56" t="b">
        <f>IF(ISNA(VLOOKUP(B56,[5]hasWater!$A$1:$B$157,2,FALSE)),FALSE,VLOOKUP(B56,[5]hasWater!$A$1:$B$157,2,FALSE))</f>
        <v>1</v>
      </c>
      <c r="U56" t="b">
        <f>IF(ISNA(VLOOKUP(B56,[6]hasPavillion!$A$1:$B$97,2,FALSE)),FALSE,VLOOKUP(B56,[6]hasPavillion!$A$1:$B$97,2,FALSE))</f>
        <v>1</v>
      </c>
      <c r="V56" t="b">
        <f>IF(ISNA(VLOOKUP(B56,[7]hasPicnicTable!$A$1:$B$149,2,FALSE)),FALSE,VLOOKUP(B56,[7]hasPicnicTable!$A$1:$B$149,2,FALSE))</f>
        <v>1</v>
      </c>
      <c r="W56" t="b">
        <f>IF(ISNA(VLOOKUP(B56,[8]hasGrill!$A$1:$B$106,2,FALSE)),FALSE,VLOOKUP(B56,[8]hasGrill!$A$1:$B$106,2,FALSE))</f>
        <v>1</v>
      </c>
      <c r="X56" t="b">
        <f>IF(ISNA(VLOOKUP(B56,[9]hasPlayground!$A$1:$B$133,2,FALSE)),FALSE,VLOOKUP(B56,[9]hasPlayground!$A$1:$B$133,2,FALSE))</f>
        <v>1</v>
      </c>
      <c r="Y56" t="b">
        <f>IF(ISNA(VLOOKUP(B56,[10]hasBaseball!$A$1:$B$24,2,FALSE)),FALSE,VLOOKUP(B56,[10]hasBaseball!$A$1:$B$24,2,FALSE))</f>
        <v>0</v>
      </c>
      <c r="Z56" t="b">
        <f>IF(ISNA(VLOOKUP(B56,[11]hasBasketBall!$A$1:$B$90,2,FALSE)),FALSE,VLOOKUP(B56,[11]hasBasketBall!$A$1:$B$90,2,FALSE))</f>
        <v>1</v>
      </c>
      <c r="AA56" t="b">
        <v>0</v>
      </c>
      <c r="AB56" t="b">
        <v>0</v>
      </c>
      <c r="AC56" t="b">
        <v>0</v>
      </c>
      <c r="AD56" t="b">
        <v>0</v>
      </c>
      <c r="AE56" t="b">
        <f>IF(ISNA(VLOOKUP(B56,[12]hasDogPark!$A$1:$B$14,2,FALSE)),FALSE,VLOOKUP(B56,[12]hasDogPark!$A$1:$B$14,2,FALSE))</f>
        <v>0</v>
      </c>
      <c r="AF56" t="b">
        <v>0</v>
      </c>
      <c r="AG56" t="b">
        <v>0</v>
      </c>
      <c r="AH56" t="b">
        <v>0</v>
      </c>
      <c r="AI56" t="b">
        <v>0</v>
      </c>
      <c r="AJ56" t="b">
        <f>IF(ISNA(VLOOKUP(B56,[13]hasSkatePark!$A$1:$B$16,2,FALSE)),FALSE,VLOOKUP(B56,[13]hasSkatePark!$A$1:$B$16,2,FALSE))</f>
        <v>0</v>
      </c>
      <c r="AK56" t="b">
        <f>IF(ISNA(VLOOKUP(B56,[14]hasSoccer!$A$1:$B$31,2,FALSE)),FALSE,VLOOKUP(B56,[14]hasSoccer!$A$1:$B$31,2,FALSE))</f>
        <v>0</v>
      </c>
      <c r="AL56" t="b">
        <f>IF(ISNA(VLOOKUP(B56,[15]hasSoftball!$A$1:$B$55,2,FALSE)),FALSE,VLOOKUP(B56,[15]hasSoftball!$A$1:$B$55,2,FALSE))</f>
        <v>0</v>
      </c>
      <c r="AM56" t="b">
        <f>IF(ISNA(VLOOKUP(B56,[16]hasTennis!$A$1:$B$34,2,FALSE)),FALSE,VLOOKUP(B56,[16]hasTennis!$A$1:$B$34,2,FALSE))</f>
        <v>0</v>
      </c>
      <c r="AN56" t="b">
        <v>0</v>
      </c>
      <c r="AO56" t="b">
        <f>IF(ISNA(VLOOKUP(B56,[17]hasPool!$A$1:$B$29,2,FALSE)),FALSE,VLOOKUP(B56,[17]hasPool!$A$1:$B$29,2,FALSE))</f>
        <v>0</v>
      </c>
      <c r="AP56" t="b">
        <v>0</v>
      </c>
      <c r="AQ56" t="b">
        <f>IF(ISNA(VLOOKUP(B56,[18]unpavedBike!$A$1:$B$19,2,FALSE)),FALSE,VLOOKUP(B56,[18]unpavedBike!$A$1:$B$19,2,FALSE))</f>
        <v>0</v>
      </c>
      <c r="AR56" t="b">
        <f>IF(ISNA(VLOOKUP(B56,[19]pavedBike!$A$1:$B$62,2,FALSE)),FALSE,VLOOKUP(B56,[19]pavedBike!$A$1:$B$62,2,FALSE))</f>
        <v>0</v>
      </c>
      <c r="AS56" t="b">
        <f>IF(ISNA(VLOOKUP(B56,[20]hasWalkingTrail!$A$1:$B$142,2,FALSE)),FALSE,VLOOKUP(B56,[20]hasWalkingTrail!$A$1:$B$142,2,FALSE))</f>
        <v>0</v>
      </c>
    </row>
    <row r="57" spans="1:46" x14ac:dyDescent="0.2">
      <c r="A57">
        <v>70</v>
      </c>
      <c r="B57" t="s">
        <v>186</v>
      </c>
      <c r="E57" t="s">
        <v>39</v>
      </c>
      <c r="G57">
        <v>-98</v>
      </c>
      <c r="H57">
        <v>29</v>
      </c>
      <c r="I57">
        <v>0</v>
      </c>
      <c r="J57" t="b">
        <v>0</v>
      </c>
      <c r="N57" t="b">
        <f>IF(ISNA(VLOOKUP(B57,[1]hasCommunityCenter!$A$1:$B$45,2,FALSE)),FALSE,VLOOKUP(B57,[1]hasCommunityCenter!$A$1:$B$45,2,FALSE))</f>
        <v>0</v>
      </c>
      <c r="O57" t="b">
        <v>0</v>
      </c>
      <c r="P57" t="b">
        <v>0</v>
      </c>
      <c r="Q57" t="b">
        <f>'School Parks'!P57=IF(ISNA(VLOOKUP(B57,[2]hasPublicArtDisplay!$A$1:$B$40,2,FALSE)),FALSE,VLOOKUP(B57,[2]hasPublicArtDisplay!$A$1:$B$40,2,FALSE))</f>
        <v>1</v>
      </c>
      <c r="R57" t="b">
        <f>IF(ISNA(VLOOKUP(B57,[3]hasRestrooms!$A$1:$B$63,2,FALSE)),FALSE,VLOOKUP(B57,[3]hasRestrooms!$A$1:$B$63,2,FALSE))</f>
        <v>0</v>
      </c>
      <c r="S57" t="b">
        <f>IF(ISNA(VLOOKUP(B57,[4]hasPortolet!$A$1:$B$81,2,FALSE)),FALSE,VLOOKUP(B57,[4]hasPortolet!$A$1:$B$81,2,FALSE))</f>
        <v>0</v>
      </c>
      <c r="T57" t="b">
        <f>IF(ISNA(VLOOKUP(B57,[5]hasWater!$A$1:$B$157,2,FALSE)),FALSE,VLOOKUP(B57,[5]hasWater!$A$1:$B$157,2,FALSE))</f>
        <v>0</v>
      </c>
      <c r="U57" t="b">
        <f>IF(ISNA(VLOOKUP(B57,[6]hasPavillion!$A$1:$B$97,2,FALSE)),FALSE,VLOOKUP(B57,[6]hasPavillion!$A$1:$B$97,2,FALSE))</f>
        <v>0</v>
      </c>
      <c r="V57" t="b">
        <f>IF(ISNA(VLOOKUP(B57,[7]hasPicnicTable!$A$1:$B$149,2,FALSE)),FALSE,VLOOKUP(B57,[7]hasPicnicTable!$A$1:$B$149,2,FALSE))</f>
        <v>0</v>
      </c>
      <c r="W57" t="b">
        <f>IF(ISNA(VLOOKUP(B57,[8]hasGrill!$A$1:$B$106,2,FALSE)),FALSE,VLOOKUP(B57,[8]hasGrill!$A$1:$B$106,2,FALSE))</f>
        <v>0</v>
      </c>
      <c r="X57" t="b">
        <f>IF(ISNA(VLOOKUP(B57,[9]hasPlayground!$A$1:$B$133,2,FALSE)),FALSE,VLOOKUP(B57,[9]hasPlayground!$A$1:$B$133,2,FALSE))</f>
        <v>0</v>
      </c>
      <c r="Y57" t="b">
        <f>IF(ISNA(VLOOKUP(B57,[10]hasBaseball!$A$1:$B$24,2,FALSE)),FALSE,VLOOKUP(B57,[10]hasBaseball!$A$1:$B$24,2,FALSE))</f>
        <v>0</v>
      </c>
      <c r="Z57" t="b">
        <f>IF(ISNA(VLOOKUP(B57,[11]hasBasketBall!$A$1:$B$90,2,FALSE)),FALSE,VLOOKUP(B57,[11]hasBasketBall!$A$1:$B$90,2,FALSE))</f>
        <v>0</v>
      </c>
      <c r="AA57" t="b">
        <v>0</v>
      </c>
      <c r="AB57" t="b">
        <v>0</v>
      </c>
      <c r="AC57" t="b">
        <v>0</v>
      </c>
      <c r="AD57" t="b">
        <v>0</v>
      </c>
      <c r="AE57" t="b">
        <f>IF(ISNA(VLOOKUP(B57,[12]hasDogPark!$A$1:$B$14,2,FALSE)),FALSE,VLOOKUP(B57,[12]hasDogPark!$A$1:$B$14,2,FALSE))</f>
        <v>0</v>
      </c>
      <c r="AF57" t="b">
        <v>0</v>
      </c>
      <c r="AG57" t="b">
        <v>0</v>
      </c>
      <c r="AH57" t="b">
        <v>0</v>
      </c>
      <c r="AI57" t="b">
        <v>0</v>
      </c>
      <c r="AJ57" t="b">
        <f>IF(ISNA(VLOOKUP(B57,[13]hasSkatePark!$A$1:$B$16,2,FALSE)),FALSE,VLOOKUP(B57,[13]hasSkatePark!$A$1:$B$16,2,FALSE))</f>
        <v>0</v>
      </c>
      <c r="AK57" t="b">
        <f>IF(ISNA(VLOOKUP(B57,[14]hasSoccer!$A$1:$B$31,2,FALSE)),FALSE,VLOOKUP(B57,[14]hasSoccer!$A$1:$B$31,2,FALSE))</f>
        <v>0</v>
      </c>
      <c r="AL57" t="b">
        <f>IF(ISNA(VLOOKUP(B57,[15]hasSoftball!$A$1:$B$55,2,FALSE)),FALSE,VLOOKUP(B57,[15]hasSoftball!$A$1:$B$55,2,FALSE))</f>
        <v>0</v>
      </c>
      <c r="AM57" t="b">
        <f>IF(ISNA(VLOOKUP(B57,[16]hasTennis!$A$1:$B$34,2,FALSE)),FALSE,VLOOKUP(B57,[16]hasTennis!$A$1:$B$34,2,FALSE))</f>
        <v>0</v>
      </c>
      <c r="AN57" t="b">
        <v>0</v>
      </c>
      <c r="AO57" t="b">
        <f>IF(ISNA(VLOOKUP(B57,[17]hasPool!$A$1:$B$29,2,FALSE)),FALSE,VLOOKUP(B57,[17]hasPool!$A$1:$B$29,2,FALSE))</f>
        <v>0</v>
      </c>
      <c r="AP57" t="b">
        <v>0</v>
      </c>
      <c r="AQ57" t="b">
        <f>IF(ISNA(VLOOKUP(B57,[18]unpavedBike!$A$1:$B$19,2,FALSE)),FALSE,VLOOKUP(B57,[18]unpavedBike!$A$1:$B$19,2,FALSE))</f>
        <v>0</v>
      </c>
      <c r="AR57" t="b">
        <f>IF(ISNA(VLOOKUP(B57,[19]pavedBike!$A$1:$B$62,2,FALSE)),FALSE,VLOOKUP(B57,[19]pavedBike!$A$1:$B$62,2,FALSE))</f>
        <v>0</v>
      </c>
      <c r="AS57" t="b">
        <f>IF(ISNA(VLOOKUP(B57,[20]hasWalkingTrail!$A$1:$B$142,2,FALSE)),FALSE,VLOOKUP(B57,[20]hasWalkingTrail!$A$1:$B$142,2,FALSE))</f>
        <v>1</v>
      </c>
    </row>
    <row r="58" spans="1:46" x14ac:dyDescent="0.2">
      <c r="A58">
        <v>71</v>
      </c>
      <c r="B58" t="s">
        <v>187</v>
      </c>
      <c r="E58" t="s">
        <v>39</v>
      </c>
      <c r="G58">
        <v>-98</v>
      </c>
      <c r="H58">
        <v>29</v>
      </c>
      <c r="I58">
        <v>0</v>
      </c>
      <c r="J58" t="b">
        <v>0</v>
      </c>
      <c r="N58" t="b">
        <f>IF(ISNA(VLOOKUP(B58,[1]hasCommunityCenter!$A$1:$B$45,2,FALSE)),FALSE,VLOOKUP(B58,[1]hasCommunityCenter!$A$1:$B$45,2,FALSE))</f>
        <v>1</v>
      </c>
      <c r="O58" t="b">
        <v>0</v>
      </c>
      <c r="P58" t="b">
        <v>0</v>
      </c>
      <c r="Q58" t="b">
        <f>'School Parks'!P58=IF(ISNA(VLOOKUP(B58,[2]hasPublicArtDisplay!$A$1:$B$40,2,FALSE)),FALSE,VLOOKUP(B58,[2]hasPublicArtDisplay!$A$1:$B$40,2,FALSE))</f>
        <v>1</v>
      </c>
      <c r="R58" t="b">
        <f>IF(ISNA(VLOOKUP(B58,[3]hasRestrooms!$A$1:$B$63,2,FALSE)),FALSE,VLOOKUP(B58,[3]hasRestrooms!$A$1:$B$63,2,FALSE))</f>
        <v>1</v>
      </c>
      <c r="S58" t="b">
        <f>IF(ISNA(VLOOKUP(B58,[4]hasPortolet!$A$1:$B$81,2,FALSE)),FALSE,VLOOKUP(B58,[4]hasPortolet!$A$1:$B$81,2,FALSE))</f>
        <v>0</v>
      </c>
      <c r="T58" t="b">
        <f>IF(ISNA(VLOOKUP(B58,[5]hasWater!$A$1:$B$157,2,FALSE)),FALSE,VLOOKUP(B58,[5]hasWater!$A$1:$B$157,2,FALSE))</f>
        <v>1</v>
      </c>
      <c r="U58" t="b">
        <f>IF(ISNA(VLOOKUP(B58,[6]hasPavillion!$A$1:$B$97,2,FALSE)),FALSE,VLOOKUP(B58,[6]hasPavillion!$A$1:$B$97,2,FALSE))</f>
        <v>1</v>
      </c>
      <c r="V58" t="b">
        <f>IF(ISNA(VLOOKUP(B58,[7]hasPicnicTable!$A$1:$B$149,2,FALSE)),FALSE,VLOOKUP(B58,[7]hasPicnicTable!$A$1:$B$149,2,FALSE))</f>
        <v>1</v>
      </c>
      <c r="W58" t="b">
        <f>IF(ISNA(VLOOKUP(B58,[8]hasGrill!$A$1:$B$106,2,FALSE)),FALSE,VLOOKUP(B58,[8]hasGrill!$A$1:$B$106,2,FALSE))</f>
        <v>1</v>
      </c>
      <c r="X58" t="b">
        <f>IF(ISNA(VLOOKUP(B58,[9]hasPlayground!$A$1:$B$133,2,FALSE)),FALSE,VLOOKUP(B58,[9]hasPlayground!$A$1:$B$133,2,FALSE))</f>
        <v>1</v>
      </c>
      <c r="Y58" t="b">
        <f>IF(ISNA(VLOOKUP(B58,[10]hasBaseball!$A$1:$B$24,2,FALSE)),FALSE,VLOOKUP(B58,[10]hasBaseball!$A$1:$B$24,2,FALSE))</f>
        <v>0</v>
      </c>
      <c r="Z58" t="b">
        <f>IF(ISNA(VLOOKUP(B58,[11]hasBasketBall!$A$1:$B$90,2,FALSE)),FALSE,VLOOKUP(B58,[11]hasBasketBall!$A$1:$B$90,2,FALSE))</f>
        <v>1</v>
      </c>
      <c r="AA58" t="b">
        <v>0</v>
      </c>
      <c r="AB58" t="b">
        <v>0</v>
      </c>
      <c r="AC58" t="b">
        <v>0</v>
      </c>
      <c r="AD58" t="b">
        <v>0</v>
      </c>
      <c r="AE58" t="b">
        <f>IF(ISNA(VLOOKUP(B58,[12]hasDogPark!$A$1:$B$14,2,FALSE)),FALSE,VLOOKUP(B58,[12]hasDogPark!$A$1:$B$14,2,FALSE))</f>
        <v>0</v>
      </c>
      <c r="AF58" t="b">
        <v>0</v>
      </c>
      <c r="AG58" t="b">
        <v>0</v>
      </c>
      <c r="AH58" t="b">
        <v>0</v>
      </c>
      <c r="AI58" t="b">
        <v>0</v>
      </c>
      <c r="AJ58" t="b">
        <f>IF(ISNA(VLOOKUP(B58,[13]hasSkatePark!$A$1:$B$16,2,FALSE)),FALSE,VLOOKUP(B58,[13]hasSkatePark!$A$1:$B$16,2,FALSE))</f>
        <v>0</v>
      </c>
      <c r="AK58" t="b">
        <f>IF(ISNA(VLOOKUP(B58,[14]hasSoccer!$A$1:$B$31,2,FALSE)),FALSE,VLOOKUP(B58,[14]hasSoccer!$A$1:$B$31,2,FALSE))</f>
        <v>0</v>
      </c>
      <c r="AL58" t="b">
        <f>IF(ISNA(VLOOKUP(B58,[15]hasSoftball!$A$1:$B$55,2,FALSE)),FALSE,VLOOKUP(B58,[15]hasSoftball!$A$1:$B$55,2,FALSE))</f>
        <v>1</v>
      </c>
      <c r="AM58" t="b">
        <f>IF(ISNA(VLOOKUP(B58,[16]hasTennis!$A$1:$B$34,2,FALSE)),FALSE,VLOOKUP(B58,[16]hasTennis!$A$1:$B$34,2,FALSE))</f>
        <v>0</v>
      </c>
      <c r="AN58" t="b">
        <v>0</v>
      </c>
      <c r="AO58" t="b">
        <f>IF(ISNA(VLOOKUP(B58,[17]hasPool!$A$1:$B$29,2,FALSE)),FALSE,VLOOKUP(B58,[17]hasPool!$A$1:$B$29,2,FALSE))</f>
        <v>1</v>
      </c>
      <c r="AP58" t="b">
        <v>0</v>
      </c>
      <c r="AQ58" t="b">
        <f>IF(ISNA(VLOOKUP(B58,[18]unpavedBike!$A$1:$B$19,2,FALSE)),FALSE,VLOOKUP(B58,[18]unpavedBike!$A$1:$B$19,2,FALSE))</f>
        <v>0</v>
      </c>
      <c r="AR58" t="b">
        <f>IF(ISNA(VLOOKUP(B58,[19]pavedBike!$A$1:$B$62,2,FALSE)),FALSE,VLOOKUP(B58,[19]pavedBike!$A$1:$B$62,2,FALSE))</f>
        <v>0</v>
      </c>
      <c r="AS58" t="b">
        <f>IF(ISNA(VLOOKUP(B58,[20]hasWalkingTrail!$A$1:$B$142,2,FALSE)),FALSE,VLOOKUP(B58,[20]hasWalkingTrail!$A$1:$B$142,2,FALSE))</f>
        <v>0</v>
      </c>
    </row>
    <row r="59" spans="1:46" x14ac:dyDescent="0.2">
      <c r="A59">
        <v>72</v>
      </c>
      <c r="B59" t="s">
        <v>188</v>
      </c>
      <c r="E59" t="s">
        <v>39</v>
      </c>
      <c r="G59">
        <v>-98</v>
      </c>
      <c r="H59">
        <v>29</v>
      </c>
      <c r="I59">
        <v>0</v>
      </c>
      <c r="J59" t="b">
        <v>0</v>
      </c>
      <c r="N59" t="b">
        <f>IF(ISNA(VLOOKUP(B59,[1]hasCommunityCenter!$A$1:$B$45,2,FALSE)),FALSE,VLOOKUP(B59,[1]hasCommunityCenter!$A$1:$B$45,2,FALSE))</f>
        <v>0</v>
      </c>
      <c r="O59" t="b">
        <v>0</v>
      </c>
      <c r="P59" t="b">
        <v>0</v>
      </c>
      <c r="Q59" t="b">
        <f>'School Parks'!P59=IF(ISNA(VLOOKUP(B59,[2]hasPublicArtDisplay!$A$1:$B$40,2,FALSE)),FALSE,VLOOKUP(B59,[2]hasPublicArtDisplay!$A$1:$B$40,2,FALSE))</f>
        <v>0</v>
      </c>
      <c r="R59" t="b">
        <f>IF(ISNA(VLOOKUP(B59,[3]hasRestrooms!$A$1:$B$63,2,FALSE)),FALSE,VLOOKUP(B59,[3]hasRestrooms!$A$1:$B$63,2,FALSE))</f>
        <v>0</v>
      </c>
      <c r="S59" t="b">
        <f>IF(ISNA(VLOOKUP(B59,[4]hasPortolet!$A$1:$B$81,2,FALSE)),FALSE,VLOOKUP(B59,[4]hasPortolet!$A$1:$B$81,2,FALSE))</f>
        <v>0</v>
      </c>
      <c r="T59" t="b">
        <f>IF(ISNA(VLOOKUP(B59,[5]hasWater!$A$1:$B$157,2,FALSE)),FALSE,VLOOKUP(B59,[5]hasWater!$A$1:$B$157,2,FALSE))</f>
        <v>0</v>
      </c>
      <c r="U59" t="b">
        <f>IF(ISNA(VLOOKUP(B59,[6]hasPavillion!$A$1:$B$97,2,FALSE)),FALSE,VLOOKUP(B59,[6]hasPavillion!$A$1:$B$97,2,FALSE))</f>
        <v>1</v>
      </c>
      <c r="V59" t="b">
        <f>IF(ISNA(VLOOKUP(B59,[7]hasPicnicTable!$A$1:$B$149,2,FALSE)),FALSE,VLOOKUP(B59,[7]hasPicnicTable!$A$1:$B$149,2,FALSE))</f>
        <v>0</v>
      </c>
      <c r="W59" t="b">
        <f>IF(ISNA(VLOOKUP(B59,[8]hasGrill!$A$1:$B$106,2,FALSE)),FALSE,VLOOKUP(B59,[8]hasGrill!$A$1:$B$106,2,FALSE))</f>
        <v>0</v>
      </c>
      <c r="X59" t="b">
        <f>IF(ISNA(VLOOKUP(B59,[9]hasPlayground!$A$1:$B$133,2,FALSE)),FALSE,VLOOKUP(B59,[9]hasPlayground!$A$1:$B$133,2,FALSE))</f>
        <v>0</v>
      </c>
      <c r="Y59" t="b">
        <f>IF(ISNA(VLOOKUP(B59,[10]hasBaseball!$A$1:$B$24,2,FALSE)),FALSE,VLOOKUP(B59,[10]hasBaseball!$A$1:$B$24,2,FALSE))</f>
        <v>0</v>
      </c>
      <c r="Z59" t="b">
        <f>IF(ISNA(VLOOKUP(B59,[11]hasBasketBall!$A$1:$B$90,2,FALSE)),FALSE,VLOOKUP(B59,[11]hasBasketBall!$A$1:$B$90,2,FALSE))</f>
        <v>0</v>
      </c>
      <c r="AA59" t="b">
        <v>0</v>
      </c>
      <c r="AB59" t="b">
        <v>0</v>
      </c>
      <c r="AC59" t="b">
        <v>0</v>
      </c>
      <c r="AD59" t="b">
        <v>0</v>
      </c>
      <c r="AE59" t="b">
        <f>IF(ISNA(VLOOKUP(B59,[12]hasDogPark!$A$1:$B$14,2,FALSE)),FALSE,VLOOKUP(B59,[12]hasDogPark!$A$1:$B$14,2,FALSE))</f>
        <v>0</v>
      </c>
      <c r="AF59" t="b">
        <v>0</v>
      </c>
      <c r="AG59" t="b">
        <v>0</v>
      </c>
      <c r="AH59" t="b">
        <v>0</v>
      </c>
      <c r="AI59" t="b">
        <v>0</v>
      </c>
      <c r="AJ59" t="b">
        <f>IF(ISNA(VLOOKUP(B59,[13]hasSkatePark!$A$1:$B$16,2,FALSE)),FALSE,VLOOKUP(B59,[13]hasSkatePark!$A$1:$B$16,2,FALSE))</f>
        <v>0</v>
      </c>
      <c r="AK59" t="b">
        <f>IF(ISNA(VLOOKUP(B59,[14]hasSoccer!$A$1:$B$31,2,FALSE)),FALSE,VLOOKUP(B59,[14]hasSoccer!$A$1:$B$31,2,FALSE))</f>
        <v>0</v>
      </c>
      <c r="AL59" t="b">
        <f>IF(ISNA(VLOOKUP(B59,[15]hasSoftball!$A$1:$B$55,2,FALSE)),FALSE,VLOOKUP(B59,[15]hasSoftball!$A$1:$B$55,2,FALSE))</f>
        <v>0</v>
      </c>
      <c r="AM59" t="b">
        <f>IF(ISNA(VLOOKUP(B59,[16]hasTennis!$A$1:$B$34,2,FALSE)),FALSE,VLOOKUP(B59,[16]hasTennis!$A$1:$B$34,2,FALSE))</f>
        <v>0</v>
      </c>
      <c r="AN59" t="b">
        <v>0</v>
      </c>
      <c r="AO59" t="b">
        <f>IF(ISNA(VLOOKUP(B59,[17]hasPool!$A$1:$B$29,2,FALSE)),FALSE,VLOOKUP(B59,[17]hasPool!$A$1:$B$29,2,FALSE))</f>
        <v>0</v>
      </c>
      <c r="AP59" t="b">
        <v>0</v>
      </c>
      <c r="AQ59" t="b">
        <f>IF(ISNA(VLOOKUP(B59,[18]unpavedBike!$A$1:$B$19,2,FALSE)),FALSE,VLOOKUP(B59,[18]unpavedBike!$A$1:$B$19,2,FALSE))</f>
        <v>0</v>
      </c>
      <c r="AR59" t="b">
        <f>IF(ISNA(VLOOKUP(B59,[19]pavedBike!$A$1:$B$62,2,FALSE)),FALSE,VLOOKUP(B59,[19]pavedBike!$A$1:$B$62,2,FALSE))</f>
        <v>0</v>
      </c>
      <c r="AS59" t="b">
        <f>IF(ISNA(VLOOKUP(B59,[20]hasWalkingTrail!$A$1:$B$142,2,FALSE)),FALSE,VLOOKUP(B59,[20]hasWalkingTrail!$A$1:$B$142,2,FALSE))</f>
        <v>0</v>
      </c>
    </row>
    <row r="60" spans="1:46" x14ac:dyDescent="0.2">
      <c r="A60">
        <v>73</v>
      </c>
      <c r="B60" t="s">
        <v>189</v>
      </c>
      <c r="E60" t="s">
        <v>39</v>
      </c>
      <c r="G60">
        <v>-98</v>
      </c>
      <c r="H60">
        <v>29</v>
      </c>
      <c r="I60">
        <v>0</v>
      </c>
      <c r="J60" t="b">
        <v>0</v>
      </c>
      <c r="N60" t="b">
        <f>IF(ISNA(VLOOKUP(B60,[1]hasCommunityCenter!$A$1:$B$45,2,FALSE)),FALSE,VLOOKUP(B60,[1]hasCommunityCenter!$A$1:$B$45,2,FALSE))</f>
        <v>0</v>
      </c>
      <c r="O60" t="b">
        <v>0</v>
      </c>
      <c r="P60" t="b">
        <v>0</v>
      </c>
      <c r="Q60" t="b">
        <f>'School Parks'!P60=IF(ISNA(VLOOKUP(B60,[2]hasPublicArtDisplay!$A$1:$B$40,2,FALSE)),FALSE,VLOOKUP(B60,[2]hasPublicArtDisplay!$A$1:$B$40,2,FALSE))</f>
        <v>1</v>
      </c>
      <c r="R60" t="b">
        <f>IF(ISNA(VLOOKUP(B60,[3]hasRestrooms!$A$1:$B$63,2,FALSE)),FALSE,VLOOKUP(B60,[3]hasRestrooms!$A$1:$B$63,2,FALSE))</f>
        <v>1</v>
      </c>
      <c r="S60" t="b">
        <f>IF(ISNA(VLOOKUP(B60,[4]hasPortolet!$A$1:$B$81,2,FALSE)),FALSE,VLOOKUP(B60,[4]hasPortolet!$A$1:$B$81,2,FALSE))</f>
        <v>0</v>
      </c>
      <c r="T60" t="b">
        <f>IF(ISNA(VLOOKUP(B60,[5]hasWater!$A$1:$B$157,2,FALSE)),FALSE,VLOOKUP(B60,[5]hasWater!$A$1:$B$157,2,FALSE))</f>
        <v>1</v>
      </c>
      <c r="U60" t="b">
        <f>IF(ISNA(VLOOKUP(B60,[6]hasPavillion!$A$1:$B$97,2,FALSE)),FALSE,VLOOKUP(B60,[6]hasPavillion!$A$1:$B$97,2,FALSE))</f>
        <v>0</v>
      </c>
      <c r="V60" t="b">
        <f>IF(ISNA(VLOOKUP(B60,[7]hasPicnicTable!$A$1:$B$149,2,FALSE)),FALSE,VLOOKUP(B60,[7]hasPicnicTable!$A$1:$B$149,2,FALSE))</f>
        <v>1</v>
      </c>
      <c r="W60" t="b">
        <f>IF(ISNA(VLOOKUP(B60,[8]hasGrill!$A$1:$B$106,2,FALSE)),FALSE,VLOOKUP(B60,[8]hasGrill!$A$1:$B$106,2,FALSE))</f>
        <v>1</v>
      </c>
      <c r="X60" t="b">
        <f>IF(ISNA(VLOOKUP(B60,[9]hasPlayground!$A$1:$B$133,2,FALSE)),FALSE,VLOOKUP(B60,[9]hasPlayground!$A$1:$B$133,2,FALSE))</f>
        <v>1</v>
      </c>
      <c r="Y60" t="b">
        <f>IF(ISNA(VLOOKUP(B60,[10]hasBaseball!$A$1:$B$24,2,FALSE)),FALSE,VLOOKUP(B60,[10]hasBaseball!$A$1:$B$24,2,FALSE))</f>
        <v>0</v>
      </c>
      <c r="Z60" t="b">
        <f>IF(ISNA(VLOOKUP(B60,[11]hasBasketBall!$A$1:$B$90,2,FALSE)),FALSE,VLOOKUP(B60,[11]hasBasketBall!$A$1:$B$90,2,FALSE))</f>
        <v>1</v>
      </c>
      <c r="AA60" t="b">
        <v>0</v>
      </c>
      <c r="AB60" t="b">
        <v>0</v>
      </c>
      <c r="AC60" t="b">
        <v>0</v>
      </c>
      <c r="AD60" t="b">
        <v>0</v>
      </c>
      <c r="AE60" t="b">
        <f>IF(ISNA(VLOOKUP(B60,[12]hasDogPark!$A$1:$B$14,2,FALSE)),FALSE,VLOOKUP(B60,[12]hasDogPark!$A$1:$B$14,2,FALSE))</f>
        <v>0</v>
      </c>
      <c r="AF60" t="b">
        <v>0</v>
      </c>
      <c r="AG60" t="b">
        <v>0</v>
      </c>
      <c r="AH60" t="b">
        <v>0</v>
      </c>
      <c r="AI60" t="b">
        <v>0</v>
      </c>
      <c r="AJ60" t="b">
        <f>IF(ISNA(VLOOKUP(B60,[13]hasSkatePark!$A$1:$B$16,2,FALSE)),FALSE,VLOOKUP(B60,[13]hasSkatePark!$A$1:$B$16,2,FALSE))</f>
        <v>0</v>
      </c>
      <c r="AK60" t="b">
        <f>IF(ISNA(VLOOKUP(B60,[14]hasSoccer!$A$1:$B$31,2,FALSE)),FALSE,VLOOKUP(B60,[14]hasSoccer!$A$1:$B$31,2,FALSE))</f>
        <v>0</v>
      </c>
      <c r="AL60" t="b">
        <f>IF(ISNA(VLOOKUP(B60,[15]hasSoftball!$A$1:$B$55,2,FALSE)),FALSE,VLOOKUP(B60,[15]hasSoftball!$A$1:$B$55,2,FALSE))</f>
        <v>1</v>
      </c>
      <c r="AM60" t="b">
        <f>IF(ISNA(VLOOKUP(B60,[16]hasTennis!$A$1:$B$34,2,FALSE)),FALSE,VLOOKUP(B60,[16]hasTennis!$A$1:$B$34,2,FALSE))</f>
        <v>1</v>
      </c>
      <c r="AN60" t="b">
        <v>0</v>
      </c>
      <c r="AO60" t="b">
        <f>IF(ISNA(VLOOKUP(B60,[17]hasPool!$A$1:$B$29,2,FALSE)),FALSE,VLOOKUP(B60,[17]hasPool!$A$1:$B$29,2,FALSE))</f>
        <v>0</v>
      </c>
      <c r="AP60" t="b">
        <v>0</v>
      </c>
      <c r="AQ60" t="b">
        <f>IF(ISNA(VLOOKUP(B60,[18]unpavedBike!$A$1:$B$19,2,FALSE)),FALSE,VLOOKUP(B60,[18]unpavedBike!$A$1:$B$19,2,FALSE))</f>
        <v>0</v>
      </c>
      <c r="AR60" t="b">
        <f>IF(ISNA(VLOOKUP(B60,[19]pavedBike!$A$1:$B$62,2,FALSE)),FALSE,VLOOKUP(B60,[19]pavedBike!$A$1:$B$62,2,FALSE))</f>
        <v>0</v>
      </c>
      <c r="AS60" t="b">
        <f>IF(ISNA(VLOOKUP(B60,[20]hasWalkingTrail!$A$1:$B$142,2,FALSE)),FALSE,VLOOKUP(B60,[20]hasWalkingTrail!$A$1:$B$142,2,FALSE))</f>
        <v>0</v>
      </c>
    </row>
    <row r="61" spans="1:46" x14ac:dyDescent="0.2">
      <c r="A61">
        <v>74</v>
      </c>
      <c r="B61" t="s">
        <v>190</v>
      </c>
      <c r="E61" t="s">
        <v>39</v>
      </c>
      <c r="G61">
        <v>-98</v>
      </c>
      <c r="H61">
        <v>29</v>
      </c>
      <c r="I61">
        <v>0</v>
      </c>
      <c r="J61" t="b">
        <v>0</v>
      </c>
      <c r="N61" t="b">
        <f>IF(ISNA(VLOOKUP(B61,[1]hasCommunityCenter!$A$1:$B$45,2,FALSE)),FALSE,VLOOKUP(B61,[1]hasCommunityCenter!$A$1:$B$45,2,FALSE))</f>
        <v>0</v>
      </c>
      <c r="O61" t="b">
        <v>0</v>
      </c>
      <c r="P61" t="b">
        <v>0</v>
      </c>
      <c r="Q61" t="b">
        <f>'School Parks'!P61=IF(ISNA(VLOOKUP(B61,[2]hasPublicArtDisplay!$A$1:$B$40,2,FALSE)),FALSE,VLOOKUP(B61,[2]hasPublicArtDisplay!$A$1:$B$40,2,FALSE))</f>
        <v>1</v>
      </c>
      <c r="R61" t="b">
        <f>IF(ISNA(VLOOKUP(B61,[3]hasRestrooms!$A$1:$B$63,2,FALSE)),FALSE,VLOOKUP(B61,[3]hasRestrooms!$A$1:$B$63,2,FALSE))</f>
        <v>0</v>
      </c>
      <c r="S61" t="b">
        <f>IF(ISNA(VLOOKUP(B61,[4]hasPortolet!$A$1:$B$81,2,FALSE)),FALSE,VLOOKUP(B61,[4]hasPortolet!$A$1:$B$81,2,FALSE))</f>
        <v>1</v>
      </c>
      <c r="T61" t="b">
        <f>IF(ISNA(VLOOKUP(B61,[5]hasWater!$A$1:$B$157,2,FALSE)),FALSE,VLOOKUP(B61,[5]hasWater!$A$1:$B$157,2,FALSE))</f>
        <v>1</v>
      </c>
      <c r="U61" t="b">
        <f>IF(ISNA(VLOOKUP(B61,[6]hasPavillion!$A$1:$B$97,2,FALSE)),FALSE,VLOOKUP(B61,[6]hasPavillion!$A$1:$B$97,2,FALSE))</f>
        <v>1</v>
      </c>
      <c r="V61" t="b">
        <f>IF(ISNA(VLOOKUP(B61,[7]hasPicnicTable!$A$1:$B$149,2,FALSE)),FALSE,VLOOKUP(B61,[7]hasPicnicTable!$A$1:$B$149,2,FALSE))</f>
        <v>0</v>
      </c>
      <c r="W61" t="b">
        <f>IF(ISNA(VLOOKUP(B61,[8]hasGrill!$A$1:$B$106,2,FALSE)),FALSE,VLOOKUP(B61,[8]hasGrill!$A$1:$B$106,2,FALSE))</f>
        <v>0</v>
      </c>
      <c r="X61" t="b">
        <f>IF(ISNA(VLOOKUP(B61,[9]hasPlayground!$A$1:$B$133,2,FALSE)),FALSE,VLOOKUP(B61,[9]hasPlayground!$A$1:$B$133,2,FALSE))</f>
        <v>0</v>
      </c>
      <c r="Y61" t="b">
        <f>IF(ISNA(VLOOKUP(B61,[10]hasBaseball!$A$1:$B$24,2,FALSE)),FALSE,VLOOKUP(B61,[10]hasBaseball!$A$1:$B$24,2,FALSE))</f>
        <v>0</v>
      </c>
      <c r="Z61" t="b">
        <f>IF(ISNA(VLOOKUP(B61,[11]hasBasketBall!$A$1:$B$90,2,FALSE)),FALSE,VLOOKUP(B61,[11]hasBasketBall!$A$1:$B$90,2,FALSE))</f>
        <v>0</v>
      </c>
      <c r="AA61" t="b">
        <v>0</v>
      </c>
      <c r="AB61" t="b">
        <v>0</v>
      </c>
      <c r="AC61" t="b">
        <v>0</v>
      </c>
      <c r="AD61" t="b">
        <v>0</v>
      </c>
      <c r="AE61" t="b">
        <f>IF(ISNA(VLOOKUP(B61,[12]hasDogPark!$A$1:$B$14,2,FALSE)),FALSE,VLOOKUP(B61,[12]hasDogPark!$A$1:$B$14,2,FALSE))</f>
        <v>0</v>
      </c>
      <c r="AF61" t="b">
        <v>0</v>
      </c>
      <c r="AG61" t="b">
        <v>0</v>
      </c>
      <c r="AH61" t="b">
        <v>0</v>
      </c>
      <c r="AI61" t="b">
        <v>0</v>
      </c>
      <c r="AJ61" t="b">
        <f>IF(ISNA(VLOOKUP(B61,[13]hasSkatePark!$A$1:$B$16,2,FALSE)),FALSE,VLOOKUP(B61,[13]hasSkatePark!$A$1:$B$16,2,FALSE))</f>
        <v>0</v>
      </c>
      <c r="AK61" t="b">
        <f>IF(ISNA(VLOOKUP(B61,[14]hasSoccer!$A$1:$B$31,2,FALSE)),FALSE,VLOOKUP(B61,[14]hasSoccer!$A$1:$B$31,2,FALSE))</f>
        <v>0</v>
      </c>
      <c r="AL61" t="b">
        <f>IF(ISNA(VLOOKUP(B61,[15]hasSoftball!$A$1:$B$55,2,FALSE)),FALSE,VLOOKUP(B61,[15]hasSoftball!$A$1:$B$55,2,FALSE))</f>
        <v>0</v>
      </c>
      <c r="AM61" t="b">
        <f>IF(ISNA(VLOOKUP(B61,[16]hasTennis!$A$1:$B$34,2,FALSE)),FALSE,VLOOKUP(B61,[16]hasTennis!$A$1:$B$34,2,FALSE))</f>
        <v>0</v>
      </c>
      <c r="AN61" t="b">
        <v>0</v>
      </c>
      <c r="AO61" t="b">
        <f>IF(ISNA(VLOOKUP(B61,[17]hasPool!$A$1:$B$29,2,FALSE)),FALSE,VLOOKUP(B61,[17]hasPool!$A$1:$B$29,2,FALSE))</f>
        <v>0</v>
      </c>
      <c r="AP61" t="b">
        <v>0</v>
      </c>
      <c r="AQ61" t="b">
        <f>IF(ISNA(VLOOKUP(B61,[18]unpavedBike!$A$1:$B$19,2,FALSE)),FALSE,VLOOKUP(B61,[18]unpavedBike!$A$1:$B$19,2,FALSE))</f>
        <v>0</v>
      </c>
      <c r="AR61" t="b">
        <f>IF(ISNA(VLOOKUP(B61,[19]pavedBike!$A$1:$B$62,2,FALSE)),FALSE,VLOOKUP(B61,[19]pavedBike!$A$1:$B$62,2,FALSE))</f>
        <v>1</v>
      </c>
      <c r="AS61" t="b">
        <f>IF(ISNA(VLOOKUP(B61,[20]hasWalkingTrail!$A$1:$B$142,2,FALSE)),FALSE,VLOOKUP(B61,[20]hasWalkingTrail!$A$1:$B$142,2,FALSE))</f>
        <v>1</v>
      </c>
    </row>
    <row r="62" spans="1:46" x14ac:dyDescent="0.2">
      <c r="A62">
        <v>77</v>
      </c>
      <c r="B62" t="s">
        <v>191</v>
      </c>
      <c r="E62" t="s">
        <v>39</v>
      </c>
      <c r="G62">
        <v>-98</v>
      </c>
      <c r="H62">
        <v>29</v>
      </c>
      <c r="I62">
        <v>0</v>
      </c>
      <c r="J62" t="b">
        <v>0</v>
      </c>
      <c r="N62" t="b">
        <f>IF(ISNA(VLOOKUP(B62,[1]hasCommunityCenter!$A$1:$B$45,2,FALSE)),FALSE,VLOOKUP(B62,[1]hasCommunityCenter!$A$1:$B$45,2,FALSE))</f>
        <v>0</v>
      </c>
      <c r="O62" t="b">
        <v>0</v>
      </c>
      <c r="P62" t="b">
        <v>0</v>
      </c>
      <c r="Q62" t="b">
        <f>'School Parks'!P63=IF(ISNA(VLOOKUP(B62,[2]hasPublicArtDisplay!$A$1:$B$40,2,FALSE)),FALSE,VLOOKUP(B62,[2]hasPublicArtDisplay!$A$1:$B$40,2,FALSE))</f>
        <v>1</v>
      </c>
      <c r="R62" t="b">
        <f>IF(ISNA(VLOOKUP(B62,[3]hasRestrooms!$A$1:$B$63,2,FALSE)),FALSE,VLOOKUP(B62,[3]hasRestrooms!$A$1:$B$63,2,FALSE))</f>
        <v>0</v>
      </c>
      <c r="S62" t="b">
        <f>IF(ISNA(VLOOKUP(B62,[4]hasPortolet!$A$1:$B$81,2,FALSE)),FALSE,VLOOKUP(B62,[4]hasPortolet!$A$1:$B$81,2,FALSE))</f>
        <v>1</v>
      </c>
      <c r="T62" t="b">
        <f>IF(ISNA(VLOOKUP(B62,[5]hasWater!$A$1:$B$157,2,FALSE)),FALSE,VLOOKUP(B62,[5]hasWater!$A$1:$B$157,2,FALSE))</f>
        <v>1</v>
      </c>
      <c r="U62" t="b">
        <f>IF(ISNA(VLOOKUP(B62,[6]hasPavillion!$A$1:$B$97,2,FALSE)),FALSE,VLOOKUP(B62,[6]hasPavillion!$A$1:$B$97,2,FALSE))</f>
        <v>1</v>
      </c>
      <c r="V62" t="b">
        <f>IF(ISNA(VLOOKUP(B62,[7]hasPicnicTable!$A$1:$B$149,2,FALSE)),FALSE,VLOOKUP(B62,[7]hasPicnicTable!$A$1:$B$149,2,FALSE))</f>
        <v>1</v>
      </c>
      <c r="W62" t="b">
        <f>IF(ISNA(VLOOKUP(B62,[8]hasGrill!$A$1:$B$106,2,FALSE)),FALSE,VLOOKUP(B62,[8]hasGrill!$A$1:$B$106,2,FALSE))</f>
        <v>0</v>
      </c>
      <c r="X62" t="b">
        <f>IF(ISNA(VLOOKUP(B62,[9]hasPlayground!$A$1:$B$133,2,FALSE)),FALSE,VLOOKUP(B62,[9]hasPlayground!$A$1:$B$133,2,FALSE))</f>
        <v>0</v>
      </c>
      <c r="Y62" t="b">
        <f>IF(ISNA(VLOOKUP(B62,[10]hasBaseball!$A$1:$B$24,2,FALSE)),FALSE,VLOOKUP(B62,[10]hasBaseball!$A$1:$B$24,2,FALSE))</f>
        <v>0</v>
      </c>
      <c r="Z62" t="b">
        <f>IF(ISNA(VLOOKUP(B62,[11]hasBasketBall!$A$1:$B$90,2,FALSE)),FALSE,VLOOKUP(B62,[11]hasBasketBall!$A$1:$B$90,2,FALSE))</f>
        <v>0</v>
      </c>
      <c r="AA62" t="b">
        <v>0</v>
      </c>
      <c r="AB62" t="b">
        <v>0</v>
      </c>
      <c r="AC62" t="b">
        <v>0</v>
      </c>
      <c r="AD62" t="b">
        <v>0</v>
      </c>
      <c r="AE62" t="b">
        <f>IF(ISNA(VLOOKUP(B62,[12]hasDogPark!$A$1:$B$14,2,FALSE)),FALSE,VLOOKUP(B62,[12]hasDogPark!$A$1:$B$14,2,FALSE))</f>
        <v>0</v>
      </c>
      <c r="AF62" t="b">
        <v>0</v>
      </c>
      <c r="AG62" t="b">
        <v>0</v>
      </c>
      <c r="AH62" t="b">
        <v>0</v>
      </c>
      <c r="AI62" t="b">
        <v>0</v>
      </c>
      <c r="AJ62" t="b">
        <f>IF(ISNA(VLOOKUP(B62,[13]hasSkatePark!$A$1:$B$16,2,FALSE)),FALSE,VLOOKUP(B62,[13]hasSkatePark!$A$1:$B$16,2,FALSE))</f>
        <v>0</v>
      </c>
      <c r="AK62" t="b">
        <f>IF(ISNA(VLOOKUP(B62,[14]hasSoccer!$A$1:$B$31,2,FALSE)),FALSE,VLOOKUP(B62,[14]hasSoccer!$A$1:$B$31,2,FALSE))</f>
        <v>0</v>
      </c>
      <c r="AL62" t="b">
        <f>IF(ISNA(VLOOKUP(B62,[15]hasSoftball!$A$1:$B$55,2,FALSE)),FALSE,VLOOKUP(B62,[15]hasSoftball!$A$1:$B$55,2,FALSE))</f>
        <v>0</v>
      </c>
      <c r="AM62" t="b">
        <f>IF(ISNA(VLOOKUP(B62,[16]hasTennis!$A$1:$B$34,2,FALSE)),FALSE,VLOOKUP(B62,[16]hasTennis!$A$1:$B$34,2,FALSE))</f>
        <v>0</v>
      </c>
      <c r="AN62" t="b">
        <v>0</v>
      </c>
      <c r="AO62" t="b">
        <f>IF(ISNA(VLOOKUP(B62,[17]hasPool!$A$1:$B$29,2,FALSE)),FALSE,VLOOKUP(B62,[17]hasPool!$A$1:$B$29,2,FALSE))</f>
        <v>0</v>
      </c>
      <c r="AP62" t="b">
        <v>0</v>
      </c>
      <c r="AQ62" t="b">
        <f>IF(ISNA(VLOOKUP(B62,[18]unpavedBike!$A$1:$B$19,2,FALSE)),FALSE,VLOOKUP(B62,[18]unpavedBike!$A$1:$B$19,2,FALSE))</f>
        <v>0</v>
      </c>
      <c r="AR62" t="b">
        <f>IF(ISNA(VLOOKUP(B62,[19]pavedBike!$A$1:$B$62,2,FALSE)),FALSE,VLOOKUP(B62,[19]pavedBike!$A$1:$B$62,2,FALSE))</f>
        <v>0</v>
      </c>
      <c r="AS62" t="b">
        <f>IF(ISNA(VLOOKUP(B62,[20]hasWalkingTrail!$A$1:$B$142,2,FALSE)),FALSE,VLOOKUP(B62,[20]hasWalkingTrail!$A$1:$B$142,2,FALSE))</f>
        <v>1</v>
      </c>
    </row>
    <row r="63" spans="1:46" x14ac:dyDescent="0.2">
      <c r="A63">
        <v>79</v>
      </c>
      <c r="B63" t="s">
        <v>192</v>
      </c>
      <c r="E63" t="s">
        <v>39</v>
      </c>
      <c r="G63">
        <v>-98</v>
      </c>
      <c r="H63">
        <v>29</v>
      </c>
      <c r="I63">
        <v>0</v>
      </c>
      <c r="J63" t="b">
        <v>0</v>
      </c>
      <c r="N63" t="b">
        <f>IF(ISNA(VLOOKUP(B63,[1]hasCommunityCenter!$A$1:$B$45,2,FALSE)),FALSE,VLOOKUP(B63,[1]hasCommunityCenter!$A$1:$B$45,2,FALSE))</f>
        <v>0</v>
      </c>
      <c r="O63" t="b">
        <v>0</v>
      </c>
      <c r="P63" t="b">
        <v>0</v>
      </c>
      <c r="Q63" t="b">
        <f>'School Parks'!P64=IF(ISNA(VLOOKUP(B63,[2]hasPublicArtDisplay!$A$1:$B$40,2,FALSE)),FALSE,VLOOKUP(B63,[2]hasPublicArtDisplay!$A$1:$B$40,2,FALSE))</f>
        <v>0</v>
      </c>
      <c r="R63" t="b">
        <f>IF(ISNA(VLOOKUP(B63,[3]hasRestrooms!$A$1:$B$63,2,FALSE)),FALSE,VLOOKUP(B63,[3]hasRestrooms!$A$1:$B$63,2,FALSE))</f>
        <v>0</v>
      </c>
      <c r="S63" t="b">
        <f>IF(ISNA(VLOOKUP(B63,[4]hasPortolet!$A$1:$B$81,2,FALSE)),FALSE,VLOOKUP(B63,[4]hasPortolet!$A$1:$B$81,2,FALSE))</f>
        <v>0</v>
      </c>
      <c r="T63" t="b">
        <f>IF(ISNA(VLOOKUP(B63,[5]hasWater!$A$1:$B$157,2,FALSE)),FALSE,VLOOKUP(B63,[5]hasWater!$A$1:$B$157,2,FALSE))</f>
        <v>0</v>
      </c>
      <c r="U63" t="b">
        <f>IF(ISNA(VLOOKUP(B63,[6]hasPavillion!$A$1:$B$97,2,FALSE)),FALSE,VLOOKUP(B63,[6]hasPavillion!$A$1:$B$97,2,FALSE))</f>
        <v>0</v>
      </c>
      <c r="V63" t="b">
        <f>IF(ISNA(VLOOKUP(B63,[7]hasPicnicTable!$A$1:$B$149,2,FALSE)),FALSE,VLOOKUP(B63,[7]hasPicnicTable!$A$1:$B$149,2,FALSE))</f>
        <v>1</v>
      </c>
      <c r="W63" t="b">
        <f>IF(ISNA(VLOOKUP(B63,[8]hasGrill!$A$1:$B$106,2,FALSE)),FALSE,VLOOKUP(B63,[8]hasGrill!$A$1:$B$106,2,FALSE))</f>
        <v>1</v>
      </c>
      <c r="X63" t="b">
        <f>IF(ISNA(VLOOKUP(B63,[9]hasPlayground!$A$1:$B$133,2,FALSE)),FALSE,VLOOKUP(B63,[9]hasPlayground!$A$1:$B$133,2,FALSE))</f>
        <v>1</v>
      </c>
      <c r="Y63" t="b">
        <f>IF(ISNA(VLOOKUP(B63,[10]hasBaseball!$A$1:$B$24,2,FALSE)),FALSE,VLOOKUP(B63,[10]hasBaseball!$A$1:$B$24,2,FALSE))</f>
        <v>0</v>
      </c>
      <c r="Z63" t="b">
        <f>IF(ISNA(VLOOKUP(B63,[11]hasBasketBall!$A$1:$B$90,2,FALSE)),FALSE,VLOOKUP(B63,[11]hasBasketBall!$A$1:$B$90,2,FALSE))</f>
        <v>0</v>
      </c>
      <c r="AA63" t="b">
        <v>0</v>
      </c>
      <c r="AB63" t="b">
        <v>0</v>
      </c>
      <c r="AC63" t="b">
        <v>0</v>
      </c>
      <c r="AD63" t="b">
        <v>0</v>
      </c>
      <c r="AE63" t="b">
        <f>IF(ISNA(VLOOKUP(B63,[12]hasDogPark!$A$1:$B$14,2,FALSE)),FALSE,VLOOKUP(B63,[12]hasDogPark!$A$1:$B$14,2,FALSE))</f>
        <v>0</v>
      </c>
      <c r="AF63" t="b">
        <v>1</v>
      </c>
      <c r="AG63" t="b">
        <v>0</v>
      </c>
      <c r="AH63" t="b">
        <v>0</v>
      </c>
      <c r="AI63" t="b">
        <v>0</v>
      </c>
      <c r="AJ63" t="b">
        <f>IF(ISNA(VLOOKUP(B63,[13]hasSkatePark!$A$1:$B$16,2,FALSE)),FALSE,VLOOKUP(B63,[13]hasSkatePark!$A$1:$B$16,2,FALSE))</f>
        <v>0</v>
      </c>
      <c r="AK63" t="b">
        <f>IF(ISNA(VLOOKUP(B63,[14]hasSoccer!$A$1:$B$31,2,FALSE)),FALSE,VLOOKUP(B63,[14]hasSoccer!$A$1:$B$31,2,FALSE))</f>
        <v>0</v>
      </c>
      <c r="AL63" t="b">
        <f>IF(ISNA(VLOOKUP(B63,[15]hasSoftball!$A$1:$B$55,2,FALSE)),FALSE,VLOOKUP(B63,[15]hasSoftball!$A$1:$B$55,2,FALSE))</f>
        <v>0</v>
      </c>
      <c r="AM63" t="b">
        <f>IF(ISNA(VLOOKUP(B63,[16]hasTennis!$A$1:$B$34,2,FALSE)),FALSE,VLOOKUP(B63,[16]hasTennis!$A$1:$B$34,2,FALSE))</f>
        <v>0</v>
      </c>
      <c r="AN63" t="b">
        <v>0</v>
      </c>
      <c r="AO63" t="b">
        <f>IF(ISNA(VLOOKUP(B63,[17]hasPool!$A$1:$B$29,2,FALSE)),FALSE,VLOOKUP(B63,[17]hasPool!$A$1:$B$29,2,FALSE))</f>
        <v>0</v>
      </c>
      <c r="AP63" t="b">
        <v>0</v>
      </c>
      <c r="AQ63" t="b">
        <f>IF(ISNA(VLOOKUP(B63,[18]unpavedBike!$A$1:$B$19,2,FALSE)),FALSE,VLOOKUP(B63,[18]unpavedBike!$A$1:$B$19,2,FALSE))</f>
        <v>0</v>
      </c>
      <c r="AR63" t="b">
        <f>IF(ISNA(VLOOKUP(B63,[19]pavedBike!$A$1:$B$62,2,FALSE)),FALSE,VLOOKUP(B63,[19]pavedBike!$A$1:$B$62,2,FALSE))</f>
        <v>0</v>
      </c>
      <c r="AS63" t="b">
        <f>IF(ISNA(VLOOKUP(B63,[20]hasWalkingTrail!$A$1:$B$142,2,FALSE)),FALSE,VLOOKUP(B63,[20]hasWalkingTrail!$A$1:$B$142,2,FALSE))</f>
        <v>1</v>
      </c>
    </row>
    <row r="64" spans="1:46" ht="16" customHeight="1" x14ac:dyDescent="0.2">
      <c r="A64">
        <v>80</v>
      </c>
      <c r="B64" t="s">
        <v>193</v>
      </c>
      <c r="C64" t="s">
        <v>410</v>
      </c>
      <c r="D64" t="s">
        <v>42</v>
      </c>
      <c r="E64" t="s">
        <v>39</v>
      </c>
      <c r="G64">
        <v>-98</v>
      </c>
      <c r="H64">
        <v>29</v>
      </c>
      <c r="I64">
        <v>0</v>
      </c>
      <c r="J64" t="b">
        <v>0</v>
      </c>
      <c r="K64" s="3" t="s">
        <v>415</v>
      </c>
      <c r="L64" s="2" t="s">
        <v>409</v>
      </c>
      <c r="M64" t="s">
        <v>414</v>
      </c>
      <c r="N64" t="b">
        <v>1</v>
      </c>
      <c r="O64" t="b">
        <v>1</v>
      </c>
      <c r="P64" t="b">
        <v>0</v>
      </c>
      <c r="Q64" t="b">
        <f>'School Parks'!P65=IF(ISNA(VLOOKUP(B64,[2]hasPublicArtDisplay!$A$1:$B$40,2,FALSE)),FALSE,VLOOKUP(B64,[2]hasPublicArtDisplay!$A$1:$B$40,2,FALSE))</f>
        <v>1</v>
      </c>
      <c r="R64" t="b">
        <f>IF(ISNA(VLOOKUP(B64,[3]hasRestrooms!$A$1:$B$63,2,FALSE)),FALSE,VLOOKUP(B64,[3]hasRestrooms!$A$1:$B$63,2,FALSE))</f>
        <v>0</v>
      </c>
      <c r="S64" t="b">
        <v>1</v>
      </c>
      <c r="T64" t="b">
        <f>IF(ISNA(VLOOKUP(B64,[5]hasWater!$A$1:$B$157,2,FALSE)),FALSE,VLOOKUP(B64,[5]hasWater!$A$1:$B$157,2,FALSE))</f>
        <v>0</v>
      </c>
      <c r="U64" t="b">
        <v>1</v>
      </c>
      <c r="V64" t="b">
        <v>1</v>
      </c>
      <c r="W64" t="b">
        <v>1</v>
      </c>
      <c r="X64" t="b">
        <v>1</v>
      </c>
      <c r="Y64" t="b">
        <f>IF(ISNA(VLOOKUP(B64,[10]hasBaseball!$A$1:$B$24,2,FALSE)),FALSE,VLOOKUP(B64,[10]hasBaseball!$A$1:$B$24,2,FALSE))</f>
        <v>0</v>
      </c>
      <c r="Z64" t="b">
        <v>1</v>
      </c>
      <c r="AA64" t="b">
        <v>0</v>
      </c>
      <c r="AB64" t="b">
        <v>1</v>
      </c>
      <c r="AC64" t="b">
        <v>0</v>
      </c>
      <c r="AD64" t="b">
        <v>0</v>
      </c>
      <c r="AE64" t="b">
        <f>IF(ISNA(VLOOKUP(B64,[12]hasDogPark!$A$1:$B$14,2,FALSE)),FALSE,VLOOKUP(B64,[12]hasDogPark!$A$1:$B$14,2,FALSE))</f>
        <v>0</v>
      </c>
      <c r="AF64" t="b">
        <v>1</v>
      </c>
      <c r="AG64" t="b">
        <v>0</v>
      </c>
      <c r="AH64" t="b">
        <v>0</v>
      </c>
      <c r="AI64" t="b">
        <v>0</v>
      </c>
      <c r="AJ64" t="b">
        <f>IF(ISNA(VLOOKUP(B64,[13]hasSkatePark!$A$1:$B$16,2,FALSE)),FALSE,VLOOKUP(B64,[13]hasSkatePark!$A$1:$B$16,2,FALSE))</f>
        <v>0</v>
      </c>
      <c r="AK64" t="b">
        <f>IF(ISNA(VLOOKUP(B64,[14]hasSoccer!$A$1:$B$31,2,FALSE)),FALSE,VLOOKUP(B64,[14]hasSoccer!$A$1:$B$31,2,FALSE))</f>
        <v>0</v>
      </c>
      <c r="AL64" t="b">
        <v>1</v>
      </c>
      <c r="AM64" t="b">
        <v>1</v>
      </c>
      <c r="AN64" t="b">
        <v>0</v>
      </c>
      <c r="AO64" t="b">
        <v>1</v>
      </c>
      <c r="AP64" t="b">
        <v>0</v>
      </c>
      <c r="AQ64" t="b">
        <f>IF(ISNA(VLOOKUP(B64,[18]unpavedBike!$A$1:$B$19,2,FALSE)),FALSE,VLOOKUP(B64,[18]unpavedBike!$A$1:$B$19,2,FALSE))</f>
        <v>0</v>
      </c>
      <c r="AR64" t="b">
        <v>1</v>
      </c>
      <c r="AS64" t="b">
        <v>1</v>
      </c>
      <c r="AT64">
        <v>0.5</v>
      </c>
    </row>
    <row r="65" spans="1:46" x14ac:dyDescent="0.2">
      <c r="A65">
        <v>81</v>
      </c>
      <c r="B65" t="s">
        <v>194</v>
      </c>
      <c r="E65" t="s">
        <v>39</v>
      </c>
      <c r="G65">
        <v>-98</v>
      </c>
      <c r="H65">
        <v>29</v>
      </c>
      <c r="I65">
        <v>0</v>
      </c>
      <c r="J65" t="b">
        <v>0</v>
      </c>
      <c r="N65" t="b">
        <f>IF(ISNA(VLOOKUP(B65,[1]hasCommunityCenter!$A$1:$B$45,2,FALSE)),FALSE,VLOOKUP(B65,[1]hasCommunityCenter!$A$1:$B$45,2,FALSE))</f>
        <v>0</v>
      </c>
      <c r="O65" t="b">
        <v>0</v>
      </c>
      <c r="P65" t="b">
        <v>0</v>
      </c>
      <c r="Q65" t="b">
        <f>'School Parks'!P66=IF(ISNA(VLOOKUP(B65,[2]hasPublicArtDisplay!$A$1:$B$40,2,FALSE)),FALSE,VLOOKUP(B65,[2]hasPublicArtDisplay!$A$1:$B$40,2,FALSE))</f>
        <v>1</v>
      </c>
      <c r="R65" t="b">
        <f>IF(ISNA(VLOOKUP(B65,[3]hasRestrooms!$A$1:$B$63,2,FALSE)),FALSE,VLOOKUP(B65,[3]hasRestrooms!$A$1:$B$63,2,FALSE))</f>
        <v>0</v>
      </c>
      <c r="S65" t="b">
        <f>IF(ISNA(VLOOKUP(B65,[4]hasPortolet!$A$1:$B$81,2,FALSE)),FALSE,VLOOKUP(B65,[4]hasPortolet!$A$1:$B$81,2,FALSE))</f>
        <v>0</v>
      </c>
      <c r="T65" t="b">
        <f>IF(ISNA(VLOOKUP(B65,[5]hasWater!$A$1:$B$157,2,FALSE)),FALSE,VLOOKUP(B65,[5]hasWater!$A$1:$B$157,2,FALSE))</f>
        <v>0</v>
      </c>
      <c r="U65" t="b">
        <f>IF(ISNA(VLOOKUP(B65,[6]hasPavillion!$A$1:$B$97,2,FALSE)),FALSE,VLOOKUP(B65,[6]hasPavillion!$A$1:$B$97,2,FALSE))</f>
        <v>0</v>
      </c>
      <c r="V65" t="b">
        <f>IF(ISNA(VLOOKUP(B65,[7]hasPicnicTable!$A$1:$B$149,2,FALSE)),FALSE,VLOOKUP(B65,[7]hasPicnicTable!$A$1:$B$149,2,FALSE))</f>
        <v>0</v>
      </c>
      <c r="W65" t="b">
        <f>IF(ISNA(VLOOKUP(B65,[8]hasGrill!$A$1:$B$106,2,FALSE)),FALSE,VLOOKUP(B65,[8]hasGrill!$A$1:$B$106,2,FALSE))</f>
        <v>0</v>
      </c>
      <c r="X65" t="b">
        <f>IF(ISNA(VLOOKUP(B65,[9]hasPlayground!$A$1:$B$133,2,FALSE)),FALSE,VLOOKUP(B65,[9]hasPlayground!$A$1:$B$133,2,FALSE))</f>
        <v>0</v>
      </c>
      <c r="Y65" t="b">
        <f>IF(ISNA(VLOOKUP(B65,[10]hasBaseball!$A$1:$B$24,2,FALSE)),FALSE,VLOOKUP(B65,[10]hasBaseball!$A$1:$B$24,2,FALSE))</f>
        <v>0</v>
      </c>
      <c r="Z65" t="b">
        <f>IF(ISNA(VLOOKUP(B65,[11]hasBasketBall!$A$1:$B$90,2,FALSE)),FALSE,VLOOKUP(B65,[11]hasBasketBall!$A$1:$B$90,2,FALSE))</f>
        <v>1</v>
      </c>
      <c r="AA65" t="b">
        <v>0</v>
      </c>
      <c r="AB65" t="b">
        <v>0</v>
      </c>
      <c r="AC65" t="b">
        <v>0</v>
      </c>
      <c r="AD65" t="b">
        <v>0</v>
      </c>
      <c r="AE65" t="b">
        <f>IF(ISNA(VLOOKUP(B65,[12]hasDogPark!$A$1:$B$14,2,FALSE)),FALSE,VLOOKUP(B65,[12]hasDogPark!$A$1:$B$14,2,FALSE))</f>
        <v>0</v>
      </c>
      <c r="AF65" t="b">
        <v>1</v>
      </c>
      <c r="AG65" t="b">
        <v>0</v>
      </c>
      <c r="AH65" t="b">
        <v>0</v>
      </c>
      <c r="AI65" t="b">
        <v>0</v>
      </c>
      <c r="AJ65" t="b">
        <f>IF(ISNA(VLOOKUP(B65,[13]hasSkatePark!$A$1:$B$16,2,FALSE)),FALSE,VLOOKUP(B65,[13]hasSkatePark!$A$1:$B$16,2,FALSE))</f>
        <v>0</v>
      </c>
      <c r="AK65" t="b">
        <f>IF(ISNA(VLOOKUP(B65,[14]hasSoccer!$A$1:$B$31,2,FALSE)),FALSE,VLOOKUP(B65,[14]hasSoccer!$A$1:$B$31,2,FALSE))</f>
        <v>0</v>
      </c>
      <c r="AL65" t="b">
        <f>IF(ISNA(VLOOKUP(B65,[15]hasSoftball!$A$1:$B$55,2,FALSE)),FALSE,VLOOKUP(B65,[15]hasSoftball!$A$1:$B$55,2,FALSE))</f>
        <v>0</v>
      </c>
      <c r="AM65" t="b">
        <f>IF(ISNA(VLOOKUP(B65,[16]hasTennis!$A$1:$B$34,2,FALSE)),FALSE,VLOOKUP(B65,[16]hasTennis!$A$1:$B$34,2,FALSE))</f>
        <v>0</v>
      </c>
      <c r="AN65" t="b">
        <v>0</v>
      </c>
      <c r="AO65" t="b">
        <f>IF(ISNA(VLOOKUP(B65,[17]hasPool!$A$1:$B$29,2,FALSE)),FALSE,VLOOKUP(B65,[17]hasPool!$A$1:$B$29,2,FALSE))</f>
        <v>0</v>
      </c>
      <c r="AP65" t="b">
        <v>0</v>
      </c>
      <c r="AQ65" t="b">
        <f>IF(ISNA(VLOOKUP(B65,[18]unpavedBike!$A$1:$B$19,2,FALSE)),FALSE,VLOOKUP(B65,[18]unpavedBike!$A$1:$B$19,2,FALSE))</f>
        <v>0</v>
      </c>
      <c r="AR65" t="b">
        <f>IF(ISNA(VLOOKUP(B65,[19]pavedBike!$A$1:$B$62,2,FALSE)),FALSE,VLOOKUP(B65,[19]pavedBike!$A$1:$B$62,2,FALSE))</f>
        <v>1</v>
      </c>
      <c r="AS65" t="b">
        <f>IF(ISNA(VLOOKUP(B65,[20]hasWalkingTrail!$A$1:$B$142,2,FALSE)),FALSE,VLOOKUP(B65,[20]hasWalkingTrail!$A$1:$B$142,2,FALSE))</f>
        <v>1</v>
      </c>
    </row>
    <row r="66" spans="1:46" x14ac:dyDescent="0.2">
      <c r="A66">
        <v>82</v>
      </c>
      <c r="B66" t="s">
        <v>195</v>
      </c>
      <c r="E66" t="s">
        <v>39</v>
      </c>
      <c r="G66">
        <v>-98</v>
      </c>
      <c r="H66">
        <v>29</v>
      </c>
      <c r="I66">
        <v>0</v>
      </c>
      <c r="J66" t="b">
        <v>0</v>
      </c>
      <c r="N66" t="b">
        <f>IF(ISNA(VLOOKUP(B66,[1]hasCommunityCenter!$A$1:$B$45,2,FALSE)),FALSE,VLOOKUP(B66,[1]hasCommunityCenter!$A$1:$B$45,2,FALSE))</f>
        <v>0</v>
      </c>
      <c r="O66" t="b">
        <v>0</v>
      </c>
      <c r="P66" t="b">
        <v>0</v>
      </c>
      <c r="Q66" t="b">
        <f>'School Parks'!P67=IF(ISNA(VLOOKUP(B66,[2]hasPublicArtDisplay!$A$1:$B$40,2,FALSE)),FALSE,VLOOKUP(B66,[2]hasPublicArtDisplay!$A$1:$B$40,2,FALSE))</f>
        <v>1</v>
      </c>
      <c r="R66" t="b">
        <f>IF(ISNA(VLOOKUP(B66,[3]hasRestrooms!$A$1:$B$63,2,FALSE)),FALSE,VLOOKUP(B66,[3]hasRestrooms!$A$1:$B$63,2,FALSE))</f>
        <v>0</v>
      </c>
      <c r="S66" t="b">
        <f>IF(ISNA(VLOOKUP(B66,[4]hasPortolet!$A$1:$B$81,2,FALSE)),FALSE,VLOOKUP(B66,[4]hasPortolet!$A$1:$B$81,2,FALSE))</f>
        <v>0</v>
      </c>
      <c r="T66" t="b">
        <f>IF(ISNA(VLOOKUP(B66,[5]hasWater!$A$1:$B$157,2,FALSE)),FALSE,VLOOKUP(B66,[5]hasWater!$A$1:$B$157,2,FALSE))</f>
        <v>0</v>
      </c>
      <c r="U66" t="b">
        <f>IF(ISNA(VLOOKUP(B66,[6]hasPavillion!$A$1:$B$97,2,FALSE)),FALSE,VLOOKUP(B66,[6]hasPavillion!$A$1:$B$97,2,FALSE))</f>
        <v>0</v>
      </c>
      <c r="V66" t="b">
        <f>IF(ISNA(VLOOKUP(B66,[7]hasPicnicTable!$A$1:$B$149,2,FALSE)),FALSE,VLOOKUP(B66,[7]hasPicnicTable!$A$1:$B$149,2,FALSE))</f>
        <v>0</v>
      </c>
      <c r="W66" t="b">
        <f>IF(ISNA(VLOOKUP(B66,[8]hasGrill!$A$1:$B$106,2,FALSE)),FALSE,VLOOKUP(B66,[8]hasGrill!$A$1:$B$106,2,FALSE))</f>
        <v>0</v>
      </c>
      <c r="X66" t="b">
        <f>IF(ISNA(VLOOKUP(B66,[9]hasPlayground!$A$1:$B$133,2,FALSE)),FALSE,VLOOKUP(B66,[9]hasPlayground!$A$1:$B$133,2,FALSE))</f>
        <v>0</v>
      </c>
      <c r="Y66" t="b">
        <f>IF(ISNA(VLOOKUP(B66,[10]hasBaseball!$A$1:$B$24,2,FALSE)),FALSE,VLOOKUP(B66,[10]hasBaseball!$A$1:$B$24,2,FALSE))</f>
        <v>0</v>
      </c>
      <c r="Z66" t="b">
        <f>IF(ISNA(VLOOKUP(B66,[11]hasBasketBall!$A$1:$B$90,2,FALSE)),FALSE,VLOOKUP(B66,[11]hasBasketBall!$A$1:$B$90,2,FALSE))</f>
        <v>0</v>
      </c>
      <c r="AA66" t="b">
        <v>0</v>
      </c>
      <c r="AB66" t="b">
        <v>0</v>
      </c>
      <c r="AC66" t="b">
        <v>0</v>
      </c>
      <c r="AD66" t="b">
        <v>0</v>
      </c>
      <c r="AE66" t="b">
        <f>IF(ISNA(VLOOKUP(B66,[12]hasDogPark!$A$1:$B$14,2,FALSE)),FALSE,VLOOKUP(B66,[12]hasDogPark!$A$1:$B$14,2,FALSE))</f>
        <v>0</v>
      </c>
      <c r="AF66" t="b">
        <v>0</v>
      </c>
      <c r="AG66" t="b">
        <v>0</v>
      </c>
      <c r="AH66" t="b">
        <v>0</v>
      </c>
      <c r="AI66" t="b">
        <v>0</v>
      </c>
      <c r="AJ66" t="b">
        <f>IF(ISNA(VLOOKUP(B66,[13]hasSkatePark!$A$1:$B$16,2,FALSE)),FALSE,VLOOKUP(B66,[13]hasSkatePark!$A$1:$B$16,2,FALSE))</f>
        <v>0</v>
      </c>
      <c r="AK66" t="b">
        <f>IF(ISNA(VLOOKUP(B66,[14]hasSoccer!$A$1:$B$31,2,FALSE)),FALSE,VLOOKUP(B66,[14]hasSoccer!$A$1:$B$31,2,FALSE))</f>
        <v>0</v>
      </c>
      <c r="AL66" t="b">
        <f>IF(ISNA(VLOOKUP(B66,[15]hasSoftball!$A$1:$B$55,2,FALSE)),FALSE,VLOOKUP(B66,[15]hasSoftball!$A$1:$B$55,2,FALSE))</f>
        <v>0</v>
      </c>
      <c r="AM66" t="b">
        <f>IF(ISNA(VLOOKUP(B66,[16]hasTennis!$A$1:$B$34,2,FALSE)),FALSE,VLOOKUP(B66,[16]hasTennis!$A$1:$B$34,2,FALSE))</f>
        <v>0</v>
      </c>
      <c r="AN66" t="b">
        <v>0</v>
      </c>
      <c r="AO66" t="b">
        <f>IF(ISNA(VLOOKUP(B66,[17]hasPool!$A$1:$B$29,2,FALSE)),FALSE,VLOOKUP(B66,[17]hasPool!$A$1:$B$29,2,FALSE))</f>
        <v>0</v>
      </c>
      <c r="AP66" t="b">
        <v>0</v>
      </c>
      <c r="AQ66" t="b">
        <f>IF(ISNA(VLOOKUP(B66,[18]unpavedBike!$A$1:$B$19,2,FALSE)),FALSE,VLOOKUP(B66,[18]unpavedBike!$A$1:$B$19,2,FALSE))</f>
        <v>0</v>
      </c>
      <c r="AR66" t="b">
        <f>IF(ISNA(VLOOKUP(B66,[19]pavedBike!$A$1:$B$62,2,FALSE)),FALSE,VLOOKUP(B66,[19]pavedBike!$A$1:$B$62,2,FALSE))</f>
        <v>0</v>
      </c>
      <c r="AS66" t="b">
        <f>IF(ISNA(VLOOKUP(B66,[20]hasWalkingTrail!$A$1:$B$142,2,FALSE)),FALSE,VLOOKUP(B66,[20]hasWalkingTrail!$A$1:$B$142,2,FALSE))</f>
        <v>0</v>
      </c>
    </row>
    <row r="67" spans="1:46" x14ac:dyDescent="0.2">
      <c r="A67">
        <v>84</v>
      </c>
      <c r="B67" t="s">
        <v>197</v>
      </c>
      <c r="E67" t="s">
        <v>39</v>
      </c>
      <c r="G67">
        <v>-98</v>
      </c>
      <c r="H67">
        <v>29</v>
      </c>
      <c r="I67">
        <v>0</v>
      </c>
      <c r="J67" t="b">
        <v>0</v>
      </c>
      <c r="N67" t="b">
        <f>IF(ISNA(VLOOKUP(B67,[1]hasCommunityCenter!$A$1:$B$45,2,FALSE)),FALSE,VLOOKUP(B67,[1]hasCommunityCenter!$A$1:$B$45,2,FALSE))</f>
        <v>0</v>
      </c>
      <c r="O67" t="b">
        <v>0</v>
      </c>
      <c r="P67" t="b">
        <v>0</v>
      </c>
      <c r="Q67" t="b">
        <f>'School Parks'!P68=IF(ISNA(VLOOKUP(B67,[2]hasPublicArtDisplay!$A$1:$B$40,2,FALSE)),FALSE,VLOOKUP(B67,[2]hasPublicArtDisplay!$A$1:$B$40,2,FALSE))</f>
        <v>1</v>
      </c>
      <c r="R67" t="b">
        <f>IF(ISNA(VLOOKUP(B67,[3]hasRestrooms!$A$1:$B$63,2,FALSE)),FALSE,VLOOKUP(B67,[3]hasRestrooms!$A$1:$B$63,2,FALSE))</f>
        <v>1</v>
      </c>
      <c r="S67" t="b">
        <f>IF(ISNA(VLOOKUP(B67,[4]hasPortolet!$A$1:$B$81,2,FALSE)),FALSE,VLOOKUP(B67,[4]hasPortolet!$A$1:$B$81,2,FALSE))</f>
        <v>0</v>
      </c>
      <c r="T67" t="b">
        <f>IF(ISNA(VLOOKUP(B67,[5]hasWater!$A$1:$B$157,2,FALSE)),FALSE,VLOOKUP(B67,[5]hasWater!$A$1:$B$157,2,FALSE))</f>
        <v>1</v>
      </c>
      <c r="U67" t="b">
        <f>IF(ISNA(VLOOKUP(B67,[6]hasPavillion!$A$1:$B$97,2,FALSE)),FALSE,VLOOKUP(B67,[6]hasPavillion!$A$1:$B$97,2,FALSE))</f>
        <v>1</v>
      </c>
      <c r="V67" t="b">
        <f>IF(ISNA(VLOOKUP(B67,[7]hasPicnicTable!$A$1:$B$149,2,FALSE)),FALSE,VLOOKUP(B67,[7]hasPicnicTable!$A$1:$B$149,2,FALSE))</f>
        <v>1</v>
      </c>
      <c r="W67" t="b">
        <f>IF(ISNA(VLOOKUP(B67,[8]hasGrill!$A$1:$B$106,2,FALSE)),FALSE,VLOOKUP(B67,[8]hasGrill!$A$1:$B$106,2,FALSE))</f>
        <v>1</v>
      </c>
      <c r="X67" t="b">
        <f>IF(ISNA(VLOOKUP(B67,[9]hasPlayground!$A$1:$B$133,2,FALSE)),FALSE,VLOOKUP(B67,[9]hasPlayground!$A$1:$B$133,2,FALSE))</f>
        <v>1</v>
      </c>
      <c r="Y67" t="b">
        <f>IF(ISNA(VLOOKUP(B67,[10]hasBaseball!$A$1:$B$24,2,FALSE)),FALSE,VLOOKUP(B67,[10]hasBaseball!$A$1:$B$24,2,FALSE))</f>
        <v>1</v>
      </c>
      <c r="Z67" t="b">
        <f>IF(ISNA(VLOOKUP(B67,[11]hasBasketBall!$A$1:$B$90,2,FALSE)),FALSE,VLOOKUP(B67,[11]hasBasketBall!$A$1:$B$90,2,FALSE))</f>
        <v>1</v>
      </c>
      <c r="AA67" t="b">
        <v>0</v>
      </c>
      <c r="AB67" t="b">
        <v>0</v>
      </c>
      <c r="AC67" t="b">
        <v>0</v>
      </c>
      <c r="AD67" t="b">
        <v>0</v>
      </c>
      <c r="AE67" t="b">
        <f>IF(ISNA(VLOOKUP(B67,[12]hasDogPark!$A$1:$B$14,2,FALSE)),FALSE,VLOOKUP(B67,[12]hasDogPark!$A$1:$B$14,2,FALSE))</f>
        <v>0</v>
      </c>
      <c r="AF67" t="b">
        <v>1</v>
      </c>
      <c r="AG67" t="b">
        <v>0</v>
      </c>
      <c r="AH67" t="b">
        <v>0</v>
      </c>
      <c r="AI67" t="b">
        <v>0</v>
      </c>
      <c r="AJ67" t="b">
        <f>IF(ISNA(VLOOKUP(B67,[13]hasSkatePark!$A$1:$B$16,2,FALSE)),FALSE,VLOOKUP(B67,[13]hasSkatePark!$A$1:$B$16,2,FALSE))</f>
        <v>0</v>
      </c>
      <c r="AK67" t="b">
        <f>IF(ISNA(VLOOKUP(B67,[14]hasSoccer!$A$1:$B$31,2,FALSE)),FALSE,VLOOKUP(B67,[14]hasSoccer!$A$1:$B$31,2,FALSE))</f>
        <v>0</v>
      </c>
      <c r="AL67" t="b">
        <f>IF(ISNA(VLOOKUP(B67,[15]hasSoftball!$A$1:$B$55,2,FALSE)),FALSE,VLOOKUP(B67,[15]hasSoftball!$A$1:$B$55,2,FALSE))</f>
        <v>1</v>
      </c>
      <c r="AM67" t="b">
        <f>IF(ISNA(VLOOKUP(B67,[16]hasTennis!$A$1:$B$34,2,FALSE)),FALSE,VLOOKUP(B67,[16]hasTennis!$A$1:$B$34,2,FALSE))</f>
        <v>0</v>
      </c>
      <c r="AN67" t="b">
        <v>0</v>
      </c>
      <c r="AO67" t="b">
        <f>IF(ISNA(VLOOKUP(B67,[17]hasPool!$A$1:$B$29,2,FALSE)),FALSE,VLOOKUP(B67,[17]hasPool!$A$1:$B$29,2,FALSE))</f>
        <v>0</v>
      </c>
      <c r="AP67" t="b">
        <v>0</v>
      </c>
      <c r="AQ67" t="b">
        <f>IF(ISNA(VLOOKUP(B67,[18]unpavedBike!$A$1:$B$19,2,FALSE)),FALSE,VLOOKUP(B67,[18]unpavedBike!$A$1:$B$19,2,FALSE))</f>
        <v>1</v>
      </c>
      <c r="AR67" t="b">
        <f>IF(ISNA(VLOOKUP(B67,[19]pavedBike!$A$1:$B$62,2,FALSE)),FALSE,VLOOKUP(B67,[19]pavedBike!$A$1:$B$62,2,FALSE))</f>
        <v>0</v>
      </c>
      <c r="AS67" t="b">
        <f>IF(ISNA(VLOOKUP(B67,[20]hasWalkingTrail!$A$1:$B$142,2,FALSE)),FALSE,VLOOKUP(B67,[20]hasWalkingTrail!$A$1:$B$142,2,FALSE))</f>
        <v>1</v>
      </c>
    </row>
    <row r="68" spans="1:46" x14ac:dyDescent="0.2">
      <c r="A68">
        <v>85</v>
      </c>
      <c r="B68" t="s">
        <v>198</v>
      </c>
      <c r="E68" t="s">
        <v>39</v>
      </c>
      <c r="G68">
        <v>-98</v>
      </c>
      <c r="H68">
        <v>29</v>
      </c>
      <c r="I68">
        <v>0</v>
      </c>
      <c r="J68" t="b">
        <v>0</v>
      </c>
      <c r="N68" t="b">
        <f>IF(ISNA(VLOOKUP(B68,[1]hasCommunityCenter!$A$1:$B$45,2,FALSE)),FALSE,VLOOKUP(B68,[1]hasCommunityCenter!$A$1:$B$45,2,FALSE))</f>
        <v>0</v>
      </c>
      <c r="O68" t="b">
        <v>0</v>
      </c>
      <c r="P68" t="b">
        <v>0</v>
      </c>
      <c r="Q68" t="b">
        <f>'School Parks'!P69=IF(ISNA(VLOOKUP(B68,[2]hasPublicArtDisplay!$A$1:$B$40,2,FALSE)),FALSE,VLOOKUP(B68,[2]hasPublicArtDisplay!$A$1:$B$40,2,FALSE))</f>
        <v>1</v>
      </c>
      <c r="R68" t="b">
        <f>IF(ISNA(VLOOKUP(B68,[3]hasRestrooms!$A$1:$B$63,2,FALSE)),FALSE,VLOOKUP(B68,[3]hasRestrooms!$A$1:$B$63,2,FALSE))</f>
        <v>0</v>
      </c>
      <c r="S68" t="b">
        <f>IF(ISNA(VLOOKUP(B68,[4]hasPortolet!$A$1:$B$81,2,FALSE)),FALSE,VLOOKUP(B68,[4]hasPortolet!$A$1:$B$81,2,FALSE))</f>
        <v>0</v>
      </c>
      <c r="T68" t="b">
        <f>IF(ISNA(VLOOKUP(B68,[5]hasWater!$A$1:$B$157,2,FALSE)),FALSE,VLOOKUP(B68,[5]hasWater!$A$1:$B$157,2,FALSE))</f>
        <v>0</v>
      </c>
      <c r="U68" t="b">
        <f>IF(ISNA(VLOOKUP(B68,[6]hasPavillion!$A$1:$B$97,2,FALSE)),FALSE,VLOOKUP(B68,[6]hasPavillion!$A$1:$B$97,2,FALSE))</f>
        <v>0</v>
      </c>
      <c r="V68" t="b">
        <f>IF(ISNA(VLOOKUP(B68,[7]hasPicnicTable!$A$1:$B$149,2,FALSE)),FALSE,VLOOKUP(B68,[7]hasPicnicTable!$A$1:$B$149,2,FALSE))</f>
        <v>1</v>
      </c>
      <c r="W68" t="b">
        <f>IF(ISNA(VLOOKUP(B68,[8]hasGrill!$A$1:$B$106,2,FALSE)),FALSE,VLOOKUP(B68,[8]hasGrill!$A$1:$B$106,2,FALSE))</f>
        <v>1</v>
      </c>
      <c r="X68" t="b">
        <f>IF(ISNA(VLOOKUP(B68,[9]hasPlayground!$A$1:$B$133,2,FALSE)),FALSE,VLOOKUP(B68,[9]hasPlayground!$A$1:$B$133,2,FALSE))</f>
        <v>1</v>
      </c>
      <c r="Y68" t="b">
        <f>IF(ISNA(VLOOKUP(B68,[10]hasBaseball!$A$1:$B$24,2,FALSE)),FALSE,VLOOKUP(B68,[10]hasBaseball!$A$1:$B$24,2,FALSE))</f>
        <v>0</v>
      </c>
      <c r="Z68" t="b">
        <f>IF(ISNA(VLOOKUP(B68,[11]hasBasketBall!$A$1:$B$90,2,FALSE)),FALSE,VLOOKUP(B68,[11]hasBasketBall!$A$1:$B$90,2,FALSE))</f>
        <v>0</v>
      </c>
      <c r="AA68" t="b">
        <v>0</v>
      </c>
      <c r="AB68" t="b">
        <v>0</v>
      </c>
      <c r="AC68" t="b">
        <v>0</v>
      </c>
      <c r="AD68" t="b">
        <v>0</v>
      </c>
      <c r="AE68" t="b">
        <f>IF(ISNA(VLOOKUP(B68,[12]hasDogPark!$A$1:$B$14,2,FALSE)),FALSE,VLOOKUP(B68,[12]hasDogPark!$A$1:$B$14,2,FALSE))</f>
        <v>0</v>
      </c>
      <c r="AF68" t="b">
        <v>0</v>
      </c>
      <c r="AG68" t="b">
        <v>0</v>
      </c>
      <c r="AH68" t="b">
        <v>0</v>
      </c>
      <c r="AI68" t="b">
        <v>0</v>
      </c>
      <c r="AJ68" t="b">
        <f>IF(ISNA(VLOOKUP(B68,[13]hasSkatePark!$A$1:$B$16,2,FALSE)),FALSE,VLOOKUP(B68,[13]hasSkatePark!$A$1:$B$16,2,FALSE))</f>
        <v>0</v>
      </c>
      <c r="AK68" t="b">
        <f>IF(ISNA(VLOOKUP(B68,[14]hasSoccer!$A$1:$B$31,2,FALSE)),FALSE,VLOOKUP(B68,[14]hasSoccer!$A$1:$B$31,2,FALSE))</f>
        <v>0</v>
      </c>
      <c r="AL68" t="b">
        <f>IF(ISNA(VLOOKUP(B68,[15]hasSoftball!$A$1:$B$55,2,FALSE)),FALSE,VLOOKUP(B68,[15]hasSoftball!$A$1:$B$55,2,FALSE))</f>
        <v>0</v>
      </c>
      <c r="AM68" t="b">
        <f>IF(ISNA(VLOOKUP(B68,[16]hasTennis!$A$1:$B$34,2,FALSE)),FALSE,VLOOKUP(B68,[16]hasTennis!$A$1:$B$34,2,FALSE))</f>
        <v>0</v>
      </c>
      <c r="AN68" t="b">
        <v>0</v>
      </c>
      <c r="AO68" t="b">
        <f>IF(ISNA(VLOOKUP(B68,[17]hasPool!$A$1:$B$29,2,FALSE)),FALSE,VLOOKUP(B68,[17]hasPool!$A$1:$B$29,2,FALSE))</f>
        <v>0</v>
      </c>
      <c r="AP68" t="b">
        <v>0</v>
      </c>
      <c r="AQ68" t="b">
        <f>IF(ISNA(VLOOKUP(B68,[18]unpavedBike!$A$1:$B$19,2,FALSE)),FALSE,VLOOKUP(B68,[18]unpavedBike!$A$1:$B$19,2,FALSE))</f>
        <v>0</v>
      </c>
      <c r="AR68" t="b">
        <f>IF(ISNA(VLOOKUP(B68,[19]pavedBike!$A$1:$B$62,2,FALSE)),FALSE,VLOOKUP(B68,[19]pavedBike!$A$1:$B$62,2,FALSE))</f>
        <v>0</v>
      </c>
      <c r="AS68" t="b">
        <f>IF(ISNA(VLOOKUP(B68,[20]hasWalkingTrail!$A$1:$B$142,2,FALSE)),FALSE,VLOOKUP(B68,[20]hasWalkingTrail!$A$1:$B$142,2,FALSE))</f>
        <v>1</v>
      </c>
    </row>
    <row r="69" spans="1:46" x14ac:dyDescent="0.2">
      <c r="A69">
        <v>87</v>
      </c>
      <c r="B69" t="s">
        <v>199</v>
      </c>
      <c r="E69" t="s">
        <v>39</v>
      </c>
      <c r="G69">
        <v>-98</v>
      </c>
      <c r="H69">
        <v>29</v>
      </c>
      <c r="I69">
        <v>0</v>
      </c>
      <c r="J69" t="b">
        <v>0</v>
      </c>
      <c r="N69" t="b">
        <f>IF(ISNA(VLOOKUP(B69,[1]hasCommunityCenter!$A$1:$B$45,2,FALSE)),FALSE,VLOOKUP(B69,[1]hasCommunityCenter!$A$1:$B$45,2,FALSE))</f>
        <v>1</v>
      </c>
      <c r="O69" t="b">
        <v>0</v>
      </c>
      <c r="P69" t="b">
        <v>0</v>
      </c>
      <c r="Q69" t="b">
        <f>'School Parks'!P70=IF(ISNA(VLOOKUP(B69,[2]hasPublicArtDisplay!$A$1:$B$40,2,FALSE)),FALSE,VLOOKUP(B69,[2]hasPublicArtDisplay!$A$1:$B$40,2,FALSE))</f>
        <v>1</v>
      </c>
      <c r="R69" t="b">
        <f>IF(ISNA(VLOOKUP(B69,[3]hasRestrooms!$A$1:$B$63,2,FALSE)),FALSE,VLOOKUP(B69,[3]hasRestrooms!$A$1:$B$63,2,FALSE))</f>
        <v>0</v>
      </c>
      <c r="S69" t="b">
        <f>IF(ISNA(VLOOKUP(B69,[4]hasPortolet!$A$1:$B$81,2,FALSE)),FALSE,VLOOKUP(B69,[4]hasPortolet!$A$1:$B$81,2,FALSE))</f>
        <v>0</v>
      </c>
      <c r="T69" t="b">
        <f>IF(ISNA(VLOOKUP(B69,[5]hasWater!$A$1:$B$157,2,FALSE)),FALSE,VLOOKUP(B69,[5]hasWater!$A$1:$B$157,2,FALSE))</f>
        <v>0</v>
      </c>
      <c r="U69" t="b">
        <f>IF(ISNA(VLOOKUP(B69,[6]hasPavillion!$A$1:$B$97,2,FALSE)),FALSE,VLOOKUP(B69,[6]hasPavillion!$A$1:$B$97,2,FALSE))</f>
        <v>0</v>
      </c>
      <c r="V69" t="b">
        <f>IF(ISNA(VLOOKUP(B69,[7]hasPicnicTable!$A$1:$B$149,2,FALSE)),FALSE,VLOOKUP(B69,[7]hasPicnicTable!$A$1:$B$149,2,FALSE))</f>
        <v>0</v>
      </c>
      <c r="W69" t="b">
        <f>IF(ISNA(VLOOKUP(B69,[8]hasGrill!$A$1:$B$106,2,FALSE)),FALSE,VLOOKUP(B69,[8]hasGrill!$A$1:$B$106,2,FALSE))</f>
        <v>0</v>
      </c>
      <c r="X69" t="b">
        <f>IF(ISNA(VLOOKUP(B69,[9]hasPlayground!$A$1:$B$133,2,FALSE)),FALSE,VLOOKUP(B69,[9]hasPlayground!$A$1:$B$133,2,FALSE))</f>
        <v>0</v>
      </c>
      <c r="Y69" t="b">
        <f>IF(ISNA(VLOOKUP(B69,[10]hasBaseball!$A$1:$B$24,2,FALSE)),FALSE,VLOOKUP(B69,[10]hasBaseball!$A$1:$B$24,2,FALSE))</f>
        <v>0</v>
      </c>
      <c r="Z69" t="b">
        <f>IF(ISNA(VLOOKUP(B69,[11]hasBasketBall!$A$1:$B$90,2,FALSE)),FALSE,VLOOKUP(B69,[11]hasBasketBall!$A$1:$B$90,2,FALSE))</f>
        <v>0</v>
      </c>
      <c r="AA69" t="b">
        <v>0</v>
      </c>
      <c r="AB69" t="b">
        <v>0</v>
      </c>
      <c r="AC69" t="b">
        <v>0</v>
      </c>
      <c r="AD69" t="b">
        <v>0</v>
      </c>
      <c r="AE69" t="b">
        <f>IF(ISNA(VLOOKUP(B69,[12]hasDogPark!$A$1:$B$14,2,FALSE)),FALSE,VLOOKUP(B69,[12]hasDogPark!$A$1:$B$14,2,FALSE))</f>
        <v>0</v>
      </c>
      <c r="AF69" t="b">
        <v>0</v>
      </c>
      <c r="AG69" t="b">
        <v>0</v>
      </c>
      <c r="AH69" t="b">
        <v>0</v>
      </c>
      <c r="AI69" t="b">
        <v>0</v>
      </c>
      <c r="AJ69" t="b">
        <f>IF(ISNA(VLOOKUP(B69,[13]hasSkatePark!$A$1:$B$16,2,FALSE)),FALSE,VLOOKUP(B69,[13]hasSkatePark!$A$1:$B$16,2,FALSE))</f>
        <v>0</v>
      </c>
      <c r="AK69" t="b">
        <f>IF(ISNA(VLOOKUP(B69,[14]hasSoccer!$A$1:$B$31,2,FALSE)),FALSE,VLOOKUP(B69,[14]hasSoccer!$A$1:$B$31,2,FALSE))</f>
        <v>0</v>
      </c>
      <c r="AL69" t="b">
        <f>IF(ISNA(VLOOKUP(B69,[15]hasSoftball!$A$1:$B$55,2,FALSE)),FALSE,VLOOKUP(B69,[15]hasSoftball!$A$1:$B$55,2,FALSE))</f>
        <v>0</v>
      </c>
      <c r="AM69" t="b">
        <f>IF(ISNA(VLOOKUP(B69,[16]hasTennis!$A$1:$B$34,2,FALSE)),FALSE,VLOOKUP(B69,[16]hasTennis!$A$1:$B$34,2,FALSE))</f>
        <v>0</v>
      </c>
      <c r="AN69" t="b">
        <v>0</v>
      </c>
      <c r="AO69" t="b">
        <f>IF(ISNA(VLOOKUP(B69,[17]hasPool!$A$1:$B$29,2,FALSE)),FALSE,VLOOKUP(B69,[17]hasPool!$A$1:$B$29,2,FALSE))</f>
        <v>0</v>
      </c>
      <c r="AP69" t="b">
        <v>0</v>
      </c>
      <c r="AQ69" t="b">
        <f>IF(ISNA(VLOOKUP(B69,[18]unpavedBike!$A$1:$B$19,2,FALSE)),FALSE,VLOOKUP(B69,[18]unpavedBike!$A$1:$B$19,2,FALSE))</f>
        <v>0</v>
      </c>
      <c r="AR69" t="b">
        <f>IF(ISNA(VLOOKUP(B69,[19]pavedBike!$A$1:$B$62,2,FALSE)),FALSE,VLOOKUP(B69,[19]pavedBike!$A$1:$B$62,2,FALSE))</f>
        <v>0</v>
      </c>
      <c r="AS69" t="b">
        <f>IF(ISNA(VLOOKUP(B69,[20]hasWalkingTrail!$A$1:$B$142,2,FALSE)),FALSE,VLOOKUP(B69,[20]hasWalkingTrail!$A$1:$B$142,2,FALSE))</f>
        <v>0</v>
      </c>
    </row>
    <row r="70" spans="1:46" x14ac:dyDescent="0.2">
      <c r="A70">
        <v>89</v>
      </c>
      <c r="B70" t="s">
        <v>201</v>
      </c>
      <c r="C70" t="s">
        <v>417</v>
      </c>
      <c r="D70" t="s">
        <v>42</v>
      </c>
      <c r="E70" t="s">
        <v>39</v>
      </c>
      <c r="G70">
        <v>-98</v>
      </c>
      <c r="H70">
        <v>29</v>
      </c>
      <c r="I70">
        <v>0</v>
      </c>
      <c r="J70" t="b">
        <v>0</v>
      </c>
      <c r="K70" t="s">
        <v>405</v>
      </c>
      <c r="L70" s="2" t="s">
        <v>418</v>
      </c>
      <c r="M70" t="s">
        <v>419</v>
      </c>
      <c r="N70" t="b">
        <f>IF(ISNA(VLOOKUP(B70,[1]hasCommunityCenter!$A$1:$B$45,2,FALSE)),FALSE,VLOOKUP(B70,[1]hasCommunityCenter!$A$1:$B$45,2,FALSE))</f>
        <v>1</v>
      </c>
      <c r="O70" t="b">
        <v>1</v>
      </c>
      <c r="P70" t="b">
        <v>1</v>
      </c>
      <c r="Q70" t="b">
        <f>'School Parks'!P71=IF(ISNA(VLOOKUP(B70,[2]hasPublicArtDisplay!$A$1:$B$40,2,FALSE)),FALSE,VLOOKUP(B70,[2]hasPublicArtDisplay!$A$1:$B$40,2,FALSE))</f>
        <v>1</v>
      </c>
      <c r="R70" t="b">
        <f>IF(ISNA(VLOOKUP(B70,[3]hasRestrooms!$A$1:$B$63,2,FALSE)),FALSE,VLOOKUP(B70,[3]hasRestrooms!$A$1:$B$63,2,FALSE))</f>
        <v>0</v>
      </c>
      <c r="S70" t="b">
        <f>IF(ISNA(VLOOKUP(B70,[4]hasPortolet!$A$1:$B$81,2,FALSE)),FALSE,VLOOKUP(B70,[4]hasPortolet!$A$1:$B$81,2,FALSE))</f>
        <v>1</v>
      </c>
      <c r="T70" t="b">
        <f>IF(ISNA(VLOOKUP(B70,[5]hasWater!$A$1:$B$157,2,FALSE)),FALSE,VLOOKUP(B70,[5]hasWater!$A$1:$B$157,2,FALSE))</f>
        <v>1</v>
      </c>
      <c r="U70" t="b">
        <f>IF(ISNA(VLOOKUP(B70,[6]hasPavillion!$A$1:$B$97,2,FALSE)),FALSE,VLOOKUP(B70,[6]hasPavillion!$A$1:$B$97,2,FALSE))</f>
        <v>0</v>
      </c>
      <c r="V70" t="b">
        <f>IF(ISNA(VLOOKUP(B70,[7]hasPicnicTable!$A$1:$B$149,2,FALSE)),FALSE,VLOOKUP(B70,[7]hasPicnicTable!$A$1:$B$149,2,FALSE))</f>
        <v>1</v>
      </c>
      <c r="W70" t="b">
        <f>IF(ISNA(VLOOKUP(B70,[8]hasGrill!$A$1:$B$106,2,FALSE)),FALSE,VLOOKUP(B70,[8]hasGrill!$A$1:$B$106,2,FALSE))</f>
        <v>1</v>
      </c>
      <c r="X70" t="b">
        <f>IF(ISNA(VLOOKUP(B70,[9]hasPlayground!$A$1:$B$133,2,FALSE)),FALSE,VLOOKUP(B70,[9]hasPlayground!$A$1:$B$133,2,FALSE))</f>
        <v>1</v>
      </c>
      <c r="Y70" t="b">
        <f>IF(ISNA(VLOOKUP(B70,[10]hasBaseball!$A$1:$B$24,2,FALSE)),FALSE,VLOOKUP(B70,[10]hasBaseball!$A$1:$B$24,2,FALSE))</f>
        <v>1</v>
      </c>
      <c r="Z70" t="b">
        <f>IF(ISNA(VLOOKUP(B70,[11]hasBasketBall!$A$1:$B$90,2,FALSE)),FALSE,VLOOKUP(B70,[11]hasBasketBall!$A$1:$B$90,2,FALSE))</f>
        <v>1</v>
      </c>
      <c r="AA70" t="b">
        <v>0</v>
      </c>
      <c r="AB70" t="b">
        <v>1</v>
      </c>
      <c r="AC70" t="b">
        <v>0</v>
      </c>
      <c r="AD70" t="b">
        <v>0</v>
      </c>
      <c r="AE70" t="b">
        <f>IF(ISNA(VLOOKUP(B70,[12]hasDogPark!$A$1:$B$14,2,FALSE)),FALSE,VLOOKUP(B70,[12]hasDogPark!$A$1:$B$14,2,FALSE))</f>
        <v>0</v>
      </c>
      <c r="AF70" t="b">
        <v>1</v>
      </c>
      <c r="AG70" t="b">
        <v>0</v>
      </c>
      <c r="AH70" t="b">
        <v>0</v>
      </c>
      <c r="AI70" t="b">
        <v>0</v>
      </c>
      <c r="AJ70" t="b">
        <f>IF(ISNA(VLOOKUP(B70,[13]hasSkatePark!$A$1:$B$16,2,FALSE)),FALSE,VLOOKUP(B70,[13]hasSkatePark!$A$1:$B$16,2,FALSE))</f>
        <v>0</v>
      </c>
      <c r="AK70" t="b">
        <f>IF(ISNA(VLOOKUP(B70,[14]hasSoccer!$A$1:$B$31,2,FALSE)),FALSE,VLOOKUP(B70,[14]hasSoccer!$A$1:$B$31,2,FALSE))</f>
        <v>1</v>
      </c>
      <c r="AL70" t="b">
        <f>IF(ISNA(VLOOKUP(B70,[15]hasSoftball!$A$1:$B$55,2,FALSE)),FALSE,VLOOKUP(B70,[15]hasSoftball!$A$1:$B$55,2,FALSE))</f>
        <v>1</v>
      </c>
      <c r="AM70" t="b">
        <f>IF(ISNA(VLOOKUP(B70,[16]hasTennis!$A$1:$B$34,2,FALSE)),FALSE,VLOOKUP(B70,[16]hasTennis!$A$1:$B$34,2,FALSE))</f>
        <v>0</v>
      </c>
      <c r="AN70" t="b">
        <v>0</v>
      </c>
      <c r="AO70" t="b">
        <f>IF(ISNA(VLOOKUP(B70,[17]hasPool!$A$1:$B$29,2,FALSE)),FALSE,VLOOKUP(B70,[17]hasPool!$A$1:$B$29,2,FALSE))</f>
        <v>0</v>
      </c>
      <c r="AP70" t="b">
        <v>0</v>
      </c>
      <c r="AQ70" t="b">
        <v>0</v>
      </c>
      <c r="AR70" t="b">
        <f>IF(ISNA(VLOOKUP(B70,[19]pavedBike!$A$1:$B$62,2,FALSE)),FALSE,VLOOKUP(B70,[19]pavedBike!$A$1:$B$62,2,FALSE))</f>
        <v>0</v>
      </c>
      <c r="AS70" t="b">
        <v>1</v>
      </c>
      <c r="AT70">
        <v>0.25</v>
      </c>
    </row>
    <row r="71" spans="1:46" x14ac:dyDescent="0.2">
      <c r="A71">
        <v>90</v>
      </c>
      <c r="B71" t="s">
        <v>202</v>
      </c>
      <c r="E71" t="s">
        <v>39</v>
      </c>
      <c r="G71">
        <v>-98</v>
      </c>
      <c r="H71">
        <v>29</v>
      </c>
      <c r="I71">
        <v>0</v>
      </c>
      <c r="J71" t="b">
        <v>0</v>
      </c>
      <c r="N71" t="b">
        <f>IF(ISNA(VLOOKUP(B71,[1]hasCommunityCenter!$A$1:$B$45,2,FALSE)),FALSE,VLOOKUP(B71,[1]hasCommunityCenter!$A$1:$B$45,2,FALSE))</f>
        <v>0</v>
      </c>
      <c r="O71" t="b">
        <v>0</v>
      </c>
      <c r="P71" t="b">
        <v>0</v>
      </c>
      <c r="Q71" t="b">
        <f>'School Parks'!P72=IF(ISNA(VLOOKUP(B71,[2]hasPublicArtDisplay!$A$1:$B$40,2,FALSE)),FALSE,VLOOKUP(B71,[2]hasPublicArtDisplay!$A$1:$B$40,2,FALSE))</f>
        <v>1</v>
      </c>
      <c r="R71" t="b">
        <f>IF(ISNA(VLOOKUP(B71,[3]hasRestrooms!$A$1:$B$63,2,FALSE)),FALSE,VLOOKUP(B71,[3]hasRestrooms!$A$1:$B$63,2,FALSE))</f>
        <v>0</v>
      </c>
      <c r="S71" t="b">
        <f>IF(ISNA(VLOOKUP(B71,[4]hasPortolet!$A$1:$B$81,2,FALSE)),FALSE,VLOOKUP(B71,[4]hasPortolet!$A$1:$B$81,2,FALSE))</f>
        <v>0</v>
      </c>
      <c r="T71" t="b">
        <f>IF(ISNA(VLOOKUP(B71,[5]hasWater!$A$1:$B$157,2,FALSE)),FALSE,VLOOKUP(B71,[5]hasWater!$A$1:$B$157,2,FALSE))</f>
        <v>1</v>
      </c>
      <c r="U71" t="b">
        <f>IF(ISNA(VLOOKUP(B71,[6]hasPavillion!$A$1:$B$97,2,FALSE)),FALSE,VLOOKUP(B71,[6]hasPavillion!$A$1:$B$97,2,FALSE))</f>
        <v>0</v>
      </c>
      <c r="V71" t="b">
        <f>IF(ISNA(VLOOKUP(B71,[7]hasPicnicTable!$A$1:$B$149,2,FALSE)),FALSE,VLOOKUP(B71,[7]hasPicnicTable!$A$1:$B$149,2,FALSE))</f>
        <v>0</v>
      </c>
      <c r="W71" t="b">
        <f>IF(ISNA(VLOOKUP(B71,[8]hasGrill!$A$1:$B$106,2,FALSE)),FALSE,VLOOKUP(B71,[8]hasGrill!$A$1:$B$106,2,FALSE))</f>
        <v>0</v>
      </c>
      <c r="X71" t="b">
        <f>IF(ISNA(VLOOKUP(B71,[9]hasPlayground!$A$1:$B$133,2,FALSE)),FALSE,VLOOKUP(B71,[9]hasPlayground!$A$1:$B$133,2,FALSE))</f>
        <v>1</v>
      </c>
      <c r="Y71" t="b">
        <f>IF(ISNA(VLOOKUP(B71,[10]hasBaseball!$A$1:$B$24,2,FALSE)),FALSE,VLOOKUP(B71,[10]hasBaseball!$A$1:$B$24,2,FALSE))</f>
        <v>0</v>
      </c>
      <c r="Z71" t="b">
        <f>IF(ISNA(VLOOKUP(B71,[11]hasBasketBall!$A$1:$B$90,2,FALSE)),FALSE,VLOOKUP(B71,[11]hasBasketBall!$A$1:$B$90,2,FALSE))</f>
        <v>0</v>
      </c>
      <c r="AA71" t="b">
        <v>0</v>
      </c>
      <c r="AB71" t="b">
        <v>0</v>
      </c>
      <c r="AC71" t="b">
        <v>0</v>
      </c>
      <c r="AD71" t="b">
        <v>0</v>
      </c>
      <c r="AE71" t="b">
        <f>IF(ISNA(VLOOKUP(B71,[12]hasDogPark!$A$1:$B$14,2,FALSE)),FALSE,VLOOKUP(B71,[12]hasDogPark!$A$1:$B$14,2,FALSE))</f>
        <v>0</v>
      </c>
      <c r="AF71" t="b">
        <v>0</v>
      </c>
      <c r="AG71" t="b">
        <v>0</v>
      </c>
      <c r="AH71" t="b">
        <v>0</v>
      </c>
      <c r="AI71" t="b">
        <v>0</v>
      </c>
      <c r="AJ71" t="b">
        <f>IF(ISNA(VLOOKUP(B71,[13]hasSkatePark!$A$1:$B$16,2,FALSE)),FALSE,VLOOKUP(B71,[13]hasSkatePark!$A$1:$B$16,2,FALSE))</f>
        <v>0</v>
      </c>
      <c r="AK71" t="b">
        <f>IF(ISNA(VLOOKUP(B71,[14]hasSoccer!$A$1:$B$31,2,FALSE)),FALSE,VLOOKUP(B71,[14]hasSoccer!$A$1:$B$31,2,FALSE))</f>
        <v>0</v>
      </c>
      <c r="AL71" t="b">
        <f>IF(ISNA(VLOOKUP(B71,[15]hasSoftball!$A$1:$B$55,2,FALSE)),FALSE,VLOOKUP(B71,[15]hasSoftball!$A$1:$B$55,2,FALSE))</f>
        <v>0</v>
      </c>
      <c r="AM71" t="b">
        <f>IF(ISNA(VLOOKUP(B71,[16]hasTennis!$A$1:$B$34,2,FALSE)),FALSE,VLOOKUP(B71,[16]hasTennis!$A$1:$B$34,2,FALSE))</f>
        <v>0</v>
      </c>
      <c r="AN71" t="b">
        <v>0</v>
      </c>
      <c r="AO71" t="b">
        <f>IF(ISNA(VLOOKUP(B71,[17]hasPool!$A$1:$B$29,2,FALSE)),FALSE,VLOOKUP(B71,[17]hasPool!$A$1:$B$29,2,FALSE))</f>
        <v>0</v>
      </c>
      <c r="AP71" t="b">
        <v>0</v>
      </c>
      <c r="AQ71" t="b">
        <f>IF(ISNA(VLOOKUP(B71,[18]unpavedBike!$A$1:$B$19,2,FALSE)),FALSE,VLOOKUP(B71,[18]unpavedBike!$A$1:$B$19,2,FALSE))</f>
        <v>0</v>
      </c>
      <c r="AR71" t="b">
        <f>IF(ISNA(VLOOKUP(B71,[19]pavedBike!$A$1:$B$62,2,FALSE)),FALSE,VLOOKUP(B71,[19]pavedBike!$A$1:$B$62,2,FALSE))</f>
        <v>0</v>
      </c>
      <c r="AS71" t="b">
        <f>IF(ISNA(VLOOKUP(B71,[20]hasWalkingTrail!$A$1:$B$142,2,FALSE)),FALSE,VLOOKUP(B71,[20]hasWalkingTrail!$A$1:$B$142,2,FALSE))</f>
        <v>0</v>
      </c>
    </row>
    <row r="72" spans="1:46" x14ac:dyDescent="0.2">
      <c r="A72">
        <v>91</v>
      </c>
      <c r="B72" t="s">
        <v>203</v>
      </c>
      <c r="E72" t="s">
        <v>39</v>
      </c>
      <c r="G72">
        <v>-98</v>
      </c>
      <c r="H72">
        <v>29</v>
      </c>
      <c r="I72">
        <v>0</v>
      </c>
      <c r="J72" t="b">
        <v>0</v>
      </c>
      <c r="N72" t="b">
        <f>IF(ISNA(VLOOKUP(B72,[1]hasCommunityCenter!$A$1:$B$45,2,FALSE)),FALSE,VLOOKUP(B72,[1]hasCommunityCenter!$A$1:$B$45,2,FALSE))</f>
        <v>0</v>
      </c>
      <c r="O72" t="b">
        <v>0</v>
      </c>
      <c r="P72" t="b">
        <v>0</v>
      </c>
      <c r="Q72" t="b">
        <f>'School Parks'!P73=IF(ISNA(VLOOKUP(B72,[2]hasPublicArtDisplay!$A$1:$B$40,2,FALSE)),FALSE,VLOOKUP(B72,[2]hasPublicArtDisplay!$A$1:$B$40,2,FALSE))</f>
        <v>1</v>
      </c>
      <c r="R72" t="b">
        <f>IF(ISNA(VLOOKUP(B72,[3]hasRestrooms!$A$1:$B$63,2,FALSE)),FALSE,VLOOKUP(B72,[3]hasRestrooms!$A$1:$B$63,2,FALSE))</f>
        <v>0</v>
      </c>
      <c r="S72" t="b">
        <f>IF(ISNA(VLOOKUP(B72,[4]hasPortolet!$A$1:$B$81,2,FALSE)),FALSE,VLOOKUP(B72,[4]hasPortolet!$A$1:$B$81,2,FALSE))</f>
        <v>0</v>
      </c>
      <c r="T72" t="b">
        <f>IF(ISNA(VLOOKUP(B72,[5]hasWater!$A$1:$B$157,2,FALSE)),FALSE,VLOOKUP(B72,[5]hasWater!$A$1:$B$157,2,FALSE))</f>
        <v>1</v>
      </c>
      <c r="U72" t="b">
        <f>IF(ISNA(VLOOKUP(B72,[6]hasPavillion!$A$1:$B$97,2,FALSE)),FALSE,VLOOKUP(B72,[6]hasPavillion!$A$1:$B$97,2,FALSE))</f>
        <v>0</v>
      </c>
      <c r="V72" t="b">
        <f>IF(ISNA(VLOOKUP(B72,[7]hasPicnicTable!$A$1:$B$149,2,FALSE)),FALSE,VLOOKUP(B72,[7]hasPicnicTable!$A$1:$B$149,2,FALSE))</f>
        <v>0</v>
      </c>
      <c r="W72" t="b">
        <f>IF(ISNA(VLOOKUP(B72,[8]hasGrill!$A$1:$B$106,2,FALSE)),FALSE,VLOOKUP(B72,[8]hasGrill!$A$1:$B$106,2,FALSE))</f>
        <v>0</v>
      </c>
      <c r="X72" t="b">
        <f>IF(ISNA(VLOOKUP(B72,[9]hasPlayground!$A$1:$B$133,2,FALSE)),FALSE,VLOOKUP(B72,[9]hasPlayground!$A$1:$B$133,2,FALSE))</f>
        <v>1</v>
      </c>
      <c r="Y72" t="b">
        <f>IF(ISNA(VLOOKUP(B72,[10]hasBaseball!$A$1:$B$24,2,FALSE)),FALSE,VLOOKUP(B72,[10]hasBaseball!$A$1:$B$24,2,FALSE))</f>
        <v>0</v>
      </c>
      <c r="Z72" t="b">
        <f>IF(ISNA(VLOOKUP(B72,[11]hasBasketBall!$A$1:$B$90,2,FALSE)),FALSE,VLOOKUP(B72,[11]hasBasketBall!$A$1:$B$90,2,FALSE))</f>
        <v>1</v>
      </c>
      <c r="AA72" t="b">
        <v>0</v>
      </c>
      <c r="AB72" t="b">
        <v>0</v>
      </c>
      <c r="AC72" t="b">
        <v>0</v>
      </c>
      <c r="AD72" t="b">
        <v>0</v>
      </c>
      <c r="AE72" t="b">
        <f>IF(ISNA(VLOOKUP(B72,[12]hasDogPark!$A$1:$B$14,2,FALSE)),FALSE,VLOOKUP(B72,[12]hasDogPark!$A$1:$B$14,2,FALSE))</f>
        <v>0</v>
      </c>
      <c r="AF72" t="b">
        <v>0</v>
      </c>
      <c r="AG72" t="b">
        <v>0</v>
      </c>
      <c r="AH72" t="b">
        <v>0</v>
      </c>
      <c r="AI72" t="b">
        <v>0</v>
      </c>
      <c r="AJ72" t="b">
        <f>IF(ISNA(VLOOKUP(B72,[13]hasSkatePark!$A$1:$B$16,2,FALSE)),FALSE,VLOOKUP(B72,[13]hasSkatePark!$A$1:$B$16,2,FALSE))</f>
        <v>0</v>
      </c>
      <c r="AK72" t="b">
        <f>IF(ISNA(VLOOKUP(B72,[14]hasSoccer!$A$1:$B$31,2,FALSE)),FALSE,VLOOKUP(B72,[14]hasSoccer!$A$1:$B$31,2,FALSE))</f>
        <v>0</v>
      </c>
      <c r="AL72" t="b">
        <f>IF(ISNA(VLOOKUP(B72,[15]hasSoftball!$A$1:$B$55,2,FALSE)),FALSE,VLOOKUP(B72,[15]hasSoftball!$A$1:$B$55,2,FALSE))</f>
        <v>0</v>
      </c>
      <c r="AM72" t="b">
        <f>IF(ISNA(VLOOKUP(B72,[16]hasTennis!$A$1:$B$34,2,FALSE)),FALSE,VLOOKUP(B72,[16]hasTennis!$A$1:$B$34,2,FALSE))</f>
        <v>0</v>
      </c>
      <c r="AN72" t="b">
        <v>0</v>
      </c>
      <c r="AO72" t="b">
        <f>IF(ISNA(VLOOKUP(B72,[17]hasPool!$A$1:$B$29,2,FALSE)),FALSE,VLOOKUP(B72,[17]hasPool!$A$1:$B$29,2,FALSE))</f>
        <v>0</v>
      </c>
      <c r="AP72" t="b">
        <v>0</v>
      </c>
      <c r="AQ72" t="b">
        <f>IF(ISNA(VLOOKUP(B72,[18]unpavedBike!$A$1:$B$19,2,FALSE)),FALSE,VLOOKUP(B72,[18]unpavedBike!$A$1:$B$19,2,FALSE))</f>
        <v>0</v>
      </c>
      <c r="AR72" t="b">
        <f>IF(ISNA(VLOOKUP(B72,[19]pavedBike!$A$1:$B$62,2,FALSE)),FALSE,VLOOKUP(B72,[19]pavedBike!$A$1:$B$62,2,FALSE))</f>
        <v>0</v>
      </c>
      <c r="AS72" t="b">
        <f>IF(ISNA(VLOOKUP(B72,[20]hasWalkingTrail!$A$1:$B$142,2,FALSE)),FALSE,VLOOKUP(B72,[20]hasWalkingTrail!$A$1:$B$142,2,FALSE))</f>
        <v>0</v>
      </c>
    </row>
    <row r="73" spans="1:46" x14ac:dyDescent="0.2">
      <c r="A73">
        <v>92</v>
      </c>
      <c r="B73" t="s">
        <v>204</v>
      </c>
      <c r="E73" t="s">
        <v>39</v>
      </c>
      <c r="G73">
        <v>-98</v>
      </c>
      <c r="H73">
        <v>29</v>
      </c>
      <c r="I73">
        <v>0</v>
      </c>
      <c r="J73" t="b">
        <v>0</v>
      </c>
      <c r="N73" t="b">
        <f>IF(ISNA(VLOOKUP(B73,[1]hasCommunityCenter!$A$1:$B$45,2,FALSE)),FALSE,VLOOKUP(B73,[1]hasCommunityCenter!$A$1:$B$45,2,FALSE))</f>
        <v>0</v>
      </c>
      <c r="O73" t="b">
        <v>0</v>
      </c>
      <c r="P73" t="b">
        <v>0</v>
      </c>
      <c r="Q73" t="b">
        <f>'School Parks'!P74=IF(ISNA(VLOOKUP(B73,[2]hasPublicArtDisplay!$A$1:$B$40,2,FALSE)),FALSE,VLOOKUP(B73,[2]hasPublicArtDisplay!$A$1:$B$40,2,FALSE))</f>
        <v>1</v>
      </c>
      <c r="R73" t="b">
        <f>IF(ISNA(VLOOKUP(B73,[3]hasRestrooms!$A$1:$B$63,2,FALSE)),FALSE,VLOOKUP(B73,[3]hasRestrooms!$A$1:$B$63,2,FALSE))</f>
        <v>1</v>
      </c>
      <c r="S73" t="b">
        <f>IF(ISNA(VLOOKUP(B73,[4]hasPortolet!$A$1:$B$81,2,FALSE)),FALSE,VLOOKUP(B73,[4]hasPortolet!$A$1:$B$81,2,FALSE))</f>
        <v>0</v>
      </c>
      <c r="T73" t="b">
        <f>IF(ISNA(VLOOKUP(B73,[5]hasWater!$A$1:$B$157,2,FALSE)),FALSE,VLOOKUP(B73,[5]hasWater!$A$1:$B$157,2,FALSE))</f>
        <v>1</v>
      </c>
      <c r="U73" t="b">
        <f>IF(ISNA(VLOOKUP(B73,[6]hasPavillion!$A$1:$B$97,2,FALSE)),FALSE,VLOOKUP(B73,[6]hasPavillion!$A$1:$B$97,2,FALSE))</f>
        <v>1</v>
      </c>
      <c r="V73" t="b">
        <f>IF(ISNA(VLOOKUP(B73,[7]hasPicnicTable!$A$1:$B$149,2,FALSE)),FALSE,VLOOKUP(B73,[7]hasPicnicTable!$A$1:$B$149,2,FALSE))</f>
        <v>1</v>
      </c>
      <c r="W73" t="b">
        <f>IF(ISNA(VLOOKUP(B73,[8]hasGrill!$A$1:$B$106,2,FALSE)),FALSE,VLOOKUP(B73,[8]hasGrill!$A$1:$B$106,2,FALSE))</f>
        <v>0</v>
      </c>
      <c r="X73" t="b">
        <f>IF(ISNA(VLOOKUP(B73,[9]hasPlayground!$A$1:$B$133,2,FALSE)),FALSE,VLOOKUP(B73,[9]hasPlayground!$A$1:$B$133,2,FALSE))</f>
        <v>1</v>
      </c>
      <c r="Y73" t="b">
        <f>IF(ISNA(VLOOKUP(B73,[10]hasBaseball!$A$1:$B$24,2,FALSE)),FALSE,VLOOKUP(B73,[10]hasBaseball!$A$1:$B$24,2,FALSE))</f>
        <v>0</v>
      </c>
      <c r="Z73" t="b">
        <f>IF(ISNA(VLOOKUP(B73,[11]hasBasketBall!$A$1:$B$90,2,FALSE)),FALSE,VLOOKUP(B73,[11]hasBasketBall!$A$1:$B$90,2,FALSE))</f>
        <v>0</v>
      </c>
      <c r="AA73" t="b">
        <v>0</v>
      </c>
      <c r="AB73" t="b">
        <v>0</v>
      </c>
      <c r="AC73" t="b">
        <v>0</v>
      </c>
      <c r="AD73" t="b">
        <v>0</v>
      </c>
      <c r="AE73" t="b">
        <f>IF(ISNA(VLOOKUP(B73,[12]hasDogPark!$A$1:$B$14,2,FALSE)),FALSE,VLOOKUP(B73,[12]hasDogPark!$A$1:$B$14,2,FALSE))</f>
        <v>0</v>
      </c>
      <c r="AF73" t="b">
        <v>0</v>
      </c>
      <c r="AG73" t="b">
        <v>0</v>
      </c>
      <c r="AH73" t="b">
        <v>0</v>
      </c>
      <c r="AI73" t="b">
        <v>0</v>
      </c>
      <c r="AJ73" t="b">
        <f>IF(ISNA(VLOOKUP(B73,[13]hasSkatePark!$A$1:$B$16,2,FALSE)),FALSE,VLOOKUP(B73,[13]hasSkatePark!$A$1:$B$16,2,FALSE))</f>
        <v>0</v>
      </c>
      <c r="AK73" t="b">
        <f>IF(ISNA(VLOOKUP(B73,[14]hasSoccer!$A$1:$B$31,2,FALSE)),FALSE,VLOOKUP(B73,[14]hasSoccer!$A$1:$B$31,2,FALSE))</f>
        <v>0</v>
      </c>
      <c r="AL73" t="b">
        <f>IF(ISNA(VLOOKUP(B73,[15]hasSoftball!$A$1:$B$55,2,FALSE)),FALSE,VLOOKUP(B73,[15]hasSoftball!$A$1:$B$55,2,FALSE))</f>
        <v>0</v>
      </c>
      <c r="AM73" t="b">
        <f>IF(ISNA(VLOOKUP(B73,[16]hasTennis!$A$1:$B$34,2,FALSE)),FALSE,VLOOKUP(B73,[16]hasTennis!$A$1:$B$34,2,FALSE))</f>
        <v>0</v>
      </c>
      <c r="AN73" t="b">
        <v>0</v>
      </c>
      <c r="AO73" t="b">
        <f>IF(ISNA(VLOOKUP(B73,[17]hasPool!$A$1:$B$29,2,FALSE)),FALSE,VLOOKUP(B73,[17]hasPool!$A$1:$B$29,2,FALSE))</f>
        <v>0</v>
      </c>
      <c r="AP73" t="b">
        <v>0</v>
      </c>
      <c r="AQ73" t="b">
        <f>IF(ISNA(VLOOKUP(B73,[18]unpavedBike!$A$1:$B$19,2,FALSE)),FALSE,VLOOKUP(B73,[18]unpavedBike!$A$1:$B$19,2,FALSE))</f>
        <v>0</v>
      </c>
      <c r="AR73" t="b">
        <f>IF(ISNA(VLOOKUP(B73,[19]pavedBike!$A$1:$B$62,2,FALSE)),FALSE,VLOOKUP(B73,[19]pavedBike!$A$1:$B$62,2,FALSE))</f>
        <v>1</v>
      </c>
      <c r="AS73" t="b">
        <f>IF(ISNA(VLOOKUP(B73,[20]hasWalkingTrail!$A$1:$B$142,2,FALSE)),FALSE,VLOOKUP(B73,[20]hasWalkingTrail!$A$1:$B$142,2,FALSE))</f>
        <v>1</v>
      </c>
    </row>
    <row r="74" spans="1:46" x14ac:dyDescent="0.2">
      <c r="A74">
        <v>93</v>
      </c>
      <c r="B74" t="s">
        <v>205</v>
      </c>
      <c r="E74" t="s">
        <v>39</v>
      </c>
      <c r="G74">
        <v>-98</v>
      </c>
      <c r="H74">
        <v>29</v>
      </c>
      <c r="I74">
        <v>0</v>
      </c>
      <c r="J74" t="b">
        <v>0</v>
      </c>
      <c r="N74" t="b">
        <f>IF(ISNA(VLOOKUP(B74,[1]hasCommunityCenter!$A$1:$B$45,2,FALSE)),FALSE,VLOOKUP(B74,[1]hasCommunityCenter!$A$1:$B$45,2,FALSE))</f>
        <v>0</v>
      </c>
      <c r="O74" t="b">
        <v>0</v>
      </c>
      <c r="P74" t="b">
        <v>0</v>
      </c>
      <c r="Q74" t="b">
        <f>'School Parks'!P75=IF(ISNA(VLOOKUP(B74,[2]hasPublicArtDisplay!$A$1:$B$40,2,FALSE)),FALSE,VLOOKUP(B74,[2]hasPublicArtDisplay!$A$1:$B$40,2,FALSE))</f>
        <v>0</v>
      </c>
      <c r="R74" t="b">
        <f>IF(ISNA(VLOOKUP(B74,[3]hasRestrooms!$A$1:$B$63,2,FALSE)),FALSE,VLOOKUP(B74,[3]hasRestrooms!$A$1:$B$63,2,FALSE))</f>
        <v>0</v>
      </c>
      <c r="S74" t="b">
        <f>IF(ISNA(VLOOKUP(B74,[4]hasPortolet!$A$1:$B$81,2,FALSE)),FALSE,VLOOKUP(B74,[4]hasPortolet!$A$1:$B$81,2,FALSE))</f>
        <v>1</v>
      </c>
      <c r="T74" t="b">
        <f>IF(ISNA(VLOOKUP(B74,[5]hasWater!$A$1:$B$157,2,FALSE)),FALSE,VLOOKUP(B74,[5]hasWater!$A$1:$B$157,2,FALSE))</f>
        <v>1</v>
      </c>
      <c r="U74" t="b">
        <f>IF(ISNA(VLOOKUP(B74,[6]hasPavillion!$A$1:$B$97,2,FALSE)),FALSE,VLOOKUP(B74,[6]hasPavillion!$A$1:$B$97,2,FALSE))</f>
        <v>1</v>
      </c>
      <c r="V74" t="b">
        <f>IF(ISNA(VLOOKUP(B74,[7]hasPicnicTable!$A$1:$B$149,2,FALSE)),FALSE,VLOOKUP(B74,[7]hasPicnicTable!$A$1:$B$149,2,FALSE))</f>
        <v>1</v>
      </c>
      <c r="W74" t="b">
        <f>IF(ISNA(VLOOKUP(B74,[8]hasGrill!$A$1:$B$106,2,FALSE)),FALSE,VLOOKUP(B74,[8]hasGrill!$A$1:$B$106,2,FALSE))</f>
        <v>1</v>
      </c>
      <c r="X74" t="b">
        <f>IF(ISNA(VLOOKUP(B74,[9]hasPlayground!$A$1:$B$133,2,FALSE)),FALSE,VLOOKUP(B74,[9]hasPlayground!$A$1:$B$133,2,FALSE))</f>
        <v>1</v>
      </c>
      <c r="Y74" t="b">
        <f>IF(ISNA(VLOOKUP(B74,[10]hasBaseball!$A$1:$B$24,2,FALSE)),FALSE,VLOOKUP(B74,[10]hasBaseball!$A$1:$B$24,2,FALSE))</f>
        <v>0</v>
      </c>
      <c r="Z74" t="b">
        <f>IF(ISNA(VLOOKUP(B74,[11]hasBasketBall!$A$1:$B$90,2,FALSE)),FALSE,VLOOKUP(B74,[11]hasBasketBall!$A$1:$B$90,2,FALSE))</f>
        <v>1</v>
      </c>
      <c r="AA74" t="b">
        <v>0</v>
      </c>
      <c r="AB74" t="b">
        <v>0</v>
      </c>
      <c r="AC74" t="b">
        <v>0</v>
      </c>
      <c r="AD74" t="b">
        <v>0</v>
      </c>
      <c r="AE74" t="b">
        <f>IF(ISNA(VLOOKUP(B74,[12]hasDogPark!$A$1:$B$14,2,FALSE)),FALSE,VLOOKUP(B74,[12]hasDogPark!$A$1:$B$14,2,FALSE))</f>
        <v>0</v>
      </c>
      <c r="AF74" t="b">
        <v>0</v>
      </c>
      <c r="AG74" t="b">
        <v>0</v>
      </c>
      <c r="AH74" t="b">
        <v>0</v>
      </c>
      <c r="AI74" t="b">
        <v>0</v>
      </c>
      <c r="AJ74" t="b">
        <f>IF(ISNA(VLOOKUP(B74,[13]hasSkatePark!$A$1:$B$16,2,FALSE)),FALSE,VLOOKUP(B74,[13]hasSkatePark!$A$1:$B$16,2,FALSE))</f>
        <v>1</v>
      </c>
      <c r="AK74" t="b">
        <f>IF(ISNA(VLOOKUP(B74,[14]hasSoccer!$A$1:$B$31,2,FALSE)),FALSE,VLOOKUP(B74,[14]hasSoccer!$A$1:$B$31,2,FALSE))</f>
        <v>0</v>
      </c>
      <c r="AL74" t="b">
        <f>IF(ISNA(VLOOKUP(B74,[15]hasSoftball!$A$1:$B$55,2,FALSE)),FALSE,VLOOKUP(B74,[15]hasSoftball!$A$1:$B$55,2,FALSE))</f>
        <v>0</v>
      </c>
      <c r="AM74" t="b">
        <f>IF(ISNA(VLOOKUP(B74,[16]hasTennis!$A$1:$B$34,2,FALSE)),FALSE,VLOOKUP(B74,[16]hasTennis!$A$1:$B$34,2,FALSE))</f>
        <v>0</v>
      </c>
      <c r="AN74" t="b">
        <v>0</v>
      </c>
      <c r="AO74" t="b">
        <f>IF(ISNA(VLOOKUP(B74,[17]hasPool!$A$1:$B$29,2,FALSE)),FALSE,VLOOKUP(B74,[17]hasPool!$A$1:$B$29,2,FALSE))</f>
        <v>0</v>
      </c>
      <c r="AP74" t="b">
        <v>0</v>
      </c>
      <c r="AQ74" t="b">
        <f>IF(ISNA(VLOOKUP(B74,[18]unpavedBike!$A$1:$B$19,2,FALSE)),FALSE,VLOOKUP(B74,[18]unpavedBike!$A$1:$B$19,2,FALSE))</f>
        <v>0</v>
      </c>
      <c r="AR74" t="b">
        <f>IF(ISNA(VLOOKUP(B74,[19]pavedBike!$A$1:$B$62,2,FALSE)),FALSE,VLOOKUP(B74,[19]pavedBike!$A$1:$B$62,2,FALSE))</f>
        <v>0</v>
      </c>
      <c r="AS74" t="b">
        <f>IF(ISNA(VLOOKUP(B74,[20]hasWalkingTrail!$A$1:$B$142,2,FALSE)),FALSE,VLOOKUP(B74,[20]hasWalkingTrail!$A$1:$B$142,2,FALSE))</f>
        <v>1</v>
      </c>
    </row>
    <row r="75" spans="1:46" x14ac:dyDescent="0.2">
      <c r="A75">
        <v>94</v>
      </c>
      <c r="B75" t="s">
        <v>206</v>
      </c>
      <c r="E75" t="s">
        <v>39</v>
      </c>
      <c r="G75">
        <v>-98</v>
      </c>
      <c r="H75">
        <v>29</v>
      </c>
      <c r="I75">
        <v>0</v>
      </c>
      <c r="J75" t="b">
        <v>0</v>
      </c>
      <c r="N75" t="b">
        <f>IF(ISNA(VLOOKUP(B75,[1]hasCommunityCenter!$A$1:$B$45,2,FALSE)),FALSE,VLOOKUP(B75,[1]hasCommunityCenter!$A$1:$B$45,2,FALSE))</f>
        <v>0</v>
      </c>
      <c r="O75" t="b">
        <v>0</v>
      </c>
      <c r="P75" t="b">
        <v>0</v>
      </c>
      <c r="Q75" t="b">
        <f>'School Parks'!P76=IF(ISNA(VLOOKUP(B75,[2]hasPublicArtDisplay!$A$1:$B$40,2,FALSE)),FALSE,VLOOKUP(B75,[2]hasPublicArtDisplay!$A$1:$B$40,2,FALSE))</f>
        <v>1</v>
      </c>
      <c r="R75" t="b">
        <f>IF(ISNA(VLOOKUP(B75,[3]hasRestrooms!$A$1:$B$63,2,FALSE)),FALSE,VLOOKUP(B75,[3]hasRestrooms!$A$1:$B$63,2,FALSE))</f>
        <v>1</v>
      </c>
      <c r="S75" t="b">
        <f>IF(ISNA(VLOOKUP(B75,[4]hasPortolet!$A$1:$B$81,2,FALSE)),FALSE,VLOOKUP(B75,[4]hasPortolet!$A$1:$B$81,2,FALSE))</f>
        <v>0</v>
      </c>
      <c r="T75" t="b">
        <f>IF(ISNA(VLOOKUP(B75,[5]hasWater!$A$1:$B$157,2,FALSE)),FALSE,VLOOKUP(B75,[5]hasWater!$A$1:$B$157,2,FALSE))</f>
        <v>1</v>
      </c>
      <c r="U75" t="b">
        <f>IF(ISNA(VLOOKUP(B75,[6]hasPavillion!$A$1:$B$97,2,FALSE)),FALSE,VLOOKUP(B75,[6]hasPavillion!$A$1:$B$97,2,FALSE))</f>
        <v>0</v>
      </c>
      <c r="V75" t="b">
        <f>IF(ISNA(VLOOKUP(B75,[7]hasPicnicTable!$A$1:$B$149,2,FALSE)),FALSE,VLOOKUP(B75,[7]hasPicnicTable!$A$1:$B$149,2,FALSE))</f>
        <v>0</v>
      </c>
      <c r="W75" t="b">
        <f>IF(ISNA(VLOOKUP(B75,[8]hasGrill!$A$1:$B$106,2,FALSE)),FALSE,VLOOKUP(B75,[8]hasGrill!$A$1:$B$106,2,FALSE))</f>
        <v>0</v>
      </c>
      <c r="X75" t="b">
        <f>IF(ISNA(VLOOKUP(B75,[9]hasPlayground!$A$1:$B$133,2,FALSE)),FALSE,VLOOKUP(B75,[9]hasPlayground!$A$1:$B$133,2,FALSE))</f>
        <v>0</v>
      </c>
      <c r="Y75" t="b">
        <f>IF(ISNA(VLOOKUP(B75,[10]hasBaseball!$A$1:$B$24,2,FALSE)),FALSE,VLOOKUP(B75,[10]hasBaseball!$A$1:$B$24,2,FALSE))</f>
        <v>0</v>
      </c>
      <c r="Z75" t="b">
        <f>IF(ISNA(VLOOKUP(B75,[11]hasBasketBall!$A$1:$B$90,2,FALSE)),FALSE,VLOOKUP(B75,[11]hasBasketBall!$A$1:$B$90,2,FALSE))</f>
        <v>0</v>
      </c>
      <c r="AA75" t="b">
        <v>0</v>
      </c>
      <c r="AB75" t="b">
        <v>0</v>
      </c>
      <c r="AC75" t="b">
        <v>0</v>
      </c>
      <c r="AD75" t="b">
        <v>0</v>
      </c>
      <c r="AE75" t="b">
        <f>IF(ISNA(VLOOKUP(B75,[12]hasDogPark!$A$1:$B$14,2,FALSE)),FALSE,VLOOKUP(B75,[12]hasDogPark!$A$1:$B$14,2,FALSE))</f>
        <v>0</v>
      </c>
      <c r="AF75" t="b">
        <v>0</v>
      </c>
      <c r="AG75" t="b">
        <v>0</v>
      </c>
      <c r="AH75" t="b">
        <v>0</v>
      </c>
      <c r="AI75" t="b">
        <v>0</v>
      </c>
      <c r="AJ75" t="b">
        <f>IF(ISNA(VLOOKUP(B75,[13]hasSkatePark!$A$1:$B$16,2,FALSE)),FALSE,VLOOKUP(B75,[13]hasSkatePark!$A$1:$B$16,2,FALSE))</f>
        <v>0</v>
      </c>
      <c r="AK75" t="b">
        <f>IF(ISNA(VLOOKUP(B75,[14]hasSoccer!$A$1:$B$31,2,FALSE)),FALSE,VLOOKUP(B75,[14]hasSoccer!$A$1:$B$31,2,FALSE))</f>
        <v>0</v>
      </c>
      <c r="AL75" t="b">
        <f>IF(ISNA(VLOOKUP(B75,[15]hasSoftball!$A$1:$B$55,2,FALSE)),FALSE,VLOOKUP(B75,[15]hasSoftball!$A$1:$B$55,2,FALSE))</f>
        <v>0</v>
      </c>
      <c r="AM75" t="b">
        <f>IF(ISNA(VLOOKUP(B75,[16]hasTennis!$A$1:$B$34,2,FALSE)),FALSE,VLOOKUP(B75,[16]hasTennis!$A$1:$B$34,2,FALSE))</f>
        <v>0</v>
      </c>
      <c r="AN75" t="b">
        <v>0</v>
      </c>
      <c r="AO75" t="b">
        <f>IF(ISNA(VLOOKUP(B75,[17]hasPool!$A$1:$B$29,2,FALSE)),FALSE,VLOOKUP(B75,[17]hasPool!$A$1:$B$29,2,FALSE))</f>
        <v>1</v>
      </c>
      <c r="AP75" t="b">
        <v>0</v>
      </c>
      <c r="AQ75" t="b">
        <f>IF(ISNA(VLOOKUP(B75,[18]unpavedBike!$A$1:$B$19,2,FALSE)),FALSE,VLOOKUP(B75,[18]unpavedBike!$A$1:$B$19,2,FALSE))</f>
        <v>0</v>
      </c>
      <c r="AR75" t="b">
        <f>IF(ISNA(VLOOKUP(B75,[19]pavedBike!$A$1:$B$62,2,FALSE)),FALSE,VLOOKUP(B75,[19]pavedBike!$A$1:$B$62,2,FALSE))</f>
        <v>0</v>
      </c>
      <c r="AS75" t="b">
        <f>IF(ISNA(VLOOKUP(B75,[20]hasWalkingTrail!$A$1:$B$142,2,FALSE)),FALSE,VLOOKUP(B75,[20]hasWalkingTrail!$A$1:$B$142,2,FALSE))</f>
        <v>0</v>
      </c>
    </row>
    <row r="76" spans="1:46" x14ac:dyDescent="0.2">
      <c r="A76">
        <v>95</v>
      </c>
      <c r="B76" t="s">
        <v>207</v>
      </c>
      <c r="E76" t="s">
        <v>39</v>
      </c>
      <c r="G76">
        <v>-98</v>
      </c>
      <c r="H76">
        <v>29</v>
      </c>
      <c r="I76">
        <v>0</v>
      </c>
      <c r="J76" t="b">
        <v>0</v>
      </c>
      <c r="N76" t="b">
        <f>IF(ISNA(VLOOKUP(B76,[1]hasCommunityCenter!$A$1:$B$45,2,FALSE)),FALSE,VLOOKUP(B76,[1]hasCommunityCenter!$A$1:$B$45,2,FALSE))</f>
        <v>0</v>
      </c>
      <c r="O76" t="b">
        <v>0</v>
      </c>
      <c r="P76" t="b">
        <v>0</v>
      </c>
      <c r="Q76" t="b">
        <f>'School Parks'!P77=IF(ISNA(VLOOKUP(B76,[2]hasPublicArtDisplay!$A$1:$B$40,2,FALSE)),FALSE,VLOOKUP(B76,[2]hasPublicArtDisplay!$A$1:$B$40,2,FALSE))</f>
        <v>1</v>
      </c>
      <c r="R76" t="b">
        <f>IF(ISNA(VLOOKUP(B76,[3]hasRestrooms!$A$1:$B$63,2,FALSE)),FALSE,VLOOKUP(B76,[3]hasRestrooms!$A$1:$B$63,2,FALSE))</f>
        <v>1</v>
      </c>
      <c r="S76" t="b">
        <f>IF(ISNA(VLOOKUP(B76,[4]hasPortolet!$A$1:$B$81,2,FALSE)),FALSE,VLOOKUP(B76,[4]hasPortolet!$A$1:$B$81,2,FALSE))</f>
        <v>0</v>
      </c>
      <c r="T76" t="b">
        <f>IF(ISNA(VLOOKUP(B76,[5]hasWater!$A$1:$B$157,2,FALSE)),FALSE,VLOOKUP(B76,[5]hasWater!$A$1:$B$157,2,FALSE))</f>
        <v>1</v>
      </c>
      <c r="U76" t="b">
        <f>IF(ISNA(VLOOKUP(B76,[6]hasPavillion!$A$1:$B$97,2,FALSE)),FALSE,VLOOKUP(B76,[6]hasPavillion!$A$1:$B$97,2,FALSE))</f>
        <v>0</v>
      </c>
      <c r="V76" t="b">
        <f>IF(ISNA(VLOOKUP(B76,[7]hasPicnicTable!$A$1:$B$149,2,FALSE)),FALSE,VLOOKUP(B76,[7]hasPicnicTable!$A$1:$B$149,2,FALSE))</f>
        <v>1</v>
      </c>
      <c r="W76" t="b">
        <f>IF(ISNA(VLOOKUP(B76,[8]hasGrill!$A$1:$B$106,2,FALSE)),FALSE,VLOOKUP(B76,[8]hasGrill!$A$1:$B$106,2,FALSE))</f>
        <v>1</v>
      </c>
      <c r="X76" t="b">
        <f>IF(ISNA(VLOOKUP(B76,[9]hasPlayground!$A$1:$B$133,2,FALSE)),FALSE,VLOOKUP(B76,[9]hasPlayground!$A$1:$B$133,2,FALSE))</f>
        <v>1</v>
      </c>
      <c r="Y76" t="b">
        <f>IF(ISNA(VLOOKUP(B76,[10]hasBaseball!$A$1:$B$24,2,FALSE)),FALSE,VLOOKUP(B76,[10]hasBaseball!$A$1:$B$24,2,FALSE))</f>
        <v>0</v>
      </c>
      <c r="Z76" t="b">
        <f>IF(ISNA(VLOOKUP(B76,[11]hasBasketBall!$A$1:$B$90,2,FALSE)),FALSE,VLOOKUP(B76,[11]hasBasketBall!$A$1:$B$90,2,FALSE))</f>
        <v>1</v>
      </c>
      <c r="AA76" t="b">
        <v>0</v>
      </c>
      <c r="AB76" t="b">
        <v>0</v>
      </c>
      <c r="AC76" t="b">
        <v>0</v>
      </c>
      <c r="AD76" t="b">
        <v>0</v>
      </c>
      <c r="AE76" t="b">
        <f>IF(ISNA(VLOOKUP(B76,[12]hasDogPark!$A$1:$B$14,2,FALSE)),FALSE,VLOOKUP(B76,[12]hasDogPark!$A$1:$B$14,2,FALSE))</f>
        <v>0</v>
      </c>
      <c r="AF76" t="b">
        <v>0</v>
      </c>
      <c r="AG76" t="b">
        <v>0</v>
      </c>
      <c r="AH76" t="b">
        <v>0</v>
      </c>
      <c r="AI76" t="b">
        <v>0</v>
      </c>
      <c r="AJ76" t="b">
        <f>IF(ISNA(VLOOKUP(B76,[13]hasSkatePark!$A$1:$B$16,2,FALSE)),FALSE,VLOOKUP(B76,[13]hasSkatePark!$A$1:$B$16,2,FALSE))</f>
        <v>0</v>
      </c>
      <c r="AK76" t="b">
        <f>IF(ISNA(VLOOKUP(B76,[14]hasSoccer!$A$1:$B$31,2,FALSE)),FALSE,VLOOKUP(B76,[14]hasSoccer!$A$1:$B$31,2,FALSE))</f>
        <v>0</v>
      </c>
      <c r="AL76" t="b">
        <f>IF(ISNA(VLOOKUP(B76,[15]hasSoftball!$A$1:$B$55,2,FALSE)),FALSE,VLOOKUP(B76,[15]hasSoftball!$A$1:$B$55,2,FALSE))</f>
        <v>1</v>
      </c>
      <c r="AM76" t="b">
        <f>IF(ISNA(VLOOKUP(B76,[16]hasTennis!$A$1:$B$34,2,FALSE)),FALSE,VLOOKUP(B76,[16]hasTennis!$A$1:$B$34,2,FALSE))</f>
        <v>0</v>
      </c>
      <c r="AN76" t="b">
        <v>0</v>
      </c>
      <c r="AO76" t="b">
        <f>IF(ISNA(VLOOKUP(B76,[17]hasPool!$A$1:$B$29,2,FALSE)),FALSE,VLOOKUP(B76,[17]hasPool!$A$1:$B$29,2,FALSE))</f>
        <v>0</v>
      </c>
      <c r="AP76" t="b">
        <v>0</v>
      </c>
      <c r="AQ76" t="b">
        <f>IF(ISNA(VLOOKUP(B76,[18]unpavedBike!$A$1:$B$19,2,FALSE)),FALSE,VLOOKUP(B76,[18]unpavedBike!$A$1:$B$19,2,FALSE))</f>
        <v>0</v>
      </c>
      <c r="AR76" t="b">
        <f>IF(ISNA(VLOOKUP(B76,[19]pavedBike!$A$1:$B$62,2,FALSE)),FALSE,VLOOKUP(B76,[19]pavedBike!$A$1:$B$62,2,FALSE))</f>
        <v>0</v>
      </c>
      <c r="AS76" t="b">
        <f>IF(ISNA(VLOOKUP(B76,[20]hasWalkingTrail!$A$1:$B$142,2,FALSE)),FALSE,VLOOKUP(B76,[20]hasWalkingTrail!$A$1:$B$142,2,FALSE))</f>
        <v>0</v>
      </c>
    </row>
    <row r="77" spans="1:46" x14ac:dyDescent="0.2">
      <c r="A77">
        <v>97</v>
      </c>
      <c r="B77" t="s">
        <v>208</v>
      </c>
      <c r="E77" t="s">
        <v>39</v>
      </c>
      <c r="G77">
        <v>-98</v>
      </c>
      <c r="H77">
        <v>29</v>
      </c>
      <c r="I77">
        <v>0</v>
      </c>
      <c r="J77" t="b">
        <v>0</v>
      </c>
      <c r="N77" t="b">
        <f>IF(ISNA(VLOOKUP(B77,[1]hasCommunityCenter!$A$1:$B$45,2,FALSE)),FALSE,VLOOKUP(B77,[1]hasCommunityCenter!$A$1:$B$45,2,FALSE))</f>
        <v>1</v>
      </c>
      <c r="O77" t="b">
        <v>0</v>
      </c>
      <c r="P77" t="b">
        <v>0</v>
      </c>
      <c r="Q77" t="b">
        <f>'School Parks'!P78=IF(ISNA(VLOOKUP(B77,[2]hasPublicArtDisplay!$A$1:$B$40,2,FALSE)),FALSE,VLOOKUP(B77,[2]hasPublicArtDisplay!$A$1:$B$40,2,FALSE))</f>
        <v>1</v>
      </c>
      <c r="R77" t="b">
        <f>IF(ISNA(VLOOKUP(B77,[3]hasRestrooms!$A$1:$B$63,2,FALSE)),FALSE,VLOOKUP(B77,[3]hasRestrooms!$A$1:$B$63,2,FALSE))</f>
        <v>0</v>
      </c>
      <c r="S77" t="b">
        <f>IF(ISNA(VLOOKUP(B77,[4]hasPortolet!$A$1:$B$81,2,FALSE)),FALSE,VLOOKUP(B77,[4]hasPortolet!$A$1:$B$81,2,FALSE))</f>
        <v>0</v>
      </c>
      <c r="T77" t="b">
        <f>IF(ISNA(VLOOKUP(B77,[5]hasWater!$A$1:$B$157,2,FALSE)),FALSE,VLOOKUP(B77,[5]hasWater!$A$1:$B$157,2,FALSE))</f>
        <v>1</v>
      </c>
      <c r="U77" t="b">
        <f>IF(ISNA(VLOOKUP(B77,[6]hasPavillion!$A$1:$B$97,2,FALSE)),FALSE,VLOOKUP(B77,[6]hasPavillion!$A$1:$B$97,2,FALSE))</f>
        <v>0</v>
      </c>
      <c r="V77" t="b">
        <f>IF(ISNA(VLOOKUP(B77,[7]hasPicnicTable!$A$1:$B$149,2,FALSE)),FALSE,VLOOKUP(B77,[7]hasPicnicTable!$A$1:$B$149,2,FALSE))</f>
        <v>1</v>
      </c>
      <c r="W77" t="b">
        <f>IF(ISNA(VLOOKUP(B77,[8]hasGrill!$A$1:$B$106,2,FALSE)),FALSE,VLOOKUP(B77,[8]hasGrill!$A$1:$B$106,2,FALSE))</f>
        <v>1</v>
      </c>
      <c r="X77" t="b">
        <f>IF(ISNA(VLOOKUP(B77,[9]hasPlayground!$A$1:$B$133,2,FALSE)),FALSE,VLOOKUP(B77,[9]hasPlayground!$A$1:$B$133,2,FALSE))</f>
        <v>1</v>
      </c>
      <c r="Y77" t="b">
        <f>IF(ISNA(VLOOKUP(B77,[10]hasBaseball!$A$1:$B$24,2,FALSE)),FALSE,VLOOKUP(B77,[10]hasBaseball!$A$1:$B$24,2,FALSE))</f>
        <v>0</v>
      </c>
      <c r="Z77" t="b">
        <f>IF(ISNA(VLOOKUP(B77,[11]hasBasketBall!$A$1:$B$90,2,FALSE)),FALSE,VLOOKUP(B77,[11]hasBasketBall!$A$1:$B$90,2,FALSE))</f>
        <v>1</v>
      </c>
      <c r="AA77" t="b">
        <v>0</v>
      </c>
      <c r="AB77" t="b">
        <v>0</v>
      </c>
      <c r="AC77" t="b">
        <v>0</v>
      </c>
      <c r="AD77" t="b">
        <v>0</v>
      </c>
      <c r="AE77" t="b">
        <f>IF(ISNA(VLOOKUP(B77,[12]hasDogPark!$A$1:$B$14,2,FALSE)),FALSE,VLOOKUP(B77,[12]hasDogPark!$A$1:$B$14,2,FALSE))</f>
        <v>0</v>
      </c>
      <c r="AF77" t="b">
        <v>0</v>
      </c>
      <c r="AG77" t="b">
        <v>0</v>
      </c>
      <c r="AH77" t="b">
        <v>0</v>
      </c>
      <c r="AI77" t="b">
        <v>0</v>
      </c>
      <c r="AJ77" t="b">
        <f>IF(ISNA(VLOOKUP(B77,[13]hasSkatePark!$A$1:$B$16,2,FALSE)),FALSE,VLOOKUP(B77,[13]hasSkatePark!$A$1:$B$16,2,FALSE))</f>
        <v>0</v>
      </c>
      <c r="AK77" t="b">
        <f>IF(ISNA(VLOOKUP(B77,[14]hasSoccer!$A$1:$B$31,2,FALSE)),FALSE,VLOOKUP(B77,[14]hasSoccer!$A$1:$B$31,2,FALSE))</f>
        <v>0</v>
      </c>
      <c r="AL77" t="b">
        <f>IF(ISNA(VLOOKUP(B77,[15]hasSoftball!$A$1:$B$55,2,FALSE)),FALSE,VLOOKUP(B77,[15]hasSoftball!$A$1:$B$55,2,FALSE))</f>
        <v>0</v>
      </c>
      <c r="AM77" t="b">
        <f>IF(ISNA(VLOOKUP(B77,[16]hasTennis!$A$1:$B$34,2,FALSE)),FALSE,VLOOKUP(B77,[16]hasTennis!$A$1:$B$34,2,FALSE))</f>
        <v>1</v>
      </c>
      <c r="AN77" t="b">
        <v>0</v>
      </c>
      <c r="AO77" t="b">
        <f>IF(ISNA(VLOOKUP(B77,[17]hasPool!$A$1:$B$29,2,FALSE)),FALSE,VLOOKUP(B77,[17]hasPool!$A$1:$B$29,2,FALSE))</f>
        <v>0</v>
      </c>
      <c r="AP77" t="b">
        <v>0</v>
      </c>
      <c r="AQ77" t="b">
        <f>IF(ISNA(VLOOKUP(B77,[18]unpavedBike!$A$1:$B$19,2,FALSE)),FALSE,VLOOKUP(B77,[18]unpavedBike!$A$1:$B$19,2,FALSE))</f>
        <v>0</v>
      </c>
      <c r="AR77" t="b">
        <f>IF(ISNA(VLOOKUP(B77,[19]pavedBike!$A$1:$B$62,2,FALSE)),FALSE,VLOOKUP(B77,[19]pavedBike!$A$1:$B$62,2,FALSE))</f>
        <v>0</v>
      </c>
      <c r="AS77" t="b">
        <f>IF(ISNA(VLOOKUP(B77,[20]hasWalkingTrail!$A$1:$B$142,2,FALSE)),FALSE,VLOOKUP(B77,[20]hasWalkingTrail!$A$1:$B$142,2,FALSE))</f>
        <v>1</v>
      </c>
    </row>
    <row r="78" spans="1:46" x14ac:dyDescent="0.2">
      <c r="A78">
        <v>98</v>
      </c>
      <c r="B78" t="s">
        <v>209</v>
      </c>
      <c r="E78" t="s">
        <v>39</v>
      </c>
      <c r="G78">
        <v>-98</v>
      </c>
      <c r="H78">
        <v>29</v>
      </c>
      <c r="I78">
        <v>0</v>
      </c>
      <c r="J78" t="b">
        <v>0</v>
      </c>
      <c r="N78" t="b">
        <f>IF(ISNA(VLOOKUP(B78,[1]hasCommunityCenter!$A$1:$B$45,2,FALSE)),FALSE,VLOOKUP(B78,[1]hasCommunityCenter!$A$1:$B$45,2,FALSE))</f>
        <v>0</v>
      </c>
      <c r="O78" t="b">
        <v>0</v>
      </c>
      <c r="P78" t="b">
        <v>0</v>
      </c>
      <c r="Q78" t="b">
        <f>'School Parks'!P79=IF(ISNA(VLOOKUP(B78,[2]hasPublicArtDisplay!$A$1:$B$40,2,FALSE)),FALSE,VLOOKUP(B78,[2]hasPublicArtDisplay!$A$1:$B$40,2,FALSE))</f>
        <v>1</v>
      </c>
      <c r="R78" t="b">
        <f>IF(ISNA(VLOOKUP(B78,[3]hasRestrooms!$A$1:$B$63,2,FALSE)),FALSE,VLOOKUP(B78,[3]hasRestrooms!$A$1:$B$63,2,FALSE))</f>
        <v>0</v>
      </c>
      <c r="S78" t="b">
        <f>IF(ISNA(VLOOKUP(B78,[4]hasPortolet!$A$1:$B$81,2,FALSE)),FALSE,VLOOKUP(B78,[4]hasPortolet!$A$1:$B$81,2,FALSE))</f>
        <v>0</v>
      </c>
      <c r="T78" t="b">
        <f>IF(ISNA(VLOOKUP(B78,[5]hasWater!$A$1:$B$157,2,FALSE)),FALSE,VLOOKUP(B78,[5]hasWater!$A$1:$B$157,2,FALSE))</f>
        <v>0</v>
      </c>
      <c r="U78" t="b">
        <f>IF(ISNA(VLOOKUP(B78,[6]hasPavillion!$A$1:$B$97,2,FALSE)),FALSE,VLOOKUP(B78,[6]hasPavillion!$A$1:$B$97,2,FALSE))</f>
        <v>0</v>
      </c>
      <c r="V78" t="b">
        <f>IF(ISNA(VLOOKUP(B78,[7]hasPicnicTable!$A$1:$B$149,2,FALSE)),FALSE,VLOOKUP(B78,[7]hasPicnicTable!$A$1:$B$149,2,FALSE))</f>
        <v>0</v>
      </c>
      <c r="W78" t="b">
        <f>IF(ISNA(VLOOKUP(B78,[8]hasGrill!$A$1:$B$106,2,FALSE)),FALSE,VLOOKUP(B78,[8]hasGrill!$A$1:$B$106,2,FALSE))</f>
        <v>0</v>
      </c>
      <c r="X78" t="b">
        <f>IF(ISNA(VLOOKUP(B78,[9]hasPlayground!$A$1:$B$133,2,FALSE)),FALSE,VLOOKUP(B78,[9]hasPlayground!$A$1:$B$133,2,FALSE))</f>
        <v>0</v>
      </c>
      <c r="Y78" t="b">
        <f>IF(ISNA(VLOOKUP(B78,[10]hasBaseball!$A$1:$B$24,2,FALSE)),FALSE,VLOOKUP(B78,[10]hasBaseball!$A$1:$B$24,2,FALSE))</f>
        <v>0</v>
      </c>
      <c r="Z78" t="b">
        <f>IF(ISNA(VLOOKUP(B78,[11]hasBasketBall!$A$1:$B$90,2,FALSE)),FALSE,VLOOKUP(B78,[11]hasBasketBall!$A$1:$B$90,2,FALSE))</f>
        <v>0</v>
      </c>
      <c r="AA78" t="b">
        <v>0</v>
      </c>
      <c r="AB78" t="b">
        <v>0</v>
      </c>
      <c r="AC78" t="b">
        <v>0</v>
      </c>
      <c r="AD78" t="b">
        <v>0</v>
      </c>
      <c r="AE78" t="b">
        <f>IF(ISNA(VLOOKUP(B78,[12]hasDogPark!$A$1:$B$14,2,FALSE)),FALSE,VLOOKUP(B78,[12]hasDogPark!$A$1:$B$14,2,FALSE))</f>
        <v>0</v>
      </c>
      <c r="AF78" t="b">
        <v>0</v>
      </c>
      <c r="AG78" t="b">
        <v>0</v>
      </c>
      <c r="AH78" t="b">
        <v>0</v>
      </c>
      <c r="AI78" t="b">
        <v>0</v>
      </c>
      <c r="AJ78" t="b">
        <f>IF(ISNA(VLOOKUP(B78,[13]hasSkatePark!$A$1:$B$16,2,FALSE)),FALSE,VLOOKUP(B78,[13]hasSkatePark!$A$1:$B$16,2,FALSE))</f>
        <v>0</v>
      </c>
      <c r="AK78" t="b">
        <f>IF(ISNA(VLOOKUP(B78,[14]hasSoccer!$A$1:$B$31,2,FALSE)),FALSE,VLOOKUP(B78,[14]hasSoccer!$A$1:$B$31,2,FALSE))</f>
        <v>0</v>
      </c>
      <c r="AL78" t="b">
        <f>IF(ISNA(VLOOKUP(B78,[15]hasSoftball!$A$1:$B$55,2,FALSE)),FALSE,VLOOKUP(B78,[15]hasSoftball!$A$1:$B$55,2,FALSE))</f>
        <v>0</v>
      </c>
      <c r="AM78" t="b">
        <f>IF(ISNA(VLOOKUP(B78,[16]hasTennis!$A$1:$B$34,2,FALSE)),FALSE,VLOOKUP(B78,[16]hasTennis!$A$1:$B$34,2,FALSE))</f>
        <v>0</v>
      </c>
      <c r="AN78" t="b">
        <v>0</v>
      </c>
      <c r="AO78" t="b">
        <f>IF(ISNA(VLOOKUP(B78,[17]hasPool!$A$1:$B$29,2,FALSE)),FALSE,VLOOKUP(B78,[17]hasPool!$A$1:$B$29,2,FALSE))</f>
        <v>0</v>
      </c>
      <c r="AP78" t="b">
        <v>0</v>
      </c>
      <c r="AQ78" t="b">
        <f>IF(ISNA(VLOOKUP(B78,[18]unpavedBike!$A$1:$B$19,2,FALSE)),FALSE,VLOOKUP(B78,[18]unpavedBike!$A$1:$B$19,2,FALSE))</f>
        <v>0</v>
      </c>
      <c r="AR78" t="b">
        <f>IF(ISNA(VLOOKUP(B78,[19]pavedBike!$A$1:$B$62,2,FALSE)),FALSE,VLOOKUP(B78,[19]pavedBike!$A$1:$B$62,2,FALSE))</f>
        <v>0</v>
      </c>
      <c r="AS78" t="b">
        <f>IF(ISNA(VLOOKUP(B78,[20]hasWalkingTrail!$A$1:$B$142,2,FALSE)),FALSE,VLOOKUP(B78,[20]hasWalkingTrail!$A$1:$B$142,2,FALSE))</f>
        <v>0</v>
      </c>
    </row>
    <row r="79" spans="1:46" x14ac:dyDescent="0.2">
      <c r="A79">
        <v>99</v>
      </c>
      <c r="B79" t="s">
        <v>210</v>
      </c>
      <c r="E79" t="s">
        <v>39</v>
      </c>
      <c r="G79">
        <v>-98</v>
      </c>
      <c r="H79">
        <v>29</v>
      </c>
      <c r="I79">
        <v>0</v>
      </c>
      <c r="J79" t="b">
        <v>0</v>
      </c>
      <c r="N79" t="b">
        <f>IF(ISNA(VLOOKUP(B79,[1]hasCommunityCenter!$A$1:$B$45,2,FALSE)),FALSE,VLOOKUP(B79,[1]hasCommunityCenter!$A$1:$B$45,2,FALSE))</f>
        <v>0</v>
      </c>
      <c r="O79" t="b">
        <v>0</v>
      </c>
      <c r="P79" t="b">
        <v>0</v>
      </c>
      <c r="Q79" t="b">
        <f>'School Parks'!P80=IF(ISNA(VLOOKUP(B79,[2]hasPublicArtDisplay!$A$1:$B$40,2,FALSE)),FALSE,VLOOKUP(B79,[2]hasPublicArtDisplay!$A$1:$B$40,2,FALSE))</f>
        <v>1</v>
      </c>
      <c r="R79" t="b">
        <f>IF(ISNA(VLOOKUP(B79,[3]hasRestrooms!$A$1:$B$63,2,FALSE)),FALSE,VLOOKUP(B79,[3]hasRestrooms!$A$1:$B$63,2,FALSE))</f>
        <v>0</v>
      </c>
      <c r="S79" t="b">
        <f>IF(ISNA(VLOOKUP(B79,[4]hasPortolet!$A$1:$B$81,2,FALSE)),FALSE,VLOOKUP(B79,[4]hasPortolet!$A$1:$B$81,2,FALSE))</f>
        <v>0</v>
      </c>
      <c r="T79" t="b">
        <f>IF(ISNA(VLOOKUP(B79,[5]hasWater!$A$1:$B$157,2,FALSE)),FALSE,VLOOKUP(B79,[5]hasWater!$A$1:$B$157,2,FALSE))</f>
        <v>0</v>
      </c>
      <c r="U79" t="b">
        <f>IF(ISNA(VLOOKUP(B79,[6]hasPavillion!$A$1:$B$97,2,FALSE)),FALSE,VLOOKUP(B79,[6]hasPavillion!$A$1:$B$97,2,FALSE))</f>
        <v>0</v>
      </c>
      <c r="V79" t="b">
        <f>IF(ISNA(VLOOKUP(B79,[7]hasPicnicTable!$A$1:$B$149,2,FALSE)),FALSE,VLOOKUP(B79,[7]hasPicnicTable!$A$1:$B$149,2,FALSE))</f>
        <v>0</v>
      </c>
      <c r="W79" t="b">
        <f>IF(ISNA(VLOOKUP(B79,[8]hasGrill!$A$1:$B$106,2,FALSE)),FALSE,VLOOKUP(B79,[8]hasGrill!$A$1:$B$106,2,FALSE))</f>
        <v>0</v>
      </c>
      <c r="X79" t="b">
        <f>IF(ISNA(VLOOKUP(B79,[9]hasPlayground!$A$1:$B$133,2,FALSE)),FALSE,VLOOKUP(B79,[9]hasPlayground!$A$1:$B$133,2,FALSE))</f>
        <v>0</v>
      </c>
      <c r="Y79" t="b">
        <f>IF(ISNA(VLOOKUP(B79,[10]hasBaseball!$A$1:$B$24,2,FALSE)),FALSE,VLOOKUP(B79,[10]hasBaseball!$A$1:$B$24,2,FALSE))</f>
        <v>0</v>
      </c>
      <c r="Z79" t="b">
        <f>IF(ISNA(VLOOKUP(B79,[11]hasBasketBall!$A$1:$B$90,2,FALSE)),FALSE,VLOOKUP(B79,[11]hasBasketBall!$A$1:$B$90,2,FALSE))</f>
        <v>0</v>
      </c>
      <c r="AA79" t="b">
        <v>0</v>
      </c>
      <c r="AB79" t="b">
        <v>0</v>
      </c>
      <c r="AC79" t="b">
        <v>0</v>
      </c>
      <c r="AD79" t="b">
        <v>0</v>
      </c>
      <c r="AE79" t="b">
        <f>IF(ISNA(VLOOKUP(B79,[12]hasDogPark!$A$1:$B$14,2,FALSE)),FALSE,VLOOKUP(B79,[12]hasDogPark!$A$1:$B$14,2,FALSE))</f>
        <v>0</v>
      </c>
      <c r="AF79" t="b">
        <v>0</v>
      </c>
      <c r="AG79" t="b">
        <v>0</v>
      </c>
      <c r="AH79" t="b">
        <v>0</v>
      </c>
      <c r="AI79" t="b">
        <v>0</v>
      </c>
      <c r="AJ79" t="b">
        <f>IF(ISNA(VLOOKUP(B79,[13]hasSkatePark!$A$1:$B$16,2,FALSE)),FALSE,VLOOKUP(B79,[13]hasSkatePark!$A$1:$B$16,2,FALSE))</f>
        <v>0</v>
      </c>
      <c r="AK79" t="b">
        <f>IF(ISNA(VLOOKUP(B79,[14]hasSoccer!$A$1:$B$31,2,FALSE)),FALSE,VLOOKUP(B79,[14]hasSoccer!$A$1:$B$31,2,FALSE))</f>
        <v>0</v>
      </c>
      <c r="AL79" t="b">
        <f>IF(ISNA(VLOOKUP(B79,[15]hasSoftball!$A$1:$B$55,2,FALSE)),FALSE,VLOOKUP(B79,[15]hasSoftball!$A$1:$B$55,2,FALSE))</f>
        <v>0</v>
      </c>
      <c r="AM79" t="b">
        <f>IF(ISNA(VLOOKUP(B79,[16]hasTennis!$A$1:$B$34,2,FALSE)),FALSE,VLOOKUP(B79,[16]hasTennis!$A$1:$B$34,2,FALSE))</f>
        <v>0</v>
      </c>
      <c r="AN79" t="b">
        <v>0</v>
      </c>
      <c r="AO79" t="b">
        <f>IF(ISNA(VLOOKUP(B79,[17]hasPool!$A$1:$B$29,2,FALSE)),FALSE,VLOOKUP(B79,[17]hasPool!$A$1:$B$29,2,FALSE))</f>
        <v>0</v>
      </c>
      <c r="AP79" t="b">
        <v>0</v>
      </c>
      <c r="AQ79" t="b">
        <f>IF(ISNA(VLOOKUP(B79,[18]unpavedBike!$A$1:$B$19,2,FALSE)),FALSE,VLOOKUP(B79,[18]unpavedBike!$A$1:$B$19,2,FALSE))</f>
        <v>0</v>
      </c>
      <c r="AR79" t="b">
        <f>IF(ISNA(VLOOKUP(B79,[19]pavedBike!$A$1:$B$62,2,FALSE)),FALSE,VLOOKUP(B79,[19]pavedBike!$A$1:$B$62,2,FALSE))</f>
        <v>0</v>
      </c>
      <c r="AS79" t="b">
        <f>IF(ISNA(VLOOKUP(B79,[20]hasWalkingTrail!$A$1:$B$142,2,FALSE)),FALSE,VLOOKUP(B79,[20]hasWalkingTrail!$A$1:$B$142,2,FALSE))</f>
        <v>0</v>
      </c>
    </row>
    <row r="80" spans="1:46" x14ac:dyDescent="0.2">
      <c r="A80">
        <v>101</v>
      </c>
      <c r="B80" t="s">
        <v>211</v>
      </c>
      <c r="E80" t="s">
        <v>39</v>
      </c>
      <c r="G80">
        <v>-98</v>
      </c>
      <c r="H80">
        <v>29</v>
      </c>
      <c r="I80">
        <v>0</v>
      </c>
      <c r="J80" t="b">
        <v>0</v>
      </c>
      <c r="N80" t="b">
        <f>IF(ISNA(VLOOKUP(B80,[1]hasCommunityCenter!$A$1:$B$45,2,FALSE)),FALSE,VLOOKUP(B80,[1]hasCommunityCenter!$A$1:$B$45,2,FALSE))</f>
        <v>0</v>
      </c>
      <c r="O80" t="b">
        <v>0</v>
      </c>
      <c r="P80" t="b">
        <v>0</v>
      </c>
      <c r="Q80" t="b">
        <f>'School Parks'!P81=IF(ISNA(VLOOKUP(B80,[2]hasPublicArtDisplay!$A$1:$B$40,2,FALSE)),FALSE,VLOOKUP(B80,[2]hasPublicArtDisplay!$A$1:$B$40,2,FALSE))</f>
        <v>1</v>
      </c>
      <c r="R80" t="b">
        <f>IF(ISNA(VLOOKUP(B80,[3]hasRestrooms!$A$1:$B$63,2,FALSE)),FALSE,VLOOKUP(B80,[3]hasRestrooms!$A$1:$B$63,2,FALSE))</f>
        <v>0</v>
      </c>
      <c r="S80" t="b">
        <f>IF(ISNA(VLOOKUP(B80,[4]hasPortolet!$A$1:$B$81,2,FALSE)),FALSE,VLOOKUP(B80,[4]hasPortolet!$A$1:$B$81,2,FALSE))</f>
        <v>0</v>
      </c>
      <c r="T80" t="b">
        <f>IF(ISNA(VLOOKUP(B80,[5]hasWater!$A$1:$B$157,2,FALSE)),FALSE,VLOOKUP(B80,[5]hasWater!$A$1:$B$157,2,FALSE))</f>
        <v>0</v>
      </c>
      <c r="U80" t="b">
        <f>IF(ISNA(VLOOKUP(B80,[6]hasPavillion!$A$1:$B$97,2,FALSE)),FALSE,VLOOKUP(B80,[6]hasPavillion!$A$1:$B$97,2,FALSE))</f>
        <v>0</v>
      </c>
      <c r="V80" t="b">
        <f>IF(ISNA(VLOOKUP(B80,[7]hasPicnicTable!$A$1:$B$149,2,FALSE)),FALSE,VLOOKUP(B80,[7]hasPicnicTable!$A$1:$B$149,2,FALSE))</f>
        <v>0</v>
      </c>
      <c r="W80" t="b">
        <f>IF(ISNA(VLOOKUP(B80,[8]hasGrill!$A$1:$B$106,2,FALSE)),FALSE,VLOOKUP(B80,[8]hasGrill!$A$1:$B$106,2,FALSE))</f>
        <v>0</v>
      </c>
      <c r="X80" t="b">
        <f>IF(ISNA(VLOOKUP(B80,[9]hasPlayground!$A$1:$B$133,2,FALSE)),FALSE,VLOOKUP(B80,[9]hasPlayground!$A$1:$B$133,2,FALSE))</f>
        <v>0</v>
      </c>
      <c r="Y80" t="b">
        <f>IF(ISNA(VLOOKUP(B80,[10]hasBaseball!$A$1:$B$24,2,FALSE)),FALSE,VLOOKUP(B80,[10]hasBaseball!$A$1:$B$24,2,FALSE))</f>
        <v>0</v>
      </c>
      <c r="Z80" t="b">
        <f>IF(ISNA(VLOOKUP(B80,[11]hasBasketBall!$A$1:$B$90,2,FALSE)),FALSE,VLOOKUP(B80,[11]hasBasketBall!$A$1:$B$90,2,FALSE))</f>
        <v>0</v>
      </c>
      <c r="AA80" t="b">
        <v>0</v>
      </c>
      <c r="AB80" t="b">
        <v>0</v>
      </c>
      <c r="AC80" t="b">
        <v>0</v>
      </c>
      <c r="AD80" t="b">
        <v>0</v>
      </c>
      <c r="AE80" t="b">
        <f>IF(ISNA(VLOOKUP(B80,[12]hasDogPark!$A$1:$B$14,2,FALSE)),FALSE,VLOOKUP(B80,[12]hasDogPark!$A$1:$B$14,2,FALSE))</f>
        <v>0</v>
      </c>
      <c r="AF80" t="b">
        <v>0</v>
      </c>
      <c r="AG80" t="b">
        <v>0</v>
      </c>
      <c r="AH80" t="b">
        <v>0</v>
      </c>
      <c r="AI80" t="b">
        <v>0</v>
      </c>
      <c r="AJ80" t="b">
        <f>IF(ISNA(VLOOKUP(B80,[13]hasSkatePark!$A$1:$B$16,2,FALSE)),FALSE,VLOOKUP(B80,[13]hasSkatePark!$A$1:$B$16,2,FALSE))</f>
        <v>0</v>
      </c>
      <c r="AK80" t="b">
        <f>IF(ISNA(VLOOKUP(B80,[14]hasSoccer!$A$1:$B$31,2,FALSE)),FALSE,VLOOKUP(B80,[14]hasSoccer!$A$1:$B$31,2,FALSE))</f>
        <v>0</v>
      </c>
      <c r="AL80" t="b">
        <f>IF(ISNA(VLOOKUP(B80,[15]hasSoftball!$A$1:$B$55,2,FALSE)),FALSE,VLOOKUP(B80,[15]hasSoftball!$A$1:$B$55,2,FALSE))</f>
        <v>0</v>
      </c>
      <c r="AM80" t="b">
        <f>IF(ISNA(VLOOKUP(B80,[16]hasTennis!$A$1:$B$34,2,FALSE)),FALSE,VLOOKUP(B80,[16]hasTennis!$A$1:$B$34,2,FALSE))</f>
        <v>0</v>
      </c>
      <c r="AN80" t="b">
        <v>0</v>
      </c>
      <c r="AO80" t="b">
        <f>IF(ISNA(VLOOKUP(B80,[17]hasPool!$A$1:$B$29,2,FALSE)),FALSE,VLOOKUP(B80,[17]hasPool!$A$1:$B$29,2,FALSE))</f>
        <v>0</v>
      </c>
      <c r="AP80" t="b">
        <v>0</v>
      </c>
      <c r="AQ80" t="b">
        <f>IF(ISNA(VLOOKUP(B80,[18]unpavedBike!$A$1:$B$19,2,FALSE)),FALSE,VLOOKUP(B80,[18]unpavedBike!$A$1:$B$19,2,FALSE))</f>
        <v>0</v>
      </c>
      <c r="AR80" t="b">
        <f>IF(ISNA(VLOOKUP(B80,[19]pavedBike!$A$1:$B$62,2,FALSE)),FALSE,VLOOKUP(B80,[19]pavedBike!$A$1:$B$62,2,FALSE))</f>
        <v>0</v>
      </c>
      <c r="AS80" t="b">
        <f>IF(ISNA(VLOOKUP(B80,[20]hasWalkingTrail!$A$1:$B$142,2,FALSE)),FALSE,VLOOKUP(B80,[20]hasWalkingTrail!$A$1:$B$142,2,FALSE))</f>
        <v>0</v>
      </c>
    </row>
    <row r="81" spans="1:45" x14ac:dyDescent="0.2">
      <c r="A81">
        <v>102</v>
      </c>
      <c r="B81" t="s">
        <v>212</v>
      </c>
      <c r="E81" t="s">
        <v>39</v>
      </c>
      <c r="G81">
        <v>-98</v>
      </c>
      <c r="H81">
        <v>29</v>
      </c>
      <c r="I81">
        <v>0</v>
      </c>
      <c r="J81" t="b">
        <v>0</v>
      </c>
      <c r="N81" t="b">
        <f>IF(ISNA(VLOOKUP(B81,[1]hasCommunityCenter!$A$1:$B$45,2,FALSE)),FALSE,VLOOKUP(B81,[1]hasCommunityCenter!$A$1:$B$45,2,FALSE))</f>
        <v>0</v>
      </c>
      <c r="O81" t="b">
        <v>0</v>
      </c>
      <c r="P81" t="b">
        <v>0</v>
      </c>
      <c r="Q81" t="b">
        <f>'School Parks'!P82=IF(ISNA(VLOOKUP(B81,[2]hasPublicArtDisplay!$A$1:$B$40,2,FALSE)),FALSE,VLOOKUP(B81,[2]hasPublicArtDisplay!$A$1:$B$40,2,FALSE))</f>
        <v>1</v>
      </c>
      <c r="R81" t="b">
        <f>IF(ISNA(VLOOKUP(B81,[3]hasRestrooms!$A$1:$B$63,2,FALSE)),FALSE,VLOOKUP(B81,[3]hasRestrooms!$A$1:$B$63,2,FALSE))</f>
        <v>0</v>
      </c>
      <c r="S81" t="b">
        <f>IF(ISNA(VLOOKUP(B81,[4]hasPortolet!$A$1:$B$81,2,FALSE)),FALSE,VLOOKUP(B81,[4]hasPortolet!$A$1:$B$81,2,FALSE))</f>
        <v>0</v>
      </c>
      <c r="T81" t="b">
        <f>IF(ISNA(VLOOKUP(B81,[5]hasWater!$A$1:$B$157,2,FALSE)),FALSE,VLOOKUP(B81,[5]hasWater!$A$1:$B$157,2,FALSE))</f>
        <v>0</v>
      </c>
      <c r="U81" t="b">
        <f>IF(ISNA(VLOOKUP(B81,[6]hasPavillion!$A$1:$B$97,2,FALSE)),FALSE,VLOOKUP(B81,[6]hasPavillion!$A$1:$B$97,2,FALSE))</f>
        <v>0</v>
      </c>
      <c r="V81" t="b">
        <f>IF(ISNA(VLOOKUP(B81,[7]hasPicnicTable!$A$1:$B$149,2,FALSE)),FALSE,VLOOKUP(B81,[7]hasPicnicTable!$A$1:$B$149,2,FALSE))</f>
        <v>0</v>
      </c>
      <c r="W81" t="b">
        <f>IF(ISNA(VLOOKUP(B81,[8]hasGrill!$A$1:$B$106,2,FALSE)),FALSE,VLOOKUP(B81,[8]hasGrill!$A$1:$B$106,2,FALSE))</f>
        <v>0</v>
      </c>
      <c r="X81" t="b">
        <f>IF(ISNA(VLOOKUP(B81,[9]hasPlayground!$A$1:$B$133,2,FALSE)),FALSE,VLOOKUP(B81,[9]hasPlayground!$A$1:$B$133,2,FALSE))</f>
        <v>0</v>
      </c>
      <c r="Y81" t="b">
        <f>IF(ISNA(VLOOKUP(B81,[10]hasBaseball!$A$1:$B$24,2,FALSE)),FALSE,VLOOKUP(B81,[10]hasBaseball!$A$1:$B$24,2,FALSE))</f>
        <v>0</v>
      </c>
      <c r="Z81" t="b">
        <f>IF(ISNA(VLOOKUP(B81,[11]hasBasketBall!$A$1:$B$90,2,FALSE)),FALSE,VLOOKUP(B81,[11]hasBasketBall!$A$1:$B$90,2,FALSE))</f>
        <v>0</v>
      </c>
      <c r="AA81" t="b">
        <v>0</v>
      </c>
      <c r="AB81" t="b">
        <v>0</v>
      </c>
      <c r="AC81" t="b">
        <v>0</v>
      </c>
      <c r="AD81" t="b">
        <v>0</v>
      </c>
      <c r="AE81" t="b">
        <f>IF(ISNA(VLOOKUP(B81,[12]hasDogPark!$A$1:$B$14,2,FALSE)),FALSE,VLOOKUP(B81,[12]hasDogPark!$A$1:$B$14,2,FALSE))</f>
        <v>0</v>
      </c>
      <c r="AF81" t="b">
        <v>0</v>
      </c>
      <c r="AG81" t="b">
        <v>0</v>
      </c>
      <c r="AH81" t="b">
        <v>0</v>
      </c>
      <c r="AI81" t="b">
        <v>0</v>
      </c>
      <c r="AJ81" t="b">
        <f>IF(ISNA(VLOOKUP(B81,[13]hasSkatePark!$A$1:$B$16,2,FALSE)),FALSE,VLOOKUP(B81,[13]hasSkatePark!$A$1:$B$16,2,FALSE))</f>
        <v>0</v>
      </c>
      <c r="AK81" t="b">
        <f>IF(ISNA(VLOOKUP(B81,[14]hasSoccer!$A$1:$B$31,2,FALSE)),FALSE,VLOOKUP(B81,[14]hasSoccer!$A$1:$B$31,2,FALSE))</f>
        <v>0</v>
      </c>
      <c r="AL81" t="b">
        <f>IF(ISNA(VLOOKUP(B81,[15]hasSoftball!$A$1:$B$55,2,FALSE)),FALSE,VLOOKUP(B81,[15]hasSoftball!$A$1:$B$55,2,FALSE))</f>
        <v>0</v>
      </c>
      <c r="AM81" t="b">
        <f>IF(ISNA(VLOOKUP(B81,[16]hasTennis!$A$1:$B$34,2,FALSE)),FALSE,VLOOKUP(B81,[16]hasTennis!$A$1:$B$34,2,FALSE))</f>
        <v>0</v>
      </c>
      <c r="AN81" t="b">
        <v>0</v>
      </c>
      <c r="AO81" t="b">
        <f>IF(ISNA(VLOOKUP(B81,[17]hasPool!$A$1:$B$29,2,FALSE)),FALSE,VLOOKUP(B81,[17]hasPool!$A$1:$B$29,2,FALSE))</f>
        <v>0</v>
      </c>
      <c r="AP81" t="b">
        <v>0</v>
      </c>
      <c r="AQ81" t="b">
        <f>IF(ISNA(VLOOKUP(B81,[18]unpavedBike!$A$1:$B$19,2,FALSE)),FALSE,VLOOKUP(B81,[18]unpavedBike!$A$1:$B$19,2,FALSE))</f>
        <v>0</v>
      </c>
      <c r="AR81" t="b">
        <f>IF(ISNA(VLOOKUP(B81,[19]pavedBike!$A$1:$B$62,2,FALSE)),FALSE,VLOOKUP(B81,[19]pavedBike!$A$1:$B$62,2,FALSE))</f>
        <v>0</v>
      </c>
      <c r="AS81" t="b">
        <f>IF(ISNA(VLOOKUP(B81,[20]hasWalkingTrail!$A$1:$B$142,2,FALSE)),FALSE,VLOOKUP(B81,[20]hasWalkingTrail!$A$1:$B$142,2,FALSE))</f>
        <v>0</v>
      </c>
    </row>
    <row r="82" spans="1:45" x14ac:dyDescent="0.2">
      <c r="A82">
        <v>103</v>
      </c>
      <c r="B82" t="s">
        <v>213</v>
      </c>
      <c r="E82" t="s">
        <v>39</v>
      </c>
      <c r="G82">
        <v>-98</v>
      </c>
      <c r="H82">
        <v>29</v>
      </c>
      <c r="I82">
        <v>0</v>
      </c>
      <c r="J82" t="b">
        <v>0</v>
      </c>
      <c r="N82" t="b">
        <f>IF(ISNA(VLOOKUP(B82,[1]hasCommunityCenter!$A$1:$B$45,2,FALSE)),FALSE,VLOOKUP(B82,[1]hasCommunityCenter!$A$1:$B$45,2,FALSE))</f>
        <v>0</v>
      </c>
      <c r="O82" t="b">
        <v>0</v>
      </c>
      <c r="P82" t="b">
        <v>0</v>
      </c>
      <c r="Q82" t="b">
        <f>'School Parks'!P83=IF(ISNA(VLOOKUP(B82,[2]hasPublicArtDisplay!$A$1:$B$40,2,FALSE)),FALSE,VLOOKUP(B82,[2]hasPublicArtDisplay!$A$1:$B$40,2,FALSE))</f>
        <v>1</v>
      </c>
      <c r="R82" t="b">
        <f>IF(ISNA(VLOOKUP(B82,[3]hasRestrooms!$A$1:$B$63,2,FALSE)),FALSE,VLOOKUP(B82,[3]hasRestrooms!$A$1:$B$63,2,FALSE))</f>
        <v>1</v>
      </c>
      <c r="S82" t="b">
        <f>IF(ISNA(VLOOKUP(B82,[4]hasPortolet!$A$1:$B$81,2,FALSE)),FALSE,VLOOKUP(B82,[4]hasPortolet!$A$1:$B$81,2,FALSE))</f>
        <v>0</v>
      </c>
      <c r="T82" t="b">
        <f>IF(ISNA(VLOOKUP(B82,[5]hasWater!$A$1:$B$157,2,FALSE)),FALSE,VLOOKUP(B82,[5]hasWater!$A$1:$B$157,2,FALSE))</f>
        <v>1</v>
      </c>
      <c r="U82" t="b">
        <f>IF(ISNA(VLOOKUP(B82,[6]hasPavillion!$A$1:$B$97,2,FALSE)),FALSE,VLOOKUP(B82,[6]hasPavillion!$A$1:$B$97,2,FALSE))</f>
        <v>1</v>
      </c>
      <c r="V82" t="b">
        <f>IF(ISNA(VLOOKUP(B82,[7]hasPicnicTable!$A$1:$B$149,2,FALSE)),FALSE,VLOOKUP(B82,[7]hasPicnicTable!$A$1:$B$149,2,FALSE))</f>
        <v>1</v>
      </c>
      <c r="W82" t="b">
        <f>IF(ISNA(VLOOKUP(B82,[8]hasGrill!$A$1:$B$106,2,FALSE)),FALSE,VLOOKUP(B82,[8]hasGrill!$A$1:$B$106,2,FALSE))</f>
        <v>1</v>
      </c>
      <c r="X82" t="b">
        <f>IF(ISNA(VLOOKUP(B82,[9]hasPlayground!$A$1:$B$133,2,FALSE)),FALSE,VLOOKUP(B82,[9]hasPlayground!$A$1:$B$133,2,FALSE))</f>
        <v>1</v>
      </c>
      <c r="Y82" t="b">
        <f>IF(ISNA(VLOOKUP(B82,[10]hasBaseball!$A$1:$B$24,2,FALSE)),FALSE,VLOOKUP(B82,[10]hasBaseball!$A$1:$B$24,2,FALSE))</f>
        <v>0</v>
      </c>
      <c r="Z82" t="b">
        <f>IF(ISNA(VLOOKUP(B82,[11]hasBasketBall!$A$1:$B$90,2,FALSE)),FALSE,VLOOKUP(B82,[11]hasBasketBall!$A$1:$B$90,2,FALSE))</f>
        <v>1</v>
      </c>
      <c r="AA82" t="b">
        <v>0</v>
      </c>
      <c r="AB82" t="b">
        <v>0</v>
      </c>
      <c r="AC82" t="b">
        <v>0</v>
      </c>
      <c r="AD82" t="b">
        <v>0</v>
      </c>
      <c r="AE82" t="b">
        <f>IF(ISNA(VLOOKUP(B82,[12]hasDogPark!$A$1:$B$14,2,FALSE)),FALSE,VLOOKUP(B82,[12]hasDogPark!$A$1:$B$14,2,FALSE))</f>
        <v>0</v>
      </c>
      <c r="AF82" t="b">
        <v>1</v>
      </c>
      <c r="AG82" t="b">
        <v>0</v>
      </c>
      <c r="AH82" t="b">
        <v>0</v>
      </c>
      <c r="AI82" t="b">
        <v>0</v>
      </c>
      <c r="AJ82" t="b">
        <f>IF(ISNA(VLOOKUP(B82,[13]hasSkatePark!$A$1:$B$16,2,FALSE)),FALSE,VLOOKUP(B82,[13]hasSkatePark!$A$1:$B$16,2,FALSE))</f>
        <v>0</v>
      </c>
      <c r="AK82" t="b">
        <f>IF(ISNA(VLOOKUP(B82,[14]hasSoccer!$A$1:$B$31,2,FALSE)),FALSE,VLOOKUP(B82,[14]hasSoccer!$A$1:$B$31,2,FALSE))</f>
        <v>0</v>
      </c>
      <c r="AL82" t="b">
        <f>IF(ISNA(VLOOKUP(B82,[15]hasSoftball!$A$1:$B$55,2,FALSE)),FALSE,VLOOKUP(B82,[15]hasSoftball!$A$1:$B$55,2,FALSE))</f>
        <v>0</v>
      </c>
      <c r="AM82" t="b">
        <f>IF(ISNA(VLOOKUP(B82,[16]hasTennis!$A$1:$B$34,2,FALSE)),FALSE,VLOOKUP(B82,[16]hasTennis!$A$1:$B$34,2,FALSE))</f>
        <v>1</v>
      </c>
      <c r="AN82" t="b">
        <v>0</v>
      </c>
      <c r="AO82" t="b">
        <f>IF(ISNA(VLOOKUP(B82,[17]hasPool!$A$1:$B$29,2,FALSE)),FALSE,VLOOKUP(B82,[17]hasPool!$A$1:$B$29,2,FALSE))</f>
        <v>0</v>
      </c>
      <c r="AP82" t="b">
        <v>0</v>
      </c>
      <c r="AQ82" t="b">
        <f>IF(ISNA(VLOOKUP(B82,[18]unpavedBike!$A$1:$B$19,2,FALSE)),FALSE,VLOOKUP(B82,[18]unpavedBike!$A$1:$B$19,2,FALSE))</f>
        <v>0</v>
      </c>
      <c r="AR82" t="b">
        <f>IF(ISNA(VLOOKUP(B82,[19]pavedBike!$A$1:$B$62,2,FALSE)),FALSE,VLOOKUP(B82,[19]pavedBike!$A$1:$B$62,2,FALSE))</f>
        <v>1</v>
      </c>
      <c r="AS82" t="b">
        <f>IF(ISNA(VLOOKUP(B82,[20]hasWalkingTrail!$A$1:$B$142,2,FALSE)),FALSE,VLOOKUP(B82,[20]hasWalkingTrail!$A$1:$B$142,2,FALSE))</f>
        <v>1</v>
      </c>
    </row>
    <row r="83" spans="1:45" s="1" customFormat="1" x14ac:dyDescent="0.2">
      <c r="A83" s="1">
        <v>105</v>
      </c>
      <c r="B83" s="1" t="s">
        <v>397</v>
      </c>
      <c r="E83" s="1" t="s">
        <v>39</v>
      </c>
      <c r="G83" s="1">
        <v>-98</v>
      </c>
      <c r="H83" s="1">
        <v>29</v>
      </c>
      <c r="I83" s="1">
        <v>0</v>
      </c>
      <c r="J83" s="1" t="b">
        <v>0</v>
      </c>
      <c r="N83" s="1" t="b">
        <f>IF(ISNA(VLOOKUP(B83,[1]hasCommunityCenter!$A$1:$B$45,2,FALSE)),FALSE,VLOOKUP(B83,[1]hasCommunityCenter!$A$1:$B$45,2,FALSE))</f>
        <v>0</v>
      </c>
      <c r="O83" t="b">
        <v>0</v>
      </c>
      <c r="P83" t="b">
        <v>0</v>
      </c>
      <c r="Q83" s="1" t="b">
        <f>'School Parks'!P84=IF(ISNA(VLOOKUP(B83,[2]hasPublicArtDisplay!$A$1:$B$40,2,FALSE)),FALSE,VLOOKUP(B83,[2]hasPublicArtDisplay!$A$1:$B$40,2,FALSE))</f>
        <v>1</v>
      </c>
      <c r="R83" s="1" t="b">
        <f>IF(ISNA(VLOOKUP(B83,[3]hasRestrooms!$A$1:$B$63,2,FALSE)),FALSE,VLOOKUP(B83,[3]hasRestrooms!$A$1:$B$63,2,FALSE))</f>
        <v>0</v>
      </c>
      <c r="S83" s="1" t="b">
        <f>IF(ISNA(VLOOKUP(B83,[4]hasPortolet!$A$1:$B$81,2,FALSE)),FALSE,VLOOKUP(B83,[4]hasPortolet!$A$1:$B$81,2,FALSE))</f>
        <v>0</v>
      </c>
      <c r="T83" s="1" t="b">
        <f>IF(ISNA(VLOOKUP(B83,[5]hasWater!$A$1:$B$157,2,FALSE)),FALSE,VLOOKUP(B83,[5]hasWater!$A$1:$B$157,2,FALSE))</f>
        <v>0</v>
      </c>
      <c r="U83" s="1" t="b">
        <f>IF(ISNA(VLOOKUP(B83,[6]hasPavillion!$A$1:$B$97,2,FALSE)),FALSE,VLOOKUP(B83,[6]hasPavillion!$A$1:$B$97,2,FALSE))</f>
        <v>0</v>
      </c>
      <c r="V83" s="1" t="b">
        <f>IF(ISNA(VLOOKUP(B83,[7]hasPicnicTable!$A$1:$B$149,2,FALSE)),FALSE,VLOOKUP(B83,[7]hasPicnicTable!$A$1:$B$149,2,FALSE))</f>
        <v>0</v>
      </c>
      <c r="W83" s="1" t="b">
        <f>IF(ISNA(VLOOKUP(B83,[8]hasGrill!$A$1:$B$106,2,FALSE)),FALSE,VLOOKUP(B83,[8]hasGrill!$A$1:$B$106,2,FALSE))</f>
        <v>0</v>
      </c>
      <c r="X83" s="1" t="b">
        <f>IF(ISNA(VLOOKUP(B83,[9]hasPlayground!$A$1:$B$133,2,FALSE)),FALSE,VLOOKUP(B83,[9]hasPlayground!$A$1:$B$133,2,FALSE))</f>
        <v>0</v>
      </c>
      <c r="Y83" s="1" t="b">
        <f>IF(ISNA(VLOOKUP(B83,[10]hasBaseball!$A$1:$B$24,2,FALSE)),FALSE,VLOOKUP(B83,[10]hasBaseball!$A$1:$B$24,2,FALSE))</f>
        <v>0</v>
      </c>
      <c r="Z83" s="1" t="b">
        <f>IF(ISNA(VLOOKUP(B83,[11]hasBasketBall!$A$1:$B$90,2,FALSE)),FALSE,VLOOKUP(B83,[11]hasBasketBall!$A$1:$B$90,2,FALSE))</f>
        <v>0</v>
      </c>
      <c r="AA83" t="b">
        <v>0</v>
      </c>
      <c r="AB83" t="b">
        <v>0</v>
      </c>
      <c r="AC83" s="1" t="b">
        <v>0</v>
      </c>
      <c r="AD83" t="b">
        <v>0</v>
      </c>
      <c r="AE83" s="1" t="b">
        <f>IF(ISNA(VLOOKUP(B83,[12]hasDogPark!$A$1:$B$14,2,FALSE)),FALSE,VLOOKUP(B83,[12]hasDogPark!$A$1:$B$14,2,FALSE))</f>
        <v>0</v>
      </c>
      <c r="AF83" s="1" t="b">
        <v>1</v>
      </c>
      <c r="AG83" t="b">
        <v>0</v>
      </c>
      <c r="AH83" t="b">
        <v>0</v>
      </c>
      <c r="AI83" t="b">
        <v>0</v>
      </c>
      <c r="AJ83" s="1" t="b">
        <f>IF(ISNA(VLOOKUP(B83,[13]hasSkatePark!$A$1:$B$16,2,FALSE)),FALSE,VLOOKUP(B83,[13]hasSkatePark!$A$1:$B$16,2,FALSE))</f>
        <v>0</v>
      </c>
      <c r="AK83" s="1" t="b">
        <f>IF(ISNA(VLOOKUP(B83,[14]hasSoccer!$A$1:$B$31,2,FALSE)),FALSE,VLOOKUP(B83,[14]hasSoccer!$A$1:$B$31,2,FALSE))</f>
        <v>0</v>
      </c>
      <c r="AL83" s="1" t="b">
        <f>IF(ISNA(VLOOKUP(B83,[15]hasSoftball!$A$1:$B$55,2,FALSE)),FALSE,VLOOKUP(B83,[15]hasSoftball!$A$1:$B$55,2,FALSE))</f>
        <v>0</v>
      </c>
      <c r="AM83" s="1" t="b">
        <f>IF(ISNA(VLOOKUP(B83,[16]hasTennis!$A$1:$B$34,2,FALSE)),FALSE,VLOOKUP(B83,[16]hasTennis!$A$1:$B$34,2,FALSE))</f>
        <v>0</v>
      </c>
      <c r="AN83" t="b">
        <v>0</v>
      </c>
      <c r="AO83" s="1" t="b">
        <f>IF(ISNA(VLOOKUP(B83,[17]hasPool!$A$1:$B$29,2,FALSE)),FALSE,VLOOKUP(B83,[17]hasPool!$A$1:$B$29,2,FALSE))</f>
        <v>0</v>
      </c>
      <c r="AP83" t="b">
        <v>0</v>
      </c>
      <c r="AQ83" s="1" t="b">
        <f>IF(ISNA(VLOOKUP(B83,[18]unpavedBike!$A$1:$B$19,2,FALSE)),FALSE,VLOOKUP(B83,[18]unpavedBike!$A$1:$B$19,2,FALSE))</f>
        <v>0</v>
      </c>
      <c r="AR83" s="1" t="b">
        <f>IF(ISNA(VLOOKUP(B83,[19]pavedBike!$A$1:$B$62,2,FALSE)),FALSE,VLOOKUP(B83,[19]pavedBike!$A$1:$B$62,2,FALSE))</f>
        <v>0</v>
      </c>
      <c r="AS83" s="1" t="b">
        <f>IF(ISNA(VLOOKUP(B83,[20]hasWalkingTrail!$A$1:$B$142,2,FALSE)),FALSE,VLOOKUP(B83,[20]hasWalkingTrail!$A$1:$B$142,2,FALSE))</f>
        <v>0</v>
      </c>
    </row>
    <row r="84" spans="1:45" x14ac:dyDescent="0.2">
      <c r="A84">
        <v>106</v>
      </c>
      <c r="B84" t="s">
        <v>214</v>
      </c>
      <c r="E84" t="s">
        <v>39</v>
      </c>
      <c r="G84">
        <v>-98</v>
      </c>
      <c r="H84">
        <v>29</v>
      </c>
      <c r="I84">
        <v>0</v>
      </c>
      <c r="J84" t="b">
        <v>0</v>
      </c>
      <c r="N84" t="b">
        <f>IF(ISNA(VLOOKUP(B84,[1]hasCommunityCenter!$A$1:$B$45,2,FALSE)),FALSE,VLOOKUP(B84,[1]hasCommunityCenter!$A$1:$B$45,2,FALSE))</f>
        <v>0</v>
      </c>
      <c r="O84" t="b">
        <v>0</v>
      </c>
      <c r="P84" t="b">
        <v>0</v>
      </c>
      <c r="Q84" t="b">
        <f>'School Parks'!P85=IF(ISNA(VLOOKUP(B84,[2]hasPublicArtDisplay!$A$1:$B$40,2,FALSE)),FALSE,VLOOKUP(B84,[2]hasPublicArtDisplay!$A$1:$B$40,2,FALSE))</f>
        <v>1</v>
      </c>
      <c r="R84" t="b">
        <f>IF(ISNA(VLOOKUP(B84,[3]hasRestrooms!$A$1:$B$63,2,FALSE)),FALSE,VLOOKUP(B84,[3]hasRestrooms!$A$1:$B$63,2,FALSE))</f>
        <v>1</v>
      </c>
      <c r="S84" t="b">
        <f>IF(ISNA(VLOOKUP(B84,[4]hasPortolet!$A$1:$B$81,2,FALSE)),FALSE,VLOOKUP(B84,[4]hasPortolet!$A$1:$B$81,2,FALSE))</f>
        <v>1</v>
      </c>
      <c r="T84" t="b">
        <f>IF(ISNA(VLOOKUP(B84,[5]hasWater!$A$1:$B$157,2,FALSE)),FALSE,VLOOKUP(B84,[5]hasWater!$A$1:$B$157,2,FALSE))</f>
        <v>1</v>
      </c>
      <c r="U84" t="b">
        <f>IF(ISNA(VLOOKUP(B84,[6]hasPavillion!$A$1:$B$97,2,FALSE)),FALSE,VLOOKUP(B84,[6]hasPavillion!$A$1:$B$97,2,FALSE))</f>
        <v>0</v>
      </c>
      <c r="V84" t="b">
        <f>IF(ISNA(VLOOKUP(B84,[7]hasPicnicTable!$A$1:$B$149,2,FALSE)),FALSE,VLOOKUP(B84,[7]hasPicnicTable!$A$1:$B$149,2,FALSE))</f>
        <v>1</v>
      </c>
      <c r="W84" t="b">
        <f>IF(ISNA(VLOOKUP(B84,[8]hasGrill!$A$1:$B$106,2,FALSE)),FALSE,VLOOKUP(B84,[8]hasGrill!$A$1:$B$106,2,FALSE))</f>
        <v>1</v>
      </c>
      <c r="X84" t="b">
        <f>IF(ISNA(VLOOKUP(B84,[9]hasPlayground!$A$1:$B$133,2,FALSE)),FALSE,VLOOKUP(B84,[9]hasPlayground!$A$1:$B$133,2,FALSE))</f>
        <v>0</v>
      </c>
      <c r="Y84" t="b">
        <f>IF(ISNA(VLOOKUP(B84,[10]hasBaseball!$A$1:$B$24,2,FALSE)),FALSE,VLOOKUP(B84,[10]hasBaseball!$A$1:$B$24,2,FALSE))</f>
        <v>0</v>
      </c>
      <c r="Z84" t="b">
        <f>IF(ISNA(VLOOKUP(B84,[11]hasBasketBall!$A$1:$B$90,2,FALSE)),FALSE,VLOOKUP(B84,[11]hasBasketBall!$A$1:$B$90,2,FALSE))</f>
        <v>0</v>
      </c>
      <c r="AA84" t="b">
        <v>0</v>
      </c>
      <c r="AB84" t="b">
        <v>0</v>
      </c>
      <c r="AC84" t="b">
        <v>0</v>
      </c>
      <c r="AD84" t="b">
        <v>0</v>
      </c>
      <c r="AE84" t="b">
        <f>IF(ISNA(VLOOKUP(B84,[12]hasDogPark!$A$1:$B$14,2,FALSE)),FALSE,VLOOKUP(B84,[12]hasDogPark!$A$1:$B$14,2,FALSE))</f>
        <v>0</v>
      </c>
      <c r="AF84" t="b">
        <v>1</v>
      </c>
      <c r="AG84" t="b">
        <v>0</v>
      </c>
      <c r="AH84" t="b">
        <v>0</v>
      </c>
      <c r="AI84" t="b">
        <v>0</v>
      </c>
      <c r="AJ84" t="b">
        <f>IF(ISNA(VLOOKUP(B84,[13]hasSkatePark!$A$1:$B$16,2,FALSE)),FALSE,VLOOKUP(B84,[13]hasSkatePark!$A$1:$B$16,2,FALSE))</f>
        <v>0</v>
      </c>
      <c r="AK84" t="b">
        <f>IF(ISNA(VLOOKUP(B84,[14]hasSoccer!$A$1:$B$31,2,FALSE)),FALSE,VLOOKUP(B84,[14]hasSoccer!$A$1:$B$31,2,FALSE))</f>
        <v>0</v>
      </c>
      <c r="AL84" t="b">
        <f>IF(ISNA(VLOOKUP(B84,[15]hasSoftball!$A$1:$B$55,2,FALSE)),FALSE,VLOOKUP(B84,[15]hasSoftball!$A$1:$B$55,2,FALSE))</f>
        <v>0</v>
      </c>
      <c r="AM84" t="b">
        <f>IF(ISNA(VLOOKUP(B84,[16]hasTennis!$A$1:$B$34,2,FALSE)),FALSE,VLOOKUP(B84,[16]hasTennis!$A$1:$B$34,2,FALSE))</f>
        <v>0</v>
      </c>
      <c r="AN84" t="b">
        <v>0</v>
      </c>
      <c r="AO84" t="b">
        <f>IF(ISNA(VLOOKUP(B84,[17]hasPool!$A$1:$B$29,2,FALSE)),FALSE,VLOOKUP(B84,[17]hasPool!$A$1:$B$29,2,FALSE))</f>
        <v>0</v>
      </c>
      <c r="AP84" t="b">
        <v>0</v>
      </c>
      <c r="AQ84" t="b">
        <f>IF(ISNA(VLOOKUP(B84,[18]unpavedBike!$A$1:$B$19,2,FALSE)),FALSE,VLOOKUP(B84,[18]unpavedBike!$A$1:$B$19,2,FALSE))</f>
        <v>0</v>
      </c>
      <c r="AR84" t="b">
        <f>IF(ISNA(VLOOKUP(B84,[19]pavedBike!$A$1:$B$62,2,FALSE)),FALSE,VLOOKUP(B84,[19]pavedBike!$A$1:$B$62,2,FALSE))</f>
        <v>0</v>
      </c>
      <c r="AS84" t="b">
        <f>IF(ISNA(VLOOKUP(B84,[20]hasWalkingTrail!$A$1:$B$142,2,FALSE)),FALSE,VLOOKUP(B84,[20]hasWalkingTrail!$A$1:$B$142,2,FALSE))</f>
        <v>1</v>
      </c>
    </row>
    <row r="85" spans="1:45" x14ac:dyDescent="0.2">
      <c r="A85">
        <v>108</v>
      </c>
      <c r="B85" t="s">
        <v>215</v>
      </c>
      <c r="E85" t="s">
        <v>39</v>
      </c>
      <c r="G85">
        <v>-98</v>
      </c>
      <c r="H85">
        <v>29</v>
      </c>
      <c r="I85">
        <v>0</v>
      </c>
      <c r="J85" t="b">
        <v>0</v>
      </c>
      <c r="N85" t="b">
        <f>IF(ISNA(VLOOKUP(B85,[1]hasCommunityCenter!$A$1:$B$45,2,FALSE)),FALSE,VLOOKUP(B85,[1]hasCommunityCenter!$A$1:$B$45,2,FALSE))</f>
        <v>0</v>
      </c>
      <c r="O85" t="b">
        <v>0</v>
      </c>
      <c r="P85" t="b">
        <v>0</v>
      </c>
      <c r="Q85" t="b">
        <f>'School Parks'!P86=IF(ISNA(VLOOKUP(B85,[2]hasPublicArtDisplay!$A$1:$B$40,2,FALSE)),FALSE,VLOOKUP(B85,[2]hasPublicArtDisplay!$A$1:$B$40,2,FALSE))</f>
        <v>1</v>
      </c>
      <c r="R85" t="b">
        <f>IF(ISNA(VLOOKUP(B85,[3]hasRestrooms!$A$1:$B$63,2,FALSE)),FALSE,VLOOKUP(B85,[3]hasRestrooms!$A$1:$B$63,2,FALSE))</f>
        <v>0</v>
      </c>
      <c r="S85" t="b">
        <f>IF(ISNA(VLOOKUP(B85,[4]hasPortolet!$A$1:$B$81,2,FALSE)),FALSE,VLOOKUP(B85,[4]hasPortolet!$A$1:$B$81,2,FALSE))</f>
        <v>0</v>
      </c>
      <c r="T85" t="b">
        <f>IF(ISNA(VLOOKUP(B85,[5]hasWater!$A$1:$B$157,2,FALSE)),FALSE,VLOOKUP(B85,[5]hasWater!$A$1:$B$157,2,FALSE))</f>
        <v>1</v>
      </c>
      <c r="U85" t="b">
        <f>IF(ISNA(VLOOKUP(B85,[6]hasPavillion!$A$1:$B$97,2,FALSE)),FALSE,VLOOKUP(B85,[6]hasPavillion!$A$1:$B$97,2,FALSE))</f>
        <v>0</v>
      </c>
      <c r="V85" t="b">
        <f>IF(ISNA(VLOOKUP(B85,[7]hasPicnicTable!$A$1:$B$149,2,FALSE)),FALSE,VLOOKUP(B85,[7]hasPicnicTable!$A$1:$B$149,2,FALSE))</f>
        <v>1</v>
      </c>
      <c r="W85" t="b">
        <f>IF(ISNA(VLOOKUP(B85,[8]hasGrill!$A$1:$B$106,2,FALSE)),FALSE,VLOOKUP(B85,[8]hasGrill!$A$1:$B$106,2,FALSE))</f>
        <v>1</v>
      </c>
      <c r="X85" t="b">
        <f>IF(ISNA(VLOOKUP(B85,[9]hasPlayground!$A$1:$B$133,2,FALSE)),FALSE,VLOOKUP(B85,[9]hasPlayground!$A$1:$B$133,2,FALSE))</f>
        <v>0</v>
      </c>
      <c r="Y85" t="b">
        <f>IF(ISNA(VLOOKUP(B85,[10]hasBaseball!$A$1:$B$24,2,FALSE)),FALSE,VLOOKUP(B85,[10]hasBaseball!$A$1:$B$24,2,FALSE))</f>
        <v>0</v>
      </c>
      <c r="Z85" t="b">
        <f>IF(ISNA(VLOOKUP(B85,[11]hasBasketBall!$A$1:$B$90,2,FALSE)),FALSE,VLOOKUP(B85,[11]hasBasketBall!$A$1:$B$90,2,FALSE))</f>
        <v>1</v>
      </c>
      <c r="AA85" t="b">
        <v>0</v>
      </c>
      <c r="AB85" t="b">
        <v>0</v>
      </c>
      <c r="AC85" t="b">
        <v>0</v>
      </c>
      <c r="AD85" t="b">
        <v>0</v>
      </c>
      <c r="AE85" t="b">
        <f>IF(ISNA(VLOOKUP(B85,[12]hasDogPark!$A$1:$B$14,2,FALSE)),FALSE,VLOOKUP(B85,[12]hasDogPark!$A$1:$B$14,2,FALSE))</f>
        <v>0</v>
      </c>
      <c r="AF85" t="b">
        <v>0</v>
      </c>
      <c r="AG85" t="b">
        <v>0</v>
      </c>
      <c r="AH85" t="b">
        <v>0</v>
      </c>
      <c r="AI85" t="b">
        <v>0</v>
      </c>
      <c r="AJ85" t="b">
        <f>IF(ISNA(VLOOKUP(B85,[13]hasSkatePark!$A$1:$B$16,2,FALSE)),FALSE,VLOOKUP(B85,[13]hasSkatePark!$A$1:$B$16,2,FALSE))</f>
        <v>0</v>
      </c>
      <c r="AK85" t="b">
        <f>IF(ISNA(VLOOKUP(B85,[14]hasSoccer!$A$1:$B$31,2,FALSE)),FALSE,VLOOKUP(B85,[14]hasSoccer!$A$1:$B$31,2,FALSE))</f>
        <v>0</v>
      </c>
      <c r="AL85" t="b">
        <f>IF(ISNA(VLOOKUP(B85,[15]hasSoftball!$A$1:$B$55,2,FALSE)),FALSE,VLOOKUP(B85,[15]hasSoftball!$A$1:$B$55,2,FALSE))</f>
        <v>1</v>
      </c>
      <c r="AM85" t="b">
        <f>IF(ISNA(VLOOKUP(B85,[16]hasTennis!$A$1:$B$34,2,FALSE)),FALSE,VLOOKUP(B85,[16]hasTennis!$A$1:$B$34,2,FALSE))</f>
        <v>0</v>
      </c>
      <c r="AN85" t="b">
        <v>0</v>
      </c>
      <c r="AO85" t="b">
        <f>IF(ISNA(VLOOKUP(B85,[17]hasPool!$A$1:$B$29,2,FALSE)),FALSE,VLOOKUP(B85,[17]hasPool!$A$1:$B$29,2,FALSE))</f>
        <v>0</v>
      </c>
      <c r="AP85" t="b">
        <v>0</v>
      </c>
      <c r="AQ85" t="b">
        <f>IF(ISNA(VLOOKUP(B85,[18]unpavedBike!$A$1:$B$19,2,FALSE)),FALSE,VLOOKUP(B85,[18]unpavedBike!$A$1:$B$19,2,FALSE))</f>
        <v>0</v>
      </c>
      <c r="AR85" t="b">
        <f>IF(ISNA(VLOOKUP(B85,[19]pavedBike!$A$1:$B$62,2,FALSE)),FALSE,VLOOKUP(B85,[19]pavedBike!$A$1:$B$62,2,FALSE))</f>
        <v>0</v>
      </c>
      <c r="AS85" t="b">
        <f>IF(ISNA(VLOOKUP(B85,[20]hasWalkingTrail!$A$1:$B$142,2,FALSE)),FALSE,VLOOKUP(B85,[20]hasWalkingTrail!$A$1:$B$142,2,FALSE))</f>
        <v>0</v>
      </c>
    </row>
    <row r="86" spans="1:45" x14ac:dyDescent="0.2">
      <c r="A86">
        <v>109</v>
      </c>
      <c r="B86" t="s">
        <v>216</v>
      </c>
      <c r="E86" t="s">
        <v>39</v>
      </c>
      <c r="G86">
        <v>-98</v>
      </c>
      <c r="H86">
        <v>29</v>
      </c>
      <c r="I86">
        <v>0</v>
      </c>
      <c r="J86" t="b">
        <v>0</v>
      </c>
      <c r="N86" t="b">
        <f>IF(ISNA(VLOOKUP(B86,[1]hasCommunityCenter!$A$1:$B$45,2,FALSE)),FALSE,VLOOKUP(B86,[1]hasCommunityCenter!$A$1:$B$45,2,FALSE))</f>
        <v>0</v>
      </c>
      <c r="O86" t="b">
        <v>0</v>
      </c>
      <c r="P86" t="b">
        <v>0</v>
      </c>
      <c r="Q86" t="b">
        <f>'School Parks'!P87=IF(ISNA(VLOOKUP(B86,[2]hasPublicArtDisplay!$A$1:$B$40,2,FALSE)),FALSE,VLOOKUP(B86,[2]hasPublicArtDisplay!$A$1:$B$40,2,FALSE))</f>
        <v>1</v>
      </c>
      <c r="R86" t="b">
        <f>IF(ISNA(VLOOKUP(B86,[3]hasRestrooms!$A$1:$B$63,2,FALSE)),FALSE,VLOOKUP(B86,[3]hasRestrooms!$A$1:$B$63,2,FALSE))</f>
        <v>0</v>
      </c>
      <c r="S86" t="b">
        <f>IF(ISNA(VLOOKUP(B86,[4]hasPortolet!$A$1:$B$81,2,FALSE)),FALSE,VLOOKUP(B86,[4]hasPortolet!$A$1:$B$81,2,FALSE))</f>
        <v>1</v>
      </c>
      <c r="T86" t="b">
        <f>IF(ISNA(VLOOKUP(B86,[5]hasWater!$A$1:$B$157,2,FALSE)),FALSE,VLOOKUP(B86,[5]hasWater!$A$1:$B$157,2,FALSE))</f>
        <v>1</v>
      </c>
      <c r="U86" t="b">
        <f>IF(ISNA(VLOOKUP(B86,[6]hasPavillion!$A$1:$B$97,2,FALSE)),FALSE,VLOOKUP(B86,[6]hasPavillion!$A$1:$B$97,2,FALSE))</f>
        <v>0</v>
      </c>
      <c r="V86" t="b">
        <f>IF(ISNA(VLOOKUP(B86,[7]hasPicnicTable!$A$1:$B$149,2,FALSE)),FALSE,VLOOKUP(B86,[7]hasPicnicTable!$A$1:$B$149,2,FALSE))</f>
        <v>1</v>
      </c>
      <c r="W86" t="b">
        <f>IF(ISNA(VLOOKUP(B86,[8]hasGrill!$A$1:$B$106,2,FALSE)),FALSE,VLOOKUP(B86,[8]hasGrill!$A$1:$B$106,2,FALSE))</f>
        <v>1</v>
      </c>
      <c r="X86" t="b">
        <f>IF(ISNA(VLOOKUP(B86,[9]hasPlayground!$A$1:$B$133,2,FALSE)),FALSE,VLOOKUP(B86,[9]hasPlayground!$A$1:$B$133,2,FALSE))</f>
        <v>1</v>
      </c>
      <c r="Y86" t="b">
        <f>IF(ISNA(VLOOKUP(B86,[10]hasBaseball!$A$1:$B$24,2,FALSE)),FALSE,VLOOKUP(B86,[10]hasBaseball!$A$1:$B$24,2,FALSE))</f>
        <v>0</v>
      </c>
      <c r="Z86" t="b">
        <f>IF(ISNA(VLOOKUP(B86,[11]hasBasketBall!$A$1:$B$90,2,FALSE)),FALSE,VLOOKUP(B86,[11]hasBasketBall!$A$1:$B$90,2,FALSE))</f>
        <v>0</v>
      </c>
      <c r="AA86" t="b">
        <v>0</v>
      </c>
      <c r="AB86" t="b">
        <v>0</v>
      </c>
      <c r="AC86" t="b">
        <v>0</v>
      </c>
      <c r="AD86" t="b">
        <v>0</v>
      </c>
      <c r="AE86" t="b">
        <f>IF(ISNA(VLOOKUP(B86,[12]hasDogPark!$A$1:$B$14,2,FALSE)),FALSE,VLOOKUP(B86,[12]hasDogPark!$A$1:$B$14,2,FALSE))</f>
        <v>0</v>
      </c>
      <c r="AF86" t="b">
        <v>1</v>
      </c>
      <c r="AG86" t="b">
        <v>0</v>
      </c>
      <c r="AH86" t="b">
        <v>0</v>
      </c>
      <c r="AI86" t="b">
        <v>0</v>
      </c>
      <c r="AJ86" t="b">
        <f>IF(ISNA(VLOOKUP(B86,[13]hasSkatePark!$A$1:$B$16,2,FALSE)),FALSE,VLOOKUP(B86,[13]hasSkatePark!$A$1:$B$16,2,FALSE))</f>
        <v>0</v>
      </c>
      <c r="AK86" t="b">
        <f>IF(ISNA(VLOOKUP(B86,[14]hasSoccer!$A$1:$B$31,2,FALSE)),FALSE,VLOOKUP(B86,[14]hasSoccer!$A$1:$B$31,2,FALSE))</f>
        <v>0</v>
      </c>
      <c r="AL86" t="b">
        <f>IF(ISNA(VLOOKUP(B86,[15]hasSoftball!$A$1:$B$55,2,FALSE)),FALSE,VLOOKUP(B86,[15]hasSoftball!$A$1:$B$55,2,FALSE))</f>
        <v>1</v>
      </c>
      <c r="AM86" t="b">
        <f>IF(ISNA(VLOOKUP(B86,[16]hasTennis!$A$1:$B$34,2,FALSE)),FALSE,VLOOKUP(B86,[16]hasTennis!$A$1:$B$34,2,FALSE))</f>
        <v>0</v>
      </c>
      <c r="AN86" t="b">
        <v>0</v>
      </c>
      <c r="AO86" t="b">
        <f>IF(ISNA(VLOOKUP(B86,[17]hasPool!$A$1:$B$29,2,FALSE)),FALSE,VLOOKUP(B86,[17]hasPool!$A$1:$B$29,2,FALSE))</f>
        <v>0</v>
      </c>
      <c r="AP86" t="b">
        <v>0</v>
      </c>
      <c r="AQ86" t="b">
        <f>IF(ISNA(VLOOKUP(B86,[18]unpavedBike!$A$1:$B$19,2,FALSE)),FALSE,VLOOKUP(B86,[18]unpavedBike!$A$1:$B$19,2,FALSE))</f>
        <v>0</v>
      </c>
      <c r="AR86" t="b">
        <f>IF(ISNA(VLOOKUP(B86,[19]pavedBike!$A$1:$B$62,2,FALSE)),FALSE,VLOOKUP(B86,[19]pavedBike!$A$1:$B$62,2,FALSE))</f>
        <v>1</v>
      </c>
      <c r="AS86" t="b">
        <f>IF(ISNA(VLOOKUP(B86,[20]hasWalkingTrail!$A$1:$B$142,2,FALSE)),FALSE,VLOOKUP(B86,[20]hasWalkingTrail!$A$1:$B$142,2,FALSE))</f>
        <v>1</v>
      </c>
    </row>
    <row r="87" spans="1:45" x14ac:dyDescent="0.2">
      <c r="A87">
        <v>110</v>
      </c>
      <c r="B87" t="s">
        <v>217</v>
      </c>
      <c r="E87" t="s">
        <v>39</v>
      </c>
      <c r="G87">
        <v>-98</v>
      </c>
      <c r="H87">
        <v>29</v>
      </c>
      <c r="I87">
        <v>0</v>
      </c>
      <c r="J87" t="b">
        <v>0</v>
      </c>
      <c r="N87" t="b">
        <f>IF(ISNA(VLOOKUP(B87,[1]hasCommunityCenter!$A$1:$B$45,2,FALSE)),FALSE,VLOOKUP(B87,[1]hasCommunityCenter!$A$1:$B$45,2,FALSE))</f>
        <v>0</v>
      </c>
      <c r="O87" t="b">
        <v>0</v>
      </c>
      <c r="P87" t="b">
        <v>0</v>
      </c>
      <c r="Q87" t="b">
        <f>'School Parks'!P88=IF(ISNA(VLOOKUP(B87,[2]hasPublicArtDisplay!$A$1:$B$40,2,FALSE)),FALSE,VLOOKUP(B87,[2]hasPublicArtDisplay!$A$1:$B$40,2,FALSE))</f>
        <v>1</v>
      </c>
      <c r="R87" t="b">
        <f>IF(ISNA(VLOOKUP(B87,[3]hasRestrooms!$A$1:$B$63,2,FALSE)),FALSE,VLOOKUP(B87,[3]hasRestrooms!$A$1:$B$63,2,FALSE))</f>
        <v>0</v>
      </c>
      <c r="S87" t="b">
        <f>IF(ISNA(VLOOKUP(B87,[4]hasPortolet!$A$1:$B$81,2,FALSE)),FALSE,VLOOKUP(B87,[4]hasPortolet!$A$1:$B$81,2,FALSE))</f>
        <v>0</v>
      </c>
      <c r="T87" t="b">
        <f>IF(ISNA(VLOOKUP(B87,[5]hasWater!$A$1:$B$157,2,FALSE)),FALSE,VLOOKUP(B87,[5]hasWater!$A$1:$B$157,2,FALSE))</f>
        <v>1</v>
      </c>
      <c r="U87" t="b">
        <f>IF(ISNA(VLOOKUP(B87,[6]hasPavillion!$A$1:$B$97,2,FALSE)),FALSE,VLOOKUP(B87,[6]hasPavillion!$A$1:$B$97,2,FALSE))</f>
        <v>1</v>
      </c>
      <c r="V87" t="b">
        <f>IF(ISNA(VLOOKUP(B87,[7]hasPicnicTable!$A$1:$B$149,2,FALSE)),FALSE,VLOOKUP(B87,[7]hasPicnicTable!$A$1:$B$149,2,FALSE))</f>
        <v>1</v>
      </c>
      <c r="W87" t="b">
        <f>IF(ISNA(VLOOKUP(B87,[8]hasGrill!$A$1:$B$106,2,FALSE)),FALSE,VLOOKUP(B87,[8]hasGrill!$A$1:$B$106,2,FALSE))</f>
        <v>1</v>
      </c>
      <c r="X87" t="b">
        <f>IF(ISNA(VLOOKUP(B87,[9]hasPlayground!$A$1:$B$133,2,FALSE)),FALSE,VLOOKUP(B87,[9]hasPlayground!$A$1:$B$133,2,FALSE))</f>
        <v>1</v>
      </c>
      <c r="Y87" t="b">
        <f>IF(ISNA(VLOOKUP(B87,[10]hasBaseball!$A$1:$B$24,2,FALSE)),FALSE,VLOOKUP(B87,[10]hasBaseball!$A$1:$B$24,2,FALSE))</f>
        <v>0</v>
      </c>
      <c r="Z87" t="b">
        <f>IF(ISNA(VLOOKUP(B87,[11]hasBasketBall!$A$1:$B$90,2,FALSE)),FALSE,VLOOKUP(B87,[11]hasBasketBall!$A$1:$B$90,2,FALSE))</f>
        <v>0</v>
      </c>
      <c r="AA87" t="b">
        <v>0</v>
      </c>
      <c r="AB87" t="b">
        <v>0</v>
      </c>
      <c r="AC87" t="b">
        <v>0</v>
      </c>
      <c r="AD87" t="b">
        <v>0</v>
      </c>
      <c r="AE87" t="b">
        <f>IF(ISNA(VLOOKUP(B87,[12]hasDogPark!$A$1:$B$14,2,FALSE)),FALSE,VLOOKUP(B87,[12]hasDogPark!$A$1:$B$14,2,FALSE))</f>
        <v>0</v>
      </c>
      <c r="AF87" t="b">
        <v>1</v>
      </c>
      <c r="AG87" t="b">
        <v>0</v>
      </c>
      <c r="AH87" t="b">
        <v>0</v>
      </c>
      <c r="AI87" t="b">
        <v>0</v>
      </c>
      <c r="AJ87" t="b">
        <f>IF(ISNA(VLOOKUP(B87,[13]hasSkatePark!$A$1:$B$16,2,FALSE)),FALSE,VLOOKUP(B87,[13]hasSkatePark!$A$1:$B$16,2,FALSE))</f>
        <v>0</v>
      </c>
      <c r="AK87" t="b">
        <f>IF(ISNA(VLOOKUP(B87,[14]hasSoccer!$A$1:$B$31,2,FALSE)),FALSE,VLOOKUP(B87,[14]hasSoccer!$A$1:$B$31,2,FALSE))</f>
        <v>0</v>
      </c>
      <c r="AL87" t="b">
        <f>IF(ISNA(VLOOKUP(B87,[15]hasSoftball!$A$1:$B$55,2,FALSE)),FALSE,VLOOKUP(B87,[15]hasSoftball!$A$1:$B$55,2,FALSE))</f>
        <v>0</v>
      </c>
      <c r="AM87" t="b">
        <f>IF(ISNA(VLOOKUP(B87,[16]hasTennis!$A$1:$B$34,2,FALSE)),FALSE,VLOOKUP(B87,[16]hasTennis!$A$1:$B$34,2,FALSE))</f>
        <v>0</v>
      </c>
      <c r="AN87" t="b">
        <v>0</v>
      </c>
      <c r="AO87" t="b">
        <f>IF(ISNA(VLOOKUP(B87,[17]hasPool!$A$1:$B$29,2,FALSE)),FALSE,VLOOKUP(B87,[17]hasPool!$A$1:$B$29,2,FALSE))</f>
        <v>0</v>
      </c>
      <c r="AP87" t="b">
        <v>0</v>
      </c>
      <c r="AQ87" t="b">
        <f>IF(ISNA(VLOOKUP(B87,[18]unpavedBike!$A$1:$B$19,2,FALSE)),FALSE,VLOOKUP(B87,[18]unpavedBike!$A$1:$B$19,2,FALSE))</f>
        <v>0</v>
      </c>
      <c r="AR87" t="b">
        <f>IF(ISNA(VLOOKUP(B87,[19]pavedBike!$A$1:$B$62,2,FALSE)),FALSE,VLOOKUP(B87,[19]pavedBike!$A$1:$B$62,2,FALSE))</f>
        <v>1</v>
      </c>
      <c r="AS87" t="b">
        <f>IF(ISNA(VLOOKUP(B87,[20]hasWalkingTrail!$A$1:$B$142,2,FALSE)),FALSE,VLOOKUP(B87,[20]hasWalkingTrail!$A$1:$B$142,2,FALSE))</f>
        <v>1</v>
      </c>
    </row>
    <row r="88" spans="1:45" x14ac:dyDescent="0.2">
      <c r="A88">
        <v>111</v>
      </c>
      <c r="B88" t="s">
        <v>218</v>
      </c>
      <c r="E88" t="s">
        <v>39</v>
      </c>
      <c r="G88">
        <v>-98</v>
      </c>
      <c r="H88">
        <v>29</v>
      </c>
      <c r="I88">
        <v>0</v>
      </c>
      <c r="J88" t="b">
        <v>0</v>
      </c>
      <c r="N88" t="b">
        <f>IF(ISNA(VLOOKUP(B88,[1]hasCommunityCenter!$A$1:$B$45,2,FALSE)),FALSE,VLOOKUP(B88,[1]hasCommunityCenter!$A$1:$B$45,2,FALSE))</f>
        <v>0</v>
      </c>
      <c r="O88" t="b">
        <v>0</v>
      </c>
      <c r="P88" t="b">
        <v>0</v>
      </c>
      <c r="Q88" t="b">
        <f>'School Parks'!P89=IF(ISNA(VLOOKUP(B88,[2]hasPublicArtDisplay!$A$1:$B$40,2,FALSE)),FALSE,VLOOKUP(B88,[2]hasPublicArtDisplay!$A$1:$B$40,2,FALSE))</f>
        <v>1</v>
      </c>
      <c r="R88" t="b">
        <f>IF(ISNA(VLOOKUP(B88,[3]hasRestrooms!$A$1:$B$63,2,FALSE)),FALSE,VLOOKUP(B88,[3]hasRestrooms!$A$1:$B$63,2,FALSE))</f>
        <v>1</v>
      </c>
      <c r="S88" t="b">
        <f>IF(ISNA(VLOOKUP(B88,[4]hasPortolet!$A$1:$B$81,2,FALSE)),FALSE,VLOOKUP(B88,[4]hasPortolet!$A$1:$B$81,2,FALSE))</f>
        <v>0</v>
      </c>
      <c r="T88" t="b">
        <f>IF(ISNA(VLOOKUP(B88,[5]hasWater!$A$1:$B$157,2,FALSE)),FALSE,VLOOKUP(B88,[5]hasWater!$A$1:$B$157,2,FALSE))</f>
        <v>1</v>
      </c>
      <c r="U88" t="b">
        <f>IF(ISNA(VLOOKUP(B88,[6]hasPavillion!$A$1:$B$97,2,FALSE)),FALSE,VLOOKUP(B88,[6]hasPavillion!$A$1:$B$97,2,FALSE))</f>
        <v>1</v>
      </c>
      <c r="V88" t="b">
        <f>IF(ISNA(VLOOKUP(B88,[7]hasPicnicTable!$A$1:$B$149,2,FALSE)),FALSE,VLOOKUP(B88,[7]hasPicnicTable!$A$1:$B$149,2,FALSE))</f>
        <v>1</v>
      </c>
      <c r="W88" t="b">
        <f>IF(ISNA(VLOOKUP(B88,[8]hasGrill!$A$1:$B$106,2,FALSE)),FALSE,VLOOKUP(B88,[8]hasGrill!$A$1:$B$106,2,FALSE))</f>
        <v>1</v>
      </c>
      <c r="X88" t="b">
        <f>IF(ISNA(VLOOKUP(B88,[9]hasPlayground!$A$1:$B$133,2,FALSE)),FALSE,VLOOKUP(B88,[9]hasPlayground!$A$1:$B$133,2,FALSE))</f>
        <v>1</v>
      </c>
      <c r="Y88" t="b">
        <f>IF(ISNA(VLOOKUP(B88,[10]hasBaseball!$A$1:$B$24,2,FALSE)),FALSE,VLOOKUP(B88,[10]hasBaseball!$A$1:$B$24,2,FALSE))</f>
        <v>0</v>
      </c>
      <c r="Z88" t="b">
        <f>IF(ISNA(VLOOKUP(B88,[11]hasBasketBall!$A$1:$B$90,2,FALSE)),FALSE,VLOOKUP(B88,[11]hasBasketBall!$A$1:$B$90,2,FALSE))</f>
        <v>1</v>
      </c>
      <c r="AA88" t="b">
        <v>0</v>
      </c>
      <c r="AB88" t="b">
        <v>0</v>
      </c>
      <c r="AC88" t="b">
        <v>0</v>
      </c>
      <c r="AD88" t="b">
        <v>0</v>
      </c>
      <c r="AE88" t="b">
        <f>IF(ISNA(VLOOKUP(B88,[12]hasDogPark!$A$1:$B$14,2,FALSE)),FALSE,VLOOKUP(B88,[12]hasDogPark!$A$1:$B$14,2,FALSE))</f>
        <v>0</v>
      </c>
      <c r="AF88" t="b">
        <v>1</v>
      </c>
      <c r="AG88" t="b">
        <v>0</v>
      </c>
      <c r="AH88" t="b">
        <v>0</v>
      </c>
      <c r="AI88" t="b">
        <v>0</v>
      </c>
      <c r="AJ88" t="b">
        <f>IF(ISNA(VLOOKUP(B88,[13]hasSkatePark!$A$1:$B$16,2,FALSE)),FALSE,VLOOKUP(B88,[13]hasSkatePark!$A$1:$B$16,2,FALSE))</f>
        <v>0</v>
      </c>
      <c r="AK88" t="b">
        <f>IF(ISNA(VLOOKUP(B88,[14]hasSoccer!$A$1:$B$31,2,FALSE)),FALSE,VLOOKUP(B88,[14]hasSoccer!$A$1:$B$31,2,FALSE))</f>
        <v>0</v>
      </c>
      <c r="AL88" t="b">
        <f>IF(ISNA(VLOOKUP(B88,[15]hasSoftball!$A$1:$B$55,2,FALSE)),FALSE,VLOOKUP(B88,[15]hasSoftball!$A$1:$B$55,2,FALSE))</f>
        <v>1</v>
      </c>
      <c r="AM88" t="b">
        <f>IF(ISNA(VLOOKUP(B88,[16]hasTennis!$A$1:$B$34,2,FALSE)),FALSE,VLOOKUP(B88,[16]hasTennis!$A$1:$B$34,2,FALSE))</f>
        <v>1</v>
      </c>
      <c r="AN88" t="b">
        <v>0</v>
      </c>
      <c r="AO88" t="b">
        <f>IF(ISNA(VLOOKUP(B88,[17]hasPool!$A$1:$B$29,2,FALSE)),FALSE,VLOOKUP(B88,[17]hasPool!$A$1:$B$29,2,FALSE))</f>
        <v>1</v>
      </c>
      <c r="AP88" t="b">
        <v>0</v>
      </c>
      <c r="AQ88" t="b">
        <f>IF(ISNA(VLOOKUP(B88,[18]unpavedBike!$A$1:$B$19,2,FALSE)),FALSE,VLOOKUP(B88,[18]unpavedBike!$A$1:$B$19,2,FALSE))</f>
        <v>0</v>
      </c>
      <c r="AR88" t="b">
        <f>IF(ISNA(VLOOKUP(B88,[19]pavedBike!$A$1:$B$62,2,FALSE)),FALSE,VLOOKUP(B88,[19]pavedBike!$A$1:$B$62,2,FALSE))</f>
        <v>1</v>
      </c>
      <c r="AS88" t="b">
        <f>IF(ISNA(VLOOKUP(B88,[20]hasWalkingTrail!$A$1:$B$142,2,FALSE)),FALSE,VLOOKUP(B88,[20]hasWalkingTrail!$A$1:$B$142,2,FALSE))</f>
        <v>1</v>
      </c>
    </row>
    <row r="89" spans="1:45" x14ac:dyDescent="0.2">
      <c r="A89">
        <v>112</v>
      </c>
      <c r="B89" t="s">
        <v>219</v>
      </c>
      <c r="E89" t="s">
        <v>39</v>
      </c>
      <c r="G89">
        <v>-98</v>
      </c>
      <c r="H89">
        <v>29</v>
      </c>
      <c r="I89">
        <v>0</v>
      </c>
      <c r="J89" t="b">
        <v>0</v>
      </c>
      <c r="N89" t="b">
        <f>IF(ISNA(VLOOKUP(B89,[1]hasCommunityCenter!$A$1:$B$45,2,FALSE)),FALSE,VLOOKUP(B89,[1]hasCommunityCenter!$A$1:$B$45,2,FALSE))</f>
        <v>1</v>
      </c>
      <c r="O89" t="b">
        <v>0</v>
      </c>
      <c r="P89" t="b">
        <v>0</v>
      </c>
      <c r="Q89" t="b">
        <f>'School Parks'!P90=IF(ISNA(VLOOKUP(B89,[2]hasPublicArtDisplay!$A$1:$B$40,2,FALSE)),FALSE,VLOOKUP(B89,[2]hasPublicArtDisplay!$A$1:$B$40,2,FALSE))</f>
        <v>1</v>
      </c>
      <c r="R89" t="b">
        <f>IF(ISNA(VLOOKUP(B89,[3]hasRestrooms!$A$1:$B$63,2,FALSE)),FALSE,VLOOKUP(B89,[3]hasRestrooms!$A$1:$B$63,2,FALSE))</f>
        <v>0</v>
      </c>
      <c r="S89" t="b">
        <f>IF(ISNA(VLOOKUP(B89,[4]hasPortolet!$A$1:$B$81,2,FALSE)),FALSE,VLOOKUP(B89,[4]hasPortolet!$A$1:$B$81,2,FALSE))</f>
        <v>0</v>
      </c>
      <c r="T89" t="b">
        <f>IF(ISNA(VLOOKUP(B89,[5]hasWater!$A$1:$B$157,2,FALSE)),FALSE,VLOOKUP(B89,[5]hasWater!$A$1:$B$157,2,FALSE))</f>
        <v>1</v>
      </c>
      <c r="U89" t="b">
        <f>IF(ISNA(VLOOKUP(B89,[6]hasPavillion!$A$1:$B$97,2,FALSE)),FALSE,VLOOKUP(B89,[6]hasPavillion!$A$1:$B$97,2,FALSE))</f>
        <v>0</v>
      </c>
      <c r="V89" t="b">
        <f>IF(ISNA(VLOOKUP(B89,[7]hasPicnicTable!$A$1:$B$149,2,FALSE)),FALSE,VLOOKUP(B89,[7]hasPicnicTable!$A$1:$B$149,2,FALSE))</f>
        <v>1</v>
      </c>
      <c r="W89" t="b">
        <f>IF(ISNA(VLOOKUP(B89,[8]hasGrill!$A$1:$B$106,2,FALSE)),FALSE,VLOOKUP(B89,[8]hasGrill!$A$1:$B$106,2,FALSE))</f>
        <v>1</v>
      </c>
      <c r="X89" t="b">
        <f>IF(ISNA(VLOOKUP(B89,[9]hasPlayground!$A$1:$B$133,2,FALSE)),FALSE,VLOOKUP(B89,[9]hasPlayground!$A$1:$B$133,2,FALSE))</f>
        <v>1</v>
      </c>
      <c r="Y89" t="b">
        <f>IF(ISNA(VLOOKUP(B89,[10]hasBaseball!$A$1:$B$24,2,FALSE)),FALSE,VLOOKUP(B89,[10]hasBaseball!$A$1:$B$24,2,FALSE))</f>
        <v>0</v>
      </c>
      <c r="Z89" t="b">
        <f>IF(ISNA(VLOOKUP(B89,[11]hasBasketBall!$A$1:$B$90,2,FALSE)),FALSE,VLOOKUP(B89,[11]hasBasketBall!$A$1:$B$90,2,FALSE))</f>
        <v>1</v>
      </c>
      <c r="AA89" t="b">
        <v>0</v>
      </c>
      <c r="AB89" t="b">
        <v>0</v>
      </c>
      <c r="AC89" t="b">
        <v>0</v>
      </c>
      <c r="AD89" t="b">
        <v>0</v>
      </c>
      <c r="AE89" t="b">
        <f>IF(ISNA(VLOOKUP(B89,[12]hasDogPark!$A$1:$B$14,2,FALSE)),FALSE,VLOOKUP(B89,[12]hasDogPark!$A$1:$B$14,2,FALSE))</f>
        <v>0</v>
      </c>
      <c r="AF89" t="b">
        <v>0</v>
      </c>
      <c r="AG89" t="b">
        <v>0</v>
      </c>
      <c r="AH89" t="b">
        <v>0</v>
      </c>
      <c r="AI89" t="b">
        <v>0</v>
      </c>
      <c r="AJ89" t="b">
        <f>IF(ISNA(VLOOKUP(B89,[13]hasSkatePark!$A$1:$B$16,2,FALSE)),FALSE,VLOOKUP(B89,[13]hasSkatePark!$A$1:$B$16,2,FALSE))</f>
        <v>0</v>
      </c>
      <c r="AK89" t="b">
        <f>IF(ISNA(VLOOKUP(B89,[14]hasSoccer!$A$1:$B$31,2,FALSE)),FALSE,VLOOKUP(B89,[14]hasSoccer!$A$1:$B$31,2,FALSE))</f>
        <v>0</v>
      </c>
      <c r="AL89" t="b">
        <f>IF(ISNA(VLOOKUP(B89,[15]hasSoftball!$A$1:$B$55,2,FALSE)),FALSE,VLOOKUP(B89,[15]hasSoftball!$A$1:$B$55,2,FALSE))</f>
        <v>1</v>
      </c>
      <c r="AM89" t="b">
        <f>IF(ISNA(VLOOKUP(B89,[16]hasTennis!$A$1:$B$34,2,FALSE)),FALSE,VLOOKUP(B89,[16]hasTennis!$A$1:$B$34,2,FALSE))</f>
        <v>0</v>
      </c>
      <c r="AN89" t="b">
        <v>0</v>
      </c>
      <c r="AO89" t="b">
        <f>IF(ISNA(VLOOKUP(B89,[17]hasPool!$A$1:$B$29,2,FALSE)),FALSE,VLOOKUP(B89,[17]hasPool!$A$1:$B$29,2,FALSE))</f>
        <v>0</v>
      </c>
      <c r="AP89" t="b">
        <v>0</v>
      </c>
      <c r="AQ89" t="b">
        <f>IF(ISNA(VLOOKUP(B89,[18]unpavedBike!$A$1:$B$19,2,FALSE)),FALSE,VLOOKUP(B89,[18]unpavedBike!$A$1:$B$19,2,FALSE))</f>
        <v>0</v>
      </c>
      <c r="AR89" t="b">
        <f>IF(ISNA(VLOOKUP(B89,[19]pavedBike!$A$1:$B$62,2,FALSE)),FALSE,VLOOKUP(B89,[19]pavedBike!$A$1:$B$62,2,FALSE))</f>
        <v>0</v>
      </c>
      <c r="AS89" t="b">
        <f>IF(ISNA(VLOOKUP(B89,[20]hasWalkingTrail!$A$1:$B$142,2,FALSE)),FALSE,VLOOKUP(B89,[20]hasWalkingTrail!$A$1:$B$142,2,FALSE))</f>
        <v>1</v>
      </c>
    </row>
    <row r="90" spans="1:45" x14ac:dyDescent="0.2">
      <c r="A90">
        <v>113</v>
      </c>
      <c r="B90" t="s">
        <v>220</v>
      </c>
      <c r="E90" t="s">
        <v>39</v>
      </c>
      <c r="G90">
        <v>-98</v>
      </c>
      <c r="H90">
        <v>29</v>
      </c>
      <c r="I90">
        <v>0</v>
      </c>
      <c r="J90" t="b">
        <v>0</v>
      </c>
      <c r="N90" t="b">
        <f>IF(ISNA(VLOOKUP(B90,[1]hasCommunityCenter!$A$1:$B$45,2,FALSE)),FALSE,VLOOKUP(B90,[1]hasCommunityCenter!$A$1:$B$45,2,FALSE))</f>
        <v>1</v>
      </c>
      <c r="O90" t="b">
        <v>0</v>
      </c>
      <c r="P90" t="b">
        <v>0</v>
      </c>
      <c r="Q90" t="b">
        <f>'School Parks'!P91=IF(ISNA(VLOOKUP(B90,[2]hasPublicArtDisplay!$A$1:$B$40,2,FALSE)),FALSE,VLOOKUP(B90,[2]hasPublicArtDisplay!$A$1:$B$40,2,FALSE))</f>
        <v>1</v>
      </c>
      <c r="R90" t="b">
        <f>IF(ISNA(VLOOKUP(B90,[3]hasRestrooms!$A$1:$B$63,2,FALSE)),FALSE,VLOOKUP(B90,[3]hasRestrooms!$A$1:$B$63,2,FALSE))</f>
        <v>1</v>
      </c>
      <c r="S90" t="b">
        <f>IF(ISNA(VLOOKUP(B90,[4]hasPortolet!$A$1:$B$81,2,FALSE)),FALSE,VLOOKUP(B90,[4]hasPortolet!$A$1:$B$81,2,FALSE))</f>
        <v>1</v>
      </c>
      <c r="T90" t="b">
        <f>IF(ISNA(VLOOKUP(B90,[5]hasWater!$A$1:$B$157,2,FALSE)),FALSE,VLOOKUP(B90,[5]hasWater!$A$1:$B$157,2,FALSE))</f>
        <v>1</v>
      </c>
      <c r="U90" t="b">
        <f>IF(ISNA(VLOOKUP(B90,[6]hasPavillion!$A$1:$B$97,2,FALSE)),FALSE,VLOOKUP(B90,[6]hasPavillion!$A$1:$B$97,2,FALSE))</f>
        <v>1</v>
      </c>
      <c r="V90" t="b">
        <f>IF(ISNA(VLOOKUP(B90,[7]hasPicnicTable!$A$1:$B$149,2,FALSE)),FALSE,VLOOKUP(B90,[7]hasPicnicTable!$A$1:$B$149,2,FALSE))</f>
        <v>1</v>
      </c>
      <c r="W90" t="b">
        <f>IF(ISNA(VLOOKUP(B90,[8]hasGrill!$A$1:$B$106,2,FALSE)),FALSE,VLOOKUP(B90,[8]hasGrill!$A$1:$B$106,2,FALSE))</f>
        <v>1</v>
      </c>
      <c r="X90" t="b">
        <f>IF(ISNA(VLOOKUP(B90,[9]hasPlayground!$A$1:$B$133,2,FALSE)),FALSE,VLOOKUP(B90,[9]hasPlayground!$A$1:$B$133,2,FALSE))</f>
        <v>1</v>
      </c>
      <c r="Y90" t="b">
        <f>IF(ISNA(VLOOKUP(B90,[10]hasBaseball!$A$1:$B$24,2,FALSE)),FALSE,VLOOKUP(B90,[10]hasBaseball!$A$1:$B$24,2,FALSE))</f>
        <v>1</v>
      </c>
      <c r="Z90" t="b">
        <f>IF(ISNA(VLOOKUP(B90,[11]hasBasketBall!$A$1:$B$90,2,FALSE)),FALSE,VLOOKUP(B90,[11]hasBasketBall!$A$1:$B$90,2,FALSE))</f>
        <v>1</v>
      </c>
      <c r="AA90" t="b">
        <v>0</v>
      </c>
      <c r="AB90" t="b">
        <v>0</v>
      </c>
      <c r="AC90" t="b">
        <v>0</v>
      </c>
      <c r="AD90" t="b">
        <v>0</v>
      </c>
      <c r="AE90" t="b">
        <f>IF(ISNA(VLOOKUP(B90,[12]hasDogPark!$A$1:$B$14,2,FALSE)),FALSE,VLOOKUP(B90,[12]hasDogPark!$A$1:$B$14,2,FALSE))</f>
        <v>0</v>
      </c>
      <c r="AF90" t="b">
        <v>0</v>
      </c>
      <c r="AG90" t="b">
        <v>0</v>
      </c>
      <c r="AH90" t="b">
        <v>0</v>
      </c>
      <c r="AI90" t="b">
        <v>0</v>
      </c>
      <c r="AJ90" t="b">
        <f>IF(ISNA(VLOOKUP(B90,[13]hasSkatePark!$A$1:$B$16,2,FALSE)),FALSE,VLOOKUP(B90,[13]hasSkatePark!$A$1:$B$16,2,FALSE))</f>
        <v>0</v>
      </c>
      <c r="AK90" t="b">
        <f>IF(ISNA(VLOOKUP(B90,[14]hasSoccer!$A$1:$B$31,2,FALSE)),FALSE,VLOOKUP(B90,[14]hasSoccer!$A$1:$B$31,2,FALSE))</f>
        <v>0</v>
      </c>
      <c r="AL90" t="b">
        <f>IF(ISNA(VLOOKUP(B90,[15]hasSoftball!$A$1:$B$55,2,FALSE)),FALSE,VLOOKUP(B90,[15]hasSoftball!$A$1:$B$55,2,FALSE))</f>
        <v>0</v>
      </c>
      <c r="AM90" t="b">
        <f>IF(ISNA(VLOOKUP(B90,[16]hasTennis!$A$1:$B$34,2,FALSE)),FALSE,VLOOKUP(B90,[16]hasTennis!$A$1:$B$34,2,FALSE))</f>
        <v>1</v>
      </c>
      <c r="AN90" t="b">
        <v>0</v>
      </c>
      <c r="AO90" t="b">
        <f>IF(ISNA(VLOOKUP(B90,[17]hasPool!$A$1:$B$29,2,FALSE)),FALSE,VLOOKUP(B90,[17]hasPool!$A$1:$B$29,2,FALSE))</f>
        <v>0</v>
      </c>
      <c r="AP90" t="b">
        <v>0</v>
      </c>
      <c r="AQ90" t="b">
        <f>IF(ISNA(VLOOKUP(B90,[18]unpavedBike!$A$1:$B$19,2,FALSE)),FALSE,VLOOKUP(B90,[18]unpavedBike!$A$1:$B$19,2,FALSE))</f>
        <v>0</v>
      </c>
      <c r="AR90" t="b">
        <f>IF(ISNA(VLOOKUP(B90,[19]pavedBike!$A$1:$B$62,2,FALSE)),FALSE,VLOOKUP(B90,[19]pavedBike!$A$1:$B$62,2,FALSE))</f>
        <v>1</v>
      </c>
      <c r="AS90" t="b">
        <f>IF(ISNA(VLOOKUP(B90,[20]hasWalkingTrail!$A$1:$B$142,2,FALSE)),FALSE,VLOOKUP(B90,[20]hasWalkingTrail!$A$1:$B$142,2,FALSE))</f>
        <v>1</v>
      </c>
    </row>
    <row r="91" spans="1:45" x14ac:dyDescent="0.2">
      <c r="A91">
        <v>114</v>
      </c>
      <c r="B91" t="s">
        <v>221</v>
      </c>
      <c r="E91" t="s">
        <v>39</v>
      </c>
      <c r="G91">
        <v>-98</v>
      </c>
      <c r="H91">
        <v>29</v>
      </c>
      <c r="I91">
        <v>0</v>
      </c>
      <c r="J91" t="b">
        <v>0</v>
      </c>
      <c r="N91" t="b">
        <f>IF(ISNA(VLOOKUP(B91,[1]hasCommunityCenter!$A$1:$B$45,2,FALSE)),FALSE,VLOOKUP(B91,[1]hasCommunityCenter!$A$1:$B$45,2,FALSE))</f>
        <v>0</v>
      </c>
      <c r="O91" t="b">
        <v>0</v>
      </c>
      <c r="P91" t="b">
        <v>0</v>
      </c>
      <c r="Q91" t="b">
        <f>'School Parks'!P92=IF(ISNA(VLOOKUP(B91,[2]hasPublicArtDisplay!$A$1:$B$40,2,FALSE)),FALSE,VLOOKUP(B91,[2]hasPublicArtDisplay!$A$1:$B$40,2,FALSE))</f>
        <v>1</v>
      </c>
      <c r="R91" t="b">
        <f>IF(ISNA(VLOOKUP(B91,[3]hasRestrooms!$A$1:$B$63,2,FALSE)),FALSE,VLOOKUP(B91,[3]hasRestrooms!$A$1:$B$63,2,FALSE))</f>
        <v>0</v>
      </c>
      <c r="S91" t="b">
        <f>IF(ISNA(VLOOKUP(B91,[4]hasPortolet!$A$1:$B$81,2,FALSE)),FALSE,VLOOKUP(B91,[4]hasPortolet!$A$1:$B$81,2,FALSE))</f>
        <v>0</v>
      </c>
      <c r="T91" t="b">
        <f>IF(ISNA(VLOOKUP(B91,[5]hasWater!$A$1:$B$157,2,FALSE)),FALSE,VLOOKUP(B91,[5]hasWater!$A$1:$B$157,2,FALSE))</f>
        <v>0</v>
      </c>
      <c r="U91" t="b">
        <f>IF(ISNA(VLOOKUP(B91,[6]hasPavillion!$A$1:$B$97,2,FALSE)),FALSE,VLOOKUP(B91,[6]hasPavillion!$A$1:$B$97,2,FALSE))</f>
        <v>0</v>
      </c>
      <c r="V91" t="b">
        <f>IF(ISNA(VLOOKUP(B91,[7]hasPicnicTable!$A$1:$B$149,2,FALSE)),FALSE,VLOOKUP(B91,[7]hasPicnicTable!$A$1:$B$149,2,FALSE))</f>
        <v>0</v>
      </c>
      <c r="W91" t="b">
        <f>IF(ISNA(VLOOKUP(B91,[8]hasGrill!$A$1:$B$106,2,FALSE)),FALSE,VLOOKUP(B91,[8]hasGrill!$A$1:$B$106,2,FALSE))</f>
        <v>0</v>
      </c>
      <c r="X91" t="b">
        <f>IF(ISNA(VLOOKUP(B91,[9]hasPlayground!$A$1:$B$133,2,FALSE)),FALSE,VLOOKUP(B91,[9]hasPlayground!$A$1:$B$133,2,FALSE))</f>
        <v>0</v>
      </c>
      <c r="Y91" t="b">
        <f>IF(ISNA(VLOOKUP(B91,[10]hasBaseball!$A$1:$B$24,2,FALSE)),FALSE,VLOOKUP(B91,[10]hasBaseball!$A$1:$B$24,2,FALSE))</f>
        <v>0</v>
      </c>
      <c r="Z91" t="b">
        <f>IF(ISNA(VLOOKUP(B91,[11]hasBasketBall!$A$1:$B$90,2,FALSE)),FALSE,VLOOKUP(B91,[11]hasBasketBall!$A$1:$B$90,2,FALSE))</f>
        <v>0</v>
      </c>
      <c r="AA91" t="b">
        <v>0</v>
      </c>
      <c r="AB91" t="b">
        <v>0</v>
      </c>
      <c r="AC91" t="b">
        <v>0</v>
      </c>
      <c r="AD91" t="b">
        <v>0</v>
      </c>
      <c r="AE91" t="b">
        <f>IF(ISNA(VLOOKUP(B91,[12]hasDogPark!$A$1:$B$14,2,FALSE)),FALSE,VLOOKUP(B91,[12]hasDogPark!$A$1:$B$14,2,FALSE))</f>
        <v>0</v>
      </c>
      <c r="AF91" t="b">
        <v>0</v>
      </c>
      <c r="AG91" t="b">
        <v>0</v>
      </c>
      <c r="AH91" t="b">
        <v>0</v>
      </c>
      <c r="AI91" t="b">
        <v>0</v>
      </c>
      <c r="AJ91" t="b">
        <f>IF(ISNA(VLOOKUP(B91,[13]hasSkatePark!$A$1:$B$16,2,FALSE)),FALSE,VLOOKUP(B91,[13]hasSkatePark!$A$1:$B$16,2,FALSE))</f>
        <v>0</v>
      </c>
      <c r="AK91" t="b">
        <f>IF(ISNA(VLOOKUP(B91,[14]hasSoccer!$A$1:$B$31,2,FALSE)),FALSE,VLOOKUP(B91,[14]hasSoccer!$A$1:$B$31,2,FALSE))</f>
        <v>0</v>
      </c>
      <c r="AL91" t="b">
        <f>IF(ISNA(VLOOKUP(B91,[15]hasSoftball!$A$1:$B$55,2,FALSE)),FALSE,VLOOKUP(B91,[15]hasSoftball!$A$1:$B$55,2,FALSE))</f>
        <v>0</v>
      </c>
      <c r="AM91" t="b">
        <f>IF(ISNA(VLOOKUP(B91,[16]hasTennis!$A$1:$B$34,2,FALSE)),FALSE,VLOOKUP(B91,[16]hasTennis!$A$1:$B$34,2,FALSE))</f>
        <v>0</v>
      </c>
      <c r="AN91" t="b">
        <v>0</v>
      </c>
      <c r="AO91" t="b">
        <f>IF(ISNA(VLOOKUP(B91,[17]hasPool!$A$1:$B$29,2,FALSE)),FALSE,VLOOKUP(B91,[17]hasPool!$A$1:$B$29,2,FALSE))</f>
        <v>0</v>
      </c>
      <c r="AP91" t="b">
        <v>0</v>
      </c>
      <c r="AQ91" t="b">
        <f>IF(ISNA(VLOOKUP(B91,[18]unpavedBike!$A$1:$B$19,2,FALSE)),FALSE,VLOOKUP(B91,[18]unpavedBike!$A$1:$B$19,2,FALSE))</f>
        <v>0</v>
      </c>
      <c r="AR91" t="b">
        <f>IF(ISNA(VLOOKUP(B91,[19]pavedBike!$A$1:$B$62,2,FALSE)),FALSE,VLOOKUP(B91,[19]pavedBike!$A$1:$B$62,2,FALSE))</f>
        <v>0</v>
      </c>
      <c r="AS91" t="b">
        <f>IF(ISNA(VLOOKUP(B91,[20]hasWalkingTrail!$A$1:$B$142,2,FALSE)),FALSE,VLOOKUP(B91,[20]hasWalkingTrail!$A$1:$B$142,2,FALSE))</f>
        <v>0</v>
      </c>
    </row>
    <row r="92" spans="1:45" x14ac:dyDescent="0.2">
      <c r="A92">
        <v>115</v>
      </c>
      <c r="B92" t="s">
        <v>222</v>
      </c>
      <c r="E92" t="s">
        <v>39</v>
      </c>
      <c r="G92">
        <v>-98</v>
      </c>
      <c r="H92">
        <v>29</v>
      </c>
      <c r="I92">
        <v>0</v>
      </c>
      <c r="J92" t="b">
        <v>0</v>
      </c>
      <c r="N92" t="b">
        <f>IF(ISNA(VLOOKUP(B92,[1]hasCommunityCenter!$A$1:$B$45,2,FALSE)),FALSE,VLOOKUP(B92,[1]hasCommunityCenter!$A$1:$B$45,2,FALSE))</f>
        <v>0</v>
      </c>
      <c r="O92" t="b">
        <v>0</v>
      </c>
      <c r="P92" t="b">
        <v>0</v>
      </c>
      <c r="Q92" t="b">
        <f>'School Parks'!P93=IF(ISNA(VLOOKUP(B92,[2]hasPublicArtDisplay!$A$1:$B$40,2,FALSE)),FALSE,VLOOKUP(B92,[2]hasPublicArtDisplay!$A$1:$B$40,2,FALSE))</f>
        <v>1</v>
      </c>
      <c r="R92" t="b">
        <f>IF(ISNA(VLOOKUP(B92,[3]hasRestrooms!$A$1:$B$63,2,FALSE)),FALSE,VLOOKUP(B92,[3]hasRestrooms!$A$1:$B$63,2,FALSE))</f>
        <v>0</v>
      </c>
      <c r="S92" t="b">
        <f>IF(ISNA(VLOOKUP(B92,[4]hasPortolet!$A$1:$B$81,2,FALSE)),FALSE,VLOOKUP(B92,[4]hasPortolet!$A$1:$B$81,2,FALSE))</f>
        <v>0</v>
      </c>
      <c r="T92" t="b">
        <f>IF(ISNA(VLOOKUP(B92,[5]hasWater!$A$1:$B$157,2,FALSE)),FALSE,VLOOKUP(B92,[5]hasWater!$A$1:$B$157,2,FALSE))</f>
        <v>0</v>
      </c>
      <c r="U92" t="b">
        <f>IF(ISNA(VLOOKUP(B92,[6]hasPavillion!$A$1:$B$97,2,FALSE)),FALSE,VLOOKUP(B92,[6]hasPavillion!$A$1:$B$97,2,FALSE))</f>
        <v>1</v>
      </c>
      <c r="V92" t="b">
        <f>IF(ISNA(VLOOKUP(B92,[7]hasPicnicTable!$A$1:$B$149,2,FALSE)),FALSE,VLOOKUP(B92,[7]hasPicnicTable!$A$1:$B$149,2,FALSE))</f>
        <v>0</v>
      </c>
      <c r="W92" t="b">
        <f>IF(ISNA(VLOOKUP(B92,[8]hasGrill!$A$1:$B$106,2,FALSE)),FALSE,VLOOKUP(B92,[8]hasGrill!$A$1:$B$106,2,FALSE))</f>
        <v>0</v>
      </c>
      <c r="X92" t="b">
        <f>IF(ISNA(VLOOKUP(B92,[9]hasPlayground!$A$1:$B$133,2,FALSE)),FALSE,VLOOKUP(B92,[9]hasPlayground!$A$1:$B$133,2,FALSE))</f>
        <v>0</v>
      </c>
      <c r="Y92" t="b">
        <f>IF(ISNA(VLOOKUP(B92,[10]hasBaseball!$A$1:$B$24,2,FALSE)),FALSE,VLOOKUP(B92,[10]hasBaseball!$A$1:$B$24,2,FALSE))</f>
        <v>0</v>
      </c>
      <c r="Z92" t="b">
        <f>IF(ISNA(VLOOKUP(B92,[11]hasBasketBall!$A$1:$B$90,2,FALSE)),FALSE,VLOOKUP(B92,[11]hasBasketBall!$A$1:$B$90,2,FALSE))</f>
        <v>0</v>
      </c>
      <c r="AA92" t="b">
        <v>0</v>
      </c>
      <c r="AB92" t="b">
        <v>0</v>
      </c>
      <c r="AC92" t="b">
        <v>0</v>
      </c>
      <c r="AD92" t="b">
        <v>0</v>
      </c>
      <c r="AE92" t="b">
        <f>IF(ISNA(VLOOKUP(B92,[12]hasDogPark!$A$1:$B$14,2,FALSE)),FALSE,VLOOKUP(B92,[12]hasDogPark!$A$1:$B$14,2,FALSE))</f>
        <v>0</v>
      </c>
      <c r="AF92" t="b">
        <v>0</v>
      </c>
      <c r="AG92" t="b">
        <v>0</v>
      </c>
      <c r="AH92" t="b">
        <v>0</v>
      </c>
      <c r="AI92" t="b">
        <v>0</v>
      </c>
      <c r="AJ92" t="b">
        <f>IF(ISNA(VLOOKUP(B92,[13]hasSkatePark!$A$1:$B$16,2,FALSE)),FALSE,VLOOKUP(B92,[13]hasSkatePark!$A$1:$B$16,2,FALSE))</f>
        <v>0</v>
      </c>
      <c r="AK92" t="b">
        <f>IF(ISNA(VLOOKUP(B92,[14]hasSoccer!$A$1:$B$31,2,FALSE)),FALSE,VLOOKUP(B92,[14]hasSoccer!$A$1:$B$31,2,FALSE))</f>
        <v>0</v>
      </c>
      <c r="AL92" t="b">
        <f>IF(ISNA(VLOOKUP(B92,[15]hasSoftball!$A$1:$B$55,2,FALSE)),FALSE,VLOOKUP(B92,[15]hasSoftball!$A$1:$B$55,2,FALSE))</f>
        <v>0</v>
      </c>
      <c r="AM92" t="b">
        <f>IF(ISNA(VLOOKUP(B92,[16]hasTennis!$A$1:$B$34,2,FALSE)),FALSE,VLOOKUP(B92,[16]hasTennis!$A$1:$B$34,2,FALSE))</f>
        <v>0</v>
      </c>
      <c r="AN92" t="b">
        <v>0</v>
      </c>
      <c r="AO92" t="b">
        <f>IF(ISNA(VLOOKUP(B92,[17]hasPool!$A$1:$B$29,2,FALSE)),FALSE,VLOOKUP(B92,[17]hasPool!$A$1:$B$29,2,FALSE))</f>
        <v>0</v>
      </c>
      <c r="AP92" t="b">
        <v>0</v>
      </c>
      <c r="AQ92" t="b">
        <f>IF(ISNA(VLOOKUP(B92,[18]unpavedBike!$A$1:$B$19,2,FALSE)),FALSE,VLOOKUP(B92,[18]unpavedBike!$A$1:$B$19,2,FALSE))</f>
        <v>0</v>
      </c>
      <c r="AR92" t="b">
        <f>IF(ISNA(VLOOKUP(B92,[19]pavedBike!$A$1:$B$62,2,FALSE)),FALSE,VLOOKUP(B92,[19]pavedBike!$A$1:$B$62,2,FALSE))</f>
        <v>0</v>
      </c>
      <c r="AS92" t="b">
        <f>IF(ISNA(VLOOKUP(B92,[20]hasWalkingTrail!$A$1:$B$142,2,FALSE)),FALSE,VLOOKUP(B92,[20]hasWalkingTrail!$A$1:$B$142,2,FALSE))</f>
        <v>0</v>
      </c>
    </row>
    <row r="93" spans="1:45" x14ac:dyDescent="0.2">
      <c r="A93">
        <v>116</v>
      </c>
      <c r="B93" t="s">
        <v>223</v>
      </c>
      <c r="E93" t="s">
        <v>39</v>
      </c>
      <c r="G93">
        <v>-98</v>
      </c>
      <c r="H93">
        <v>29</v>
      </c>
      <c r="I93">
        <v>0</v>
      </c>
      <c r="J93" t="b">
        <v>0</v>
      </c>
      <c r="N93" t="b">
        <f>IF(ISNA(VLOOKUP(B93,[1]hasCommunityCenter!$A$1:$B$45,2,FALSE)),FALSE,VLOOKUP(B93,[1]hasCommunityCenter!$A$1:$B$45,2,FALSE))</f>
        <v>0</v>
      </c>
      <c r="O93" t="b">
        <v>0</v>
      </c>
      <c r="P93" t="b">
        <v>0</v>
      </c>
      <c r="Q93" t="b">
        <f>'School Parks'!P94=IF(ISNA(VLOOKUP(B93,[2]hasPublicArtDisplay!$A$1:$B$40,2,FALSE)),FALSE,VLOOKUP(B93,[2]hasPublicArtDisplay!$A$1:$B$40,2,FALSE))</f>
        <v>1</v>
      </c>
      <c r="R93" t="b">
        <f>IF(ISNA(VLOOKUP(B93,[3]hasRestrooms!$A$1:$B$63,2,FALSE)),FALSE,VLOOKUP(B93,[3]hasRestrooms!$A$1:$B$63,2,FALSE))</f>
        <v>0</v>
      </c>
      <c r="S93" t="b">
        <f>IF(ISNA(VLOOKUP(B93,[4]hasPortolet!$A$1:$B$81,2,FALSE)),FALSE,VLOOKUP(B93,[4]hasPortolet!$A$1:$B$81,2,FALSE))</f>
        <v>0</v>
      </c>
      <c r="T93" t="b">
        <f>IF(ISNA(VLOOKUP(B93,[5]hasWater!$A$1:$B$157,2,FALSE)),FALSE,VLOOKUP(B93,[5]hasWater!$A$1:$B$157,2,FALSE))</f>
        <v>1</v>
      </c>
      <c r="U93" t="b">
        <f>IF(ISNA(VLOOKUP(B93,[6]hasPavillion!$A$1:$B$97,2,FALSE)),FALSE,VLOOKUP(B93,[6]hasPavillion!$A$1:$B$97,2,FALSE))</f>
        <v>0</v>
      </c>
      <c r="V93" t="b">
        <f>IF(ISNA(VLOOKUP(B93,[7]hasPicnicTable!$A$1:$B$149,2,FALSE)),FALSE,VLOOKUP(B93,[7]hasPicnicTable!$A$1:$B$149,2,FALSE))</f>
        <v>1</v>
      </c>
      <c r="W93" t="b">
        <f>IF(ISNA(VLOOKUP(B93,[8]hasGrill!$A$1:$B$106,2,FALSE)),FALSE,VLOOKUP(B93,[8]hasGrill!$A$1:$B$106,2,FALSE))</f>
        <v>1</v>
      </c>
      <c r="X93" t="b">
        <f>IF(ISNA(VLOOKUP(B93,[9]hasPlayground!$A$1:$B$133,2,FALSE)),FALSE,VLOOKUP(B93,[9]hasPlayground!$A$1:$B$133,2,FALSE))</f>
        <v>1</v>
      </c>
      <c r="Y93" t="b">
        <f>IF(ISNA(VLOOKUP(B93,[10]hasBaseball!$A$1:$B$24,2,FALSE)),FALSE,VLOOKUP(B93,[10]hasBaseball!$A$1:$B$24,2,FALSE))</f>
        <v>0</v>
      </c>
      <c r="Z93" t="b">
        <f>IF(ISNA(VLOOKUP(B93,[11]hasBasketBall!$A$1:$B$90,2,FALSE)),FALSE,VLOOKUP(B93,[11]hasBasketBall!$A$1:$B$90,2,FALSE))</f>
        <v>0</v>
      </c>
      <c r="AA93" t="b">
        <v>0</v>
      </c>
      <c r="AB93" t="b">
        <v>0</v>
      </c>
      <c r="AC93" t="b">
        <v>0</v>
      </c>
      <c r="AD93" t="b">
        <v>0</v>
      </c>
      <c r="AE93" t="b">
        <f>IF(ISNA(VLOOKUP(B93,[12]hasDogPark!$A$1:$B$14,2,FALSE)),FALSE,VLOOKUP(B93,[12]hasDogPark!$A$1:$B$14,2,FALSE))</f>
        <v>1</v>
      </c>
      <c r="AF93" t="b">
        <v>0</v>
      </c>
      <c r="AG93" t="b">
        <v>0</v>
      </c>
      <c r="AH93" t="b">
        <v>0</v>
      </c>
      <c r="AI93" t="b">
        <v>0</v>
      </c>
      <c r="AJ93" t="b">
        <f>IF(ISNA(VLOOKUP(B93,[13]hasSkatePark!$A$1:$B$16,2,FALSE)),FALSE,VLOOKUP(B93,[13]hasSkatePark!$A$1:$B$16,2,FALSE))</f>
        <v>0</v>
      </c>
      <c r="AK93" t="b">
        <f>IF(ISNA(VLOOKUP(B93,[14]hasSoccer!$A$1:$B$31,2,FALSE)),FALSE,VLOOKUP(B93,[14]hasSoccer!$A$1:$B$31,2,FALSE))</f>
        <v>0</v>
      </c>
      <c r="AL93" t="b">
        <f>IF(ISNA(VLOOKUP(B93,[15]hasSoftball!$A$1:$B$55,2,FALSE)),FALSE,VLOOKUP(B93,[15]hasSoftball!$A$1:$B$55,2,FALSE))</f>
        <v>0</v>
      </c>
      <c r="AM93" t="b">
        <f>IF(ISNA(VLOOKUP(B93,[16]hasTennis!$A$1:$B$34,2,FALSE)),FALSE,VLOOKUP(B93,[16]hasTennis!$A$1:$B$34,2,FALSE))</f>
        <v>0</v>
      </c>
      <c r="AN93" t="b">
        <v>0</v>
      </c>
      <c r="AO93" t="b">
        <f>IF(ISNA(VLOOKUP(B93,[17]hasPool!$A$1:$B$29,2,FALSE)),FALSE,VLOOKUP(B93,[17]hasPool!$A$1:$B$29,2,FALSE))</f>
        <v>1</v>
      </c>
      <c r="AP93" t="b">
        <v>0</v>
      </c>
      <c r="AQ93" t="b">
        <f>IF(ISNA(VLOOKUP(B93,[18]unpavedBike!$A$1:$B$19,2,FALSE)),FALSE,VLOOKUP(B93,[18]unpavedBike!$A$1:$B$19,2,FALSE))</f>
        <v>0</v>
      </c>
      <c r="AR93" t="b">
        <f>IF(ISNA(VLOOKUP(B93,[19]pavedBike!$A$1:$B$62,2,FALSE)),FALSE,VLOOKUP(B93,[19]pavedBike!$A$1:$B$62,2,FALSE))</f>
        <v>0</v>
      </c>
      <c r="AS93" t="b">
        <f>IF(ISNA(VLOOKUP(B93,[20]hasWalkingTrail!$A$1:$B$142,2,FALSE)),FALSE,VLOOKUP(B93,[20]hasWalkingTrail!$A$1:$B$142,2,FALSE))</f>
        <v>0</v>
      </c>
    </row>
    <row r="94" spans="1:45" x14ac:dyDescent="0.2">
      <c r="A94">
        <v>117</v>
      </c>
      <c r="B94" t="s">
        <v>224</v>
      </c>
      <c r="E94" t="s">
        <v>39</v>
      </c>
      <c r="G94">
        <v>-98</v>
      </c>
      <c r="H94">
        <v>29</v>
      </c>
      <c r="I94">
        <v>0</v>
      </c>
      <c r="J94" t="b">
        <v>0</v>
      </c>
      <c r="N94" t="b">
        <f>IF(ISNA(VLOOKUP(B94,[1]hasCommunityCenter!$A$1:$B$45,2,FALSE)),FALSE,VLOOKUP(B94,[1]hasCommunityCenter!$A$1:$B$45,2,FALSE))</f>
        <v>0</v>
      </c>
      <c r="O94" t="b">
        <v>0</v>
      </c>
      <c r="P94" t="b">
        <v>0</v>
      </c>
      <c r="Q94" t="b">
        <f>'School Parks'!P95=IF(ISNA(VLOOKUP(B94,[2]hasPublicArtDisplay!$A$1:$B$40,2,FALSE)),FALSE,VLOOKUP(B94,[2]hasPublicArtDisplay!$A$1:$B$40,2,FALSE))</f>
        <v>1</v>
      </c>
      <c r="R94" t="b">
        <f>IF(ISNA(VLOOKUP(B94,[3]hasRestrooms!$A$1:$B$63,2,FALSE)),FALSE,VLOOKUP(B94,[3]hasRestrooms!$A$1:$B$63,2,FALSE))</f>
        <v>1</v>
      </c>
      <c r="S94" t="b">
        <f>IF(ISNA(VLOOKUP(B94,[4]hasPortolet!$A$1:$B$81,2,FALSE)),FALSE,VLOOKUP(B94,[4]hasPortolet!$A$1:$B$81,2,FALSE))</f>
        <v>0</v>
      </c>
      <c r="T94" t="b">
        <f>IF(ISNA(VLOOKUP(B94,[5]hasWater!$A$1:$B$157,2,FALSE)),FALSE,VLOOKUP(B94,[5]hasWater!$A$1:$B$157,2,FALSE))</f>
        <v>1</v>
      </c>
      <c r="U94" t="b">
        <f>IF(ISNA(VLOOKUP(B94,[6]hasPavillion!$A$1:$B$97,2,FALSE)),FALSE,VLOOKUP(B94,[6]hasPavillion!$A$1:$B$97,2,FALSE))</f>
        <v>0</v>
      </c>
      <c r="V94" t="b">
        <f>IF(ISNA(VLOOKUP(B94,[7]hasPicnicTable!$A$1:$B$149,2,FALSE)),FALSE,VLOOKUP(B94,[7]hasPicnicTable!$A$1:$B$149,2,FALSE))</f>
        <v>0</v>
      </c>
      <c r="W94" t="b">
        <f>IF(ISNA(VLOOKUP(B94,[8]hasGrill!$A$1:$B$106,2,FALSE)),FALSE,VLOOKUP(B94,[8]hasGrill!$A$1:$B$106,2,FALSE))</f>
        <v>0</v>
      </c>
      <c r="X94" t="b">
        <f>IF(ISNA(VLOOKUP(B94,[9]hasPlayground!$A$1:$B$133,2,FALSE)),FALSE,VLOOKUP(B94,[9]hasPlayground!$A$1:$B$133,2,FALSE))</f>
        <v>0</v>
      </c>
      <c r="Y94" t="b">
        <f>IF(ISNA(VLOOKUP(B94,[10]hasBaseball!$A$1:$B$24,2,FALSE)),FALSE,VLOOKUP(B94,[10]hasBaseball!$A$1:$B$24,2,FALSE))</f>
        <v>0</v>
      </c>
      <c r="Z94" t="b">
        <f>IF(ISNA(VLOOKUP(B94,[11]hasBasketBall!$A$1:$B$90,2,FALSE)),FALSE,VLOOKUP(B94,[11]hasBasketBall!$A$1:$B$90,2,FALSE))</f>
        <v>0</v>
      </c>
      <c r="AA94" t="b">
        <v>0</v>
      </c>
      <c r="AB94" t="b">
        <v>0</v>
      </c>
      <c r="AC94" t="b">
        <v>0</v>
      </c>
      <c r="AD94" t="b">
        <v>0</v>
      </c>
      <c r="AE94" t="b">
        <f>IF(ISNA(VLOOKUP(B94,[12]hasDogPark!$A$1:$B$14,2,FALSE)),FALSE,VLOOKUP(B94,[12]hasDogPark!$A$1:$B$14,2,FALSE))</f>
        <v>0</v>
      </c>
      <c r="AF94" t="b">
        <v>0</v>
      </c>
      <c r="AG94" t="b">
        <v>0</v>
      </c>
      <c r="AH94" t="b">
        <v>0</v>
      </c>
      <c r="AI94" t="b">
        <v>0</v>
      </c>
      <c r="AJ94" t="b">
        <f>IF(ISNA(VLOOKUP(B94,[13]hasSkatePark!$A$1:$B$16,2,FALSE)),FALSE,VLOOKUP(B94,[13]hasSkatePark!$A$1:$B$16,2,FALSE))</f>
        <v>0</v>
      </c>
      <c r="AK94" t="b">
        <f>IF(ISNA(VLOOKUP(B94,[14]hasSoccer!$A$1:$B$31,2,FALSE)),FALSE,VLOOKUP(B94,[14]hasSoccer!$A$1:$B$31,2,FALSE))</f>
        <v>0</v>
      </c>
      <c r="AL94" t="b">
        <f>IF(ISNA(VLOOKUP(B94,[15]hasSoftball!$A$1:$B$55,2,FALSE)),FALSE,VLOOKUP(B94,[15]hasSoftball!$A$1:$B$55,2,FALSE))</f>
        <v>0</v>
      </c>
      <c r="AM94" t="b">
        <f>IF(ISNA(VLOOKUP(B94,[16]hasTennis!$A$1:$B$34,2,FALSE)),FALSE,VLOOKUP(B94,[16]hasTennis!$A$1:$B$34,2,FALSE))</f>
        <v>0</v>
      </c>
      <c r="AN94" t="b">
        <v>0</v>
      </c>
      <c r="AO94" t="b">
        <f>IF(ISNA(VLOOKUP(B94,[17]hasPool!$A$1:$B$29,2,FALSE)),FALSE,VLOOKUP(B94,[17]hasPool!$A$1:$B$29,2,FALSE))</f>
        <v>0</v>
      </c>
      <c r="AP94" t="b">
        <v>0</v>
      </c>
      <c r="AQ94" t="b">
        <f>IF(ISNA(VLOOKUP(B94,[18]unpavedBike!$A$1:$B$19,2,FALSE)),FALSE,VLOOKUP(B94,[18]unpavedBike!$A$1:$B$19,2,FALSE))</f>
        <v>0</v>
      </c>
      <c r="AR94" t="b">
        <f>IF(ISNA(VLOOKUP(B94,[19]pavedBike!$A$1:$B$62,2,FALSE)),FALSE,VLOOKUP(B94,[19]pavedBike!$A$1:$B$62,2,FALSE))</f>
        <v>0</v>
      </c>
      <c r="AS94" t="b">
        <f>IF(ISNA(VLOOKUP(B94,[20]hasWalkingTrail!$A$1:$B$142,2,FALSE)),FALSE,VLOOKUP(B94,[20]hasWalkingTrail!$A$1:$B$142,2,FALSE))</f>
        <v>1</v>
      </c>
    </row>
    <row r="95" spans="1:45" x14ac:dyDescent="0.2">
      <c r="A95">
        <v>118</v>
      </c>
      <c r="B95" t="s">
        <v>225</v>
      </c>
      <c r="E95" t="s">
        <v>39</v>
      </c>
      <c r="G95">
        <v>-98</v>
      </c>
      <c r="H95">
        <v>29</v>
      </c>
      <c r="I95">
        <v>0</v>
      </c>
      <c r="J95" t="b">
        <v>0</v>
      </c>
      <c r="N95" t="b">
        <f>IF(ISNA(VLOOKUP(B95,[1]hasCommunityCenter!$A$1:$B$45,2,FALSE)),FALSE,VLOOKUP(B95,[1]hasCommunityCenter!$A$1:$B$45,2,FALSE))</f>
        <v>1</v>
      </c>
      <c r="O95" t="b">
        <v>0</v>
      </c>
      <c r="P95" t="b">
        <v>0</v>
      </c>
      <c r="Q95" t="b">
        <f>'School Parks'!P96=IF(ISNA(VLOOKUP(B95,[2]hasPublicArtDisplay!$A$1:$B$40,2,FALSE)),FALSE,VLOOKUP(B95,[2]hasPublicArtDisplay!$A$1:$B$40,2,FALSE))</f>
        <v>1</v>
      </c>
      <c r="R95" t="b">
        <f>IF(ISNA(VLOOKUP(B95,[3]hasRestrooms!$A$1:$B$63,2,FALSE)),FALSE,VLOOKUP(B95,[3]hasRestrooms!$A$1:$B$63,2,FALSE))</f>
        <v>1</v>
      </c>
      <c r="S95" t="b">
        <f>IF(ISNA(VLOOKUP(B95,[4]hasPortolet!$A$1:$B$81,2,FALSE)),FALSE,VLOOKUP(B95,[4]hasPortolet!$A$1:$B$81,2,FALSE))</f>
        <v>0</v>
      </c>
      <c r="T95" t="b">
        <f>IF(ISNA(VLOOKUP(B95,[5]hasWater!$A$1:$B$157,2,FALSE)),FALSE,VLOOKUP(B95,[5]hasWater!$A$1:$B$157,2,FALSE))</f>
        <v>1</v>
      </c>
      <c r="U95" t="b">
        <f>IF(ISNA(VLOOKUP(B95,[6]hasPavillion!$A$1:$B$97,2,FALSE)),FALSE,VLOOKUP(B95,[6]hasPavillion!$A$1:$B$97,2,FALSE))</f>
        <v>1</v>
      </c>
      <c r="V95" t="b">
        <f>IF(ISNA(VLOOKUP(B95,[7]hasPicnicTable!$A$1:$B$149,2,FALSE)),FALSE,VLOOKUP(B95,[7]hasPicnicTable!$A$1:$B$149,2,FALSE))</f>
        <v>1</v>
      </c>
      <c r="W95" t="b">
        <f>IF(ISNA(VLOOKUP(B95,[8]hasGrill!$A$1:$B$106,2,FALSE)),FALSE,VLOOKUP(B95,[8]hasGrill!$A$1:$B$106,2,FALSE))</f>
        <v>1</v>
      </c>
      <c r="X95" t="b">
        <f>IF(ISNA(VLOOKUP(B95,[9]hasPlayground!$A$1:$B$133,2,FALSE)),FALSE,VLOOKUP(B95,[9]hasPlayground!$A$1:$B$133,2,FALSE))</f>
        <v>1</v>
      </c>
      <c r="Y95" t="b">
        <f>IF(ISNA(VLOOKUP(B95,[10]hasBaseball!$A$1:$B$24,2,FALSE)),FALSE,VLOOKUP(B95,[10]hasBaseball!$A$1:$B$24,2,FALSE))</f>
        <v>1</v>
      </c>
      <c r="Z95" t="b">
        <f>IF(ISNA(VLOOKUP(B95,[11]hasBasketBall!$A$1:$B$90,2,FALSE)),FALSE,VLOOKUP(B95,[11]hasBasketBall!$A$1:$B$90,2,FALSE))</f>
        <v>1</v>
      </c>
      <c r="AA95" t="b">
        <v>0</v>
      </c>
      <c r="AB95" t="b">
        <v>0</v>
      </c>
      <c r="AC95" t="b">
        <v>0</v>
      </c>
      <c r="AD95" t="b">
        <v>0</v>
      </c>
      <c r="AE95" t="b">
        <f>IF(ISNA(VLOOKUP(B95,[12]hasDogPark!$A$1:$B$14,2,FALSE)),FALSE,VLOOKUP(B95,[12]hasDogPark!$A$1:$B$14,2,FALSE))</f>
        <v>0</v>
      </c>
      <c r="AF95" t="b">
        <v>0</v>
      </c>
      <c r="AG95" t="b">
        <v>0</v>
      </c>
      <c r="AH95" t="b">
        <v>0</v>
      </c>
      <c r="AI95" t="b">
        <v>0</v>
      </c>
      <c r="AJ95" t="b">
        <f>IF(ISNA(VLOOKUP(B95,[13]hasSkatePark!$A$1:$B$16,2,FALSE)),FALSE,VLOOKUP(B95,[13]hasSkatePark!$A$1:$B$16,2,FALSE))</f>
        <v>1</v>
      </c>
      <c r="AK95" t="b">
        <f>IF(ISNA(VLOOKUP(B95,[14]hasSoccer!$A$1:$B$31,2,FALSE)),FALSE,VLOOKUP(B95,[14]hasSoccer!$A$1:$B$31,2,FALSE))</f>
        <v>1</v>
      </c>
      <c r="AL95" t="b">
        <f>IF(ISNA(VLOOKUP(B95,[15]hasSoftball!$A$1:$B$55,2,FALSE)),FALSE,VLOOKUP(B95,[15]hasSoftball!$A$1:$B$55,2,FALSE))</f>
        <v>0</v>
      </c>
      <c r="AM95" t="b">
        <f>IF(ISNA(VLOOKUP(B95,[16]hasTennis!$A$1:$B$34,2,FALSE)),FALSE,VLOOKUP(B95,[16]hasTennis!$A$1:$B$34,2,FALSE))</f>
        <v>0</v>
      </c>
      <c r="AN95" t="b">
        <v>0</v>
      </c>
      <c r="AO95" t="b">
        <f>IF(ISNA(VLOOKUP(B95,[17]hasPool!$A$1:$B$29,2,FALSE)),FALSE,VLOOKUP(B95,[17]hasPool!$A$1:$B$29,2,FALSE))</f>
        <v>0</v>
      </c>
      <c r="AP95" t="b">
        <v>0</v>
      </c>
      <c r="AQ95" t="b">
        <f>IF(ISNA(VLOOKUP(B95,[18]unpavedBike!$A$1:$B$19,2,FALSE)),FALSE,VLOOKUP(B95,[18]unpavedBike!$A$1:$B$19,2,FALSE))</f>
        <v>0</v>
      </c>
      <c r="AR95" t="b">
        <f>IF(ISNA(VLOOKUP(B95,[19]pavedBike!$A$1:$B$62,2,FALSE)),FALSE,VLOOKUP(B95,[19]pavedBike!$A$1:$B$62,2,FALSE))</f>
        <v>0</v>
      </c>
      <c r="AS95" t="b">
        <f>IF(ISNA(VLOOKUP(B95,[20]hasWalkingTrail!$A$1:$B$142,2,FALSE)),FALSE,VLOOKUP(B95,[20]hasWalkingTrail!$A$1:$B$142,2,FALSE))</f>
        <v>1</v>
      </c>
    </row>
    <row r="96" spans="1:45" x14ac:dyDescent="0.2">
      <c r="A96">
        <v>119</v>
      </c>
      <c r="B96" t="s">
        <v>226</v>
      </c>
      <c r="E96" t="s">
        <v>39</v>
      </c>
      <c r="G96">
        <v>-98</v>
      </c>
      <c r="H96">
        <v>29</v>
      </c>
      <c r="I96">
        <v>0</v>
      </c>
      <c r="J96" t="b">
        <v>0</v>
      </c>
      <c r="N96" t="b">
        <f>IF(ISNA(VLOOKUP(B96,[1]hasCommunityCenter!$A$1:$B$45,2,FALSE)),FALSE,VLOOKUP(B96,[1]hasCommunityCenter!$A$1:$B$45,2,FALSE))</f>
        <v>1</v>
      </c>
      <c r="O96" t="b">
        <v>0</v>
      </c>
      <c r="P96" t="b">
        <v>1</v>
      </c>
      <c r="Q96" t="b">
        <f>'School Parks'!P97=IF(ISNA(VLOOKUP(B96,[2]hasPublicArtDisplay!$A$1:$B$40,2,FALSE)),FALSE,VLOOKUP(B96,[2]hasPublicArtDisplay!$A$1:$B$40,2,FALSE))</f>
        <v>1</v>
      </c>
      <c r="R96" t="b">
        <f>IF(ISNA(VLOOKUP(B96,[3]hasRestrooms!$A$1:$B$63,2,FALSE)),FALSE,VLOOKUP(B96,[3]hasRestrooms!$A$1:$B$63,2,FALSE))</f>
        <v>1</v>
      </c>
      <c r="S96" t="b">
        <f>IF(ISNA(VLOOKUP(B96,[4]hasPortolet!$A$1:$B$81,2,FALSE)),FALSE,VLOOKUP(B96,[4]hasPortolet!$A$1:$B$81,2,FALSE))</f>
        <v>1</v>
      </c>
      <c r="T96" t="b">
        <f>IF(ISNA(VLOOKUP(B96,[5]hasWater!$A$1:$B$157,2,FALSE)),FALSE,VLOOKUP(B96,[5]hasWater!$A$1:$B$157,2,FALSE))</f>
        <v>1</v>
      </c>
      <c r="U96" t="b">
        <f>IF(ISNA(VLOOKUP(B96,[6]hasPavillion!$A$1:$B$97,2,FALSE)),FALSE,VLOOKUP(B96,[6]hasPavillion!$A$1:$B$97,2,FALSE))</f>
        <v>1</v>
      </c>
      <c r="V96" t="b">
        <f>IF(ISNA(VLOOKUP(B96,[7]hasPicnicTable!$A$1:$B$149,2,FALSE)),FALSE,VLOOKUP(B96,[7]hasPicnicTable!$A$1:$B$149,2,FALSE))</f>
        <v>1</v>
      </c>
      <c r="W96" t="b">
        <f>IF(ISNA(VLOOKUP(B96,[8]hasGrill!$A$1:$B$106,2,FALSE)),FALSE,VLOOKUP(B96,[8]hasGrill!$A$1:$B$106,2,FALSE))</f>
        <v>1</v>
      </c>
      <c r="X96" t="b">
        <f>IF(ISNA(VLOOKUP(B96,[9]hasPlayground!$A$1:$B$133,2,FALSE)),FALSE,VLOOKUP(B96,[9]hasPlayground!$A$1:$B$133,2,FALSE))</f>
        <v>1</v>
      </c>
      <c r="Y96" t="b">
        <f>IF(ISNA(VLOOKUP(B96,[10]hasBaseball!$A$1:$B$24,2,FALSE)),FALSE,VLOOKUP(B96,[10]hasBaseball!$A$1:$B$24,2,FALSE))</f>
        <v>1</v>
      </c>
      <c r="Z96" t="b">
        <f>IF(ISNA(VLOOKUP(B96,[11]hasBasketBall!$A$1:$B$90,2,FALSE)),FALSE,VLOOKUP(B96,[11]hasBasketBall!$A$1:$B$90,2,FALSE))</f>
        <v>1</v>
      </c>
      <c r="AA96" t="b">
        <v>0</v>
      </c>
      <c r="AB96" t="b">
        <v>0</v>
      </c>
      <c r="AC96" t="b">
        <v>0</v>
      </c>
      <c r="AD96" t="b">
        <v>0</v>
      </c>
      <c r="AE96" t="b">
        <f>IF(ISNA(VLOOKUP(B96,[12]hasDogPark!$A$1:$B$14,2,FALSE)),FALSE,VLOOKUP(B96,[12]hasDogPark!$A$1:$B$14,2,FALSE))</f>
        <v>1</v>
      </c>
      <c r="AF96" t="b">
        <v>0</v>
      </c>
      <c r="AG96" t="b">
        <v>0</v>
      </c>
      <c r="AH96" t="b">
        <v>0</v>
      </c>
      <c r="AI96" t="b">
        <v>0</v>
      </c>
      <c r="AJ96" t="b">
        <f>IF(ISNA(VLOOKUP(B96,[13]hasSkatePark!$A$1:$B$16,2,FALSE)),FALSE,VLOOKUP(B96,[13]hasSkatePark!$A$1:$B$16,2,FALSE))</f>
        <v>1</v>
      </c>
      <c r="AK96" t="b">
        <f>IF(ISNA(VLOOKUP(B96,[14]hasSoccer!$A$1:$B$31,2,FALSE)),FALSE,VLOOKUP(B96,[14]hasSoccer!$A$1:$B$31,2,FALSE))</f>
        <v>1</v>
      </c>
      <c r="AL96" t="b">
        <f>IF(ISNA(VLOOKUP(B96,[15]hasSoftball!$A$1:$B$55,2,FALSE)),FALSE,VLOOKUP(B96,[15]hasSoftball!$A$1:$B$55,2,FALSE))</f>
        <v>1</v>
      </c>
      <c r="AM96" t="b">
        <f>IF(ISNA(VLOOKUP(B96,[16]hasTennis!$A$1:$B$34,2,FALSE)),FALSE,VLOOKUP(B96,[16]hasTennis!$A$1:$B$34,2,FALSE))</f>
        <v>0</v>
      </c>
      <c r="AN96" t="b">
        <v>0</v>
      </c>
      <c r="AO96" t="b">
        <f>IF(ISNA(VLOOKUP(B96,[17]hasPool!$A$1:$B$29,2,FALSE)),FALSE,VLOOKUP(B96,[17]hasPool!$A$1:$B$29,2,FALSE))</f>
        <v>1</v>
      </c>
      <c r="AP96" t="b">
        <v>0</v>
      </c>
      <c r="AQ96" t="b">
        <f>IF(ISNA(VLOOKUP(B96,[18]unpavedBike!$A$1:$B$19,2,FALSE)),FALSE,VLOOKUP(B96,[18]unpavedBike!$A$1:$B$19,2,FALSE))</f>
        <v>0</v>
      </c>
      <c r="AR96" t="b">
        <f>IF(ISNA(VLOOKUP(B96,[19]pavedBike!$A$1:$B$62,2,FALSE)),FALSE,VLOOKUP(B96,[19]pavedBike!$A$1:$B$62,2,FALSE))</f>
        <v>1</v>
      </c>
      <c r="AS96" t="b">
        <f>IF(ISNA(VLOOKUP(B96,[20]hasWalkingTrail!$A$1:$B$142,2,FALSE)),FALSE,VLOOKUP(B96,[20]hasWalkingTrail!$A$1:$B$142,2,FALSE))</f>
        <v>1</v>
      </c>
    </row>
    <row r="97" spans="1:45" x14ac:dyDescent="0.2">
      <c r="A97">
        <v>120</v>
      </c>
      <c r="B97" t="s">
        <v>227</v>
      </c>
      <c r="E97" t="s">
        <v>39</v>
      </c>
      <c r="G97">
        <v>-98</v>
      </c>
      <c r="H97">
        <v>29</v>
      </c>
      <c r="I97">
        <v>0</v>
      </c>
      <c r="J97" t="b">
        <v>0</v>
      </c>
      <c r="N97" t="b">
        <f>IF(ISNA(VLOOKUP(B97,[1]hasCommunityCenter!$A$1:$B$45,2,FALSE)),FALSE,VLOOKUP(B97,[1]hasCommunityCenter!$A$1:$B$45,2,FALSE))</f>
        <v>0</v>
      </c>
      <c r="O97" t="b">
        <v>0</v>
      </c>
      <c r="P97" t="b">
        <v>0</v>
      </c>
      <c r="Q97" t="b">
        <f>'School Parks'!P98=IF(ISNA(VLOOKUP(B97,[2]hasPublicArtDisplay!$A$1:$B$40,2,FALSE)),FALSE,VLOOKUP(B97,[2]hasPublicArtDisplay!$A$1:$B$40,2,FALSE))</f>
        <v>1</v>
      </c>
      <c r="R97" t="b">
        <f>IF(ISNA(VLOOKUP(B97,[3]hasRestrooms!$A$1:$B$63,2,FALSE)),FALSE,VLOOKUP(B97,[3]hasRestrooms!$A$1:$B$63,2,FALSE))</f>
        <v>0</v>
      </c>
      <c r="S97" t="b">
        <f>IF(ISNA(VLOOKUP(B97,[4]hasPortolet!$A$1:$B$81,2,FALSE)),FALSE,VLOOKUP(B97,[4]hasPortolet!$A$1:$B$81,2,FALSE))</f>
        <v>1</v>
      </c>
      <c r="T97" t="b">
        <f>IF(ISNA(VLOOKUP(B97,[5]hasWater!$A$1:$B$157,2,FALSE)),FALSE,VLOOKUP(B97,[5]hasWater!$A$1:$B$157,2,FALSE))</f>
        <v>1</v>
      </c>
      <c r="U97" t="b">
        <f>IF(ISNA(VLOOKUP(B97,[6]hasPavillion!$A$1:$B$97,2,FALSE)),FALSE,VLOOKUP(B97,[6]hasPavillion!$A$1:$B$97,2,FALSE))</f>
        <v>1</v>
      </c>
      <c r="V97" t="b">
        <f>IF(ISNA(VLOOKUP(B97,[7]hasPicnicTable!$A$1:$B$149,2,FALSE)),FALSE,VLOOKUP(B97,[7]hasPicnicTable!$A$1:$B$149,2,FALSE))</f>
        <v>1</v>
      </c>
      <c r="W97" t="b">
        <f>IF(ISNA(VLOOKUP(B97,[8]hasGrill!$A$1:$B$106,2,FALSE)),FALSE,VLOOKUP(B97,[8]hasGrill!$A$1:$B$106,2,FALSE))</f>
        <v>1</v>
      </c>
      <c r="X97" t="b">
        <f>IF(ISNA(VLOOKUP(B97,[9]hasPlayground!$A$1:$B$133,2,FALSE)),FALSE,VLOOKUP(B97,[9]hasPlayground!$A$1:$B$133,2,FALSE))</f>
        <v>1</v>
      </c>
      <c r="Y97" t="b">
        <f>IF(ISNA(VLOOKUP(B97,[10]hasBaseball!$A$1:$B$24,2,FALSE)),FALSE,VLOOKUP(B97,[10]hasBaseball!$A$1:$B$24,2,FALSE))</f>
        <v>0</v>
      </c>
      <c r="Z97" t="b">
        <f>IF(ISNA(VLOOKUP(B97,[11]hasBasketBall!$A$1:$B$90,2,FALSE)),FALSE,VLOOKUP(B97,[11]hasBasketBall!$A$1:$B$90,2,FALSE))</f>
        <v>0</v>
      </c>
      <c r="AA97" t="b">
        <v>0</v>
      </c>
      <c r="AB97" t="b">
        <v>0</v>
      </c>
      <c r="AC97" t="b">
        <v>0</v>
      </c>
      <c r="AD97" t="b">
        <v>0</v>
      </c>
      <c r="AE97" t="b">
        <f>IF(ISNA(VLOOKUP(B97,[12]hasDogPark!$A$1:$B$14,2,FALSE)),FALSE,VLOOKUP(B97,[12]hasDogPark!$A$1:$B$14,2,FALSE))</f>
        <v>0</v>
      </c>
      <c r="AF97" t="b">
        <v>0</v>
      </c>
      <c r="AG97" t="b">
        <v>0</v>
      </c>
      <c r="AH97" t="b">
        <v>0</v>
      </c>
      <c r="AI97" t="b">
        <v>0</v>
      </c>
      <c r="AJ97" t="b">
        <f>IF(ISNA(VLOOKUP(B97,[13]hasSkatePark!$A$1:$B$16,2,FALSE)),FALSE,VLOOKUP(B97,[13]hasSkatePark!$A$1:$B$16,2,FALSE))</f>
        <v>0</v>
      </c>
      <c r="AK97" t="b">
        <f>IF(ISNA(VLOOKUP(B97,[14]hasSoccer!$A$1:$B$31,2,FALSE)),FALSE,VLOOKUP(B97,[14]hasSoccer!$A$1:$B$31,2,FALSE))</f>
        <v>0</v>
      </c>
      <c r="AL97" t="b">
        <f>IF(ISNA(VLOOKUP(B97,[15]hasSoftball!$A$1:$B$55,2,FALSE)),FALSE,VLOOKUP(B97,[15]hasSoftball!$A$1:$B$55,2,FALSE))</f>
        <v>0</v>
      </c>
      <c r="AM97" t="b">
        <f>IF(ISNA(VLOOKUP(B97,[16]hasTennis!$A$1:$B$34,2,FALSE)),FALSE,VLOOKUP(B97,[16]hasTennis!$A$1:$B$34,2,FALSE))</f>
        <v>0</v>
      </c>
      <c r="AN97" t="b">
        <v>0</v>
      </c>
      <c r="AO97" t="b">
        <f>IF(ISNA(VLOOKUP(B97,[17]hasPool!$A$1:$B$29,2,FALSE)),FALSE,VLOOKUP(B97,[17]hasPool!$A$1:$B$29,2,FALSE))</f>
        <v>0</v>
      </c>
      <c r="AP97" t="b">
        <v>0</v>
      </c>
      <c r="AQ97" t="b">
        <f>IF(ISNA(VLOOKUP(B97,[18]unpavedBike!$A$1:$B$19,2,FALSE)),FALSE,VLOOKUP(B97,[18]unpavedBike!$A$1:$B$19,2,FALSE))</f>
        <v>0</v>
      </c>
      <c r="AR97" t="b">
        <f>IF(ISNA(VLOOKUP(B97,[19]pavedBike!$A$1:$B$62,2,FALSE)),FALSE,VLOOKUP(B97,[19]pavedBike!$A$1:$B$62,2,FALSE))</f>
        <v>0</v>
      </c>
      <c r="AS97" t="b">
        <f>IF(ISNA(VLOOKUP(B97,[20]hasWalkingTrail!$A$1:$B$142,2,FALSE)),FALSE,VLOOKUP(B97,[20]hasWalkingTrail!$A$1:$B$142,2,FALSE))</f>
        <v>1</v>
      </c>
    </row>
    <row r="98" spans="1:45" x14ac:dyDescent="0.2">
      <c r="A98">
        <v>121</v>
      </c>
      <c r="B98" t="s">
        <v>228</v>
      </c>
      <c r="E98" t="s">
        <v>39</v>
      </c>
      <c r="G98">
        <v>-98</v>
      </c>
      <c r="H98">
        <v>29</v>
      </c>
      <c r="I98">
        <v>0</v>
      </c>
      <c r="J98" t="b">
        <v>0</v>
      </c>
      <c r="N98" t="b">
        <f>IF(ISNA(VLOOKUP(B98,[1]hasCommunityCenter!$A$1:$B$45,2,FALSE)),FALSE,VLOOKUP(B98,[1]hasCommunityCenter!$A$1:$B$45,2,FALSE))</f>
        <v>0</v>
      </c>
      <c r="O98" t="b">
        <v>0</v>
      </c>
      <c r="P98" t="b">
        <v>0</v>
      </c>
      <c r="Q98" t="b">
        <f>'School Parks'!P99=IF(ISNA(VLOOKUP(B98,[2]hasPublicArtDisplay!$A$1:$B$40,2,FALSE)),FALSE,VLOOKUP(B98,[2]hasPublicArtDisplay!$A$1:$B$40,2,FALSE))</f>
        <v>1</v>
      </c>
      <c r="R98" t="b">
        <f>IF(ISNA(VLOOKUP(B98,[3]hasRestrooms!$A$1:$B$63,2,FALSE)),FALSE,VLOOKUP(B98,[3]hasRestrooms!$A$1:$B$63,2,FALSE))</f>
        <v>0</v>
      </c>
      <c r="S98" t="b">
        <f>IF(ISNA(VLOOKUP(B98,[4]hasPortolet!$A$1:$B$81,2,FALSE)),FALSE,VLOOKUP(B98,[4]hasPortolet!$A$1:$B$81,2,FALSE))</f>
        <v>0</v>
      </c>
      <c r="T98" t="b">
        <f>IF(ISNA(VLOOKUP(B98,[5]hasWater!$A$1:$B$157,2,FALSE)),FALSE,VLOOKUP(B98,[5]hasWater!$A$1:$B$157,2,FALSE))</f>
        <v>0</v>
      </c>
      <c r="U98" t="b">
        <f>IF(ISNA(VLOOKUP(B98,[6]hasPavillion!$A$1:$B$97,2,FALSE)),FALSE,VLOOKUP(B98,[6]hasPavillion!$A$1:$B$97,2,FALSE))</f>
        <v>0</v>
      </c>
      <c r="V98" t="b">
        <f>IF(ISNA(VLOOKUP(B98,[7]hasPicnicTable!$A$1:$B$149,2,FALSE)),FALSE,VLOOKUP(B98,[7]hasPicnicTable!$A$1:$B$149,2,FALSE))</f>
        <v>0</v>
      </c>
      <c r="W98" t="b">
        <f>IF(ISNA(VLOOKUP(B98,[8]hasGrill!$A$1:$B$106,2,FALSE)),FALSE,VLOOKUP(B98,[8]hasGrill!$A$1:$B$106,2,FALSE))</f>
        <v>0</v>
      </c>
      <c r="X98" t="b">
        <f>IF(ISNA(VLOOKUP(B98,[9]hasPlayground!$A$1:$B$133,2,FALSE)),FALSE,VLOOKUP(B98,[9]hasPlayground!$A$1:$B$133,2,FALSE))</f>
        <v>0</v>
      </c>
      <c r="Y98" t="b">
        <f>IF(ISNA(VLOOKUP(B98,[10]hasBaseball!$A$1:$B$24,2,FALSE)),FALSE,VLOOKUP(B98,[10]hasBaseball!$A$1:$B$24,2,FALSE))</f>
        <v>0</v>
      </c>
      <c r="Z98" t="b">
        <f>IF(ISNA(VLOOKUP(B98,[11]hasBasketBall!$A$1:$B$90,2,FALSE)),FALSE,VLOOKUP(B98,[11]hasBasketBall!$A$1:$B$90,2,FALSE))</f>
        <v>0</v>
      </c>
      <c r="AA98" t="b">
        <v>0</v>
      </c>
      <c r="AB98" t="b">
        <v>0</v>
      </c>
      <c r="AC98" t="b">
        <v>0</v>
      </c>
      <c r="AD98" t="b">
        <v>0</v>
      </c>
      <c r="AE98" t="b">
        <f>IF(ISNA(VLOOKUP(B98,[12]hasDogPark!$A$1:$B$14,2,FALSE)),FALSE,VLOOKUP(B98,[12]hasDogPark!$A$1:$B$14,2,FALSE))</f>
        <v>0</v>
      </c>
      <c r="AF98" t="b">
        <v>0</v>
      </c>
      <c r="AG98" t="b">
        <v>0</v>
      </c>
      <c r="AH98" t="b">
        <v>0</v>
      </c>
      <c r="AI98" t="b">
        <v>0</v>
      </c>
      <c r="AJ98" t="b">
        <f>IF(ISNA(VLOOKUP(B98,[13]hasSkatePark!$A$1:$B$16,2,FALSE)),FALSE,VLOOKUP(B98,[13]hasSkatePark!$A$1:$B$16,2,FALSE))</f>
        <v>0</v>
      </c>
      <c r="AK98" t="b">
        <f>IF(ISNA(VLOOKUP(B98,[14]hasSoccer!$A$1:$B$31,2,FALSE)),FALSE,VLOOKUP(B98,[14]hasSoccer!$A$1:$B$31,2,FALSE))</f>
        <v>0</v>
      </c>
      <c r="AL98" t="b">
        <f>IF(ISNA(VLOOKUP(B98,[15]hasSoftball!$A$1:$B$55,2,FALSE)),FALSE,VLOOKUP(B98,[15]hasSoftball!$A$1:$B$55,2,FALSE))</f>
        <v>0</v>
      </c>
      <c r="AM98" t="b">
        <f>IF(ISNA(VLOOKUP(B98,[16]hasTennis!$A$1:$B$34,2,FALSE)),FALSE,VLOOKUP(B98,[16]hasTennis!$A$1:$B$34,2,FALSE))</f>
        <v>0</v>
      </c>
      <c r="AN98" t="b">
        <v>0</v>
      </c>
      <c r="AO98" t="b">
        <f>IF(ISNA(VLOOKUP(B98,[17]hasPool!$A$1:$B$29,2,FALSE)),FALSE,VLOOKUP(B98,[17]hasPool!$A$1:$B$29,2,FALSE))</f>
        <v>0</v>
      </c>
      <c r="AP98" t="b">
        <v>0</v>
      </c>
      <c r="AQ98" t="b">
        <f>IF(ISNA(VLOOKUP(B98,[18]unpavedBike!$A$1:$B$19,2,FALSE)),FALSE,VLOOKUP(B98,[18]unpavedBike!$A$1:$B$19,2,FALSE))</f>
        <v>0</v>
      </c>
      <c r="AR98" t="b">
        <f>IF(ISNA(VLOOKUP(B98,[19]pavedBike!$A$1:$B$62,2,FALSE)),FALSE,VLOOKUP(B98,[19]pavedBike!$A$1:$B$62,2,FALSE))</f>
        <v>0</v>
      </c>
      <c r="AS98" t="b">
        <f>IF(ISNA(VLOOKUP(B98,[20]hasWalkingTrail!$A$1:$B$142,2,FALSE)),FALSE,VLOOKUP(B98,[20]hasWalkingTrail!$A$1:$B$142,2,FALSE))</f>
        <v>0</v>
      </c>
    </row>
    <row r="99" spans="1:45" x14ac:dyDescent="0.2">
      <c r="A99">
        <v>122</v>
      </c>
      <c r="B99" t="s">
        <v>229</v>
      </c>
      <c r="E99" t="s">
        <v>39</v>
      </c>
      <c r="G99">
        <v>-98</v>
      </c>
      <c r="H99">
        <v>29</v>
      </c>
      <c r="I99">
        <v>0</v>
      </c>
      <c r="J99" t="b">
        <v>0</v>
      </c>
      <c r="N99" t="b">
        <f>IF(ISNA(VLOOKUP(B99,[1]hasCommunityCenter!$A$1:$B$45,2,FALSE)),FALSE,VLOOKUP(B99,[1]hasCommunityCenter!$A$1:$B$45,2,FALSE))</f>
        <v>1</v>
      </c>
      <c r="O99" t="b">
        <v>0</v>
      </c>
      <c r="P99" t="b">
        <v>0</v>
      </c>
      <c r="Q99" t="b">
        <f>'School Parks'!P100=IF(ISNA(VLOOKUP(B99,[2]hasPublicArtDisplay!$A$1:$B$40,2,FALSE)),FALSE,VLOOKUP(B99,[2]hasPublicArtDisplay!$A$1:$B$40,2,FALSE))</f>
        <v>1</v>
      </c>
      <c r="R99" t="b">
        <f>IF(ISNA(VLOOKUP(B99,[3]hasRestrooms!$A$1:$B$63,2,FALSE)),FALSE,VLOOKUP(B99,[3]hasRestrooms!$A$1:$B$63,2,FALSE))</f>
        <v>0</v>
      </c>
      <c r="S99" t="b">
        <f>IF(ISNA(VLOOKUP(B99,[4]hasPortolet!$A$1:$B$81,2,FALSE)),FALSE,VLOOKUP(B99,[4]hasPortolet!$A$1:$B$81,2,FALSE))</f>
        <v>1</v>
      </c>
      <c r="T99" t="b">
        <f>IF(ISNA(VLOOKUP(B99,[5]hasWater!$A$1:$B$157,2,FALSE)),FALSE,VLOOKUP(B99,[5]hasWater!$A$1:$B$157,2,FALSE))</f>
        <v>1</v>
      </c>
      <c r="U99" t="b">
        <f>IF(ISNA(VLOOKUP(B99,[6]hasPavillion!$A$1:$B$97,2,FALSE)),FALSE,VLOOKUP(B99,[6]hasPavillion!$A$1:$B$97,2,FALSE))</f>
        <v>1</v>
      </c>
      <c r="V99" t="b">
        <f>IF(ISNA(VLOOKUP(B99,[7]hasPicnicTable!$A$1:$B$149,2,FALSE)),FALSE,VLOOKUP(B99,[7]hasPicnicTable!$A$1:$B$149,2,FALSE))</f>
        <v>1</v>
      </c>
      <c r="W99" t="b">
        <f>IF(ISNA(VLOOKUP(B99,[8]hasGrill!$A$1:$B$106,2,FALSE)),FALSE,VLOOKUP(B99,[8]hasGrill!$A$1:$B$106,2,FALSE))</f>
        <v>1</v>
      </c>
      <c r="X99" t="b">
        <f>IF(ISNA(VLOOKUP(B99,[9]hasPlayground!$A$1:$B$133,2,FALSE)),FALSE,VLOOKUP(B99,[9]hasPlayground!$A$1:$B$133,2,FALSE))</f>
        <v>1</v>
      </c>
      <c r="Y99" t="b">
        <f>IF(ISNA(VLOOKUP(B99,[10]hasBaseball!$A$1:$B$24,2,FALSE)),FALSE,VLOOKUP(B99,[10]hasBaseball!$A$1:$B$24,2,FALSE))</f>
        <v>0</v>
      </c>
      <c r="Z99" t="b">
        <f>IF(ISNA(VLOOKUP(B99,[11]hasBasketBall!$A$1:$B$90,2,FALSE)),FALSE,VLOOKUP(B99,[11]hasBasketBall!$A$1:$B$90,2,FALSE))</f>
        <v>1</v>
      </c>
      <c r="AA99" t="b">
        <v>0</v>
      </c>
      <c r="AB99" t="b">
        <v>0</v>
      </c>
      <c r="AC99" t="b">
        <v>0</v>
      </c>
      <c r="AD99" t="b">
        <v>0</v>
      </c>
      <c r="AE99" t="b">
        <f>IF(ISNA(VLOOKUP(B99,[12]hasDogPark!$A$1:$B$14,2,FALSE)),FALSE,VLOOKUP(B99,[12]hasDogPark!$A$1:$B$14,2,FALSE))</f>
        <v>0</v>
      </c>
      <c r="AF99" t="b">
        <v>0</v>
      </c>
      <c r="AG99" t="b">
        <v>0</v>
      </c>
      <c r="AH99" t="b">
        <v>0</v>
      </c>
      <c r="AI99" t="b">
        <v>0</v>
      </c>
      <c r="AJ99" t="b">
        <f>IF(ISNA(VLOOKUP(B99,[13]hasSkatePark!$A$1:$B$16,2,FALSE)),FALSE,VLOOKUP(B99,[13]hasSkatePark!$A$1:$B$16,2,FALSE))</f>
        <v>0</v>
      </c>
      <c r="AK99" t="b">
        <f>IF(ISNA(VLOOKUP(B99,[14]hasSoccer!$A$1:$B$31,2,FALSE)),FALSE,VLOOKUP(B99,[14]hasSoccer!$A$1:$B$31,2,FALSE))</f>
        <v>1</v>
      </c>
      <c r="AL99" t="b">
        <f>IF(ISNA(VLOOKUP(B99,[15]hasSoftball!$A$1:$B$55,2,FALSE)),FALSE,VLOOKUP(B99,[15]hasSoftball!$A$1:$B$55,2,FALSE))</f>
        <v>1</v>
      </c>
      <c r="AM99" t="b">
        <f>IF(ISNA(VLOOKUP(B99,[16]hasTennis!$A$1:$B$34,2,FALSE)),FALSE,VLOOKUP(B99,[16]hasTennis!$A$1:$B$34,2,FALSE))</f>
        <v>1</v>
      </c>
      <c r="AN99" t="b">
        <v>0</v>
      </c>
      <c r="AO99" t="b">
        <f>IF(ISNA(VLOOKUP(B99,[17]hasPool!$A$1:$B$29,2,FALSE)),FALSE,VLOOKUP(B99,[17]hasPool!$A$1:$B$29,2,FALSE))</f>
        <v>0</v>
      </c>
      <c r="AP99" t="b">
        <v>0</v>
      </c>
      <c r="AQ99" t="b">
        <f>IF(ISNA(VLOOKUP(B99,[18]unpavedBike!$A$1:$B$19,2,FALSE)),FALSE,VLOOKUP(B99,[18]unpavedBike!$A$1:$B$19,2,FALSE))</f>
        <v>0</v>
      </c>
      <c r="AR99" t="b">
        <f>IF(ISNA(VLOOKUP(B99,[19]pavedBike!$A$1:$B$62,2,FALSE)),FALSE,VLOOKUP(B99,[19]pavedBike!$A$1:$B$62,2,FALSE))</f>
        <v>0</v>
      </c>
      <c r="AS99" t="b">
        <f>IF(ISNA(VLOOKUP(B99,[20]hasWalkingTrail!$A$1:$B$142,2,FALSE)),FALSE,VLOOKUP(B99,[20]hasWalkingTrail!$A$1:$B$142,2,FALSE))</f>
        <v>1</v>
      </c>
    </row>
    <row r="100" spans="1:45" x14ac:dyDescent="0.2">
      <c r="A100">
        <v>123</v>
      </c>
      <c r="B100" t="s">
        <v>230</v>
      </c>
      <c r="E100" t="s">
        <v>39</v>
      </c>
      <c r="G100">
        <v>-98</v>
      </c>
      <c r="H100">
        <v>29</v>
      </c>
      <c r="I100">
        <v>0</v>
      </c>
      <c r="J100" t="b">
        <v>0</v>
      </c>
      <c r="N100" t="b">
        <f>IF(ISNA(VLOOKUP(B100,[1]hasCommunityCenter!$A$1:$B$45,2,FALSE)),FALSE,VLOOKUP(B100,[1]hasCommunityCenter!$A$1:$B$45,2,FALSE))</f>
        <v>0</v>
      </c>
      <c r="O100" t="b">
        <v>0</v>
      </c>
      <c r="P100" t="b">
        <v>0</v>
      </c>
      <c r="Q100" t="b">
        <f>'School Parks'!P101=IF(ISNA(VLOOKUP(B100,[2]hasPublicArtDisplay!$A$1:$B$40,2,FALSE)),FALSE,VLOOKUP(B100,[2]hasPublicArtDisplay!$A$1:$B$40,2,FALSE))</f>
        <v>1</v>
      </c>
      <c r="R100" t="b">
        <f>IF(ISNA(VLOOKUP(B100,[3]hasRestrooms!$A$1:$B$63,2,FALSE)),FALSE,VLOOKUP(B100,[3]hasRestrooms!$A$1:$B$63,2,FALSE))</f>
        <v>0</v>
      </c>
      <c r="S100" t="b">
        <f>IF(ISNA(VLOOKUP(B100,[4]hasPortolet!$A$1:$B$81,2,FALSE)),FALSE,VLOOKUP(B100,[4]hasPortolet!$A$1:$B$81,2,FALSE))</f>
        <v>0</v>
      </c>
      <c r="T100" t="b">
        <f>IF(ISNA(VLOOKUP(B100,[5]hasWater!$A$1:$B$157,2,FALSE)),FALSE,VLOOKUP(B100,[5]hasWater!$A$1:$B$157,2,FALSE))</f>
        <v>0</v>
      </c>
      <c r="U100" t="b">
        <f>IF(ISNA(VLOOKUP(B100,[6]hasPavillion!$A$1:$B$97,2,FALSE)),FALSE,VLOOKUP(B100,[6]hasPavillion!$A$1:$B$97,2,FALSE))</f>
        <v>0</v>
      </c>
      <c r="V100" t="b">
        <f>IF(ISNA(VLOOKUP(B100,[7]hasPicnicTable!$A$1:$B$149,2,FALSE)),FALSE,VLOOKUP(B100,[7]hasPicnicTable!$A$1:$B$149,2,FALSE))</f>
        <v>0</v>
      </c>
      <c r="W100" t="b">
        <f>IF(ISNA(VLOOKUP(B100,[8]hasGrill!$A$1:$B$106,2,FALSE)),FALSE,VLOOKUP(B100,[8]hasGrill!$A$1:$B$106,2,FALSE))</f>
        <v>0</v>
      </c>
      <c r="X100" t="b">
        <f>IF(ISNA(VLOOKUP(B100,[9]hasPlayground!$A$1:$B$133,2,FALSE)),FALSE,VLOOKUP(B100,[9]hasPlayground!$A$1:$B$133,2,FALSE))</f>
        <v>0</v>
      </c>
      <c r="Y100" t="b">
        <f>IF(ISNA(VLOOKUP(B100,[10]hasBaseball!$A$1:$B$24,2,FALSE)),FALSE,VLOOKUP(B100,[10]hasBaseball!$A$1:$B$24,2,FALSE))</f>
        <v>0</v>
      </c>
      <c r="Z100" t="b">
        <f>IF(ISNA(VLOOKUP(B100,[11]hasBasketBall!$A$1:$B$90,2,FALSE)),FALSE,VLOOKUP(B100,[11]hasBasketBall!$A$1:$B$90,2,FALSE))</f>
        <v>0</v>
      </c>
      <c r="AA100" t="b">
        <v>0</v>
      </c>
      <c r="AB100" t="b">
        <v>0</v>
      </c>
      <c r="AC100" t="b">
        <v>0</v>
      </c>
      <c r="AD100" t="b">
        <v>0</v>
      </c>
      <c r="AE100" t="b">
        <f>IF(ISNA(VLOOKUP(B100,[12]hasDogPark!$A$1:$B$14,2,FALSE)),FALSE,VLOOKUP(B100,[12]hasDogPark!$A$1:$B$14,2,FALSE))</f>
        <v>0</v>
      </c>
      <c r="AF100" t="b">
        <v>0</v>
      </c>
      <c r="AG100" t="b">
        <v>0</v>
      </c>
      <c r="AH100" t="b">
        <v>0</v>
      </c>
      <c r="AI100" t="b">
        <v>0</v>
      </c>
      <c r="AJ100" t="b">
        <f>IF(ISNA(VLOOKUP(B100,[13]hasSkatePark!$A$1:$B$16,2,FALSE)),FALSE,VLOOKUP(B100,[13]hasSkatePark!$A$1:$B$16,2,FALSE))</f>
        <v>0</v>
      </c>
      <c r="AK100" t="b">
        <f>IF(ISNA(VLOOKUP(B100,[14]hasSoccer!$A$1:$B$31,2,FALSE)),FALSE,VLOOKUP(B100,[14]hasSoccer!$A$1:$B$31,2,FALSE))</f>
        <v>0</v>
      </c>
      <c r="AL100" t="b">
        <f>IF(ISNA(VLOOKUP(B100,[15]hasSoftball!$A$1:$B$55,2,FALSE)),FALSE,VLOOKUP(B100,[15]hasSoftball!$A$1:$B$55,2,FALSE))</f>
        <v>0</v>
      </c>
      <c r="AM100" t="b">
        <f>IF(ISNA(VLOOKUP(B100,[16]hasTennis!$A$1:$B$34,2,FALSE)),FALSE,VLOOKUP(B100,[16]hasTennis!$A$1:$B$34,2,FALSE))</f>
        <v>0</v>
      </c>
      <c r="AN100" t="b">
        <v>0</v>
      </c>
      <c r="AO100" t="b">
        <f>IF(ISNA(VLOOKUP(B100,[17]hasPool!$A$1:$B$29,2,FALSE)),FALSE,VLOOKUP(B100,[17]hasPool!$A$1:$B$29,2,FALSE))</f>
        <v>0</v>
      </c>
      <c r="AP100" t="b">
        <v>0</v>
      </c>
      <c r="AQ100" t="b">
        <f>IF(ISNA(VLOOKUP(B100,[18]unpavedBike!$A$1:$B$19,2,FALSE)),FALSE,VLOOKUP(B100,[18]unpavedBike!$A$1:$B$19,2,FALSE))</f>
        <v>0</v>
      </c>
      <c r="AR100" t="b">
        <f>IF(ISNA(VLOOKUP(B100,[19]pavedBike!$A$1:$B$62,2,FALSE)),FALSE,VLOOKUP(B100,[19]pavedBike!$A$1:$B$62,2,FALSE))</f>
        <v>0</v>
      </c>
      <c r="AS100" t="b">
        <f>IF(ISNA(VLOOKUP(B100,[20]hasWalkingTrail!$A$1:$B$142,2,FALSE)),FALSE,VLOOKUP(B100,[20]hasWalkingTrail!$A$1:$B$142,2,FALSE))</f>
        <v>1</v>
      </c>
    </row>
    <row r="101" spans="1:45" x14ac:dyDescent="0.2">
      <c r="A101">
        <v>124</v>
      </c>
      <c r="B101" t="s">
        <v>231</v>
      </c>
      <c r="E101" t="s">
        <v>39</v>
      </c>
      <c r="G101">
        <v>-98</v>
      </c>
      <c r="H101">
        <v>29</v>
      </c>
      <c r="I101">
        <v>0</v>
      </c>
      <c r="J101" t="b">
        <v>0</v>
      </c>
      <c r="N101" t="b">
        <f>IF(ISNA(VLOOKUP(B101,[1]hasCommunityCenter!$A$1:$B$45,2,FALSE)),FALSE,VLOOKUP(B101,[1]hasCommunityCenter!$A$1:$B$45,2,FALSE))</f>
        <v>1</v>
      </c>
      <c r="O101" t="b">
        <v>0</v>
      </c>
      <c r="P101" t="b">
        <v>0</v>
      </c>
      <c r="Q101" t="b">
        <f>'School Parks'!P102=IF(ISNA(VLOOKUP(B101,[2]hasPublicArtDisplay!$A$1:$B$40,2,FALSE)),FALSE,VLOOKUP(B101,[2]hasPublicArtDisplay!$A$1:$B$40,2,FALSE))</f>
        <v>1</v>
      </c>
      <c r="R101" t="b">
        <f>IF(ISNA(VLOOKUP(B101,[3]hasRestrooms!$A$1:$B$63,2,FALSE)),FALSE,VLOOKUP(B101,[3]hasRestrooms!$A$1:$B$63,2,FALSE))</f>
        <v>0</v>
      </c>
      <c r="S101" t="b">
        <f>IF(ISNA(VLOOKUP(B101,[4]hasPortolet!$A$1:$B$81,2,FALSE)),FALSE,VLOOKUP(B101,[4]hasPortolet!$A$1:$B$81,2,FALSE))</f>
        <v>0</v>
      </c>
      <c r="T101" t="b">
        <f>IF(ISNA(VLOOKUP(B101,[5]hasWater!$A$1:$B$157,2,FALSE)),FALSE,VLOOKUP(B101,[5]hasWater!$A$1:$B$157,2,FALSE))</f>
        <v>0</v>
      </c>
      <c r="U101" t="b">
        <f>IF(ISNA(VLOOKUP(B101,[6]hasPavillion!$A$1:$B$97,2,FALSE)),FALSE,VLOOKUP(B101,[6]hasPavillion!$A$1:$B$97,2,FALSE))</f>
        <v>0</v>
      </c>
      <c r="V101" t="b">
        <f>IF(ISNA(VLOOKUP(B101,[7]hasPicnicTable!$A$1:$B$149,2,FALSE)),FALSE,VLOOKUP(B101,[7]hasPicnicTable!$A$1:$B$149,2,FALSE))</f>
        <v>0</v>
      </c>
      <c r="W101" t="b">
        <f>IF(ISNA(VLOOKUP(B101,[8]hasGrill!$A$1:$B$106,2,FALSE)),FALSE,VLOOKUP(B101,[8]hasGrill!$A$1:$B$106,2,FALSE))</f>
        <v>0</v>
      </c>
      <c r="X101" t="b">
        <f>IF(ISNA(VLOOKUP(B101,[9]hasPlayground!$A$1:$B$133,2,FALSE)),FALSE,VLOOKUP(B101,[9]hasPlayground!$A$1:$B$133,2,FALSE))</f>
        <v>0</v>
      </c>
      <c r="Y101" t="b">
        <f>IF(ISNA(VLOOKUP(B101,[10]hasBaseball!$A$1:$B$24,2,FALSE)),FALSE,VLOOKUP(B101,[10]hasBaseball!$A$1:$B$24,2,FALSE))</f>
        <v>0</v>
      </c>
      <c r="Z101" t="b">
        <f>IF(ISNA(VLOOKUP(B101,[11]hasBasketBall!$A$1:$B$90,2,FALSE)),FALSE,VLOOKUP(B101,[11]hasBasketBall!$A$1:$B$90,2,FALSE))</f>
        <v>0</v>
      </c>
      <c r="AA101" t="b">
        <v>0</v>
      </c>
      <c r="AB101" t="b">
        <v>0</v>
      </c>
      <c r="AC101" t="b">
        <v>0</v>
      </c>
      <c r="AD101" t="b">
        <v>0</v>
      </c>
      <c r="AE101" t="b">
        <f>IF(ISNA(VLOOKUP(B101,[12]hasDogPark!$A$1:$B$14,2,FALSE)),FALSE,VLOOKUP(B101,[12]hasDogPark!$A$1:$B$14,2,FALSE))</f>
        <v>0</v>
      </c>
      <c r="AF101" t="b">
        <v>0</v>
      </c>
      <c r="AG101" t="b">
        <v>0</v>
      </c>
      <c r="AH101" t="b">
        <v>0</v>
      </c>
      <c r="AI101" t="b">
        <v>0</v>
      </c>
      <c r="AJ101" t="b">
        <f>IF(ISNA(VLOOKUP(B101,[13]hasSkatePark!$A$1:$B$16,2,FALSE)),FALSE,VLOOKUP(B101,[13]hasSkatePark!$A$1:$B$16,2,FALSE))</f>
        <v>0</v>
      </c>
      <c r="AK101" t="b">
        <f>IF(ISNA(VLOOKUP(B101,[14]hasSoccer!$A$1:$B$31,2,FALSE)),FALSE,VLOOKUP(B101,[14]hasSoccer!$A$1:$B$31,2,FALSE))</f>
        <v>0</v>
      </c>
      <c r="AL101" t="b">
        <f>IF(ISNA(VLOOKUP(B101,[15]hasSoftball!$A$1:$B$55,2,FALSE)),FALSE,VLOOKUP(B101,[15]hasSoftball!$A$1:$B$55,2,FALSE))</f>
        <v>0</v>
      </c>
      <c r="AM101" t="b">
        <f>IF(ISNA(VLOOKUP(B101,[16]hasTennis!$A$1:$B$34,2,FALSE)),FALSE,VLOOKUP(B101,[16]hasTennis!$A$1:$B$34,2,FALSE))</f>
        <v>0</v>
      </c>
      <c r="AN101" t="b">
        <v>0</v>
      </c>
      <c r="AO101" t="b">
        <f>IF(ISNA(VLOOKUP(B101,[17]hasPool!$A$1:$B$29,2,FALSE)),FALSE,VLOOKUP(B101,[17]hasPool!$A$1:$B$29,2,FALSE))</f>
        <v>0</v>
      </c>
      <c r="AP101" t="b">
        <v>0</v>
      </c>
      <c r="AQ101" t="b">
        <f>IF(ISNA(VLOOKUP(B101,[18]unpavedBike!$A$1:$B$19,2,FALSE)),FALSE,VLOOKUP(B101,[18]unpavedBike!$A$1:$B$19,2,FALSE))</f>
        <v>0</v>
      </c>
      <c r="AR101" t="b">
        <f>IF(ISNA(VLOOKUP(B101,[19]pavedBike!$A$1:$B$62,2,FALSE)),FALSE,VLOOKUP(B101,[19]pavedBike!$A$1:$B$62,2,FALSE))</f>
        <v>0</v>
      </c>
      <c r="AS101" t="b">
        <f>IF(ISNA(VLOOKUP(B101,[20]hasWalkingTrail!$A$1:$B$142,2,FALSE)),FALSE,VLOOKUP(B101,[20]hasWalkingTrail!$A$1:$B$142,2,FALSE))</f>
        <v>0</v>
      </c>
    </row>
    <row r="102" spans="1:45" x14ac:dyDescent="0.2">
      <c r="A102">
        <v>126</v>
      </c>
      <c r="B102" t="s">
        <v>232</v>
      </c>
      <c r="E102" t="s">
        <v>39</v>
      </c>
      <c r="G102">
        <v>-98</v>
      </c>
      <c r="H102">
        <v>29</v>
      </c>
      <c r="I102">
        <v>0</v>
      </c>
      <c r="J102" t="b">
        <v>0</v>
      </c>
      <c r="N102" t="b">
        <f>IF(ISNA(VLOOKUP(B102,[1]hasCommunityCenter!$A$1:$B$45,2,FALSE)),FALSE,VLOOKUP(B102,[1]hasCommunityCenter!$A$1:$B$45,2,FALSE))</f>
        <v>0</v>
      </c>
      <c r="O102" t="b">
        <v>0</v>
      </c>
      <c r="P102" t="b">
        <v>0</v>
      </c>
      <c r="Q102" t="b">
        <f>'School Parks'!P103=IF(ISNA(VLOOKUP(B102,[2]hasPublicArtDisplay!$A$1:$B$40,2,FALSE)),FALSE,VLOOKUP(B102,[2]hasPublicArtDisplay!$A$1:$B$40,2,FALSE))</f>
        <v>1</v>
      </c>
      <c r="R102" t="b">
        <f>IF(ISNA(VLOOKUP(B102,[3]hasRestrooms!$A$1:$B$63,2,FALSE)),FALSE,VLOOKUP(B102,[3]hasRestrooms!$A$1:$B$63,2,FALSE))</f>
        <v>0</v>
      </c>
      <c r="S102" t="b">
        <f>IF(ISNA(VLOOKUP(B102,[4]hasPortolet!$A$1:$B$81,2,FALSE)),FALSE,VLOOKUP(B102,[4]hasPortolet!$A$1:$B$81,2,FALSE))</f>
        <v>0</v>
      </c>
      <c r="T102" t="b">
        <f>IF(ISNA(VLOOKUP(B102,[5]hasWater!$A$1:$B$157,2,FALSE)),FALSE,VLOOKUP(B102,[5]hasWater!$A$1:$B$157,2,FALSE))</f>
        <v>0</v>
      </c>
      <c r="U102" t="b">
        <f>IF(ISNA(VLOOKUP(B102,[6]hasPavillion!$A$1:$B$97,2,FALSE)),FALSE,VLOOKUP(B102,[6]hasPavillion!$A$1:$B$97,2,FALSE))</f>
        <v>0</v>
      </c>
      <c r="V102" t="b">
        <f>IF(ISNA(VLOOKUP(B102,[7]hasPicnicTable!$A$1:$B$149,2,FALSE)),FALSE,VLOOKUP(B102,[7]hasPicnicTable!$A$1:$B$149,2,FALSE))</f>
        <v>0</v>
      </c>
      <c r="W102" t="b">
        <f>IF(ISNA(VLOOKUP(B102,[8]hasGrill!$A$1:$B$106,2,FALSE)),FALSE,VLOOKUP(B102,[8]hasGrill!$A$1:$B$106,2,FALSE))</f>
        <v>0</v>
      </c>
      <c r="X102" t="b">
        <f>IF(ISNA(VLOOKUP(B102,[9]hasPlayground!$A$1:$B$133,2,FALSE)),FALSE,VLOOKUP(B102,[9]hasPlayground!$A$1:$B$133,2,FALSE))</f>
        <v>0</v>
      </c>
      <c r="Y102" t="b">
        <f>IF(ISNA(VLOOKUP(B102,[10]hasBaseball!$A$1:$B$24,2,FALSE)),FALSE,VLOOKUP(B102,[10]hasBaseball!$A$1:$B$24,2,FALSE))</f>
        <v>0</v>
      </c>
      <c r="Z102" t="b">
        <f>IF(ISNA(VLOOKUP(B102,[11]hasBasketBall!$A$1:$B$90,2,FALSE)),FALSE,VLOOKUP(B102,[11]hasBasketBall!$A$1:$B$90,2,FALSE))</f>
        <v>0</v>
      </c>
      <c r="AA102" t="b">
        <v>0</v>
      </c>
      <c r="AB102" t="b">
        <v>0</v>
      </c>
      <c r="AC102" t="b">
        <v>0</v>
      </c>
      <c r="AD102" t="b">
        <v>0</v>
      </c>
      <c r="AE102" t="b">
        <f>IF(ISNA(VLOOKUP(B102,[12]hasDogPark!$A$1:$B$14,2,FALSE)),FALSE,VLOOKUP(B102,[12]hasDogPark!$A$1:$B$14,2,FALSE))</f>
        <v>0</v>
      </c>
      <c r="AF102" t="b">
        <v>0</v>
      </c>
      <c r="AG102" t="b">
        <v>0</v>
      </c>
      <c r="AH102" t="b">
        <v>0</v>
      </c>
      <c r="AI102" t="b">
        <v>0</v>
      </c>
      <c r="AJ102" t="b">
        <f>IF(ISNA(VLOOKUP(B102,[13]hasSkatePark!$A$1:$B$16,2,FALSE)),FALSE,VLOOKUP(B102,[13]hasSkatePark!$A$1:$B$16,2,FALSE))</f>
        <v>0</v>
      </c>
      <c r="AK102" t="b">
        <f>IF(ISNA(VLOOKUP(B102,[14]hasSoccer!$A$1:$B$31,2,FALSE)),FALSE,VLOOKUP(B102,[14]hasSoccer!$A$1:$B$31,2,FALSE))</f>
        <v>0</v>
      </c>
      <c r="AL102" t="b">
        <f>IF(ISNA(VLOOKUP(B102,[15]hasSoftball!$A$1:$B$55,2,FALSE)),FALSE,VLOOKUP(B102,[15]hasSoftball!$A$1:$B$55,2,FALSE))</f>
        <v>0</v>
      </c>
      <c r="AM102" t="b">
        <f>IF(ISNA(VLOOKUP(B102,[16]hasTennis!$A$1:$B$34,2,FALSE)),FALSE,VLOOKUP(B102,[16]hasTennis!$A$1:$B$34,2,FALSE))</f>
        <v>0</v>
      </c>
      <c r="AN102" t="b">
        <v>0</v>
      </c>
      <c r="AO102" t="b">
        <f>IF(ISNA(VLOOKUP(B102,[17]hasPool!$A$1:$B$29,2,FALSE)),FALSE,VLOOKUP(B102,[17]hasPool!$A$1:$B$29,2,FALSE))</f>
        <v>0</v>
      </c>
      <c r="AP102" t="b">
        <v>0</v>
      </c>
      <c r="AQ102" t="b">
        <f>IF(ISNA(VLOOKUP(B102,[18]unpavedBike!$A$1:$B$19,2,FALSE)),FALSE,VLOOKUP(B102,[18]unpavedBike!$A$1:$B$19,2,FALSE))</f>
        <v>0</v>
      </c>
      <c r="AR102" t="b">
        <f>IF(ISNA(VLOOKUP(B102,[19]pavedBike!$A$1:$B$62,2,FALSE)),FALSE,VLOOKUP(B102,[19]pavedBike!$A$1:$B$62,2,FALSE))</f>
        <v>0</v>
      </c>
      <c r="AS102" t="b">
        <f>IF(ISNA(VLOOKUP(B102,[20]hasWalkingTrail!$A$1:$B$142,2,FALSE)),FALSE,VLOOKUP(B102,[20]hasWalkingTrail!$A$1:$B$142,2,FALSE))</f>
        <v>0</v>
      </c>
    </row>
    <row r="103" spans="1:45" x14ac:dyDescent="0.2">
      <c r="A103">
        <v>127</v>
      </c>
      <c r="B103" t="s">
        <v>233</v>
      </c>
      <c r="E103" t="s">
        <v>39</v>
      </c>
      <c r="G103">
        <v>-98</v>
      </c>
      <c r="H103">
        <v>29</v>
      </c>
      <c r="I103">
        <v>0</v>
      </c>
      <c r="J103" t="b">
        <v>0</v>
      </c>
      <c r="N103" t="b">
        <f>IF(ISNA(VLOOKUP(B103,[1]hasCommunityCenter!$A$1:$B$45,2,FALSE)),FALSE,VLOOKUP(B103,[1]hasCommunityCenter!$A$1:$B$45,2,FALSE))</f>
        <v>0</v>
      </c>
      <c r="O103" t="b">
        <v>0</v>
      </c>
      <c r="P103" t="b">
        <v>0</v>
      </c>
      <c r="Q103" t="b">
        <f>'School Parks'!P104=IF(ISNA(VLOOKUP(B103,[2]hasPublicArtDisplay!$A$1:$B$40,2,FALSE)),FALSE,VLOOKUP(B103,[2]hasPublicArtDisplay!$A$1:$B$40,2,FALSE))</f>
        <v>1</v>
      </c>
      <c r="R103" t="b">
        <f>IF(ISNA(VLOOKUP(B103,[3]hasRestrooms!$A$1:$B$63,2,FALSE)),FALSE,VLOOKUP(B103,[3]hasRestrooms!$A$1:$B$63,2,FALSE))</f>
        <v>0</v>
      </c>
      <c r="S103" t="b">
        <f>IF(ISNA(VLOOKUP(B103,[4]hasPortolet!$A$1:$B$81,2,FALSE)),FALSE,VLOOKUP(B103,[4]hasPortolet!$A$1:$B$81,2,FALSE))</f>
        <v>0</v>
      </c>
      <c r="T103" t="b">
        <f>IF(ISNA(VLOOKUP(B103,[5]hasWater!$A$1:$B$157,2,FALSE)),FALSE,VLOOKUP(B103,[5]hasWater!$A$1:$B$157,2,FALSE))</f>
        <v>0</v>
      </c>
      <c r="U103" t="b">
        <f>IF(ISNA(VLOOKUP(B103,[6]hasPavillion!$A$1:$B$97,2,FALSE)),FALSE,VLOOKUP(B103,[6]hasPavillion!$A$1:$B$97,2,FALSE))</f>
        <v>0</v>
      </c>
      <c r="V103" t="b">
        <f>IF(ISNA(VLOOKUP(B103,[7]hasPicnicTable!$A$1:$B$149,2,FALSE)),FALSE,VLOOKUP(B103,[7]hasPicnicTable!$A$1:$B$149,2,FALSE))</f>
        <v>0</v>
      </c>
      <c r="W103" t="b">
        <f>IF(ISNA(VLOOKUP(B103,[8]hasGrill!$A$1:$B$106,2,FALSE)),FALSE,VLOOKUP(B103,[8]hasGrill!$A$1:$B$106,2,FALSE))</f>
        <v>0</v>
      </c>
      <c r="X103" t="b">
        <f>IF(ISNA(VLOOKUP(B103,[9]hasPlayground!$A$1:$B$133,2,FALSE)),FALSE,VLOOKUP(B103,[9]hasPlayground!$A$1:$B$133,2,FALSE))</f>
        <v>0</v>
      </c>
      <c r="Y103" t="b">
        <f>IF(ISNA(VLOOKUP(B103,[10]hasBaseball!$A$1:$B$24,2,FALSE)),FALSE,VLOOKUP(B103,[10]hasBaseball!$A$1:$B$24,2,FALSE))</f>
        <v>0</v>
      </c>
      <c r="Z103" t="b">
        <f>IF(ISNA(VLOOKUP(B103,[11]hasBasketBall!$A$1:$B$90,2,FALSE)),FALSE,VLOOKUP(B103,[11]hasBasketBall!$A$1:$B$90,2,FALSE))</f>
        <v>0</v>
      </c>
      <c r="AA103" t="b">
        <v>0</v>
      </c>
      <c r="AB103" t="b">
        <v>0</v>
      </c>
      <c r="AC103" t="b">
        <v>0</v>
      </c>
      <c r="AD103" t="b">
        <v>0</v>
      </c>
      <c r="AE103" t="b">
        <f>IF(ISNA(VLOOKUP(B103,[12]hasDogPark!$A$1:$B$14,2,FALSE)),FALSE,VLOOKUP(B103,[12]hasDogPark!$A$1:$B$14,2,FALSE))</f>
        <v>0</v>
      </c>
      <c r="AF103" t="b">
        <v>0</v>
      </c>
      <c r="AG103" t="b">
        <v>0</v>
      </c>
      <c r="AH103" t="b">
        <v>0</v>
      </c>
      <c r="AI103" t="b">
        <v>0</v>
      </c>
      <c r="AJ103" t="b">
        <f>IF(ISNA(VLOOKUP(B103,[13]hasSkatePark!$A$1:$B$16,2,FALSE)),FALSE,VLOOKUP(B103,[13]hasSkatePark!$A$1:$B$16,2,FALSE))</f>
        <v>0</v>
      </c>
      <c r="AK103" t="b">
        <f>IF(ISNA(VLOOKUP(B103,[14]hasSoccer!$A$1:$B$31,2,FALSE)),FALSE,VLOOKUP(B103,[14]hasSoccer!$A$1:$B$31,2,FALSE))</f>
        <v>0</v>
      </c>
      <c r="AL103" t="b">
        <f>IF(ISNA(VLOOKUP(B103,[15]hasSoftball!$A$1:$B$55,2,FALSE)),FALSE,VLOOKUP(B103,[15]hasSoftball!$A$1:$B$55,2,FALSE))</f>
        <v>0</v>
      </c>
      <c r="AM103" t="b">
        <f>IF(ISNA(VLOOKUP(B103,[16]hasTennis!$A$1:$B$34,2,FALSE)),FALSE,VLOOKUP(B103,[16]hasTennis!$A$1:$B$34,2,FALSE))</f>
        <v>0</v>
      </c>
      <c r="AN103" t="b">
        <v>0</v>
      </c>
      <c r="AO103" t="b">
        <f>IF(ISNA(VLOOKUP(B103,[17]hasPool!$A$1:$B$29,2,FALSE)),FALSE,VLOOKUP(B103,[17]hasPool!$A$1:$B$29,2,FALSE))</f>
        <v>0</v>
      </c>
      <c r="AP103" t="b">
        <v>0</v>
      </c>
      <c r="AQ103" t="b">
        <f>IF(ISNA(VLOOKUP(B103,[18]unpavedBike!$A$1:$B$19,2,FALSE)),FALSE,VLOOKUP(B103,[18]unpavedBike!$A$1:$B$19,2,FALSE))</f>
        <v>0</v>
      </c>
      <c r="AR103" t="b">
        <f>IF(ISNA(VLOOKUP(B103,[19]pavedBike!$A$1:$B$62,2,FALSE)),FALSE,VLOOKUP(B103,[19]pavedBike!$A$1:$B$62,2,FALSE))</f>
        <v>0</v>
      </c>
      <c r="AS103" t="b">
        <f>IF(ISNA(VLOOKUP(B103,[20]hasWalkingTrail!$A$1:$B$142,2,FALSE)),FALSE,VLOOKUP(B103,[20]hasWalkingTrail!$A$1:$B$142,2,FALSE))</f>
        <v>0</v>
      </c>
    </row>
    <row r="104" spans="1:45" x14ac:dyDescent="0.2">
      <c r="A104">
        <v>128</v>
      </c>
      <c r="B104" t="s">
        <v>234</v>
      </c>
      <c r="E104" t="s">
        <v>39</v>
      </c>
      <c r="G104">
        <v>-98</v>
      </c>
      <c r="H104">
        <v>29</v>
      </c>
      <c r="I104">
        <v>0</v>
      </c>
      <c r="J104" t="b">
        <v>0</v>
      </c>
      <c r="N104" t="b">
        <f>IF(ISNA(VLOOKUP(B104,[1]hasCommunityCenter!$A$1:$B$45,2,FALSE)),FALSE,VLOOKUP(B104,[1]hasCommunityCenter!$A$1:$B$45,2,FALSE))</f>
        <v>0</v>
      </c>
      <c r="O104" t="b">
        <v>0</v>
      </c>
      <c r="P104" t="b">
        <v>0</v>
      </c>
      <c r="Q104" t="b">
        <f>'School Parks'!P105=IF(ISNA(VLOOKUP(B104,[2]hasPublicArtDisplay!$A$1:$B$40,2,FALSE)),FALSE,VLOOKUP(B104,[2]hasPublicArtDisplay!$A$1:$B$40,2,FALSE))</f>
        <v>1</v>
      </c>
      <c r="R104" t="b">
        <f>IF(ISNA(VLOOKUP(B104,[3]hasRestrooms!$A$1:$B$63,2,FALSE)),FALSE,VLOOKUP(B104,[3]hasRestrooms!$A$1:$B$63,2,FALSE))</f>
        <v>0</v>
      </c>
      <c r="S104" t="b">
        <f>IF(ISNA(VLOOKUP(B104,[4]hasPortolet!$A$1:$B$81,2,FALSE)),FALSE,VLOOKUP(B104,[4]hasPortolet!$A$1:$B$81,2,FALSE))</f>
        <v>1</v>
      </c>
      <c r="T104" t="b">
        <f>IF(ISNA(VLOOKUP(B104,[5]hasWater!$A$1:$B$157,2,FALSE)),FALSE,VLOOKUP(B104,[5]hasWater!$A$1:$B$157,2,FALSE))</f>
        <v>1</v>
      </c>
      <c r="U104" t="b">
        <f>IF(ISNA(VLOOKUP(B104,[6]hasPavillion!$A$1:$B$97,2,FALSE)),FALSE,VLOOKUP(B104,[6]hasPavillion!$A$1:$B$97,2,FALSE))</f>
        <v>1</v>
      </c>
      <c r="V104" t="b">
        <f>IF(ISNA(VLOOKUP(B104,[7]hasPicnicTable!$A$1:$B$149,2,FALSE)),FALSE,VLOOKUP(B104,[7]hasPicnicTable!$A$1:$B$149,2,FALSE))</f>
        <v>1</v>
      </c>
      <c r="W104" t="b">
        <f>IF(ISNA(VLOOKUP(B104,[8]hasGrill!$A$1:$B$106,2,FALSE)),FALSE,VLOOKUP(B104,[8]hasGrill!$A$1:$B$106,2,FALSE))</f>
        <v>1</v>
      </c>
      <c r="X104" t="b">
        <f>IF(ISNA(VLOOKUP(B104,[9]hasPlayground!$A$1:$B$133,2,FALSE)),FALSE,VLOOKUP(B104,[9]hasPlayground!$A$1:$B$133,2,FALSE))</f>
        <v>1</v>
      </c>
      <c r="Y104" t="b">
        <f>IF(ISNA(VLOOKUP(B104,[10]hasBaseball!$A$1:$B$24,2,FALSE)),FALSE,VLOOKUP(B104,[10]hasBaseball!$A$1:$B$24,2,FALSE))</f>
        <v>0</v>
      </c>
      <c r="Z104" t="b">
        <f>IF(ISNA(VLOOKUP(B104,[11]hasBasketBall!$A$1:$B$90,2,FALSE)),FALSE,VLOOKUP(B104,[11]hasBasketBall!$A$1:$B$90,2,FALSE))</f>
        <v>1</v>
      </c>
      <c r="AA104" t="b">
        <v>0</v>
      </c>
      <c r="AB104" t="b">
        <v>0</v>
      </c>
      <c r="AC104" t="b">
        <v>0</v>
      </c>
      <c r="AD104" t="b">
        <v>0</v>
      </c>
      <c r="AE104" t="b">
        <f>IF(ISNA(VLOOKUP(B104,[12]hasDogPark!$A$1:$B$14,2,FALSE)),FALSE,VLOOKUP(B104,[12]hasDogPark!$A$1:$B$14,2,FALSE))</f>
        <v>0</v>
      </c>
      <c r="AF104" t="b">
        <v>1</v>
      </c>
      <c r="AG104" t="b">
        <v>0</v>
      </c>
      <c r="AH104" t="b">
        <v>0</v>
      </c>
      <c r="AI104" t="b">
        <v>0</v>
      </c>
      <c r="AJ104" t="b">
        <f>IF(ISNA(VLOOKUP(B104,[13]hasSkatePark!$A$1:$B$16,2,FALSE)),FALSE,VLOOKUP(B104,[13]hasSkatePark!$A$1:$B$16,2,FALSE))</f>
        <v>0</v>
      </c>
      <c r="AK104" t="b">
        <f>IF(ISNA(VLOOKUP(B104,[14]hasSoccer!$A$1:$B$31,2,FALSE)),FALSE,VLOOKUP(B104,[14]hasSoccer!$A$1:$B$31,2,FALSE))</f>
        <v>1</v>
      </c>
      <c r="AL104" t="b">
        <f>IF(ISNA(VLOOKUP(B104,[15]hasSoftball!$A$1:$B$55,2,FALSE)),FALSE,VLOOKUP(B104,[15]hasSoftball!$A$1:$B$55,2,FALSE))</f>
        <v>0</v>
      </c>
      <c r="AM104" t="b">
        <f>IF(ISNA(VLOOKUP(B104,[16]hasTennis!$A$1:$B$34,2,FALSE)),FALSE,VLOOKUP(B104,[16]hasTennis!$A$1:$B$34,2,FALSE))</f>
        <v>0</v>
      </c>
      <c r="AN104" t="b">
        <v>0</v>
      </c>
      <c r="AO104" t="b">
        <f>IF(ISNA(VLOOKUP(B104,[17]hasPool!$A$1:$B$29,2,FALSE)),FALSE,VLOOKUP(B104,[17]hasPool!$A$1:$B$29,2,FALSE))</f>
        <v>0</v>
      </c>
      <c r="AP104" t="b">
        <v>0</v>
      </c>
      <c r="AQ104" t="b">
        <f>IF(ISNA(VLOOKUP(B104,[18]unpavedBike!$A$1:$B$19,2,FALSE)),FALSE,VLOOKUP(B104,[18]unpavedBike!$A$1:$B$19,2,FALSE))</f>
        <v>0</v>
      </c>
      <c r="AR104" t="b">
        <f>IF(ISNA(VLOOKUP(B104,[19]pavedBike!$A$1:$B$62,2,FALSE)),FALSE,VLOOKUP(B104,[19]pavedBike!$A$1:$B$62,2,FALSE))</f>
        <v>1</v>
      </c>
      <c r="AS104" t="b">
        <f>IF(ISNA(VLOOKUP(B104,[20]hasWalkingTrail!$A$1:$B$142,2,FALSE)),FALSE,VLOOKUP(B104,[20]hasWalkingTrail!$A$1:$B$142,2,FALSE))</f>
        <v>1</v>
      </c>
    </row>
    <row r="105" spans="1:45" x14ac:dyDescent="0.2">
      <c r="A105">
        <v>129</v>
      </c>
      <c r="B105" t="s">
        <v>235</v>
      </c>
      <c r="E105" t="s">
        <v>39</v>
      </c>
      <c r="G105">
        <v>-98</v>
      </c>
      <c r="H105">
        <v>29</v>
      </c>
      <c r="I105">
        <v>0</v>
      </c>
      <c r="J105" t="b">
        <v>0</v>
      </c>
      <c r="N105" t="b">
        <f>IF(ISNA(VLOOKUP(B105,[1]hasCommunityCenter!$A$1:$B$45,2,FALSE)),FALSE,VLOOKUP(B105,[1]hasCommunityCenter!$A$1:$B$45,2,FALSE))</f>
        <v>1</v>
      </c>
      <c r="O105" t="b">
        <v>0</v>
      </c>
      <c r="P105" t="b">
        <v>1</v>
      </c>
      <c r="Q105" t="b">
        <f>'School Parks'!P106=IF(ISNA(VLOOKUP(B105,[2]hasPublicArtDisplay!$A$1:$B$40,2,FALSE)),FALSE,VLOOKUP(B105,[2]hasPublicArtDisplay!$A$1:$B$40,2,FALSE))</f>
        <v>1</v>
      </c>
      <c r="R105" t="b">
        <f>IF(ISNA(VLOOKUP(B105,[3]hasRestrooms!$A$1:$B$63,2,FALSE)),FALSE,VLOOKUP(B105,[3]hasRestrooms!$A$1:$B$63,2,FALSE))</f>
        <v>1</v>
      </c>
      <c r="S105" t="b">
        <f>IF(ISNA(VLOOKUP(B105,[4]hasPortolet!$A$1:$B$81,2,FALSE)),FALSE,VLOOKUP(B105,[4]hasPortolet!$A$1:$B$81,2,FALSE))</f>
        <v>1</v>
      </c>
      <c r="T105" t="b">
        <f>IF(ISNA(VLOOKUP(B105,[5]hasWater!$A$1:$B$157,2,FALSE)),FALSE,VLOOKUP(B105,[5]hasWater!$A$1:$B$157,2,FALSE))</f>
        <v>1</v>
      </c>
      <c r="U105" t="b">
        <f>IF(ISNA(VLOOKUP(B105,[6]hasPavillion!$A$1:$B$97,2,FALSE)),FALSE,VLOOKUP(B105,[6]hasPavillion!$A$1:$B$97,2,FALSE))</f>
        <v>1</v>
      </c>
      <c r="V105" t="b">
        <f>IF(ISNA(VLOOKUP(B105,[7]hasPicnicTable!$A$1:$B$149,2,FALSE)),FALSE,VLOOKUP(B105,[7]hasPicnicTable!$A$1:$B$149,2,FALSE))</f>
        <v>1</v>
      </c>
      <c r="W105" t="b">
        <f>IF(ISNA(VLOOKUP(B105,[8]hasGrill!$A$1:$B$106,2,FALSE)),FALSE,VLOOKUP(B105,[8]hasGrill!$A$1:$B$106,2,FALSE))</f>
        <v>1</v>
      </c>
      <c r="X105" t="b">
        <f>IF(ISNA(VLOOKUP(B105,[9]hasPlayground!$A$1:$B$133,2,FALSE)),FALSE,VLOOKUP(B105,[9]hasPlayground!$A$1:$B$133,2,FALSE))</f>
        <v>1</v>
      </c>
      <c r="Y105" t="b">
        <f>IF(ISNA(VLOOKUP(B105,[10]hasBaseball!$A$1:$B$24,2,FALSE)),FALSE,VLOOKUP(B105,[10]hasBaseball!$A$1:$B$24,2,FALSE))</f>
        <v>1</v>
      </c>
      <c r="Z105" t="b">
        <f>IF(ISNA(VLOOKUP(B105,[11]hasBasketBall!$A$1:$B$90,2,FALSE)),FALSE,VLOOKUP(B105,[11]hasBasketBall!$A$1:$B$90,2,FALSE))</f>
        <v>1</v>
      </c>
      <c r="AA105" t="b">
        <v>0</v>
      </c>
      <c r="AB105" t="b">
        <v>0</v>
      </c>
      <c r="AC105" t="b">
        <v>0</v>
      </c>
      <c r="AD105" t="b">
        <v>0</v>
      </c>
      <c r="AE105" t="b">
        <f>IF(ISNA(VLOOKUP(B105,[12]hasDogPark!$A$1:$B$14,2,FALSE)),FALSE,VLOOKUP(B105,[12]hasDogPark!$A$1:$B$14,2,FALSE))</f>
        <v>0</v>
      </c>
      <c r="AF105" t="b">
        <v>0</v>
      </c>
      <c r="AG105" t="b">
        <v>0</v>
      </c>
      <c r="AH105" t="b">
        <v>0</v>
      </c>
      <c r="AI105" t="b">
        <v>0</v>
      </c>
      <c r="AJ105" t="b">
        <f>IF(ISNA(VLOOKUP(B105,[13]hasSkatePark!$A$1:$B$16,2,FALSE)),FALSE,VLOOKUP(B105,[13]hasSkatePark!$A$1:$B$16,2,FALSE))</f>
        <v>0</v>
      </c>
      <c r="AK105" t="b">
        <f>IF(ISNA(VLOOKUP(B105,[14]hasSoccer!$A$1:$B$31,2,FALSE)),FALSE,VLOOKUP(B105,[14]hasSoccer!$A$1:$B$31,2,FALSE))</f>
        <v>0</v>
      </c>
      <c r="AL105" t="b">
        <f>IF(ISNA(VLOOKUP(B105,[15]hasSoftball!$A$1:$B$55,2,FALSE)),FALSE,VLOOKUP(B105,[15]hasSoftball!$A$1:$B$55,2,FALSE))</f>
        <v>1</v>
      </c>
      <c r="AM105" t="b">
        <f>IF(ISNA(VLOOKUP(B105,[16]hasTennis!$A$1:$B$34,2,FALSE)),FALSE,VLOOKUP(B105,[16]hasTennis!$A$1:$B$34,2,FALSE))</f>
        <v>0</v>
      </c>
      <c r="AN105" t="b">
        <v>0</v>
      </c>
      <c r="AO105" t="b">
        <f>IF(ISNA(VLOOKUP(B105,[17]hasPool!$A$1:$B$29,2,FALSE)),FALSE,VLOOKUP(B105,[17]hasPool!$A$1:$B$29,2,FALSE))</f>
        <v>1</v>
      </c>
      <c r="AP105" t="b">
        <v>0</v>
      </c>
      <c r="AQ105" t="b">
        <f>IF(ISNA(VLOOKUP(B105,[18]unpavedBike!$A$1:$B$19,2,FALSE)),FALSE,VLOOKUP(B105,[18]unpavedBike!$A$1:$B$19,2,FALSE))</f>
        <v>0</v>
      </c>
      <c r="AR105" t="b">
        <f>IF(ISNA(VLOOKUP(B105,[19]pavedBike!$A$1:$B$62,2,FALSE)),FALSE,VLOOKUP(B105,[19]pavedBike!$A$1:$B$62,2,FALSE))</f>
        <v>0</v>
      </c>
      <c r="AS105" t="b">
        <f>IF(ISNA(VLOOKUP(B105,[20]hasWalkingTrail!$A$1:$B$142,2,FALSE)),FALSE,VLOOKUP(B105,[20]hasWalkingTrail!$A$1:$B$142,2,FALSE))</f>
        <v>1</v>
      </c>
    </row>
    <row r="106" spans="1:45" x14ac:dyDescent="0.2">
      <c r="A106">
        <v>130</v>
      </c>
      <c r="B106" t="s">
        <v>236</v>
      </c>
      <c r="E106" t="s">
        <v>39</v>
      </c>
      <c r="G106">
        <v>-98</v>
      </c>
      <c r="H106">
        <v>29</v>
      </c>
      <c r="I106">
        <v>0</v>
      </c>
      <c r="J106" t="b">
        <v>0</v>
      </c>
      <c r="N106" t="b">
        <f>IF(ISNA(VLOOKUP(B106,[1]hasCommunityCenter!$A$1:$B$45,2,FALSE)),FALSE,VLOOKUP(B106,[1]hasCommunityCenter!$A$1:$B$45,2,FALSE))</f>
        <v>0</v>
      </c>
      <c r="O106" t="b">
        <v>0</v>
      </c>
      <c r="P106" t="b">
        <v>0</v>
      </c>
      <c r="Q106" t="b">
        <f>'School Parks'!P107=IF(ISNA(VLOOKUP(B106,[2]hasPublicArtDisplay!$A$1:$B$40,2,FALSE)),FALSE,VLOOKUP(B106,[2]hasPublicArtDisplay!$A$1:$B$40,2,FALSE))</f>
        <v>1</v>
      </c>
      <c r="R106" t="b">
        <f>IF(ISNA(VLOOKUP(B106,[3]hasRestrooms!$A$1:$B$63,2,FALSE)),FALSE,VLOOKUP(B106,[3]hasRestrooms!$A$1:$B$63,2,FALSE))</f>
        <v>0</v>
      </c>
      <c r="S106" t="b">
        <f>IF(ISNA(VLOOKUP(B106,[4]hasPortolet!$A$1:$B$81,2,FALSE)),FALSE,VLOOKUP(B106,[4]hasPortolet!$A$1:$B$81,2,FALSE))</f>
        <v>0</v>
      </c>
      <c r="T106" t="b">
        <f>IF(ISNA(VLOOKUP(B106,[5]hasWater!$A$1:$B$157,2,FALSE)),FALSE,VLOOKUP(B106,[5]hasWater!$A$1:$B$157,2,FALSE))</f>
        <v>0</v>
      </c>
      <c r="U106" t="b">
        <f>IF(ISNA(VLOOKUP(B106,[6]hasPavillion!$A$1:$B$97,2,FALSE)),FALSE,VLOOKUP(B106,[6]hasPavillion!$A$1:$B$97,2,FALSE))</f>
        <v>0</v>
      </c>
      <c r="V106" t="b">
        <f>IF(ISNA(VLOOKUP(B106,[7]hasPicnicTable!$A$1:$B$149,2,FALSE)),FALSE,VLOOKUP(B106,[7]hasPicnicTable!$A$1:$B$149,2,FALSE))</f>
        <v>1</v>
      </c>
      <c r="W106" t="b">
        <f>IF(ISNA(VLOOKUP(B106,[8]hasGrill!$A$1:$B$106,2,FALSE)),FALSE,VLOOKUP(B106,[8]hasGrill!$A$1:$B$106,2,FALSE))</f>
        <v>1</v>
      </c>
      <c r="X106" t="b">
        <f>IF(ISNA(VLOOKUP(B106,[9]hasPlayground!$A$1:$B$133,2,FALSE)),FALSE,VLOOKUP(B106,[9]hasPlayground!$A$1:$B$133,2,FALSE))</f>
        <v>1</v>
      </c>
      <c r="Y106" t="b">
        <f>IF(ISNA(VLOOKUP(B106,[10]hasBaseball!$A$1:$B$24,2,FALSE)),FALSE,VLOOKUP(B106,[10]hasBaseball!$A$1:$B$24,2,FALSE))</f>
        <v>0</v>
      </c>
      <c r="Z106" t="b">
        <f>IF(ISNA(VLOOKUP(B106,[11]hasBasketBall!$A$1:$B$90,2,FALSE)),FALSE,VLOOKUP(B106,[11]hasBasketBall!$A$1:$B$90,2,FALSE))</f>
        <v>1</v>
      </c>
      <c r="AA106" t="b">
        <v>0</v>
      </c>
      <c r="AB106" t="b">
        <v>0</v>
      </c>
      <c r="AC106" t="b">
        <v>0</v>
      </c>
      <c r="AD106" t="b">
        <v>0</v>
      </c>
      <c r="AE106" t="b">
        <f>IF(ISNA(VLOOKUP(B106,[12]hasDogPark!$A$1:$B$14,2,FALSE)),FALSE,VLOOKUP(B106,[12]hasDogPark!$A$1:$B$14,2,FALSE))</f>
        <v>0</v>
      </c>
      <c r="AF106" t="b">
        <v>1</v>
      </c>
      <c r="AG106" t="b">
        <v>0</v>
      </c>
      <c r="AH106" t="b">
        <v>0</v>
      </c>
      <c r="AI106" t="b">
        <v>0</v>
      </c>
      <c r="AJ106" t="b">
        <f>IF(ISNA(VLOOKUP(B106,[13]hasSkatePark!$A$1:$B$16,2,FALSE)),FALSE,VLOOKUP(B106,[13]hasSkatePark!$A$1:$B$16,2,FALSE))</f>
        <v>0</v>
      </c>
      <c r="AK106" t="b">
        <f>IF(ISNA(VLOOKUP(B106,[14]hasSoccer!$A$1:$B$31,2,FALSE)),FALSE,VLOOKUP(B106,[14]hasSoccer!$A$1:$B$31,2,FALSE))</f>
        <v>0</v>
      </c>
      <c r="AL106" t="b">
        <f>IF(ISNA(VLOOKUP(B106,[15]hasSoftball!$A$1:$B$55,2,FALSE)),FALSE,VLOOKUP(B106,[15]hasSoftball!$A$1:$B$55,2,FALSE))</f>
        <v>0</v>
      </c>
      <c r="AM106" t="b">
        <f>IF(ISNA(VLOOKUP(B106,[16]hasTennis!$A$1:$B$34,2,FALSE)),FALSE,VLOOKUP(B106,[16]hasTennis!$A$1:$B$34,2,FALSE))</f>
        <v>0</v>
      </c>
      <c r="AN106" t="b">
        <v>0</v>
      </c>
      <c r="AO106" t="b">
        <f>IF(ISNA(VLOOKUP(B106,[17]hasPool!$A$1:$B$29,2,FALSE)),FALSE,VLOOKUP(B106,[17]hasPool!$A$1:$B$29,2,FALSE))</f>
        <v>0</v>
      </c>
      <c r="AP106" t="b">
        <v>0</v>
      </c>
      <c r="AQ106" t="b">
        <f>IF(ISNA(VLOOKUP(B106,[18]unpavedBike!$A$1:$B$19,2,FALSE)),FALSE,VLOOKUP(B106,[18]unpavedBike!$A$1:$B$19,2,FALSE))</f>
        <v>0</v>
      </c>
      <c r="AR106" t="b">
        <f>IF(ISNA(VLOOKUP(B106,[19]pavedBike!$A$1:$B$62,2,FALSE)),FALSE,VLOOKUP(B106,[19]pavedBike!$A$1:$B$62,2,FALSE))</f>
        <v>0</v>
      </c>
      <c r="AS106" t="b">
        <f>IF(ISNA(VLOOKUP(B106,[20]hasWalkingTrail!$A$1:$B$142,2,FALSE)),FALSE,VLOOKUP(B106,[20]hasWalkingTrail!$A$1:$B$142,2,FALSE))</f>
        <v>0</v>
      </c>
    </row>
    <row r="107" spans="1:45" x14ac:dyDescent="0.2">
      <c r="A107">
        <v>131</v>
      </c>
      <c r="B107" t="s">
        <v>237</v>
      </c>
      <c r="E107" t="s">
        <v>39</v>
      </c>
      <c r="G107">
        <v>-98</v>
      </c>
      <c r="H107">
        <v>29</v>
      </c>
      <c r="I107">
        <v>0</v>
      </c>
      <c r="J107" t="b">
        <v>0</v>
      </c>
      <c r="N107" t="b">
        <f>IF(ISNA(VLOOKUP(B107,[1]hasCommunityCenter!$A$1:$B$45,2,FALSE)),FALSE,VLOOKUP(B107,[1]hasCommunityCenter!$A$1:$B$45,2,FALSE))</f>
        <v>0</v>
      </c>
      <c r="O107" t="b">
        <v>0</v>
      </c>
      <c r="P107" t="b">
        <v>0</v>
      </c>
      <c r="Q107" t="b">
        <f>'School Parks'!P108=IF(ISNA(VLOOKUP(B107,[2]hasPublicArtDisplay!$A$1:$B$40,2,FALSE)),FALSE,VLOOKUP(B107,[2]hasPublicArtDisplay!$A$1:$B$40,2,FALSE))</f>
        <v>1</v>
      </c>
      <c r="R107" t="b">
        <f>IF(ISNA(VLOOKUP(B107,[3]hasRestrooms!$A$1:$B$63,2,FALSE)),FALSE,VLOOKUP(B107,[3]hasRestrooms!$A$1:$B$63,2,FALSE))</f>
        <v>0</v>
      </c>
      <c r="S107" t="b">
        <f>IF(ISNA(VLOOKUP(B107,[4]hasPortolet!$A$1:$B$81,2,FALSE)),FALSE,VLOOKUP(B107,[4]hasPortolet!$A$1:$B$81,2,FALSE))</f>
        <v>0</v>
      </c>
      <c r="T107" t="b">
        <f>IF(ISNA(VLOOKUP(B107,[5]hasWater!$A$1:$B$157,2,FALSE)),FALSE,VLOOKUP(B107,[5]hasWater!$A$1:$B$157,2,FALSE))</f>
        <v>0</v>
      </c>
      <c r="U107" t="b">
        <f>IF(ISNA(VLOOKUP(B107,[6]hasPavillion!$A$1:$B$97,2,FALSE)),FALSE,VLOOKUP(B107,[6]hasPavillion!$A$1:$B$97,2,FALSE))</f>
        <v>0</v>
      </c>
      <c r="V107" t="b">
        <f>IF(ISNA(VLOOKUP(B107,[7]hasPicnicTable!$A$1:$B$149,2,FALSE)),FALSE,VLOOKUP(B107,[7]hasPicnicTable!$A$1:$B$149,2,FALSE))</f>
        <v>0</v>
      </c>
      <c r="W107" t="b">
        <f>IF(ISNA(VLOOKUP(B107,[8]hasGrill!$A$1:$B$106,2,FALSE)),FALSE,VLOOKUP(B107,[8]hasGrill!$A$1:$B$106,2,FALSE))</f>
        <v>0</v>
      </c>
      <c r="X107" t="b">
        <f>IF(ISNA(VLOOKUP(B107,[9]hasPlayground!$A$1:$B$133,2,FALSE)),FALSE,VLOOKUP(B107,[9]hasPlayground!$A$1:$B$133,2,FALSE))</f>
        <v>0</v>
      </c>
      <c r="Y107" t="b">
        <f>IF(ISNA(VLOOKUP(B107,[10]hasBaseball!$A$1:$B$24,2,FALSE)),FALSE,VLOOKUP(B107,[10]hasBaseball!$A$1:$B$24,2,FALSE))</f>
        <v>0</v>
      </c>
      <c r="Z107" t="b">
        <f>IF(ISNA(VLOOKUP(B107,[11]hasBasketBall!$A$1:$B$90,2,FALSE)),FALSE,VLOOKUP(B107,[11]hasBasketBall!$A$1:$B$90,2,FALSE))</f>
        <v>0</v>
      </c>
      <c r="AA107" t="b">
        <v>0</v>
      </c>
      <c r="AB107" t="b">
        <v>0</v>
      </c>
      <c r="AC107" t="b">
        <v>0</v>
      </c>
      <c r="AD107" t="b">
        <v>0</v>
      </c>
      <c r="AE107" t="b">
        <f>IF(ISNA(VLOOKUP(B107,[12]hasDogPark!$A$1:$B$14,2,FALSE)),FALSE,VLOOKUP(B107,[12]hasDogPark!$A$1:$B$14,2,FALSE))</f>
        <v>0</v>
      </c>
      <c r="AF107" t="b">
        <v>0</v>
      </c>
      <c r="AG107" t="b">
        <v>0</v>
      </c>
      <c r="AH107" t="b">
        <v>0</v>
      </c>
      <c r="AI107" t="b">
        <v>0</v>
      </c>
      <c r="AJ107" t="b">
        <f>IF(ISNA(VLOOKUP(B107,[13]hasSkatePark!$A$1:$B$16,2,FALSE)),FALSE,VLOOKUP(B107,[13]hasSkatePark!$A$1:$B$16,2,FALSE))</f>
        <v>0</v>
      </c>
      <c r="AK107" t="b">
        <f>IF(ISNA(VLOOKUP(B107,[14]hasSoccer!$A$1:$B$31,2,FALSE)),FALSE,VLOOKUP(B107,[14]hasSoccer!$A$1:$B$31,2,FALSE))</f>
        <v>0</v>
      </c>
      <c r="AL107" t="b">
        <f>IF(ISNA(VLOOKUP(B107,[15]hasSoftball!$A$1:$B$55,2,FALSE)),FALSE,VLOOKUP(B107,[15]hasSoftball!$A$1:$B$55,2,FALSE))</f>
        <v>0</v>
      </c>
      <c r="AM107" t="b">
        <f>IF(ISNA(VLOOKUP(B107,[16]hasTennis!$A$1:$B$34,2,FALSE)),FALSE,VLOOKUP(B107,[16]hasTennis!$A$1:$B$34,2,FALSE))</f>
        <v>0</v>
      </c>
      <c r="AN107" t="b">
        <v>0</v>
      </c>
      <c r="AO107" t="b">
        <f>IF(ISNA(VLOOKUP(B107,[17]hasPool!$A$1:$B$29,2,FALSE)),FALSE,VLOOKUP(B107,[17]hasPool!$A$1:$B$29,2,FALSE))</f>
        <v>0</v>
      </c>
      <c r="AP107" t="b">
        <v>0</v>
      </c>
      <c r="AQ107" t="b">
        <f>IF(ISNA(VLOOKUP(B107,[18]unpavedBike!$A$1:$B$19,2,FALSE)),FALSE,VLOOKUP(B107,[18]unpavedBike!$A$1:$B$19,2,FALSE))</f>
        <v>0</v>
      </c>
      <c r="AR107" t="b">
        <f>IF(ISNA(VLOOKUP(B107,[19]pavedBike!$A$1:$B$62,2,FALSE)),FALSE,VLOOKUP(B107,[19]pavedBike!$A$1:$B$62,2,FALSE))</f>
        <v>0</v>
      </c>
      <c r="AS107" t="b">
        <f>IF(ISNA(VLOOKUP(B107,[20]hasWalkingTrail!$A$1:$B$142,2,FALSE)),FALSE,VLOOKUP(B107,[20]hasWalkingTrail!$A$1:$B$142,2,FALSE))</f>
        <v>0</v>
      </c>
    </row>
    <row r="108" spans="1:45" x14ac:dyDescent="0.2">
      <c r="A108">
        <v>132</v>
      </c>
      <c r="B108" t="s">
        <v>238</v>
      </c>
      <c r="E108" t="s">
        <v>39</v>
      </c>
      <c r="G108">
        <v>-98</v>
      </c>
      <c r="H108">
        <v>29</v>
      </c>
      <c r="I108">
        <v>0</v>
      </c>
      <c r="J108" t="b">
        <v>0</v>
      </c>
      <c r="N108" t="b">
        <f>IF(ISNA(VLOOKUP(B108,[1]hasCommunityCenter!$A$1:$B$45,2,FALSE)),FALSE,VLOOKUP(B108,[1]hasCommunityCenter!$A$1:$B$45,2,FALSE))</f>
        <v>0</v>
      </c>
      <c r="O108" t="b">
        <v>0</v>
      </c>
      <c r="P108" t="b">
        <v>0</v>
      </c>
      <c r="Q108" t="b">
        <f>'School Parks'!P109=IF(ISNA(VLOOKUP(B108,[2]hasPublicArtDisplay!$A$1:$B$40,2,FALSE)),FALSE,VLOOKUP(B108,[2]hasPublicArtDisplay!$A$1:$B$40,2,FALSE))</f>
        <v>1</v>
      </c>
      <c r="R108" t="b">
        <f>IF(ISNA(VLOOKUP(B108,[3]hasRestrooms!$A$1:$B$63,2,FALSE)),FALSE,VLOOKUP(B108,[3]hasRestrooms!$A$1:$B$63,2,FALSE))</f>
        <v>0</v>
      </c>
      <c r="S108" t="b">
        <f>IF(ISNA(VLOOKUP(B108,[4]hasPortolet!$A$1:$B$81,2,FALSE)),FALSE,VLOOKUP(B108,[4]hasPortolet!$A$1:$B$81,2,FALSE))</f>
        <v>0</v>
      </c>
      <c r="T108" t="b">
        <f>IF(ISNA(VLOOKUP(B108,[5]hasWater!$A$1:$B$157,2,FALSE)),FALSE,VLOOKUP(B108,[5]hasWater!$A$1:$B$157,2,FALSE))</f>
        <v>0</v>
      </c>
      <c r="U108" t="b">
        <f>IF(ISNA(VLOOKUP(B108,[6]hasPavillion!$A$1:$B$97,2,FALSE)),FALSE,VLOOKUP(B108,[6]hasPavillion!$A$1:$B$97,2,FALSE))</f>
        <v>1</v>
      </c>
      <c r="V108" t="b">
        <f>IF(ISNA(VLOOKUP(B108,[7]hasPicnicTable!$A$1:$B$149,2,FALSE)),FALSE,VLOOKUP(B108,[7]hasPicnicTable!$A$1:$B$149,2,FALSE))</f>
        <v>0</v>
      </c>
      <c r="W108" t="b">
        <f>IF(ISNA(VLOOKUP(B108,[8]hasGrill!$A$1:$B$106,2,FALSE)),FALSE,VLOOKUP(B108,[8]hasGrill!$A$1:$B$106,2,FALSE))</f>
        <v>0</v>
      </c>
      <c r="X108" t="b">
        <f>IF(ISNA(VLOOKUP(B108,[9]hasPlayground!$A$1:$B$133,2,FALSE)),FALSE,VLOOKUP(B108,[9]hasPlayground!$A$1:$B$133,2,FALSE))</f>
        <v>1</v>
      </c>
      <c r="Y108" t="b">
        <f>IF(ISNA(VLOOKUP(B108,[10]hasBaseball!$A$1:$B$24,2,FALSE)),FALSE,VLOOKUP(B108,[10]hasBaseball!$A$1:$B$24,2,FALSE))</f>
        <v>0</v>
      </c>
      <c r="Z108" t="b">
        <f>IF(ISNA(VLOOKUP(B108,[11]hasBasketBall!$A$1:$B$90,2,FALSE)),FALSE,VLOOKUP(B108,[11]hasBasketBall!$A$1:$B$90,2,FALSE))</f>
        <v>1</v>
      </c>
      <c r="AA108" t="b">
        <v>0</v>
      </c>
      <c r="AB108" t="b">
        <v>0</v>
      </c>
      <c r="AC108" t="b">
        <v>0</v>
      </c>
      <c r="AD108" t="b">
        <v>0</v>
      </c>
      <c r="AE108" t="b">
        <f>IF(ISNA(VLOOKUP(B108,[12]hasDogPark!$A$1:$B$14,2,FALSE)),FALSE,VLOOKUP(B108,[12]hasDogPark!$A$1:$B$14,2,FALSE))</f>
        <v>0</v>
      </c>
      <c r="AF108" t="b">
        <v>0</v>
      </c>
      <c r="AG108" t="b">
        <v>0</v>
      </c>
      <c r="AH108" t="b">
        <v>0</v>
      </c>
      <c r="AI108" t="b">
        <v>0</v>
      </c>
      <c r="AJ108" t="b">
        <f>IF(ISNA(VLOOKUP(B108,[13]hasSkatePark!$A$1:$B$16,2,FALSE)),FALSE,VLOOKUP(B108,[13]hasSkatePark!$A$1:$B$16,2,FALSE))</f>
        <v>0</v>
      </c>
      <c r="AK108" t="b">
        <f>IF(ISNA(VLOOKUP(B108,[14]hasSoccer!$A$1:$B$31,2,FALSE)),FALSE,VLOOKUP(B108,[14]hasSoccer!$A$1:$B$31,2,FALSE))</f>
        <v>0</v>
      </c>
      <c r="AL108" t="b">
        <f>IF(ISNA(VLOOKUP(B108,[15]hasSoftball!$A$1:$B$55,2,FALSE)),FALSE,VLOOKUP(B108,[15]hasSoftball!$A$1:$B$55,2,FALSE))</f>
        <v>0</v>
      </c>
      <c r="AM108" t="b">
        <f>IF(ISNA(VLOOKUP(B108,[16]hasTennis!$A$1:$B$34,2,FALSE)),FALSE,VLOOKUP(B108,[16]hasTennis!$A$1:$B$34,2,FALSE))</f>
        <v>0</v>
      </c>
      <c r="AN108" t="b">
        <v>0</v>
      </c>
      <c r="AO108" t="b">
        <f>IF(ISNA(VLOOKUP(B108,[17]hasPool!$A$1:$B$29,2,FALSE)),FALSE,VLOOKUP(B108,[17]hasPool!$A$1:$B$29,2,FALSE))</f>
        <v>0</v>
      </c>
      <c r="AP108" t="b">
        <v>0</v>
      </c>
      <c r="AQ108" t="b">
        <f>IF(ISNA(VLOOKUP(B108,[18]unpavedBike!$A$1:$B$19,2,FALSE)),FALSE,VLOOKUP(B108,[18]unpavedBike!$A$1:$B$19,2,FALSE))</f>
        <v>0</v>
      </c>
      <c r="AR108" t="b">
        <f>IF(ISNA(VLOOKUP(B108,[19]pavedBike!$A$1:$B$62,2,FALSE)),FALSE,VLOOKUP(B108,[19]pavedBike!$A$1:$B$62,2,FALSE))</f>
        <v>0</v>
      </c>
      <c r="AS108" t="b">
        <f>IF(ISNA(VLOOKUP(B108,[20]hasWalkingTrail!$A$1:$B$142,2,FALSE)),FALSE,VLOOKUP(B108,[20]hasWalkingTrail!$A$1:$B$142,2,FALSE))</f>
        <v>0</v>
      </c>
    </row>
    <row r="109" spans="1:45" x14ac:dyDescent="0.2">
      <c r="A109">
        <v>134</v>
      </c>
      <c r="B109" t="s">
        <v>239</v>
      </c>
      <c r="E109" t="s">
        <v>39</v>
      </c>
      <c r="G109">
        <v>-98</v>
      </c>
      <c r="H109">
        <v>29</v>
      </c>
      <c r="I109">
        <v>0</v>
      </c>
      <c r="J109" t="b">
        <v>0</v>
      </c>
      <c r="N109" t="b">
        <f>IF(ISNA(VLOOKUP(B109,[1]hasCommunityCenter!$A$1:$B$45,2,FALSE)),FALSE,VLOOKUP(B109,[1]hasCommunityCenter!$A$1:$B$45,2,FALSE))</f>
        <v>0</v>
      </c>
      <c r="O109" t="b">
        <v>0</v>
      </c>
      <c r="P109" t="b">
        <v>0</v>
      </c>
      <c r="Q109" t="b">
        <f>'School Parks'!P110=IF(ISNA(VLOOKUP(B109,[2]hasPublicArtDisplay!$A$1:$B$40,2,FALSE)),FALSE,VLOOKUP(B109,[2]hasPublicArtDisplay!$A$1:$B$40,2,FALSE))</f>
        <v>1</v>
      </c>
      <c r="R109" t="b">
        <f>IF(ISNA(VLOOKUP(B109,[3]hasRestrooms!$A$1:$B$63,2,FALSE)),FALSE,VLOOKUP(B109,[3]hasRestrooms!$A$1:$B$63,2,FALSE))</f>
        <v>0</v>
      </c>
      <c r="S109" t="b">
        <f>IF(ISNA(VLOOKUP(B109,[4]hasPortolet!$A$1:$B$81,2,FALSE)),FALSE,VLOOKUP(B109,[4]hasPortolet!$A$1:$B$81,2,FALSE))</f>
        <v>0</v>
      </c>
      <c r="T109" t="b">
        <f>IF(ISNA(VLOOKUP(B109,[5]hasWater!$A$1:$B$157,2,FALSE)),FALSE,VLOOKUP(B109,[5]hasWater!$A$1:$B$157,2,FALSE))</f>
        <v>1</v>
      </c>
      <c r="U109" t="b">
        <f>IF(ISNA(VLOOKUP(B109,[6]hasPavillion!$A$1:$B$97,2,FALSE)),FALSE,VLOOKUP(B109,[6]hasPavillion!$A$1:$B$97,2,FALSE))</f>
        <v>0</v>
      </c>
      <c r="V109" t="b">
        <f>IF(ISNA(VLOOKUP(B109,[7]hasPicnicTable!$A$1:$B$149,2,FALSE)),FALSE,VLOOKUP(B109,[7]hasPicnicTable!$A$1:$B$149,2,FALSE))</f>
        <v>1</v>
      </c>
      <c r="W109" t="b">
        <f>IF(ISNA(VLOOKUP(B109,[8]hasGrill!$A$1:$B$106,2,FALSE)),FALSE,VLOOKUP(B109,[8]hasGrill!$A$1:$B$106,2,FALSE))</f>
        <v>0</v>
      </c>
      <c r="X109" t="b">
        <f>IF(ISNA(VLOOKUP(B109,[9]hasPlayground!$A$1:$B$133,2,FALSE)),FALSE,VLOOKUP(B109,[9]hasPlayground!$A$1:$B$133,2,FALSE))</f>
        <v>1</v>
      </c>
      <c r="Y109" t="b">
        <f>IF(ISNA(VLOOKUP(B109,[10]hasBaseball!$A$1:$B$24,2,FALSE)),FALSE,VLOOKUP(B109,[10]hasBaseball!$A$1:$B$24,2,FALSE))</f>
        <v>0</v>
      </c>
      <c r="Z109" t="b">
        <f>IF(ISNA(VLOOKUP(B109,[11]hasBasketBall!$A$1:$B$90,2,FALSE)),FALSE,VLOOKUP(B109,[11]hasBasketBall!$A$1:$B$90,2,FALSE))</f>
        <v>0</v>
      </c>
      <c r="AA109" t="b">
        <v>0</v>
      </c>
      <c r="AB109" t="b">
        <v>0</v>
      </c>
      <c r="AC109" t="b">
        <v>0</v>
      </c>
      <c r="AD109" t="b">
        <v>0</v>
      </c>
      <c r="AE109" t="b">
        <f>IF(ISNA(VLOOKUP(B109,[12]hasDogPark!$A$1:$B$14,2,FALSE)),FALSE,VLOOKUP(B109,[12]hasDogPark!$A$1:$B$14,2,FALSE))</f>
        <v>1</v>
      </c>
      <c r="AF109" t="b">
        <v>1</v>
      </c>
      <c r="AG109" t="b">
        <v>0</v>
      </c>
      <c r="AH109" t="b">
        <v>0</v>
      </c>
      <c r="AI109" t="b">
        <v>0</v>
      </c>
      <c r="AJ109" t="b">
        <f>IF(ISNA(VLOOKUP(B109,[13]hasSkatePark!$A$1:$B$16,2,FALSE)),FALSE,VLOOKUP(B109,[13]hasSkatePark!$A$1:$B$16,2,FALSE))</f>
        <v>0</v>
      </c>
      <c r="AK109" t="b">
        <f>IF(ISNA(VLOOKUP(B109,[14]hasSoccer!$A$1:$B$31,2,FALSE)),FALSE,VLOOKUP(B109,[14]hasSoccer!$A$1:$B$31,2,FALSE))</f>
        <v>0</v>
      </c>
      <c r="AL109" t="b">
        <f>IF(ISNA(VLOOKUP(B109,[15]hasSoftball!$A$1:$B$55,2,FALSE)),FALSE,VLOOKUP(B109,[15]hasSoftball!$A$1:$B$55,2,FALSE))</f>
        <v>0</v>
      </c>
      <c r="AM109" t="b">
        <f>IF(ISNA(VLOOKUP(B109,[16]hasTennis!$A$1:$B$34,2,FALSE)),FALSE,VLOOKUP(B109,[16]hasTennis!$A$1:$B$34,2,FALSE))</f>
        <v>0</v>
      </c>
      <c r="AN109" t="b">
        <v>0</v>
      </c>
      <c r="AO109" t="b">
        <f>IF(ISNA(VLOOKUP(B109,[17]hasPool!$A$1:$B$29,2,FALSE)),FALSE,VLOOKUP(B109,[17]hasPool!$A$1:$B$29,2,FALSE))</f>
        <v>0</v>
      </c>
      <c r="AP109" t="b">
        <v>0</v>
      </c>
      <c r="AQ109" t="b">
        <f>IF(ISNA(VLOOKUP(B109,[18]unpavedBike!$A$1:$B$19,2,FALSE)),FALSE,VLOOKUP(B109,[18]unpavedBike!$A$1:$B$19,2,FALSE))</f>
        <v>0</v>
      </c>
      <c r="AR109" t="b">
        <f>IF(ISNA(VLOOKUP(B109,[19]pavedBike!$A$1:$B$62,2,FALSE)),FALSE,VLOOKUP(B109,[19]pavedBike!$A$1:$B$62,2,FALSE))</f>
        <v>0</v>
      </c>
      <c r="AS109" t="b">
        <f>IF(ISNA(VLOOKUP(B109,[20]hasWalkingTrail!$A$1:$B$142,2,FALSE)),FALSE,VLOOKUP(B109,[20]hasWalkingTrail!$A$1:$B$142,2,FALSE))</f>
        <v>1</v>
      </c>
    </row>
    <row r="110" spans="1:45" x14ac:dyDescent="0.2">
      <c r="A110">
        <v>135</v>
      </c>
      <c r="B110" t="s">
        <v>240</v>
      </c>
      <c r="E110" t="s">
        <v>39</v>
      </c>
      <c r="G110">
        <v>-98</v>
      </c>
      <c r="H110">
        <v>29</v>
      </c>
      <c r="I110">
        <v>0</v>
      </c>
      <c r="J110" t="b">
        <v>0</v>
      </c>
      <c r="N110" t="b">
        <f>IF(ISNA(VLOOKUP(B110,[1]hasCommunityCenter!$A$1:$B$45,2,FALSE)),FALSE,VLOOKUP(B110,[1]hasCommunityCenter!$A$1:$B$45,2,FALSE))</f>
        <v>0</v>
      </c>
      <c r="O110" t="b">
        <v>0</v>
      </c>
      <c r="P110" t="b">
        <v>0</v>
      </c>
      <c r="Q110" t="b">
        <f>'School Parks'!P111=IF(ISNA(VLOOKUP(B110,[2]hasPublicArtDisplay!$A$1:$B$40,2,FALSE)),FALSE,VLOOKUP(B110,[2]hasPublicArtDisplay!$A$1:$B$40,2,FALSE))</f>
        <v>0</v>
      </c>
      <c r="R110" t="b">
        <f>IF(ISNA(VLOOKUP(B110,[3]hasRestrooms!$A$1:$B$63,2,FALSE)),FALSE,VLOOKUP(B110,[3]hasRestrooms!$A$1:$B$63,2,FALSE))</f>
        <v>0</v>
      </c>
      <c r="S110" t="b">
        <f>IF(ISNA(VLOOKUP(B110,[4]hasPortolet!$A$1:$B$81,2,FALSE)),FALSE,VLOOKUP(B110,[4]hasPortolet!$A$1:$B$81,2,FALSE))</f>
        <v>0</v>
      </c>
      <c r="T110" t="b">
        <f>IF(ISNA(VLOOKUP(B110,[5]hasWater!$A$1:$B$157,2,FALSE)),FALSE,VLOOKUP(B110,[5]hasWater!$A$1:$B$157,2,FALSE))</f>
        <v>0</v>
      </c>
      <c r="U110" t="b">
        <f>IF(ISNA(VLOOKUP(B110,[6]hasPavillion!$A$1:$B$97,2,FALSE)),FALSE,VLOOKUP(B110,[6]hasPavillion!$A$1:$B$97,2,FALSE))</f>
        <v>0</v>
      </c>
      <c r="V110" t="b">
        <f>IF(ISNA(VLOOKUP(B110,[7]hasPicnicTable!$A$1:$B$149,2,FALSE)),FALSE,VLOOKUP(B110,[7]hasPicnicTable!$A$1:$B$149,2,FALSE))</f>
        <v>0</v>
      </c>
      <c r="W110" t="b">
        <f>IF(ISNA(VLOOKUP(B110,[8]hasGrill!$A$1:$B$106,2,FALSE)),FALSE,VLOOKUP(B110,[8]hasGrill!$A$1:$B$106,2,FALSE))</f>
        <v>0</v>
      </c>
      <c r="X110" t="b">
        <f>IF(ISNA(VLOOKUP(B110,[9]hasPlayground!$A$1:$B$133,2,FALSE)),FALSE,VLOOKUP(B110,[9]hasPlayground!$A$1:$B$133,2,FALSE))</f>
        <v>0</v>
      </c>
      <c r="Y110" t="b">
        <f>IF(ISNA(VLOOKUP(B110,[10]hasBaseball!$A$1:$B$24,2,FALSE)),FALSE,VLOOKUP(B110,[10]hasBaseball!$A$1:$B$24,2,FALSE))</f>
        <v>0</v>
      </c>
      <c r="Z110" t="b">
        <f>IF(ISNA(VLOOKUP(B110,[11]hasBasketBall!$A$1:$B$90,2,FALSE)),FALSE,VLOOKUP(B110,[11]hasBasketBall!$A$1:$B$90,2,FALSE))</f>
        <v>0</v>
      </c>
      <c r="AA110" t="b">
        <v>0</v>
      </c>
      <c r="AB110" t="b">
        <v>0</v>
      </c>
      <c r="AC110" t="b">
        <v>0</v>
      </c>
      <c r="AD110" t="b">
        <v>0</v>
      </c>
      <c r="AE110" t="b">
        <f>IF(ISNA(VLOOKUP(B110,[12]hasDogPark!$A$1:$B$14,2,FALSE)),FALSE,VLOOKUP(B110,[12]hasDogPark!$A$1:$B$14,2,FALSE))</f>
        <v>0</v>
      </c>
      <c r="AF110" t="b">
        <v>0</v>
      </c>
      <c r="AG110" t="b">
        <v>0</v>
      </c>
      <c r="AH110" t="b">
        <v>0</v>
      </c>
      <c r="AI110" t="b">
        <v>0</v>
      </c>
      <c r="AJ110" t="b">
        <f>IF(ISNA(VLOOKUP(B110,[13]hasSkatePark!$A$1:$B$16,2,FALSE)),FALSE,VLOOKUP(B110,[13]hasSkatePark!$A$1:$B$16,2,FALSE))</f>
        <v>0</v>
      </c>
      <c r="AK110" t="b">
        <f>IF(ISNA(VLOOKUP(B110,[14]hasSoccer!$A$1:$B$31,2,FALSE)),FALSE,VLOOKUP(B110,[14]hasSoccer!$A$1:$B$31,2,FALSE))</f>
        <v>0</v>
      </c>
      <c r="AL110" t="b">
        <f>IF(ISNA(VLOOKUP(B110,[15]hasSoftball!$A$1:$B$55,2,FALSE)),FALSE,VLOOKUP(B110,[15]hasSoftball!$A$1:$B$55,2,FALSE))</f>
        <v>0</v>
      </c>
      <c r="AM110" t="b">
        <f>IF(ISNA(VLOOKUP(B110,[16]hasTennis!$A$1:$B$34,2,FALSE)),FALSE,VLOOKUP(B110,[16]hasTennis!$A$1:$B$34,2,FALSE))</f>
        <v>0</v>
      </c>
      <c r="AN110" t="b">
        <v>0</v>
      </c>
      <c r="AO110" t="b">
        <f>IF(ISNA(VLOOKUP(B110,[17]hasPool!$A$1:$B$29,2,FALSE)),FALSE,VLOOKUP(B110,[17]hasPool!$A$1:$B$29,2,FALSE))</f>
        <v>0</v>
      </c>
      <c r="AP110" t="b">
        <v>0</v>
      </c>
      <c r="AQ110" t="b">
        <f>IF(ISNA(VLOOKUP(B110,[18]unpavedBike!$A$1:$B$19,2,FALSE)),FALSE,VLOOKUP(B110,[18]unpavedBike!$A$1:$B$19,2,FALSE))</f>
        <v>0</v>
      </c>
      <c r="AR110" t="b">
        <f>IF(ISNA(VLOOKUP(B110,[19]pavedBike!$A$1:$B$62,2,FALSE)),FALSE,VLOOKUP(B110,[19]pavedBike!$A$1:$B$62,2,FALSE))</f>
        <v>0</v>
      </c>
      <c r="AS110" t="b">
        <f>IF(ISNA(VLOOKUP(B110,[20]hasWalkingTrail!$A$1:$B$142,2,FALSE)),FALSE,VLOOKUP(B110,[20]hasWalkingTrail!$A$1:$B$142,2,FALSE))</f>
        <v>1</v>
      </c>
    </row>
    <row r="111" spans="1:45" x14ac:dyDescent="0.2">
      <c r="A111">
        <v>136</v>
      </c>
      <c r="B111" t="s">
        <v>241</v>
      </c>
      <c r="E111" t="s">
        <v>39</v>
      </c>
      <c r="G111">
        <v>-98</v>
      </c>
      <c r="H111">
        <v>29</v>
      </c>
      <c r="I111">
        <v>0</v>
      </c>
      <c r="J111" t="b">
        <v>0</v>
      </c>
      <c r="N111" t="b">
        <f>IF(ISNA(VLOOKUP(B111,[1]hasCommunityCenter!$A$1:$B$45,2,FALSE)),FALSE,VLOOKUP(B111,[1]hasCommunityCenter!$A$1:$B$45,2,FALSE))</f>
        <v>0</v>
      </c>
      <c r="O111" t="b">
        <v>0</v>
      </c>
      <c r="P111" t="b">
        <v>0</v>
      </c>
      <c r="Q111" t="b">
        <f>'School Parks'!P112=IF(ISNA(VLOOKUP(B111,[2]hasPublicArtDisplay!$A$1:$B$40,2,FALSE)),FALSE,VLOOKUP(B111,[2]hasPublicArtDisplay!$A$1:$B$40,2,FALSE))</f>
        <v>1</v>
      </c>
      <c r="R111" t="b">
        <f>IF(ISNA(VLOOKUP(B111,[3]hasRestrooms!$A$1:$B$63,2,FALSE)),FALSE,VLOOKUP(B111,[3]hasRestrooms!$A$1:$B$63,2,FALSE))</f>
        <v>1</v>
      </c>
      <c r="S111" t="b">
        <f>IF(ISNA(VLOOKUP(B111,[4]hasPortolet!$A$1:$B$81,2,FALSE)),FALSE,VLOOKUP(B111,[4]hasPortolet!$A$1:$B$81,2,FALSE))</f>
        <v>0</v>
      </c>
      <c r="T111" t="b">
        <f>IF(ISNA(VLOOKUP(B111,[5]hasWater!$A$1:$B$157,2,FALSE)),FALSE,VLOOKUP(B111,[5]hasWater!$A$1:$B$157,2,FALSE))</f>
        <v>0</v>
      </c>
      <c r="U111" t="b">
        <f>IF(ISNA(VLOOKUP(B111,[6]hasPavillion!$A$1:$B$97,2,FALSE)),FALSE,VLOOKUP(B111,[6]hasPavillion!$A$1:$B$97,2,FALSE))</f>
        <v>0</v>
      </c>
      <c r="V111" t="b">
        <f>IF(ISNA(VLOOKUP(B111,[7]hasPicnicTable!$A$1:$B$149,2,FALSE)),FALSE,VLOOKUP(B111,[7]hasPicnicTable!$A$1:$B$149,2,FALSE))</f>
        <v>1</v>
      </c>
      <c r="W111" t="b">
        <f>IF(ISNA(VLOOKUP(B111,[8]hasGrill!$A$1:$B$106,2,FALSE)),FALSE,VLOOKUP(B111,[8]hasGrill!$A$1:$B$106,2,FALSE))</f>
        <v>0</v>
      </c>
      <c r="X111" t="b">
        <f>IF(ISNA(VLOOKUP(B111,[9]hasPlayground!$A$1:$B$133,2,FALSE)),FALSE,VLOOKUP(B111,[9]hasPlayground!$A$1:$B$133,2,FALSE))</f>
        <v>0</v>
      </c>
      <c r="Y111" t="b">
        <f>IF(ISNA(VLOOKUP(B111,[10]hasBaseball!$A$1:$B$24,2,FALSE)),FALSE,VLOOKUP(B111,[10]hasBaseball!$A$1:$B$24,2,FALSE))</f>
        <v>0</v>
      </c>
      <c r="Z111" t="b">
        <f>IF(ISNA(VLOOKUP(B111,[11]hasBasketBall!$A$1:$B$90,2,FALSE)),FALSE,VLOOKUP(B111,[11]hasBasketBall!$A$1:$B$90,2,FALSE))</f>
        <v>0</v>
      </c>
      <c r="AA111" t="b">
        <v>0</v>
      </c>
      <c r="AB111" t="b">
        <v>0</v>
      </c>
      <c r="AC111" t="b">
        <v>0</v>
      </c>
      <c r="AD111" t="b">
        <v>0</v>
      </c>
      <c r="AE111" t="b">
        <f>IF(ISNA(VLOOKUP(B111,[12]hasDogPark!$A$1:$B$14,2,FALSE)),FALSE,VLOOKUP(B111,[12]hasDogPark!$A$1:$B$14,2,FALSE))</f>
        <v>0</v>
      </c>
      <c r="AF111" t="b">
        <v>0</v>
      </c>
      <c r="AG111" t="b">
        <v>0</v>
      </c>
      <c r="AH111" t="b">
        <v>0</v>
      </c>
      <c r="AI111" t="b">
        <v>0</v>
      </c>
      <c r="AJ111" t="b">
        <f>IF(ISNA(VLOOKUP(B111,[13]hasSkatePark!$A$1:$B$16,2,FALSE)),FALSE,VLOOKUP(B111,[13]hasSkatePark!$A$1:$B$16,2,FALSE))</f>
        <v>0</v>
      </c>
      <c r="AK111" t="b">
        <f>IF(ISNA(VLOOKUP(B111,[14]hasSoccer!$A$1:$B$31,2,FALSE)),FALSE,VLOOKUP(B111,[14]hasSoccer!$A$1:$B$31,2,FALSE))</f>
        <v>0</v>
      </c>
      <c r="AL111" t="b">
        <f>IF(ISNA(VLOOKUP(B111,[15]hasSoftball!$A$1:$B$55,2,FALSE)),FALSE,VLOOKUP(B111,[15]hasSoftball!$A$1:$B$55,2,FALSE))</f>
        <v>0</v>
      </c>
      <c r="AM111" t="b">
        <f>IF(ISNA(VLOOKUP(B111,[16]hasTennis!$A$1:$B$34,2,FALSE)),FALSE,VLOOKUP(B111,[16]hasTennis!$A$1:$B$34,2,FALSE))</f>
        <v>0</v>
      </c>
      <c r="AN111" t="b">
        <v>0</v>
      </c>
      <c r="AO111" t="b">
        <f>IF(ISNA(VLOOKUP(B111,[17]hasPool!$A$1:$B$29,2,FALSE)),FALSE,VLOOKUP(B111,[17]hasPool!$A$1:$B$29,2,FALSE))</f>
        <v>0</v>
      </c>
      <c r="AP111" t="b">
        <v>0</v>
      </c>
      <c r="AQ111" t="b">
        <f>IF(ISNA(VLOOKUP(B111,[18]unpavedBike!$A$1:$B$19,2,FALSE)),FALSE,VLOOKUP(B111,[18]unpavedBike!$A$1:$B$19,2,FALSE))</f>
        <v>0</v>
      </c>
      <c r="AR111" t="b">
        <f>IF(ISNA(VLOOKUP(B111,[19]pavedBike!$A$1:$B$62,2,FALSE)),FALSE,VLOOKUP(B111,[19]pavedBike!$A$1:$B$62,2,FALSE))</f>
        <v>0</v>
      </c>
      <c r="AS111" t="b">
        <f>IF(ISNA(VLOOKUP(B111,[20]hasWalkingTrail!$A$1:$B$142,2,FALSE)),FALSE,VLOOKUP(B111,[20]hasWalkingTrail!$A$1:$B$142,2,FALSE))</f>
        <v>0</v>
      </c>
    </row>
    <row r="112" spans="1:45" x14ac:dyDescent="0.2">
      <c r="A112">
        <v>137</v>
      </c>
      <c r="B112" t="s">
        <v>242</v>
      </c>
      <c r="E112" t="s">
        <v>39</v>
      </c>
      <c r="G112">
        <v>-98</v>
      </c>
      <c r="H112">
        <v>29</v>
      </c>
      <c r="I112">
        <v>0</v>
      </c>
      <c r="J112" t="b">
        <v>0</v>
      </c>
      <c r="N112" t="b">
        <f>IF(ISNA(VLOOKUP(B112,[1]hasCommunityCenter!$A$1:$B$45,2,FALSE)),FALSE,VLOOKUP(B112,[1]hasCommunityCenter!$A$1:$B$45,2,FALSE))</f>
        <v>0</v>
      </c>
      <c r="O112" t="b">
        <v>0</v>
      </c>
      <c r="P112" t="b">
        <v>0</v>
      </c>
      <c r="Q112" t="b">
        <f>'School Parks'!P113=IF(ISNA(VLOOKUP(B112,[2]hasPublicArtDisplay!$A$1:$B$40,2,FALSE)),FALSE,VLOOKUP(B112,[2]hasPublicArtDisplay!$A$1:$B$40,2,FALSE))</f>
        <v>0</v>
      </c>
      <c r="R112" t="b">
        <f>IF(ISNA(VLOOKUP(B112,[3]hasRestrooms!$A$1:$B$63,2,FALSE)),FALSE,VLOOKUP(B112,[3]hasRestrooms!$A$1:$B$63,2,FALSE))</f>
        <v>1</v>
      </c>
      <c r="S112" t="b">
        <f>IF(ISNA(VLOOKUP(B112,[4]hasPortolet!$A$1:$B$81,2,FALSE)),FALSE,VLOOKUP(B112,[4]hasPortolet!$A$1:$B$81,2,FALSE))</f>
        <v>0</v>
      </c>
      <c r="T112" t="b">
        <f>IF(ISNA(VLOOKUP(B112,[5]hasWater!$A$1:$B$157,2,FALSE)),FALSE,VLOOKUP(B112,[5]hasWater!$A$1:$B$157,2,FALSE))</f>
        <v>1</v>
      </c>
      <c r="U112" t="b">
        <f>IF(ISNA(VLOOKUP(B112,[6]hasPavillion!$A$1:$B$97,2,FALSE)),FALSE,VLOOKUP(B112,[6]hasPavillion!$A$1:$B$97,2,FALSE))</f>
        <v>0</v>
      </c>
      <c r="V112" t="b">
        <f>IF(ISNA(VLOOKUP(B112,[7]hasPicnicTable!$A$1:$B$149,2,FALSE)),FALSE,VLOOKUP(B112,[7]hasPicnicTable!$A$1:$B$149,2,FALSE))</f>
        <v>0</v>
      </c>
      <c r="W112" t="b">
        <f>IF(ISNA(VLOOKUP(B112,[8]hasGrill!$A$1:$B$106,2,FALSE)),FALSE,VLOOKUP(B112,[8]hasGrill!$A$1:$B$106,2,FALSE))</f>
        <v>0</v>
      </c>
      <c r="X112" t="b">
        <f>IF(ISNA(VLOOKUP(B112,[9]hasPlayground!$A$1:$B$133,2,FALSE)),FALSE,VLOOKUP(B112,[9]hasPlayground!$A$1:$B$133,2,FALSE))</f>
        <v>0</v>
      </c>
      <c r="Y112" t="b">
        <f>IF(ISNA(VLOOKUP(B112,[10]hasBaseball!$A$1:$B$24,2,FALSE)),FALSE,VLOOKUP(B112,[10]hasBaseball!$A$1:$B$24,2,FALSE))</f>
        <v>0</v>
      </c>
      <c r="Z112" t="b">
        <f>IF(ISNA(VLOOKUP(B112,[11]hasBasketBall!$A$1:$B$90,2,FALSE)),FALSE,VLOOKUP(B112,[11]hasBasketBall!$A$1:$B$90,2,FALSE))</f>
        <v>0</v>
      </c>
      <c r="AA112" t="b">
        <v>0</v>
      </c>
      <c r="AB112" t="b">
        <v>0</v>
      </c>
      <c r="AC112" t="b">
        <v>0</v>
      </c>
      <c r="AD112" t="b">
        <v>0</v>
      </c>
      <c r="AE112" t="b">
        <f>IF(ISNA(VLOOKUP(B112,[12]hasDogPark!$A$1:$B$14,2,FALSE)),FALSE,VLOOKUP(B112,[12]hasDogPark!$A$1:$B$14,2,FALSE))</f>
        <v>0</v>
      </c>
      <c r="AF112" t="b">
        <v>0</v>
      </c>
      <c r="AG112" t="b">
        <v>0</v>
      </c>
      <c r="AH112" t="b">
        <v>0</v>
      </c>
      <c r="AI112" t="b">
        <v>0</v>
      </c>
      <c r="AJ112" t="b">
        <f>IF(ISNA(VLOOKUP(B112,[13]hasSkatePark!$A$1:$B$16,2,FALSE)),FALSE,VLOOKUP(B112,[13]hasSkatePark!$A$1:$B$16,2,FALSE))</f>
        <v>0</v>
      </c>
      <c r="AK112" t="b">
        <f>IF(ISNA(VLOOKUP(B112,[14]hasSoccer!$A$1:$B$31,2,FALSE)),FALSE,VLOOKUP(B112,[14]hasSoccer!$A$1:$B$31,2,FALSE))</f>
        <v>0</v>
      </c>
      <c r="AL112" t="b">
        <f>IF(ISNA(VLOOKUP(B112,[15]hasSoftball!$A$1:$B$55,2,FALSE)),FALSE,VLOOKUP(B112,[15]hasSoftball!$A$1:$B$55,2,FALSE))</f>
        <v>0</v>
      </c>
      <c r="AM112" t="b">
        <f>IF(ISNA(VLOOKUP(B112,[16]hasTennis!$A$1:$B$34,2,FALSE)),FALSE,VLOOKUP(B112,[16]hasTennis!$A$1:$B$34,2,FALSE))</f>
        <v>0</v>
      </c>
      <c r="AN112" t="b">
        <v>0</v>
      </c>
      <c r="AO112" t="b">
        <f>IF(ISNA(VLOOKUP(B112,[17]hasPool!$A$1:$B$29,2,FALSE)),FALSE,VLOOKUP(B112,[17]hasPool!$A$1:$B$29,2,FALSE))</f>
        <v>0</v>
      </c>
      <c r="AP112" t="b">
        <v>0</v>
      </c>
      <c r="AQ112" t="b">
        <f>IF(ISNA(VLOOKUP(B112,[18]unpavedBike!$A$1:$B$19,2,FALSE)),FALSE,VLOOKUP(B112,[18]unpavedBike!$A$1:$B$19,2,FALSE))</f>
        <v>0</v>
      </c>
      <c r="AR112" t="b">
        <f>IF(ISNA(VLOOKUP(B112,[19]pavedBike!$A$1:$B$62,2,FALSE)),FALSE,VLOOKUP(B112,[19]pavedBike!$A$1:$B$62,2,FALSE))</f>
        <v>0</v>
      </c>
      <c r="AS112" t="b">
        <f>IF(ISNA(VLOOKUP(B112,[20]hasWalkingTrail!$A$1:$B$142,2,FALSE)),FALSE,VLOOKUP(B112,[20]hasWalkingTrail!$A$1:$B$142,2,FALSE))</f>
        <v>1</v>
      </c>
    </row>
    <row r="113" spans="1:46" x14ac:dyDescent="0.2">
      <c r="A113">
        <v>138</v>
      </c>
      <c r="B113" t="s">
        <v>243</v>
      </c>
      <c r="E113" t="s">
        <v>39</v>
      </c>
      <c r="G113">
        <v>-98</v>
      </c>
      <c r="H113">
        <v>29</v>
      </c>
      <c r="I113">
        <v>0</v>
      </c>
      <c r="J113" t="b">
        <v>0</v>
      </c>
      <c r="N113" t="b">
        <f>IF(ISNA(VLOOKUP(B113,[1]hasCommunityCenter!$A$1:$B$45,2,FALSE)),FALSE,VLOOKUP(B113,[1]hasCommunityCenter!$A$1:$B$45,2,FALSE))</f>
        <v>0</v>
      </c>
      <c r="O113" t="b">
        <v>0</v>
      </c>
      <c r="P113" t="b">
        <v>0</v>
      </c>
      <c r="Q113" t="b">
        <f>'School Parks'!P114=IF(ISNA(VLOOKUP(B113,[2]hasPublicArtDisplay!$A$1:$B$40,2,FALSE)),FALSE,VLOOKUP(B113,[2]hasPublicArtDisplay!$A$1:$B$40,2,FALSE))</f>
        <v>1</v>
      </c>
      <c r="R113" t="b">
        <f>IF(ISNA(VLOOKUP(B113,[3]hasRestrooms!$A$1:$B$63,2,FALSE)),FALSE,VLOOKUP(B113,[3]hasRestrooms!$A$1:$B$63,2,FALSE))</f>
        <v>0</v>
      </c>
      <c r="S113" t="b">
        <f>IF(ISNA(VLOOKUP(B113,[4]hasPortolet!$A$1:$B$81,2,FALSE)),FALSE,VLOOKUP(B113,[4]hasPortolet!$A$1:$B$81,2,FALSE))</f>
        <v>0</v>
      </c>
      <c r="T113" t="b">
        <f>IF(ISNA(VLOOKUP(B113,[5]hasWater!$A$1:$B$157,2,FALSE)),FALSE,VLOOKUP(B113,[5]hasWater!$A$1:$B$157,2,FALSE))</f>
        <v>1</v>
      </c>
      <c r="U113" t="b">
        <f>IF(ISNA(VLOOKUP(B113,[6]hasPavillion!$A$1:$B$97,2,FALSE)),FALSE,VLOOKUP(B113,[6]hasPavillion!$A$1:$B$97,2,FALSE))</f>
        <v>1</v>
      </c>
      <c r="V113" t="b">
        <f>IF(ISNA(VLOOKUP(B113,[7]hasPicnicTable!$A$1:$B$149,2,FALSE)),FALSE,VLOOKUP(B113,[7]hasPicnicTable!$A$1:$B$149,2,FALSE))</f>
        <v>1</v>
      </c>
      <c r="W113" t="b">
        <f>IF(ISNA(VLOOKUP(B113,[8]hasGrill!$A$1:$B$106,2,FALSE)),FALSE,VLOOKUP(B113,[8]hasGrill!$A$1:$B$106,2,FALSE))</f>
        <v>1</v>
      </c>
      <c r="X113" t="b">
        <f>IF(ISNA(VLOOKUP(B113,[9]hasPlayground!$A$1:$B$133,2,FALSE)),FALSE,VLOOKUP(B113,[9]hasPlayground!$A$1:$B$133,2,FALSE))</f>
        <v>1</v>
      </c>
      <c r="Y113" t="b">
        <f>IF(ISNA(VLOOKUP(B113,[10]hasBaseball!$A$1:$B$24,2,FALSE)),FALSE,VLOOKUP(B113,[10]hasBaseball!$A$1:$B$24,2,FALSE))</f>
        <v>1</v>
      </c>
      <c r="Z113" t="b">
        <f>IF(ISNA(VLOOKUP(B113,[11]hasBasketBall!$A$1:$B$90,2,FALSE)),FALSE,VLOOKUP(B113,[11]hasBasketBall!$A$1:$B$90,2,FALSE))</f>
        <v>1</v>
      </c>
      <c r="AA113" t="b">
        <v>0</v>
      </c>
      <c r="AB113" t="b">
        <v>0</v>
      </c>
      <c r="AC113" t="b">
        <v>0</v>
      </c>
      <c r="AD113" t="b">
        <v>0</v>
      </c>
      <c r="AE113" t="b">
        <f>IF(ISNA(VLOOKUP(B113,[12]hasDogPark!$A$1:$B$14,2,FALSE)),FALSE,VLOOKUP(B113,[12]hasDogPark!$A$1:$B$14,2,FALSE))</f>
        <v>0</v>
      </c>
      <c r="AF113" t="b">
        <v>0</v>
      </c>
      <c r="AG113" t="b">
        <v>0</v>
      </c>
      <c r="AH113" t="b">
        <v>0</v>
      </c>
      <c r="AI113" t="b">
        <v>0</v>
      </c>
      <c r="AJ113" t="b">
        <f>IF(ISNA(VLOOKUP(B113,[13]hasSkatePark!$A$1:$B$16,2,FALSE)),FALSE,VLOOKUP(B113,[13]hasSkatePark!$A$1:$B$16,2,FALSE))</f>
        <v>1</v>
      </c>
      <c r="AK113" t="b">
        <f>IF(ISNA(VLOOKUP(B113,[14]hasSoccer!$A$1:$B$31,2,FALSE)),FALSE,VLOOKUP(B113,[14]hasSoccer!$A$1:$B$31,2,FALSE))</f>
        <v>1</v>
      </c>
      <c r="AL113" t="b">
        <f>IF(ISNA(VLOOKUP(B113,[15]hasSoftball!$A$1:$B$55,2,FALSE)),FALSE,VLOOKUP(B113,[15]hasSoftball!$A$1:$B$55,2,FALSE))</f>
        <v>0</v>
      </c>
      <c r="AM113" t="b">
        <f>IF(ISNA(VLOOKUP(B113,[16]hasTennis!$A$1:$B$34,2,FALSE)),FALSE,VLOOKUP(B113,[16]hasTennis!$A$1:$B$34,2,FALSE))</f>
        <v>1</v>
      </c>
      <c r="AN113" t="b">
        <v>0</v>
      </c>
      <c r="AO113" t="b">
        <f>IF(ISNA(VLOOKUP(B113,[17]hasPool!$A$1:$B$29,2,FALSE)),FALSE,VLOOKUP(B113,[17]hasPool!$A$1:$B$29,2,FALSE))</f>
        <v>0</v>
      </c>
      <c r="AP113" t="b">
        <v>0</v>
      </c>
      <c r="AQ113" t="b">
        <f>IF(ISNA(VLOOKUP(B113,[18]unpavedBike!$A$1:$B$19,2,FALSE)),FALSE,VLOOKUP(B113,[18]unpavedBike!$A$1:$B$19,2,FALSE))</f>
        <v>0</v>
      </c>
      <c r="AR113" t="b">
        <f>IF(ISNA(VLOOKUP(B113,[19]pavedBike!$A$1:$B$62,2,FALSE)),FALSE,VLOOKUP(B113,[19]pavedBike!$A$1:$B$62,2,FALSE))</f>
        <v>0</v>
      </c>
      <c r="AS113" t="b">
        <f>IF(ISNA(VLOOKUP(B113,[20]hasWalkingTrail!$A$1:$B$142,2,FALSE)),FALSE,VLOOKUP(B113,[20]hasWalkingTrail!$A$1:$B$142,2,FALSE))</f>
        <v>0</v>
      </c>
    </row>
    <row r="114" spans="1:46" x14ac:dyDescent="0.2">
      <c r="A114">
        <v>139</v>
      </c>
      <c r="B114" t="s">
        <v>244</v>
      </c>
      <c r="E114" t="s">
        <v>39</v>
      </c>
      <c r="G114">
        <v>-98</v>
      </c>
      <c r="H114">
        <v>29</v>
      </c>
      <c r="I114">
        <v>0</v>
      </c>
      <c r="J114" t="b">
        <v>0</v>
      </c>
      <c r="N114" t="b">
        <f>IF(ISNA(VLOOKUP(B114,[1]hasCommunityCenter!$A$1:$B$45,2,FALSE)),FALSE,VLOOKUP(B114,[1]hasCommunityCenter!$A$1:$B$45,2,FALSE))</f>
        <v>0</v>
      </c>
      <c r="O114" t="b">
        <v>0</v>
      </c>
      <c r="P114" t="b">
        <v>0</v>
      </c>
      <c r="Q114" t="b">
        <f>'School Parks'!P115=IF(ISNA(VLOOKUP(B114,[2]hasPublicArtDisplay!$A$1:$B$40,2,FALSE)),FALSE,VLOOKUP(B114,[2]hasPublicArtDisplay!$A$1:$B$40,2,FALSE))</f>
        <v>1</v>
      </c>
      <c r="R114" t="b">
        <f>IF(ISNA(VLOOKUP(B114,[3]hasRestrooms!$A$1:$B$63,2,FALSE)),FALSE,VLOOKUP(B114,[3]hasRestrooms!$A$1:$B$63,2,FALSE))</f>
        <v>0</v>
      </c>
      <c r="S114" t="b">
        <f>IF(ISNA(VLOOKUP(B114,[4]hasPortolet!$A$1:$B$81,2,FALSE)),FALSE,VLOOKUP(B114,[4]hasPortolet!$A$1:$B$81,2,FALSE))</f>
        <v>0</v>
      </c>
      <c r="T114" t="b">
        <f>IF(ISNA(VLOOKUP(B114,[5]hasWater!$A$1:$B$157,2,FALSE)),FALSE,VLOOKUP(B114,[5]hasWater!$A$1:$B$157,2,FALSE))</f>
        <v>1</v>
      </c>
      <c r="U114" t="b">
        <f>IF(ISNA(VLOOKUP(B114,[6]hasPavillion!$A$1:$B$97,2,FALSE)),FALSE,VLOOKUP(B114,[6]hasPavillion!$A$1:$B$97,2,FALSE))</f>
        <v>0</v>
      </c>
      <c r="V114" t="b">
        <f>IF(ISNA(VLOOKUP(B114,[7]hasPicnicTable!$A$1:$B$149,2,FALSE)),FALSE,VLOOKUP(B114,[7]hasPicnicTable!$A$1:$B$149,2,FALSE))</f>
        <v>1</v>
      </c>
      <c r="W114" t="b">
        <f>IF(ISNA(VLOOKUP(B114,[8]hasGrill!$A$1:$B$106,2,FALSE)),FALSE,VLOOKUP(B114,[8]hasGrill!$A$1:$B$106,2,FALSE))</f>
        <v>1</v>
      </c>
      <c r="X114" t="b">
        <f>IF(ISNA(VLOOKUP(B114,[9]hasPlayground!$A$1:$B$133,2,FALSE)),FALSE,VLOOKUP(B114,[9]hasPlayground!$A$1:$B$133,2,FALSE))</f>
        <v>1</v>
      </c>
      <c r="Y114" t="b">
        <f>IF(ISNA(VLOOKUP(B114,[10]hasBaseball!$A$1:$B$24,2,FALSE)),FALSE,VLOOKUP(B114,[10]hasBaseball!$A$1:$B$24,2,FALSE))</f>
        <v>0</v>
      </c>
      <c r="Z114" t="b">
        <f>IF(ISNA(VLOOKUP(B114,[11]hasBasketBall!$A$1:$B$90,2,FALSE)),FALSE,VLOOKUP(B114,[11]hasBasketBall!$A$1:$B$90,2,FALSE))</f>
        <v>0</v>
      </c>
      <c r="AA114" t="b">
        <v>0</v>
      </c>
      <c r="AB114" t="b">
        <v>0</v>
      </c>
      <c r="AC114" t="b">
        <v>0</v>
      </c>
      <c r="AD114" t="b">
        <v>0</v>
      </c>
      <c r="AE114" t="b">
        <f>IF(ISNA(VLOOKUP(B114,[12]hasDogPark!$A$1:$B$14,2,FALSE)),FALSE,VLOOKUP(B114,[12]hasDogPark!$A$1:$B$14,2,FALSE))</f>
        <v>0</v>
      </c>
      <c r="AF114" t="b">
        <v>0</v>
      </c>
      <c r="AG114" t="b">
        <v>0</v>
      </c>
      <c r="AH114" t="b">
        <v>0</v>
      </c>
      <c r="AI114" t="b">
        <v>0</v>
      </c>
      <c r="AJ114" t="b">
        <f>IF(ISNA(VLOOKUP(B114,[13]hasSkatePark!$A$1:$B$16,2,FALSE)),FALSE,VLOOKUP(B114,[13]hasSkatePark!$A$1:$B$16,2,FALSE))</f>
        <v>0</v>
      </c>
      <c r="AK114" t="b">
        <f>IF(ISNA(VLOOKUP(B114,[14]hasSoccer!$A$1:$B$31,2,FALSE)),FALSE,VLOOKUP(B114,[14]hasSoccer!$A$1:$B$31,2,FALSE))</f>
        <v>0</v>
      </c>
      <c r="AL114" t="b">
        <f>IF(ISNA(VLOOKUP(B114,[15]hasSoftball!$A$1:$B$55,2,FALSE)),FALSE,VLOOKUP(B114,[15]hasSoftball!$A$1:$B$55,2,FALSE))</f>
        <v>0</v>
      </c>
      <c r="AM114" t="b">
        <f>IF(ISNA(VLOOKUP(B114,[16]hasTennis!$A$1:$B$34,2,FALSE)),FALSE,VLOOKUP(B114,[16]hasTennis!$A$1:$B$34,2,FALSE))</f>
        <v>1</v>
      </c>
      <c r="AN114" t="b">
        <v>0</v>
      </c>
      <c r="AO114" t="b">
        <f>IF(ISNA(VLOOKUP(B114,[17]hasPool!$A$1:$B$29,2,FALSE)),FALSE,VLOOKUP(B114,[17]hasPool!$A$1:$B$29,2,FALSE))</f>
        <v>0</v>
      </c>
      <c r="AP114" t="b">
        <v>0</v>
      </c>
      <c r="AQ114" t="b">
        <f>IF(ISNA(VLOOKUP(B114,[18]unpavedBike!$A$1:$B$19,2,FALSE)),FALSE,VLOOKUP(B114,[18]unpavedBike!$A$1:$B$19,2,FALSE))</f>
        <v>0</v>
      </c>
      <c r="AR114" t="b">
        <f>IF(ISNA(VLOOKUP(B114,[19]pavedBike!$A$1:$B$62,2,FALSE)),FALSE,VLOOKUP(B114,[19]pavedBike!$A$1:$B$62,2,FALSE))</f>
        <v>0</v>
      </c>
      <c r="AS114" t="b">
        <f>IF(ISNA(VLOOKUP(B114,[20]hasWalkingTrail!$A$1:$B$142,2,FALSE)),FALSE,VLOOKUP(B114,[20]hasWalkingTrail!$A$1:$B$142,2,FALSE))</f>
        <v>1</v>
      </c>
    </row>
    <row r="115" spans="1:46" x14ac:dyDescent="0.2">
      <c r="A115">
        <v>140</v>
      </c>
      <c r="B115" t="s">
        <v>245</v>
      </c>
      <c r="E115" t="s">
        <v>39</v>
      </c>
      <c r="G115">
        <v>-98</v>
      </c>
      <c r="H115">
        <v>29</v>
      </c>
      <c r="I115">
        <v>0</v>
      </c>
      <c r="J115" t="b">
        <v>0</v>
      </c>
      <c r="N115" t="b">
        <f>IF(ISNA(VLOOKUP(B115,[1]hasCommunityCenter!$A$1:$B$45,2,FALSE)),FALSE,VLOOKUP(B115,[1]hasCommunityCenter!$A$1:$B$45,2,FALSE))</f>
        <v>0</v>
      </c>
      <c r="O115" t="b">
        <v>0</v>
      </c>
      <c r="P115" t="b">
        <v>0</v>
      </c>
      <c r="Q115" t="b">
        <f>'School Parks'!P116=IF(ISNA(VLOOKUP(B115,[2]hasPublicArtDisplay!$A$1:$B$40,2,FALSE)),FALSE,VLOOKUP(B115,[2]hasPublicArtDisplay!$A$1:$B$40,2,FALSE))</f>
        <v>1</v>
      </c>
      <c r="R115" t="b">
        <f>IF(ISNA(VLOOKUP(B115,[3]hasRestrooms!$A$1:$B$63,2,FALSE)),FALSE,VLOOKUP(B115,[3]hasRestrooms!$A$1:$B$63,2,FALSE))</f>
        <v>0</v>
      </c>
      <c r="S115" t="b">
        <f>IF(ISNA(VLOOKUP(B115,[4]hasPortolet!$A$1:$B$81,2,FALSE)),FALSE,VLOOKUP(B115,[4]hasPortolet!$A$1:$B$81,2,FALSE))</f>
        <v>0</v>
      </c>
      <c r="T115" t="b">
        <f>IF(ISNA(VLOOKUP(B115,[5]hasWater!$A$1:$B$157,2,FALSE)),FALSE,VLOOKUP(B115,[5]hasWater!$A$1:$B$157,2,FALSE))</f>
        <v>1</v>
      </c>
      <c r="U115" t="b">
        <f>IF(ISNA(VLOOKUP(B115,[6]hasPavillion!$A$1:$B$97,2,FALSE)),FALSE,VLOOKUP(B115,[6]hasPavillion!$A$1:$B$97,2,FALSE))</f>
        <v>0</v>
      </c>
      <c r="V115" t="b">
        <f>IF(ISNA(VLOOKUP(B115,[7]hasPicnicTable!$A$1:$B$149,2,FALSE)),FALSE,VLOOKUP(B115,[7]hasPicnicTable!$A$1:$B$149,2,FALSE))</f>
        <v>1</v>
      </c>
      <c r="W115" t="b">
        <f>IF(ISNA(VLOOKUP(B115,[8]hasGrill!$A$1:$B$106,2,FALSE)),FALSE,VLOOKUP(B115,[8]hasGrill!$A$1:$B$106,2,FALSE))</f>
        <v>1</v>
      </c>
      <c r="X115" t="b">
        <f>IF(ISNA(VLOOKUP(B115,[9]hasPlayground!$A$1:$B$133,2,FALSE)),FALSE,VLOOKUP(B115,[9]hasPlayground!$A$1:$B$133,2,FALSE))</f>
        <v>0</v>
      </c>
      <c r="Y115" t="b">
        <f>IF(ISNA(VLOOKUP(B115,[10]hasBaseball!$A$1:$B$24,2,FALSE)),FALSE,VLOOKUP(B115,[10]hasBaseball!$A$1:$B$24,2,FALSE))</f>
        <v>0</v>
      </c>
      <c r="Z115" t="b">
        <f>IF(ISNA(VLOOKUP(B115,[11]hasBasketBall!$A$1:$B$90,2,FALSE)),FALSE,VLOOKUP(B115,[11]hasBasketBall!$A$1:$B$90,2,FALSE))</f>
        <v>0</v>
      </c>
      <c r="AA115" t="b">
        <v>0</v>
      </c>
      <c r="AB115" t="b">
        <v>0</v>
      </c>
      <c r="AC115" t="b">
        <v>0</v>
      </c>
      <c r="AD115" t="b">
        <v>0</v>
      </c>
      <c r="AE115" t="b">
        <f>IF(ISNA(VLOOKUP(B115,[12]hasDogPark!$A$1:$B$14,2,FALSE)),FALSE,VLOOKUP(B115,[12]hasDogPark!$A$1:$B$14,2,FALSE))</f>
        <v>0</v>
      </c>
      <c r="AF115" t="b">
        <v>0</v>
      </c>
      <c r="AG115" t="b">
        <v>0</v>
      </c>
      <c r="AH115" t="b">
        <v>0</v>
      </c>
      <c r="AI115" t="b">
        <v>0</v>
      </c>
      <c r="AJ115" t="b">
        <f>IF(ISNA(VLOOKUP(B115,[13]hasSkatePark!$A$1:$B$16,2,FALSE)),FALSE,VLOOKUP(B115,[13]hasSkatePark!$A$1:$B$16,2,FALSE))</f>
        <v>0</v>
      </c>
      <c r="AK115" t="b">
        <f>IF(ISNA(VLOOKUP(B115,[14]hasSoccer!$A$1:$B$31,2,FALSE)),FALSE,VLOOKUP(B115,[14]hasSoccer!$A$1:$B$31,2,FALSE))</f>
        <v>0</v>
      </c>
      <c r="AL115" t="b">
        <f>IF(ISNA(VLOOKUP(B115,[15]hasSoftball!$A$1:$B$55,2,FALSE)),FALSE,VLOOKUP(B115,[15]hasSoftball!$A$1:$B$55,2,FALSE))</f>
        <v>0</v>
      </c>
      <c r="AM115" t="b">
        <f>IF(ISNA(VLOOKUP(B115,[16]hasTennis!$A$1:$B$34,2,FALSE)),FALSE,VLOOKUP(B115,[16]hasTennis!$A$1:$B$34,2,FALSE))</f>
        <v>0</v>
      </c>
      <c r="AN115" t="b">
        <v>0</v>
      </c>
      <c r="AO115" t="b">
        <f>IF(ISNA(VLOOKUP(B115,[17]hasPool!$A$1:$B$29,2,FALSE)),FALSE,VLOOKUP(B115,[17]hasPool!$A$1:$B$29,2,FALSE))</f>
        <v>0</v>
      </c>
      <c r="AP115" t="b">
        <v>0</v>
      </c>
      <c r="AQ115" t="b">
        <f>IF(ISNA(VLOOKUP(B115,[18]unpavedBike!$A$1:$B$19,2,FALSE)),FALSE,VLOOKUP(B115,[18]unpavedBike!$A$1:$B$19,2,FALSE))</f>
        <v>0</v>
      </c>
      <c r="AR115" t="b">
        <f>IF(ISNA(VLOOKUP(B115,[19]pavedBike!$A$1:$B$62,2,FALSE)),FALSE,VLOOKUP(B115,[19]pavedBike!$A$1:$B$62,2,FALSE))</f>
        <v>0</v>
      </c>
      <c r="AS115" t="b">
        <f>IF(ISNA(VLOOKUP(B115,[20]hasWalkingTrail!$A$1:$B$142,2,FALSE)),FALSE,VLOOKUP(B115,[20]hasWalkingTrail!$A$1:$B$142,2,FALSE))</f>
        <v>0</v>
      </c>
    </row>
    <row r="116" spans="1:46" x14ac:dyDescent="0.2">
      <c r="A116">
        <v>141</v>
      </c>
      <c r="B116" t="s">
        <v>246</v>
      </c>
      <c r="E116" t="s">
        <v>39</v>
      </c>
      <c r="G116">
        <v>-98</v>
      </c>
      <c r="H116">
        <v>29</v>
      </c>
      <c r="I116">
        <v>0</v>
      </c>
      <c r="J116" t="b">
        <v>0</v>
      </c>
      <c r="N116" t="b">
        <f>IF(ISNA(VLOOKUP(B116,[1]hasCommunityCenter!$A$1:$B$45,2,FALSE)),FALSE,VLOOKUP(B116,[1]hasCommunityCenter!$A$1:$B$45,2,FALSE))</f>
        <v>0</v>
      </c>
      <c r="O116" t="b">
        <v>0</v>
      </c>
      <c r="P116" t="b">
        <v>0</v>
      </c>
      <c r="Q116" t="b">
        <f>'School Parks'!P117=IF(ISNA(VLOOKUP(B116,[2]hasPublicArtDisplay!$A$1:$B$40,2,FALSE)),FALSE,VLOOKUP(B116,[2]hasPublicArtDisplay!$A$1:$B$40,2,FALSE))</f>
        <v>0</v>
      </c>
      <c r="R116" t="b">
        <f>IF(ISNA(VLOOKUP(B116,[3]hasRestrooms!$A$1:$B$63,2,FALSE)),FALSE,VLOOKUP(B116,[3]hasRestrooms!$A$1:$B$63,2,FALSE))</f>
        <v>1</v>
      </c>
      <c r="S116" t="b">
        <f>IF(ISNA(VLOOKUP(B116,[4]hasPortolet!$A$1:$B$81,2,FALSE)),FALSE,VLOOKUP(B116,[4]hasPortolet!$A$1:$B$81,2,FALSE))</f>
        <v>1</v>
      </c>
      <c r="T116" t="b">
        <f>IF(ISNA(VLOOKUP(B116,[5]hasWater!$A$1:$B$157,2,FALSE)),FALSE,VLOOKUP(B116,[5]hasWater!$A$1:$B$157,2,FALSE))</f>
        <v>1</v>
      </c>
      <c r="U116" t="b">
        <f>IF(ISNA(VLOOKUP(B116,[6]hasPavillion!$A$1:$B$97,2,FALSE)),FALSE,VLOOKUP(B116,[6]hasPavillion!$A$1:$B$97,2,FALSE))</f>
        <v>1</v>
      </c>
      <c r="V116" t="b">
        <f>IF(ISNA(VLOOKUP(B116,[7]hasPicnicTable!$A$1:$B$149,2,FALSE)),FALSE,VLOOKUP(B116,[7]hasPicnicTable!$A$1:$B$149,2,FALSE))</f>
        <v>1</v>
      </c>
      <c r="W116" t="b">
        <f>IF(ISNA(VLOOKUP(B116,[8]hasGrill!$A$1:$B$106,2,FALSE)),FALSE,VLOOKUP(B116,[8]hasGrill!$A$1:$B$106,2,FALSE))</f>
        <v>1</v>
      </c>
      <c r="X116" t="b">
        <f>IF(ISNA(VLOOKUP(B116,[9]hasPlayground!$A$1:$B$133,2,FALSE)),FALSE,VLOOKUP(B116,[9]hasPlayground!$A$1:$B$133,2,FALSE))</f>
        <v>1</v>
      </c>
      <c r="Y116" t="b">
        <f>IF(ISNA(VLOOKUP(B116,[10]hasBaseball!$A$1:$B$24,2,FALSE)),FALSE,VLOOKUP(B116,[10]hasBaseball!$A$1:$B$24,2,FALSE))</f>
        <v>1</v>
      </c>
      <c r="Z116" t="b">
        <f>IF(ISNA(VLOOKUP(B116,[11]hasBasketBall!$A$1:$B$90,2,FALSE)),FALSE,VLOOKUP(B116,[11]hasBasketBall!$A$1:$B$90,2,FALSE))</f>
        <v>0</v>
      </c>
      <c r="AA116" t="b">
        <v>0</v>
      </c>
      <c r="AB116" t="b">
        <v>0</v>
      </c>
      <c r="AC116" t="b">
        <v>0</v>
      </c>
      <c r="AD116" t="b">
        <v>0</v>
      </c>
      <c r="AE116" t="b">
        <f>IF(ISNA(VLOOKUP(B116,[12]hasDogPark!$A$1:$B$14,2,FALSE)),FALSE,VLOOKUP(B116,[12]hasDogPark!$A$1:$B$14,2,FALSE))</f>
        <v>1</v>
      </c>
      <c r="AF116" t="b">
        <v>1</v>
      </c>
      <c r="AG116" t="b">
        <v>0</v>
      </c>
      <c r="AH116" t="b">
        <v>0</v>
      </c>
      <c r="AI116" t="b">
        <v>0</v>
      </c>
      <c r="AJ116" t="b">
        <f>IF(ISNA(VLOOKUP(B116,[13]hasSkatePark!$A$1:$B$16,2,FALSE)),FALSE,VLOOKUP(B116,[13]hasSkatePark!$A$1:$B$16,2,FALSE))</f>
        <v>0</v>
      </c>
      <c r="AK116" t="b">
        <f>IF(ISNA(VLOOKUP(B116,[14]hasSoccer!$A$1:$B$31,2,FALSE)),FALSE,VLOOKUP(B116,[14]hasSoccer!$A$1:$B$31,2,FALSE))</f>
        <v>1</v>
      </c>
      <c r="AL116" t="b">
        <f>IF(ISNA(VLOOKUP(B116,[15]hasSoftball!$A$1:$B$55,2,FALSE)),FALSE,VLOOKUP(B116,[15]hasSoftball!$A$1:$B$55,2,FALSE))</f>
        <v>1</v>
      </c>
      <c r="AM116" t="b">
        <f>IF(ISNA(VLOOKUP(B116,[16]hasTennis!$A$1:$B$34,2,FALSE)),FALSE,VLOOKUP(B116,[16]hasTennis!$A$1:$B$34,2,FALSE))</f>
        <v>0</v>
      </c>
      <c r="AN116" t="b">
        <v>0</v>
      </c>
      <c r="AO116" t="b">
        <f>IF(ISNA(VLOOKUP(B116,[17]hasPool!$A$1:$B$29,2,FALSE)),FALSE,VLOOKUP(B116,[17]hasPool!$A$1:$B$29,2,FALSE))</f>
        <v>0</v>
      </c>
      <c r="AP116" t="b">
        <v>0</v>
      </c>
      <c r="AQ116" t="b">
        <f>IF(ISNA(VLOOKUP(B116,[18]unpavedBike!$A$1:$B$19,2,FALSE)),FALSE,VLOOKUP(B116,[18]unpavedBike!$A$1:$B$19,2,FALSE))</f>
        <v>1</v>
      </c>
      <c r="AR116" t="b">
        <f>IF(ISNA(VLOOKUP(B116,[19]pavedBike!$A$1:$B$62,2,FALSE)),FALSE,VLOOKUP(B116,[19]pavedBike!$A$1:$B$62,2,FALSE))</f>
        <v>1</v>
      </c>
      <c r="AS116" t="b">
        <f>IF(ISNA(VLOOKUP(B116,[20]hasWalkingTrail!$A$1:$B$142,2,FALSE)),FALSE,VLOOKUP(B116,[20]hasWalkingTrail!$A$1:$B$142,2,FALSE))</f>
        <v>1</v>
      </c>
    </row>
    <row r="117" spans="1:46" x14ac:dyDescent="0.2">
      <c r="A117">
        <v>142</v>
      </c>
      <c r="B117" t="s">
        <v>247</v>
      </c>
      <c r="E117" t="s">
        <v>39</v>
      </c>
      <c r="G117">
        <v>-98</v>
      </c>
      <c r="H117">
        <v>29</v>
      </c>
      <c r="I117">
        <v>0</v>
      </c>
      <c r="J117" t="b">
        <v>0</v>
      </c>
      <c r="N117" t="b">
        <f>IF(ISNA(VLOOKUP(B117,[1]hasCommunityCenter!$A$1:$B$45,2,FALSE)),FALSE,VLOOKUP(B117,[1]hasCommunityCenter!$A$1:$B$45,2,FALSE))</f>
        <v>0</v>
      </c>
      <c r="O117" t="b">
        <v>0</v>
      </c>
      <c r="P117" t="b">
        <v>0</v>
      </c>
      <c r="Q117" t="b">
        <f>'School Parks'!P118=IF(ISNA(VLOOKUP(B117,[2]hasPublicArtDisplay!$A$1:$B$40,2,FALSE)),FALSE,VLOOKUP(B117,[2]hasPublicArtDisplay!$A$1:$B$40,2,FALSE))</f>
        <v>1</v>
      </c>
      <c r="R117" t="b">
        <f>IF(ISNA(VLOOKUP(B117,[3]hasRestrooms!$A$1:$B$63,2,FALSE)),FALSE,VLOOKUP(B117,[3]hasRestrooms!$A$1:$B$63,2,FALSE))</f>
        <v>0</v>
      </c>
      <c r="S117" t="b">
        <f>IF(ISNA(VLOOKUP(B117,[4]hasPortolet!$A$1:$B$81,2,FALSE)),FALSE,VLOOKUP(B117,[4]hasPortolet!$A$1:$B$81,2,FALSE))</f>
        <v>0</v>
      </c>
      <c r="T117" t="b">
        <f>IF(ISNA(VLOOKUP(B117,[5]hasWater!$A$1:$B$157,2,FALSE)),FALSE,VLOOKUP(B117,[5]hasWater!$A$1:$B$157,2,FALSE))</f>
        <v>0</v>
      </c>
      <c r="U117" t="b">
        <f>IF(ISNA(VLOOKUP(B117,[6]hasPavillion!$A$1:$B$97,2,FALSE)),FALSE,VLOOKUP(B117,[6]hasPavillion!$A$1:$B$97,2,FALSE))</f>
        <v>1</v>
      </c>
      <c r="V117" t="b">
        <f>IF(ISNA(VLOOKUP(B117,[7]hasPicnicTable!$A$1:$B$149,2,FALSE)),FALSE,VLOOKUP(B117,[7]hasPicnicTable!$A$1:$B$149,2,FALSE))</f>
        <v>1</v>
      </c>
      <c r="W117" t="b">
        <f>IF(ISNA(VLOOKUP(B117,[8]hasGrill!$A$1:$B$106,2,FALSE)),FALSE,VLOOKUP(B117,[8]hasGrill!$A$1:$B$106,2,FALSE))</f>
        <v>0</v>
      </c>
      <c r="X117" t="b">
        <f>IF(ISNA(VLOOKUP(B117,[9]hasPlayground!$A$1:$B$133,2,FALSE)),FALSE,VLOOKUP(B117,[9]hasPlayground!$A$1:$B$133,2,FALSE))</f>
        <v>0</v>
      </c>
      <c r="Y117" t="b">
        <f>IF(ISNA(VLOOKUP(B117,[10]hasBaseball!$A$1:$B$24,2,FALSE)),FALSE,VLOOKUP(B117,[10]hasBaseball!$A$1:$B$24,2,FALSE))</f>
        <v>0</v>
      </c>
      <c r="Z117" t="b">
        <f>IF(ISNA(VLOOKUP(B117,[11]hasBasketBall!$A$1:$B$90,2,FALSE)),FALSE,VLOOKUP(B117,[11]hasBasketBall!$A$1:$B$90,2,FALSE))</f>
        <v>0</v>
      </c>
      <c r="AA117" t="b">
        <v>0</v>
      </c>
      <c r="AB117" t="b">
        <v>0</v>
      </c>
      <c r="AC117" t="b">
        <v>0</v>
      </c>
      <c r="AD117" t="b">
        <v>1</v>
      </c>
      <c r="AE117" t="b">
        <f>IF(ISNA(VLOOKUP(B117,[12]hasDogPark!$A$1:$B$14,2,FALSE)),FALSE,VLOOKUP(B117,[12]hasDogPark!$A$1:$B$14,2,FALSE))</f>
        <v>0</v>
      </c>
      <c r="AF117" t="b">
        <v>0</v>
      </c>
      <c r="AG117" t="b">
        <v>0</v>
      </c>
      <c r="AH117" t="b">
        <v>0</v>
      </c>
      <c r="AI117" t="b">
        <v>0</v>
      </c>
      <c r="AJ117" t="b">
        <f>IF(ISNA(VLOOKUP(B117,[13]hasSkatePark!$A$1:$B$16,2,FALSE)),FALSE,VLOOKUP(B117,[13]hasSkatePark!$A$1:$B$16,2,FALSE))</f>
        <v>0</v>
      </c>
      <c r="AK117" t="b">
        <f>IF(ISNA(VLOOKUP(B117,[14]hasSoccer!$A$1:$B$31,2,FALSE)),FALSE,VLOOKUP(B117,[14]hasSoccer!$A$1:$B$31,2,FALSE))</f>
        <v>0</v>
      </c>
      <c r="AL117" t="b">
        <f>IF(ISNA(VLOOKUP(B117,[15]hasSoftball!$A$1:$B$55,2,FALSE)),FALSE,VLOOKUP(B117,[15]hasSoftball!$A$1:$B$55,2,FALSE))</f>
        <v>0</v>
      </c>
      <c r="AM117" t="b">
        <f>IF(ISNA(VLOOKUP(B117,[16]hasTennis!$A$1:$B$34,2,FALSE)),FALSE,VLOOKUP(B117,[16]hasTennis!$A$1:$B$34,2,FALSE))</f>
        <v>0</v>
      </c>
      <c r="AN117" t="b">
        <v>0</v>
      </c>
      <c r="AO117" t="b">
        <f>IF(ISNA(VLOOKUP(B117,[17]hasPool!$A$1:$B$29,2,FALSE)),FALSE,VLOOKUP(B117,[17]hasPool!$A$1:$B$29,2,FALSE))</f>
        <v>0</v>
      </c>
      <c r="AP117" t="b">
        <v>0</v>
      </c>
      <c r="AQ117" t="b">
        <f>IF(ISNA(VLOOKUP(B117,[18]unpavedBike!$A$1:$B$19,2,FALSE)),FALSE,VLOOKUP(B117,[18]unpavedBike!$A$1:$B$19,2,FALSE))</f>
        <v>1</v>
      </c>
      <c r="AR117" t="b">
        <f>IF(ISNA(VLOOKUP(B117,[19]pavedBike!$A$1:$B$62,2,FALSE)),FALSE,VLOOKUP(B117,[19]pavedBike!$A$1:$B$62,2,FALSE))</f>
        <v>1</v>
      </c>
      <c r="AS117" t="b">
        <f>IF(ISNA(VLOOKUP(B117,[20]hasWalkingTrail!$A$1:$B$142,2,FALSE)),FALSE,VLOOKUP(B117,[20]hasWalkingTrail!$A$1:$B$142,2,FALSE))</f>
        <v>1</v>
      </c>
    </row>
    <row r="118" spans="1:46" x14ac:dyDescent="0.2">
      <c r="A118">
        <v>144</v>
      </c>
      <c r="B118" t="s">
        <v>248</v>
      </c>
      <c r="E118" t="s">
        <v>39</v>
      </c>
      <c r="G118">
        <v>-98</v>
      </c>
      <c r="H118">
        <v>29</v>
      </c>
      <c r="I118">
        <v>0</v>
      </c>
      <c r="J118" t="b">
        <v>0</v>
      </c>
      <c r="N118" t="b">
        <f>IF(ISNA(VLOOKUP(B118,[1]hasCommunityCenter!$A$1:$B$45,2,FALSE)),FALSE,VLOOKUP(B118,[1]hasCommunityCenter!$A$1:$B$45,2,FALSE))</f>
        <v>1</v>
      </c>
      <c r="O118" t="b">
        <v>0</v>
      </c>
      <c r="P118" t="b">
        <v>0</v>
      </c>
      <c r="Q118" t="b">
        <f>'School Parks'!P119=IF(ISNA(VLOOKUP(B118,[2]hasPublicArtDisplay!$A$1:$B$40,2,FALSE)),FALSE,VLOOKUP(B118,[2]hasPublicArtDisplay!$A$1:$B$40,2,FALSE))</f>
        <v>1</v>
      </c>
      <c r="R118" t="b">
        <f>IF(ISNA(VLOOKUP(B118,[3]hasRestrooms!$A$1:$B$63,2,FALSE)),FALSE,VLOOKUP(B118,[3]hasRestrooms!$A$1:$B$63,2,FALSE))</f>
        <v>0</v>
      </c>
      <c r="S118" t="b">
        <f>IF(ISNA(VLOOKUP(B118,[4]hasPortolet!$A$1:$B$81,2,FALSE)),FALSE,VLOOKUP(B118,[4]hasPortolet!$A$1:$B$81,2,FALSE))</f>
        <v>0</v>
      </c>
      <c r="T118" t="b">
        <f>IF(ISNA(VLOOKUP(B118,[5]hasWater!$A$1:$B$157,2,FALSE)),FALSE,VLOOKUP(B118,[5]hasWater!$A$1:$B$157,2,FALSE))</f>
        <v>0</v>
      </c>
      <c r="U118" t="b">
        <f>IF(ISNA(VLOOKUP(B118,[6]hasPavillion!$A$1:$B$97,2,FALSE)),FALSE,VLOOKUP(B118,[6]hasPavillion!$A$1:$B$97,2,FALSE))</f>
        <v>0</v>
      </c>
      <c r="V118" t="b">
        <f>IF(ISNA(VLOOKUP(B118,[7]hasPicnicTable!$A$1:$B$149,2,FALSE)),FALSE,VLOOKUP(B118,[7]hasPicnicTable!$A$1:$B$149,2,FALSE))</f>
        <v>0</v>
      </c>
      <c r="W118" t="b">
        <f>IF(ISNA(VLOOKUP(B118,[8]hasGrill!$A$1:$B$106,2,FALSE)),FALSE,VLOOKUP(B118,[8]hasGrill!$A$1:$B$106,2,FALSE))</f>
        <v>0</v>
      </c>
      <c r="X118" t="b">
        <f>IF(ISNA(VLOOKUP(B118,[9]hasPlayground!$A$1:$B$133,2,FALSE)),FALSE,VLOOKUP(B118,[9]hasPlayground!$A$1:$B$133,2,FALSE))</f>
        <v>0</v>
      </c>
      <c r="Y118" t="b">
        <f>IF(ISNA(VLOOKUP(B118,[10]hasBaseball!$A$1:$B$24,2,FALSE)),FALSE,VLOOKUP(B118,[10]hasBaseball!$A$1:$B$24,2,FALSE))</f>
        <v>0</v>
      </c>
      <c r="Z118" t="b">
        <f>IF(ISNA(VLOOKUP(B118,[11]hasBasketBall!$A$1:$B$90,2,FALSE)),FALSE,VLOOKUP(B118,[11]hasBasketBall!$A$1:$B$90,2,FALSE))</f>
        <v>1</v>
      </c>
      <c r="AA118" t="b">
        <v>0</v>
      </c>
      <c r="AB118" t="b">
        <v>0</v>
      </c>
      <c r="AC118" t="b">
        <v>0</v>
      </c>
      <c r="AD118" t="b">
        <v>0</v>
      </c>
      <c r="AE118" t="b">
        <f>IF(ISNA(VLOOKUP(B118,[12]hasDogPark!$A$1:$B$14,2,FALSE)),FALSE,VLOOKUP(B118,[12]hasDogPark!$A$1:$B$14,2,FALSE))</f>
        <v>0</v>
      </c>
      <c r="AF118" t="b">
        <v>0</v>
      </c>
      <c r="AG118" t="b">
        <v>0</v>
      </c>
      <c r="AH118" t="b">
        <v>0</v>
      </c>
      <c r="AI118" t="b">
        <v>0</v>
      </c>
      <c r="AJ118" t="b">
        <f>IF(ISNA(VLOOKUP(B118,[13]hasSkatePark!$A$1:$B$16,2,FALSE)),FALSE,VLOOKUP(B118,[13]hasSkatePark!$A$1:$B$16,2,FALSE))</f>
        <v>0</v>
      </c>
      <c r="AK118" t="b">
        <f>IF(ISNA(VLOOKUP(B118,[14]hasSoccer!$A$1:$B$31,2,FALSE)),FALSE,VLOOKUP(B118,[14]hasSoccer!$A$1:$B$31,2,FALSE))</f>
        <v>0</v>
      </c>
      <c r="AL118" t="b">
        <f>IF(ISNA(VLOOKUP(B118,[15]hasSoftball!$A$1:$B$55,2,FALSE)),FALSE,VLOOKUP(B118,[15]hasSoftball!$A$1:$B$55,2,FALSE))</f>
        <v>0</v>
      </c>
      <c r="AM118" t="b">
        <f>IF(ISNA(VLOOKUP(B118,[16]hasTennis!$A$1:$B$34,2,FALSE)),FALSE,VLOOKUP(B118,[16]hasTennis!$A$1:$B$34,2,FALSE))</f>
        <v>1</v>
      </c>
      <c r="AN118" t="b">
        <v>0</v>
      </c>
      <c r="AO118" t="b">
        <f>IF(ISNA(VLOOKUP(B118,[17]hasPool!$A$1:$B$29,2,FALSE)),FALSE,VLOOKUP(B118,[17]hasPool!$A$1:$B$29,2,FALSE))</f>
        <v>0</v>
      </c>
      <c r="AP118" t="b">
        <v>0</v>
      </c>
      <c r="AQ118" t="b">
        <f>IF(ISNA(VLOOKUP(B118,[18]unpavedBike!$A$1:$B$19,2,FALSE)),FALSE,VLOOKUP(B118,[18]unpavedBike!$A$1:$B$19,2,FALSE))</f>
        <v>0</v>
      </c>
      <c r="AR118" t="b">
        <f>IF(ISNA(VLOOKUP(B118,[19]pavedBike!$A$1:$B$62,2,FALSE)),FALSE,VLOOKUP(B118,[19]pavedBike!$A$1:$B$62,2,FALSE))</f>
        <v>0</v>
      </c>
      <c r="AS118" t="b">
        <f>IF(ISNA(VLOOKUP(B118,[20]hasWalkingTrail!$A$1:$B$142,2,FALSE)),FALSE,VLOOKUP(B118,[20]hasWalkingTrail!$A$1:$B$142,2,FALSE))</f>
        <v>0</v>
      </c>
    </row>
    <row r="119" spans="1:46" x14ac:dyDescent="0.2">
      <c r="A119">
        <v>145</v>
      </c>
      <c r="B119" t="s">
        <v>249</v>
      </c>
      <c r="E119" t="s">
        <v>39</v>
      </c>
      <c r="G119">
        <v>-98</v>
      </c>
      <c r="H119">
        <v>29</v>
      </c>
      <c r="I119">
        <v>0</v>
      </c>
      <c r="J119" t="b">
        <v>0</v>
      </c>
      <c r="N119" t="b">
        <f>IF(ISNA(VLOOKUP(B119,[1]hasCommunityCenter!$A$1:$B$45,2,FALSE)),FALSE,VLOOKUP(B119,[1]hasCommunityCenter!$A$1:$B$45,2,FALSE))</f>
        <v>0</v>
      </c>
      <c r="O119" t="b">
        <v>0</v>
      </c>
      <c r="P119" t="b">
        <v>0</v>
      </c>
      <c r="Q119" t="b">
        <f>'School Parks'!P120=IF(ISNA(VLOOKUP(B119,[2]hasPublicArtDisplay!$A$1:$B$40,2,FALSE)),FALSE,VLOOKUP(B119,[2]hasPublicArtDisplay!$A$1:$B$40,2,FALSE))</f>
        <v>1</v>
      </c>
      <c r="R119" t="b">
        <f>IF(ISNA(VLOOKUP(B119,[3]hasRestrooms!$A$1:$B$63,2,FALSE)),FALSE,VLOOKUP(B119,[3]hasRestrooms!$A$1:$B$63,2,FALSE))</f>
        <v>0</v>
      </c>
      <c r="S119" t="b">
        <f>IF(ISNA(VLOOKUP(B119,[4]hasPortolet!$A$1:$B$81,2,FALSE)),FALSE,VLOOKUP(B119,[4]hasPortolet!$A$1:$B$81,2,FALSE))</f>
        <v>1</v>
      </c>
      <c r="T119" t="b">
        <f>IF(ISNA(VLOOKUP(B119,[5]hasWater!$A$1:$B$157,2,FALSE)),FALSE,VLOOKUP(B119,[5]hasWater!$A$1:$B$157,2,FALSE))</f>
        <v>1</v>
      </c>
      <c r="U119" t="b">
        <f>IF(ISNA(VLOOKUP(B119,[6]hasPavillion!$A$1:$B$97,2,FALSE)),FALSE,VLOOKUP(B119,[6]hasPavillion!$A$1:$B$97,2,FALSE))</f>
        <v>1</v>
      </c>
      <c r="V119" t="b">
        <f>IF(ISNA(VLOOKUP(B119,[7]hasPicnicTable!$A$1:$B$149,2,FALSE)),FALSE,VLOOKUP(B119,[7]hasPicnicTable!$A$1:$B$149,2,FALSE))</f>
        <v>1</v>
      </c>
      <c r="W119" t="b">
        <f>IF(ISNA(VLOOKUP(B119,[8]hasGrill!$A$1:$B$106,2,FALSE)),FALSE,VLOOKUP(B119,[8]hasGrill!$A$1:$B$106,2,FALSE))</f>
        <v>0</v>
      </c>
      <c r="X119" t="b">
        <f>IF(ISNA(VLOOKUP(B119,[9]hasPlayground!$A$1:$B$133,2,FALSE)),FALSE,VLOOKUP(B119,[9]hasPlayground!$A$1:$B$133,2,FALSE))</f>
        <v>1</v>
      </c>
      <c r="Y119" t="b">
        <f>IF(ISNA(VLOOKUP(B119,[10]hasBaseball!$A$1:$B$24,2,FALSE)),FALSE,VLOOKUP(B119,[10]hasBaseball!$A$1:$B$24,2,FALSE))</f>
        <v>0</v>
      </c>
      <c r="Z119" t="b">
        <f>IF(ISNA(VLOOKUP(B119,[11]hasBasketBall!$A$1:$B$90,2,FALSE)),FALSE,VLOOKUP(B119,[11]hasBasketBall!$A$1:$B$90,2,FALSE))</f>
        <v>1</v>
      </c>
      <c r="AA119" t="b">
        <v>0</v>
      </c>
      <c r="AB119" t="b">
        <v>0</v>
      </c>
      <c r="AC119" t="b">
        <v>0</v>
      </c>
      <c r="AD119" t="b">
        <v>0</v>
      </c>
      <c r="AE119" t="b">
        <f>IF(ISNA(VLOOKUP(B119,[12]hasDogPark!$A$1:$B$14,2,FALSE)),FALSE,VLOOKUP(B119,[12]hasDogPark!$A$1:$B$14,2,FALSE))</f>
        <v>0</v>
      </c>
      <c r="AF119" t="b">
        <v>0</v>
      </c>
      <c r="AG119" t="b">
        <v>0</v>
      </c>
      <c r="AH119" t="b">
        <v>0</v>
      </c>
      <c r="AI119" t="b">
        <v>0</v>
      </c>
      <c r="AJ119" t="b">
        <f>IF(ISNA(VLOOKUP(B119,[13]hasSkatePark!$A$1:$B$16,2,FALSE)),FALSE,VLOOKUP(B119,[13]hasSkatePark!$A$1:$B$16,2,FALSE))</f>
        <v>1</v>
      </c>
      <c r="AK119" t="b">
        <f>IF(ISNA(VLOOKUP(B119,[14]hasSoccer!$A$1:$B$31,2,FALSE)),FALSE,VLOOKUP(B119,[14]hasSoccer!$A$1:$B$31,2,FALSE))</f>
        <v>0</v>
      </c>
      <c r="AL119" t="b">
        <f>IF(ISNA(VLOOKUP(B119,[15]hasSoftball!$A$1:$B$55,2,FALSE)),FALSE,VLOOKUP(B119,[15]hasSoftball!$A$1:$B$55,2,FALSE))</f>
        <v>0</v>
      </c>
      <c r="AM119" t="b">
        <f>IF(ISNA(VLOOKUP(B119,[16]hasTennis!$A$1:$B$34,2,FALSE)),FALSE,VLOOKUP(B119,[16]hasTennis!$A$1:$B$34,2,FALSE))</f>
        <v>0</v>
      </c>
      <c r="AN119" t="b">
        <v>0</v>
      </c>
      <c r="AO119" t="b">
        <f>IF(ISNA(VLOOKUP(B119,[17]hasPool!$A$1:$B$29,2,FALSE)),FALSE,VLOOKUP(B119,[17]hasPool!$A$1:$B$29,2,FALSE))</f>
        <v>0</v>
      </c>
      <c r="AP119" t="b">
        <v>0</v>
      </c>
      <c r="AQ119" t="b">
        <f>IF(ISNA(VLOOKUP(B119,[18]unpavedBike!$A$1:$B$19,2,FALSE)),FALSE,VLOOKUP(B119,[18]unpavedBike!$A$1:$B$19,2,FALSE))</f>
        <v>0</v>
      </c>
      <c r="AR119" t="b">
        <f>IF(ISNA(VLOOKUP(B119,[19]pavedBike!$A$1:$B$62,2,FALSE)),FALSE,VLOOKUP(B119,[19]pavedBike!$A$1:$B$62,2,FALSE))</f>
        <v>1</v>
      </c>
      <c r="AS119" t="b">
        <f>IF(ISNA(VLOOKUP(B119,[20]hasWalkingTrail!$A$1:$B$142,2,FALSE)),FALSE,VLOOKUP(B119,[20]hasWalkingTrail!$A$1:$B$142,2,FALSE))</f>
        <v>1</v>
      </c>
    </row>
    <row r="120" spans="1:46" x14ac:dyDescent="0.2">
      <c r="A120">
        <v>149</v>
      </c>
      <c r="B120" t="s">
        <v>252</v>
      </c>
      <c r="E120" t="s">
        <v>39</v>
      </c>
      <c r="G120">
        <v>-98</v>
      </c>
      <c r="H120">
        <v>29</v>
      </c>
      <c r="I120">
        <v>0</v>
      </c>
      <c r="J120" t="b">
        <v>0</v>
      </c>
      <c r="N120" t="b">
        <f>IF(ISNA(VLOOKUP(B120,[1]hasCommunityCenter!$A$1:$B$45,2,FALSE)),FALSE,VLOOKUP(B120,[1]hasCommunityCenter!$A$1:$B$45,2,FALSE))</f>
        <v>0</v>
      </c>
      <c r="O120" t="b">
        <v>0</v>
      </c>
      <c r="P120" t="b">
        <v>0</v>
      </c>
      <c r="Q120" t="b">
        <f>'School Parks'!P121=IF(ISNA(VLOOKUP(B120,[2]hasPublicArtDisplay!$A$1:$B$40,2,FALSE)),FALSE,VLOOKUP(B120,[2]hasPublicArtDisplay!$A$1:$B$40,2,FALSE))</f>
        <v>1</v>
      </c>
      <c r="R120" t="b">
        <f>IF(ISNA(VLOOKUP(B120,[3]hasRestrooms!$A$1:$B$63,2,FALSE)),FALSE,VLOOKUP(B120,[3]hasRestrooms!$A$1:$B$63,2,FALSE))</f>
        <v>0</v>
      </c>
      <c r="S120" t="b">
        <f>IF(ISNA(VLOOKUP(B120,[4]hasPortolet!$A$1:$B$81,2,FALSE)),FALSE,VLOOKUP(B120,[4]hasPortolet!$A$1:$B$81,2,FALSE))</f>
        <v>0</v>
      </c>
      <c r="T120" t="b">
        <f>IF(ISNA(VLOOKUP(B120,[5]hasWater!$A$1:$B$157,2,FALSE)),FALSE,VLOOKUP(B120,[5]hasWater!$A$1:$B$157,2,FALSE))</f>
        <v>0</v>
      </c>
      <c r="U120" t="b">
        <f>IF(ISNA(VLOOKUP(B120,[6]hasPavillion!$A$1:$B$97,2,FALSE)),FALSE,VLOOKUP(B120,[6]hasPavillion!$A$1:$B$97,2,FALSE))</f>
        <v>0</v>
      </c>
      <c r="V120" t="b">
        <f>IF(ISNA(VLOOKUP(B120,[7]hasPicnicTable!$A$1:$B$149,2,FALSE)),FALSE,VLOOKUP(B120,[7]hasPicnicTable!$A$1:$B$149,2,FALSE))</f>
        <v>0</v>
      </c>
      <c r="W120" t="b">
        <f>IF(ISNA(VLOOKUP(B120,[8]hasGrill!$A$1:$B$106,2,FALSE)),FALSE,VLOOKUP(B120,[8]hasGrill!$A$1:$B$106,2,FALSE))</f>
        <v>0</v>
      </c>
      <c r="X120" t="b">
        <f>IF(ISNA(VLOOKUP(B120,[9]hasPlayground!$A$1:$B$133,2,FALSE)),FALSE,VLOOKUP(B120,[9]hasPlayground!$A$1:$B$133,2,FALSE))</f>
        <v>1</v>
      </c>
      <c r="Y120" t="b">
        <f>IF(ISNA(VLOOKUP(B120,[10]hasBaseball!$A$1:$B$24,2,FALSE)),FALSE,VLOOKUP(B120,[10]hasBaseball!$A$1:$B$24,2,FALSE))</f>
        <v>0</v>
      </c>
      <c r="Z120" t="b">
        <f>IF(ISNA(VLOOKUP(B120,[11]hasBasketBall!$A$1:$B$90,2,FALSE)),FALSE,VLOOKUP(B120,[11]hasBasketBall!$A$1:$B$90,2,FALSE))</f>
        <v>0</v>
      </c>
      <c r="AA120" t="b">
        <v>0</v>
      </c>
      <c r="AB120" t="b">
        <v>0</v>
      </c>
      <c r="AC120" t="b">
        <v>0</v>
      </c>
      <c r="AD120" t="b">
        <v>0</v>
      </c>
      <c r="AE120" t="b">
        <f>IF(ISNA(VLOOKUP(B120,[12]hasDogPark!$A$1:$B$14,2,FALSE)),FALSE,VLOOKUP(B120,[12]hasDogPark!$A$1:$B$14,2,FALSE))</f>
        <v>0</v>
      </c>
      <c r="AF120" t="b">
        <v>0</v>
      </c>
      <c r="AG120" t="b">
        <v>0</v>
      </c>
      <c r="AH120" t="b">
        <v>0</v>
      </c>
      <c r="AI120" t="b">
        <v>0</v>
      </c>
      <c r="AJ120" t="b">
        <f>IF(ISNA(VLOOKUP(B120,[13]hasSkatePark!$A$1:$B$16,2,FALSE)),FALSE,VLOOKUP(B120,[13]hasSkatePark!$A$1:$B$16,2,FALSE))</f>
        <v>0</v>
      </c>
      <c r="AK120" t="b">
        <f>IF(ISNA(VLOOKUP(B120,[14]hasSoccer!$A$1:$B$31,2,FALSE)),FALSE,VLOOKUP(B120,[14]hasSoccer!$A$1:$B$31,2,FALSE))</f>
        <v>0</v>
      </c>
      <c r="AL120" t="b">
        <f>IF(ISNA(VLOOKUP(B120,[15]hasSoftball!$A$1:$B$55,2,FALSE)),FALSE,VLOOKUP(B120,[15]hasSoftball!$A$1:$B$55,2,FALSE))</f>
        <v>0</v>
      </c>
      <c r="AM120" t="b">
        <f>IF(ISNA(VLOOKUP(B120,[16]hasTennis!$A$1:$B$34,2,FALSE)),FALSE,VLOOKUP(B120,[16]hasTennis!$A$1:$B$34,2,FALSE))</f>
        <v>0</v>
      </c>
      <c r="AN120" t="b">
        <v>0</v>
      </c>
      <c r="AO120" t="b">
        <f>IF(ISNA(VLOOKUP(B120,[17]hasPool!$A$1:$B$29,2,FALSE)),FALSE,VLOOKUP(B120,[17]hasPool!$A$1:$B$29,2,FALSE))</f>
        <v>0</v>
      </c>
      <c r="AP120" t="b">
        <v>0</v>
      </c>
      <c r="AQ120" t="b">
        <f>IF(ISNA(VLOOKUP(B120,[18]unpavedBike!$A$1:$B$19,2,FALSE)),FALSE,VLOOKUP(B120,[18]unpavedBike!$A$1:$B$19,2,FALSE))</f>
        <v>0</v>
      </c>
      <c r="AR120" t="b">
        <f>IF(ISNA(VLOOKUP(B120,[19]pavedBike!$A$1:$B$62,2,FALSE)),FALSE,VLOOKUP(B120,[19]pavedBike!$A$1:$B$62,2,FALSE))</f>
        <v>1</v>
      </c>
      <c r="AS120" t="b">
        <f>IF(ISNA(VLOOKUP(B120,[20]hasWalkingTrail!$A$1:$B$142,2,FALSE)),FALSE,VLOOKUP(B120,[20]hasWalkingTrail!$A$1:$B$142,2,FALSE))</f>
        <v>1</v>
      </c>
    </row>
    <row r="121" spans="1:46" x14ac:dyDescent="0.2">
      <c r="A121">
        <v>150</v>
      </c>
      <c r="B121" t="s">
        <v>253</v>
      </c>
      <c r="E121" t="s">
        <v>39</v>
      </c>
      <c r="G121">
        <v>-98</v>
      </c>
      <c r="H121">
        <v>29</v>
      </c>
      <c r="I121">
        <v>0</v>
      </c>
      <c r="J121" t="b">
        <v>0</v>
      </c>
      <c r="N121" t="b">
        <f>IF(ISNA(VLOOKUP(B121,[1]hasCommunityCenter!$A$1:$B$45,2,FALSE)),FALSE,VLOOKUP(B121,[1]hasCommunityCenter!$A$1:$B$45,2,FALSE))</f>
        <v>0</v>
      </c>
      <c r="O121" t="b">
        <v>0</v>
      </c>
      <c r="P121" t="b">
        <v>0</v>
      </c>
      <c r="Q121" t="b">
        <f>'School Parks'!P122=IF(ISNA(VLOOKUP(B121,[2]hasPublicArtDisplay!$A$1:$B$40,2,FALSE)),FALSE,VLOOKUP(B121,[2]hasPublicArtDisplay!$A$1:$B$40,2,FALSE))</f>
        <v>1</v>
      </c>
      <c r="R121" t="b">
        <f>IF(ISNA(VLOOKUP(B121,[3]hasRestrooms!$A$1:$B$63,2,FALSE)),FALSE,VLOOKUP(B121,[3]hasRestrooms!$A$1:$B$63,2,FALSE))</f>
        <v>0</v>
      </c>
      <c r="S121" t="b">
        <f>IF(ISNA(VLOOKUP(B121,[4]hasPortolet!$A$1:$B$81,2,FALSE)),FALSE,VLOOKUP(B121,[4]hasPortolet!$A$1:$B$81,2,FALSE))</f>
        <v>0</v>
      </c>
      <c r="T121" t="b">
        <f>IF(ISNA(VLOOKUP(B121,[5]hasWater!$A$1:$B$157,2,FALSE)),FALSE,VLOOKUP(B121,[5]hasWater!$A$1:$B$157,2,FALSE))</f>
        <v>0</v>
      </c>
      <c r="U121" t="b">
        <f>IF(ISNA(VLOOKUP(B121,[6]hasPavillion!$A$1:$B$97,2,FALSE)),FALSE,VLOOKUP(B121,[6]hasPavillion!$A$1:$B$97,2,FALSE))</f>
        <v>0</v>
      </c>
      <c r="V121" t="b">
        <f>IF(ISNA(VLOOKUP(B121,[7]hasPicnicTable!$A$1:$B$149,2,FALSE)),FALSE,VLOOKUP(B121,[7]hasPicnicTable!$A$1:$B$149,2,FALSE))</f>
        <v>0</v>
      </c>
      <c r="W121" t="b">
        <f>IF(ISNA(VLOOKUP(B121,[8]hasGrill!$A$1:$B$106,2,FALSE)),FALSE,VLOOKUP(B121,[8]hasGrill!$A$1:$B$106,2,FALSE))</f>
        <v>0</v>
      </c>
      <c r="X121" t="b">
        <f>IF(ISNA(VLOOKUP(B121,[9]hasPlayground!$A$1:$B$133,2,FALSE)),FALSE,VLOOKUP(B121,[9]hasPlayground!$A$1:$B$133,2,FALSE))</f>
        <v>0</v>
      </c>
      <c r="Y121" t="b">
        <f>IF(ISNA(VLOOKUP(B121,[10]hasBaseball!$A$1:$B$24,2,FALSE)),FALSE,VLOOKUP(B121,[10]hasBaseball!$A$1:$B$24,2,FALSE))</f>
        <v>0</v>
      </c>
      <c r="Z121" t="b">
        <f>IF(ISNA(VLOOKUP(B121,[11]hasBasketBall!$A$1:$B$90,2,FALSE)),FALSE,VLOOKUP(B121,[11]hasBasketBall!$A$1:$B$90,2,FALSE))</f>
        <v>0</v>
      </c>
      <c r="AA121" t="b">
        <v>0</v>
      </c>
      <c r="AB121" t="b">
        <v>0</v>
      </c>
      <c r="AC121" t="b">
        <v>0</v>
      </c>
      <c r="AD121" t="b">
        <v>0</v>
      </c>
      <c r="AE121" t="b">
        <f>IF(ISNA(VLOOKUP(B121,[12]hasDogPark!$A$1:$B$14,2,FALSE)),FALSE,VLOOKUP(B121,[12]hasDogPark!$A$1:$B$14,2,FALSE))</f>
        <v>0</v>
      </c>
      <c r="AF121" t="b">
        <v>0</v>
      </c>
      <c r="AG121" t="b">
        <v>0</v>
      </c>
      <c r="AH121" t="b">
        <v>0</v>
      </c>
      <c r="AI121" t="b">
        <v>0</v>
      </c>
      <c r="AJ121" t="b">
        <f>IF(ISNA(VLOOKUP(B121,[13]hasSkatePark!$A$1:$B$16,2,FALSE)),FALSE,VLOOKUP(B121,[13]hasSkatePark!$A$1:$B$16,2,FALSE))</f>
        <v>0</v>
      </c>
      <c r="AK121" t="b">
        <f>IF(ISNA(VLOOKUP(B121,[14]hasSoccer!$A$1:$B$31,2,FALSE)),FALSE,VLOOKUP(B121,[14]hasSoccer!$A$1:$B$31,2,FALSE))</f>
        <v>0</v>
      </c>
      <c r="AL121" t="b">
        <f>IF(ISNA(VLOOKUP(B121,[15]hasSoftball!$A$1:$B$55,2,FALSE)),FALSE,VLOOKUP(B121,[15]hasSoftball!$A$1:$B$55,2,FALSE))</f>
        <v>0</v>
      </c>
      <c r="AM121" t="b">
        <f>IF(ISNA(VLOOKUP(B121,[16]hasTennis!$A$1:$B$34,2,FALSE)),FALSE,VLOOKUP(B121,[16]hasTennis!$A$1:$B$34,2,FALSE))</f>
        <v>0</v>
      </c>
      <c r="AN121" t="b">
        <v>0</v>
      </c>
      <c r="AO121" t="b">
        <f>IF(ISNA(VLOOKUP(B121,[17]hasPool!$A$1:$B$29,2,FALSE)),FALSE,VLOOKUP(B121,[17]hasPool!$A$1:$B$29,2,FALSE))</f>
        <v>0</v>
      </c>
      <c r="AP121" t="b">
        <v>0</v>
      </c>
      <c r="AQ121" t="b">
        <f>IF(ISNA(VLOOKUP(B121,[18]unpavedBike!$A$1:$B$19,2,FALSE)),FALSE,VLOOKUP(B121,[18]unpavedBike!$A$1:$B$19,2,FALSE))</f>
        <v>0</v>
      </c>
      <c r="AR121" t="b">
        <f>IF(ISNA(VLOOKUP(B121,[19]pavedBike!$A$1:$B$62,2,FALSE)),FALSE,VLOOKUP(B121,[19]pavedBike!$A$1:$B$62,2,FALSE))</f>
        <v>0</v>
      </c>
      <c r="AS121" t="b">
        <f>IF(ISNA(VLOOKUP(B121,[20]hasWalkingTrail!$A$1:$B$142,2,FALSE)),FALSE,VLOOKUP(B121,[20]hasWalkingTrail!$A$1:$B$142,2,FALSE))</f>
        <v>0</v>
      </c>
    </row>
    <row r="122" spans="1:46" x14ac:dyDescent="0.2">
      <c r="A122">
        <v>151</v>
      </c>
      <c r="B122" t="s">
        <v>254</v>
      </c>
      <c r="E122" t="s">
        <v>39</v>
      </c>
      <c r="G122">
        <v>-98</v>
      </c>
      <c r="H122">
        <v>29</v>
      </c>
      <c r="I122">
        <v>0</v>
      </c>
      <c r="J122" t="b">
        <v>0</v>
      </c>
      <c r="N122" t="b">
        <f>IF(ISNA(VLOOKUP(B122,[1]hasCommunityCenter!$A$1:$B$45,2,FALSE)),FALSE,VLOOKUP(B122,[1]hasCommunityCenter!$A$1:$B$45,2,FALSE))</f>
        <v>0</v>
      </c>
      <c r="O122" t="b">
        <v>0</v>
      </c>
      <c r="P122" t="b">
        <v>0</v>
      </c>
      <c r="Q122" t="b">
        <f>'School Parks'!P123=IF(ISNA(VLOOKUP(B122,[2]hasPublicArtDisplay!$A$1:$B$40,2,FALSE)),FALSE,VLOOKUP(B122,[2]hasPublicArtDisplay!$A$1:$B$40,2,FALSE))</f>
        <v>0</v>
      </c>
      <c r="R122" t="b">
        <f>IF(ISNA(VLOOKUP(B122,[3]hasRestrooms!$A$1:$B$63,2,FALSE)),FALSE,VLOOKUP(B122,[3]hasRestrooms!$A$1:$B$63,2,FALSE))</f>
        <v>0</v>
      </c>
      <c r="S122" t="b">
        <f>IF(ISNA(VLOOKUP(B122,[4]hasPortolet!$A$1:$B$81,2,FALSE)),FALSE,VLOOKUP(B122,[4]hasPortolet!$A$1:$B$81,2,FALSE))</f>
        <v>0</v>
      </c>
      <c r="T122" t="b">
        <f>IF(ISNA(VLOOKUP(B122,[5]hasWater!$A$1:$B$157,2,FALSE)),FALSE,VLOOKUP(B122,[5]hasWater!$A$1:$B$157,2,FALSE))</f>
        <v>1</v>
      </c>
      <c r="U122" t="b">
        <f>IF(ISNA(VLOOKUP(B122,[6]hasPavillion!$A$1:$B$97,2,FALSE)),FALSE,VLOOKUP(B122,[6]hasPavillion!$A$1:$B$97,2,FALSE))</f>
        <v>1</v>
      </c>
      <c r="V122" t="b">
        <f>IF(ISNA(VLOOKUP(B122,[7]hasPicnicTable!$A$1:$B$149,2,FALSE)),FALSE,VLOOKUP(B122,[7]hasPicnicTable!$A$1:$B$149,2,FALSE))</f>
        <v>1</v>
      </c>
      <c r="W122" t="b">
        <f>IF(ISNA(VLOOKUP(B122,[8]hasGrill!$A$1:$B$106,2,FALSE)),FALSE,VLOOKUP(B122,[8]hasGrill!$A$1:$B$106,2,FALSE))</f>
        <v>0</v>
      </c>
      <c r="X122" t="b">
        <f>IF(ISNA(VLOOKUP(B122,[9]hasPlayground!$A$1:$B$133,2,FALSE)),FALSE,VLOOKUP(B122,[9]hasPlayground!$A$1:$B$133,2,FALSE))</f>
        <v>1</v>
      </c>
      <c r="Y122" t="b">
        <f>IF(ISNA(VLOOKUP(B122,[10]hasBaseball!$A$1:$B$24,2,FALSE)),FALSE,VLOOKUP(B122,[10]hasBaseball!$A$1:$B$24,2,FALSE))</f>
        <v>0</v>
      </c>
      <c r="Z122" t="b">
        <f>IF(ISNA(VLOOKUP(B122,[11]hasBasketBall!$A$1:$B$90,2,FALSE)),FALSE,VLOOKUP(B122,[11]hasBasketBall!$A$1:$B$90,2,FALSE))</f>
        <v>0</v>
      </c>
      <c r="AA122" t="b">
        <v>0</v>
      </c>
      <c r="AB122" t="b">
        <v>0</v>
      </c>
      <c r="AC122" t="b">
        <v>0</v>
      </c>
      <c r="AD122" t="b">
        <v>0</v>
      </c>
      <c r="AE122" t="b">
        <f>IF(ISNA(VLOOKUP(B122,[12]hasDogPark!$A$1:$B$14,2,FALSE)),FALSE,VLOOKUP(B122,[12]hasDogPark!$A$1:$B$14,2,FALSE))</f>
        <v>0</v>
      </c>
      <c r="AF122" t="b">
        <v>0</v>
      </c>
      <c r="AG122" t="b">
        <v>0</v>
      </c>
      <c r="AH122" t="b">
        <v>0</v>
      </c>
      <c r="AI122" t="b">
        <v>0</v>
      </c>
      <c r="AJ122" t="b">
        <f>IF(ISNA(VLOOKUP(B122,[13]hasSkatePark!$A$1:$B$16,2,FALSE)),FALSE,VLOOKUP(B122,[13]hasSkatePark!$A$1:$B$16,2,FALSE))</f>
        <v>0</v>
      </c>
      <c r="AK122" t="b">
        <f>IF(ISNA(VLOOKUP(B122,[14]hasSoccer!$A$1:$B$31,2,FALSE)),FALSE,VLOOKUP(B122,[14]hasSoccer!$A$1:$B$31,2,FALSE))</f>
        <v>0</v>
      </c>
      <c r="AL122" t="b">
        <f>IF(ISNA(VLOOKUP(B122,[15]hasSoftball!$A$1:$B$55,2,FALSE)),FALSE,VLOOKUP(B122,[15]hasSoftball!$A$1:$B$55,2,FALSE))</f>
        <v>0</v>
      </c>
      <c r="AM122" t="b">
        <f>IF(ISNA(VLOOKUP(B122,[16]hasTennis!$A$1:$B$34,2,FALSE)),FALSE,VLOOKUP(B122,[16]hasTennis!$A$1:$B$34,2,FALSE))</f>
        <v>0</v>
      </c>
      <c r="AN122" t="b">
        <v>0</v>
      </c>
      <c r="AO122" t="b">
        <f>IF(ISNA(VLOOKUP(B122,[17]hasPool!$A$1:$B$29,2,FALSE)),FALSE,VLOOKUP(B122,[17]hasPool!$A$1:$B$29,2,FALSE))</f>
        <v>0</v>
      </c>
      <c r="AP122" t="b">
        <v>0</v>
      </c>
      <c r="AQ122" t="b">
        <f>IF(ISNA(VLOOKUP(B122,[18]unpavedBike!$A$1:$B$19,2,FALSE)),FALSE,VLOOKUP(B122,[18]unpavedBike!$A$1:$B$19,2,FALSE))</f>
        <v>0</v>
      </c>
      <c r="AR122" t="b">
        <f>IF(ISNA(VLOOKUP(B122,[19]pavedBike!$A$1:$B$62,2,FALSE)),FALSE,VLOOKUP(B122,[19]pavedBike!$A$1:$B$62,2,FALSE))</f>
        <v>0</v>
      </c>
      <c r="AS122" t="b">
        <f>IF(ISNA(VLOOKUP(B122,[20]hasWalkingTrail!$A$1:$B$142,2,FALSE)),FALSE,VLOOKUP(B122,[20]hasWalkingTrail!$A$1:$B$142,2,FALSE))</f>
        <v>1</v>
      </c>
    </row>
    <row r="123" spans="1:46" x14ac:dyDescent="0.2">
      <c r="A123">
        <v>152</v>
      </c>
      <c r="B123" t="s">
        <v>255</v>
      </c>
      <c r="E123" t="s">
        <v>39</v>
      </c>
      <c r="G123">
        <v>-98</v>
      </c>
      <c r="H123">
        <v>29</v>
      </c>
      <c r="I123">
        <v>0</v>
      </c>
      <c r="J123" t="b">
        <v>0</v>
      </c>
      <c r="N123" t="b">
        <f>IF(ISNA(VLOOKUP(B123,[1]hasCommunityCenter!$A$1:$B$45,2,FALSE)),FALSE,VLOOKUP(B123,[1]hasCommunityCenter!$A$1:$B$45,2,FALSE))</f>
        <v>0</v>
      </c>
      <c r="O123" t="b">
        <v>0</v>
      </c>
      <c r="P123" t="b">
        <v>0</v>
      </c>
      <c r="Q123" t="b">
        <f>'School Parks'!P124=IF(ISNA(VLOOKUP(B123,[2]hasPublicArtDisplay!$A$1:$B$40,2,FALSE)),FALSE,VLOOKUP(B123,[2]hasPublicArtDisplay!$A$1:$B$40,2,FALSE))</f>
        <v>0</v>
      </c>
      <c r="R123" t="b">
        <f>IF(ISNA(VLOOKUP(B123,[3]hasRestrooms!$A$1:$B$63,2,FALSE)),FALSE,VLOOKUP(B123,[3]hasRestrooms!$A$1:$B$63,2,FALSE))</f>
        <v>0</v>
      </c>
      <c r="S123" t="b">
        <f>IF(ISNA(VLOOKUP(B123,[4]hasPortolet!$A$1:$B$81,2,FALSE)),FALSE,VLOOKUP(B123,[4]hasPortolet!$A$1:$B$81,2,FALSE))</f>
        <v>0</v>
      </c>
      <c r="T123" t="b">
        <f>IF(ISNA(VLOOKUP(B123,[5]hasWater!$A$1:$B$157,2,FALSE)),FALSE,VLOOKUP(B123,[5]hasWater!$A$1:$B$157,2,FALSE))</f>
        <v>0</v>
      </c>
      <c r="U123" t="b">
        <f>IF(ISNA(VLOOKUP(B123,[6]hasPavillion!$A$1:$B$97,2,FALSE)),FALSE,VLOOKUP(B123,[6]hasPavillion!$A$1:$B$97,2,FALSE))</f>
        <v>0</v>
      </c>
      <c r="V123" t="b">
        <f>IF(ISNA(VLOOKUP(B123,[7]hasPicnicTable!$A$1:$B$149,2,FALSE)),FALSE,VLOOKUP(B123,[7]hasPicnicTable!$A$1:$B$149,2,FALSE))</f>
        <v>0</v>
      </c>
      <c r="W123" t="b">
        <f>IF(ISNA(VLOOKUP(B123,[8]hasGrill!$A$1:$B$106,2,FALSE)),FALSE,VLOOKUP(B123,[8]hasGrill!$A$1:$B$106,2,FALSE))</f>
        <v>0</v>
      </c>
      <c r="X123" t="b">
        <f>IF(ISNA(VLOOKUP(B123,[9]hasPlayground!$A$1:$B$133,2,FALSE)),FALSE,VLOOKUP(B123,[9]hasPlayground!$A$1:$B$133,2,FALSE))</f>
        <v>0</v>
      </c>
      <c r="Y123" t="b">
        <f>IF(ISNA(VLOOKUP(B123,[10]hasBaseball!$A$1:$B$24,2,FALSE)),FALSE,VLOOKUP(B123,[10]hasBaseball!$A$1:$B$24,2,FALSE))</f>
        <v>0</v>
      </c>
      <c r="Z123" t="b">
        <f>IF(ISNA(VLOOKUP(B123,[11]hasBasketBall!$A$1:$B$90,2,FALSE)),FALSE,VLOOKUP(B123,[11]hasBasketBall!$A$1:$B$90,2,FALSE))</f>
        <v>0</v>
      </c>
      <c r="AA123" t="b">
        <v>0</v>
      </c>
      <c r="AB123" t="b">
        <v>0</v>
      </c>
      <c r="AC123" t="b">
        <v>0</v>
      </c>
      <c r="AD123" t="b">
        <v>0</v>
      </c>
      <c r="AE123" t="b">
        <f>IF(ISNA(VLOOKUP(B123,[12]hasDogPark!$A$1:$B$14,2,FALSE)),FALSE,VLOOKUP(B123,[12]hasDogPark!$A$1:$B$14,2,FALSE))</f>
        <v>0</v>
      </c>
      <c r="AF123" t="b">
        <v>0</v>
      </c>
      <c r="AG123" t="b">
        <v>0</v>
      </c>
      <c r="AH123" t="b">
        <v>0</v>
      </c>
      <c r="AI123" t="b">
        <v>0</v>
      </c>
      <c r="AJ123" t="b">
        <f>IF(ISNA(VLOOKUP(B123,[13]hasSkatePark!$A$1:$B$16,2,FALSE)),FALSE,VLOOKUP(B123,[13]hasSkatePark!$A$1:$B$16,2,FALSE))</f>
        <v>0</v>
      </c>
      <c r="AK123" t="b">
        <f>IF(ISNA(VLOOKUP(B123,[14]hasSoccer!$A$1:$B$31,2,FALSE)),FALSE,VLOOKUP(B123,[14]hasSoccer!$A$1:$B$31,2,FALSE))</f>
        <v>0</v>
      </c>
      <c r="AL123" t="b">
        <f>IF(ISNA(VLOOKUP(B123,[15]hasSoftball!$A$1:$B$55,2,FALSE)),FALSE,VLOOKUP(B123,[15]hasSoftball!$A$1:$B$55,2,FALSE))</f>
        <v>0</v>
      </c>
      <c r="AM123" t="b">
        <f>IF(ISNA(VLOOKUP(B123,[16]hasTennis!$A$1:$B$34,2,FALSE)),FALSE,VLOOKUP(B123,[16]hasTennis!$A$1:$B$34,2,FALSE))</f>
        <v>0</v>
      </c>
      <c r="AN123" t="b">
        <v>0</v>
      </c>
      <c r="AO123" t="b">
        <f>IF(ISNA(VLOOKUP(B123,[17]hasPool!$A$1:$B$29,2,FALSE)),FALSE,VLOOKUP(B123,[17]hasPool!$A$1:$B$29,2,FALSE))</f>
        <v>0</v>
      </c>
      <c r="AP123" t="b">
        <v>0</v>
      </c>
      <c r="AQ123" t="b">
        <f>IF(ISNA(VLOOKUP(B123,[18]unpavedBike!$A$1:$B$19,2,FALSE)),FALSE,VLOOKUP(B123,[18]unpavedBike!$A$1:$B$19,2,FALSE))</f>
        <v>0</v>
      </c>
      <c r="AR123" t="b">
        <f>IF(ISNA(VLOOKUP(B123,[19]pavedBike!$A$1:$B$62,2,FALSE)),FALSE,VLOOKUP(B123,[19]pavedBike!$A$1:$B$62,2,FALSE))</f>
        <v>0</v>
      </c>
      <c r="AS123" t="b">
        <f>IF(ISNA(VLOOKUP(B123,[20]hasWalkingTrail!$A$1:$B$142,2,FALSE)),FALSE,VLOOKUP(B123,[20]hasWalkingTrail!$A$1:$B$142,2,FALSE))</f>
        <v>0</v>
      </c>
    </row>
    <row r="124" spans="1:46" x14ac:dyDescent="0.2">
      <c r="A124">
        <v>153</v>
      </c>
      <c r="B124" t="s">
        <v>256</v>
      </c>
      <c r="E124" t="s">
        <v>39</v>
      </c>
      <c r="G124">
        <v>-98</v>
      </c>
      <c r="H124">
        <v>29</v>
      </c>
      <c r="I124">
        <v>0</v>
      </c>
      <c r="J124" t="b">
        <v>0</v>
      </c>
      <c r="N124" t="b">
        <f>IF(ISNA(VLOOKUP(B124,[1]hasCommunityCenter!$A$1:$B$45,2,FALSE)),FALSE,VLOOKUP(B124,[1]hasCommunityCenter!$A$1:$B$45,2,FALSE))</f>
        <v>0</v>
      </c>
      <c r="O124" t="b">
        <v>0</v>
      </c>
      <c r="P124" t="b">
        <v>0</v>
      </c>
      <c r="Q124" t="b">
        <f>'School Parks'!P125=IF(ISNA(VLOOKUP(B124,[2]hasPublicArtDisplay!$A$1:$B$40,2,FALSE)),FALSE,VLOOKUP(B124,[2]hasPublicArtDisplay!$A$1:$B$40,2,FALSE))</f>
        <v>1</v>
      </c>
      <c r="R124" t="b">
        <f>IF(ISNA(VLOOKUP(B124,[3]hasRestrooms!$A$1:$B$63,2,FALSE)),FALSE,VLOOKUP(B124,[3]hasRestrooms!$A$1:$B$63,2,FALSE))</f>
        <v>0</v>
      </c>
      <c r="S124" t="b">
        <f>IF(ISNA(VLOOKUP(B124,[4]hasPortolet!$A$1:$B$81,2,FALSE)),FALSE,VLOOKUP(B124,[4]hasPortolet!$A$1:$B$81,2,FALSE))</f>
        <v>0</v>
      </c>
      <c r="T124" t="b">
        <f>IF(ISNA(VLOOKUP(B124,[5]hasWater!$A$1:$B$157,2,FALSE)),FALSE,VLOOKUP(B124,[5]hasWater!$A$1:$B$157,2,FALSE))</f>
        <v>0</v>
      </c>
      <c r="U124" t="b">
        <f>IF(ISNA(VLOOKUP(B124,[6]hasPavillion!$A$1:$B$97,2,FALSE)),FALSE,VLOOKUP(B124,[6]hasPavillion!$A$1:$B$97,2,FALSE))</f>
        <v>0</v>
      </c>
      <c r="V124" t="b">
        <f>IF(ISNA(VLOOKUP(B124,[7]hasPicnicTable!$A$1:$B$149,2,FALSE)),FALSE,VLOOKUP(B124,[7]hasPicnicTable!$A$1:$B$149,2,FALSE))</f>
        <v>0</v>
      </c>
      <c r="W124" t="b">
        <f>IF(ISNA(VLOOKUP(B124,[8]hasGrill!$A$1:$B$106,2,FALSE)),FALSE,VLOOKUP(B124,[8]hasGrill!$A$1:$B$106,2,FALSE))</f>
        <v>0</v>
      </c>
      <c r="X124" t="b">
        <f>IF(ISNA(VLOOKUP(B124,[9]hasPlayground!$A$1:$B$133,2,FALSE)),FALSE,VLOOKUP(B124,[9]hasPlayground!$A$1:$B$133,2,FALSE))</f>
        <v>0</v>
      </c>
      <c r="Y124" t="b">
        <f>IF(ISNA(VLOOKUP(B124,[10]hasBaseball!$A$1:$B$24,2,FALSE)),FALSE,VLOOKUP(B124,[10]hasBaseball!$A$1:$B$24,2,FALSE))</f>
        <v>0</v>
      </c>
      <c r="Z124" t="b">
        <f>IF(ISNA(VLOOKUP(B124,[11]hasBasketBall!$A$1:$B$90,2,FALSE)),FALSE,VLOOKUP(B124,[11]hasBasketBall!$A$1:$B$90,2,FALSE))</f>
        <v>0</v>
      </c>
      <c r="AA124" t="b">
        <v>0</v>
      </c>
      <c r="AB124" t="b">
        <v>0</v>
      </c>
      <c r="AC124" t="b">
        <v>0</v>
      </c>
      <c r="AD124" t="b">
        <v>0</v>
      </c>
      <c r="AE124" t="b">
        <f>IF(ISNA(VLOOKUP(B124,[12]hasDogPark!$A$1:$B$14,2,FALSE)),FALSE,VLOOKUP(B124,[12]hasDogPark!$A$1:$B$14,2,FALSE))</f>
        <v>0</v>
      </c>
      <c r="AF124" t="b">
        <v>0</v>
      </c>
      <c r="AG124" t="b">
        <v>0</v>
      </c>
      <c r="AH124" t="b">
        <v>0</v>
      </c>
      <c r="AI124" t="b">
        <v>0</v>
      </c>
      <c r="AJ124" t="b">
        <f>IF(ISNA(VLOOKUP(B124,[13]hasSkatePark!$A$1:$B$16,2,FALSE)),FALSE,VLOOKUP(B124,[13]hasSkatePark!$A$1:$B$16,2,FALSE))</f>
        <v>0</v>
      </c>
      <c r="AK124" t="b">
        <f>IF(ISNA(VLOOKUP(B124,[14]hasSoccer!$A$1:$B$31,2,FALSE)),FALSE,VLOOKUP(B124,[14]hasSoccer!$A$1:$B$31,2,FALSE))</f>
        <v>0</v>
      </c>
      <c r="AL124" t="b">
        <f>IF(ISNA(VLOOKUP(B124,[15]hasSoftball!$A$1:$B$55,2,FALSE)),FALSE,VLOOKUP(B124,[15]hasSoftball!$A$1:$B$55,2,FALSE))</f>
        <v>0</v>
      </c>
      <c r="AM124" t="b">
        <f>IF(ISNA(VLOOKUP(B124,[16]hasTennis!$A$1:$B$34,2,FALSE)),FALSE,VLOOKUP(B124,[16]hasTennis!$A$1:$B$34,2,FALSE))</f>
        <v>0</v>
      </c>
      <c r="AN124" t="b">
        <v>0</v>
      </c>
      <c r="AO124" t="b">
        <f>IF(ISNA(VLOOKUP(B124,[17]hasPool!$A$1:$B$29,2,FALSE)),FALSE,VLOOKUP(B124,[17]hasPool!$A$1:$B$29,2,FALSE))</f>
        <v>0</v>
      </c>
      <c r="AP124" t="b">
        <v>0</v>
      </c>
      <c r="AQ124" t="b">
        <f>IF(ISNA(VLOOKUP(B124,[18]unpavedBike!$A$1:$B$19,2,FALSE)),FALSE,VLOOKUP(B124,[18]unpavedBike!$A$1:$B$19,2,FALSE))</f>
        <v>0</v>
      </c>
      <c r="AR124" t="b">
        <f>IF(ISNA(VLOOKUP(B124,[19]pavedBike!$A$1:$B$62,2,FALSE)),FALSE,VLOOKUP(B124,[19]pavedBike!$A$1:$B$62,2,FALSE))</f>
        <v>0</v>
      </c>
      <c r="AS124" t="b">
        <f>IF(ISNA(VLOOKUP(B124,[20]hasWalkingTrail!$A$1:$B$142,2,FALSE)),FALSE,VLOOKUP(B124,[20]hasWalkingTrail!$A$1:$B$142,2,FALSE))</f>
        <v>0</v>
      </c>
    </row>
    <row r="125" spans="1:46" s="1" customFormat="1" x14ac:dyDescent="0.2">
      <c r="A125" s="1">
        <v>154</v>
      </c>
      <c r="B125" s="1" t="s">
        <v>398</v>
      </c>
      <c r="C125" t="s">
        <v>420</v>
      </c>
      <c r="D125" s="1" t="s">
        <v>42</v>
      </c>
      <c r="E125" s="1" t="s">
        <v>39</v>
      </c>
      <c r="G125" s="1">
        <v>-98</v>
      </c>
      <c r="H125" s="1">
        <v>29</v>
      </c>
      <c r="I125" s="1">
        <v>0</v>
      </c>
      <c r="J125" s="1" t="b">
        <v>0</v>
      </c>
      <c r="K125" s="1" t="s">
        <v>405</v>
      </c>
      <c r="L125" s="5" t="s">
        <v>421</v>
      </c>
      <c r="M125" s="1" t="s">
        <v>422</v>
      </c>
      <c r="N125" t="b">
        <v>1</v>
      </c>
      <c r="O125" t="b">
        <v>1</v>
      </c>
      <c r="P125" t="b">
        <v>0</v>
      </c>
      <c r="Q125" s="1" t="b">
        <f>'School Parks'!P126=IF(ISNA(VLOOKUP(B125,[2]hasPublicArtDisplay!$A$1:$B$40,2,FALSE)),FALSE,VLOOKUP(B125,[2]hasPublicArtDisplay!$A$1:$B$40,2,FALSE))</f>
        <v>1</v>
      </c>
      <c r="R125" s="1" t="b">
        <v>1</v>
      </c>
      <c r="S125" s="1" t="b">
        <v>1</v>
      </c>
      <c r="T125" s="1" t="b">
        <v>1</v>
      </c>
      <c r="U125" s="1" t="b">
        <v>1</v>
      </c>
      <c r="V125" s="1" t="b">
        <v>1</v>
      </c>
      <c r="W125" s="1" t="b">
        <v>1</v>
      </c>
      <c r="X125" s="1" t="b">
        <v>1</v>
      </c>
      <c r="Y125" s="1" t="b">
        <f>IF(ISNA(VLOOKUP(B125,[10]hasBaseball!$A$1:$B$24,2,FALSE)),FALSE,VLOOKUP(B125,[10]hasBaseball!$A$1:$B$24,2,FALSE))</f>
        <v>0</v>
      </c>
      <c r="Z125" s="1" t="b">
        <v>1</v>
      </c>
      <c r="AA125" t="b">
        <v>0</v>
      </c>
      <c r="AB125" t="b">
        <v>1</v>
      </c>
      <c r="AC125" s="1" t="b">
        <v>0</v>
      </c>
      <c r="AD125" t="b">
        <v>0</v>
      </c>
      <c r="AE125" s="1" t="b">
        <f>IF(ISNA(VLOOKUP(B125,[12]hasDogPark!$A$1:$B$14,2,FALSE)),FALSE,VLOOKUP(B125,[12]hasDogPark!$A$1:$B$14,2,FALSE))</f>
        <v>0</v>
      </c>
      <c r="AF125" s="1" t="b">
        <v>1</v>
      </c>
      <c r="AG125" t="b">
        <v>0</v>
      </c>
      <c r="AH125" t="b">
        <v>0</v>
      </c>
      <c r="AI125" t="b">
        <v>0</v>
      </c>
      <c r="AJ125" s="1" t="b">
        <f>IF(ISNA(VLOOKUP(B125,[13]hasSkatePark!$A$1:$B$16,2,FALSE)),FALSE,VLOOKUP(B125,[13]hasSkatePark!$A$1:$B$16,2,FALSE))</f>
        <v>0</v>
      </c>
      <c r="AK125" s="1" t="b">
        <v>1</v>
      </c>
      <c r="AL125" s="1" t="b">
        <v>1</v>
      </c>
      <c r="AM125" s="1" t="b">
        <f>IF(ISNA(VLOOKUP(B125,[16]hasTennis!$A$1:$B$34,2,FALSE)),FALSE,VLOOKUP(B125,[16]hasTennis!$A$1:$B$34,2,FALSE))</f>
        <v>0</v>
      </c>
      <c r="AN125" t="b">
        <v>0</v>
      </c>
      <c r="AO125" s="1" t="b">
        <f>IF(ISNA(VLOOKUP(B125,[17]hasPool!$A$1:$B$29,2,FALSE)),FALSE,VLOOKUP(B125,[17]hasPool!$A$1:$B$29,2,FALSE))</f>
        <v>0</v>
      </c>
      <c r="AP125" t="b">
        <v>0</v>
      </c>
      <c r="AQ125" s="1" t="b">
        <f>IF(ISNA(VLOOKUP(B125,[18]unpavedBike!$A$1:$B$19,2,FALSE)),FALSE,VLOOKUP(B125,[18]unpavedBike!$A$1:$B$19,2,FALSE))</f>
        <v>0</v>
      </c>
      <c r="AR125" s="1" t="b">
        <v>1</v>
      </c>
      <c r="AS125" s="1" t="b">
        <v>1</v>
      </c>
      <c r="AT125" s="1">
        <v>1</v>
      </c>
    </row>
    <row r="126" spans="1:46" x14ac:dyDescent="0.2">
      <c r="A126">
        <v>157</v>
      </c>
      <c r="B126" t="s">
        <v>257</v>
      </c>
      <c r="E126" t="s">
        <v>39</v>
      </c>
      <c r="G126">
        <v>-98</v>
      </c>
      <c r="H126">
        <v>29</v>
      </c>
      <c r="I126">
        <v>0</v>
      </c>
      <c r="J126" t="b">
        <v>0</v>
      </c>
      <c r="N126" t="b">
        <f>IF(ISNA(VLOOKUP(B126,[1]hasCommunityCenter!$A$1:$B$45,2,FALSE)),FALSE,VLOOKUP(B126,[1]hasCommunityCenter!$A$1:$B$45,2,FALSE))</f>
        <v>0</v>
      </c>
      <c r="O126" t="b">
        <v>0</v>
      </c>
      <c r="P126" t="b">
        <v>0</v>
      </c>
      <c r="Q126" t="b">
        <f>'School Parks'!P127=IF(ISNA(VLOOKUP(B126,[2]hasPublicArtDisplay!$A$1:$B$40,2,FALSE)),FALSE,VLOOKUP(B126,[2]hasPublicArtDisplay!$A$1:$B$40,2,FALSE))</f>
        <v>1</v>
      </c>
      <c r="R126" t="b">
        <f>IF(ISNA(VLOOKUP(B126,[3]hasRestrooms!$A$1:$B$63,2,FALSE)),FALSE,VLOOKUP(B126,[3]hasRestrooms!$A$1:$B$63,2,FALSE))</f>
        <v>0</v>
      </c>
      <c r="S126" t="b">
        <f>IF(ISNA(VLOOKUP(B126,[4]hasPortolet!$A$1:$B$81,2,FALSE)),FALSE,VLOOKUP(B126,[4]hasPortolet!$A$1:$B$81,2,FALSE))</f>
        <v>0</v>
      </c>
      <c r="T126" t="b">
        <f>IF(ISNA(VLOOKUP(B126,[5]hasWater!$A$1:$B$157,2,FALSE)),FALSE,VLOOKUP(B126,[5]hasWater!$A$1:$B$157,2,FALSE))</f>
        <v>0</v>
      </c>
      <c r="U126" t="b">
        <f>IF(ISNA(VLOOKUP(B126,[6]hasPavillion!$A$1:$B$97,2,FALSE)),FALSE,VLOOKUP(B126,[6]hasPavillion!$A$1:$B$97,2,FALSE))</f>
        <v>0</v>
      </c>
      <c r="V126" t="b">
        <f>IF(ISNA(VLOOKUP(B126,[7]hasPicnicTable!$A$1:$B$149,2,FALSE)),FALSE,VLOOKUP(B126,[7]hasPicnicTable!$A$1:$B$149,2,FALSE))</f>
        <v>1</v>
      </c>
      <c r="W126" t="b">
        <f>IF(ISNA(VLOOKUP(B126,[8]hasGrill!$A$1:$B$106,2,FALSE)),FALSE,VLOOKUP(B126,[8]hasGrill!$A$1:$B$106,2,FALSE))</f>
        <v>1</v>
      </c>
      <c r="X126" t="b">
        <f>IF(ISNA(VLOOKUP(B126,[9]hasPlayground!$A$1:$B$133,2,FALSE)),FALSE,VLOOKUP(B126,[9]hasPlayground!$A$1:$B$133,2,FALSE))</f>
        <v>1</v>
      </c>
      <c r="Y126" t="b">
        <f>IF(ISNA(VLOOKUP(B126,[10]hasBaseball!$A$1:$B$24,2,FALSE)),FALSE,VLOOKUP(B126,[10]hasBaseball!$A$1:$B$24,2,FALSE))</f>
        <v>0</v>
      </c>
      <c r="Z126" t="b">
        <f>IF(ISNA(VLOOKUP(B126,[11]hasBasketBall!$A$1:$B$90,2,FALSE)),FALSE,VLOOKUP(B126,[11]hasBasketBall!$A$1:$B$90,2,FALSE))</f>
        <v>1</v>
      </c>
      <c r="AA126" t="b">
        <v>0</v>
      </c>
      <c r="AB126" t="b">
        <v>0</v>
      </c>
      <c r="AC126" t="b">
        <v>0</v>
      </c>
      <c r="AD126" t="b">
        <v>0</v>
      </c>
      <c r="AE126" t="b">
        <f>IF(ISNA(VLOOKUP(B126,[12]hasDogPark!$A$1:$B$14,2,FALSE)),FALSE,VLOOKUP(B126,[12]hasDogPark!$A$1:$B$14,2,FALSE))</f>
        <v>0</v>
      </c>
      <c r="AF126" t="b">
        <v>0</v>
      </c>
      <c r="AG126" t="b">
        <v>0</v>
      </c>
      <c r="AH126" t="b">
        <v>0</v>
      </c>
      <c r="AI126" t="b">
        <v>0</v>
      </c>
      <c r="AJ126" t="b">
        <f>IF(ISNA(VLOOKUP(B126,[13]hasSkatePark!$A$1:$B$16,2,FALSE)),FALSE,VLOOKUP(B126,[13]hasSkatePark!$A$1:$B$16,2,FALSE))</f>
        <v>0</v>
      </c>
      <c r="AK126" t="b">
        <f>IF(ISNA(VLOOKUP(B126,[14]hasSoccer!$A$1:$B$31,2,FALSE)),FALSE,VLOOKUP(B126,[14]hasSoccer!$A$1:$B$31,2,FALSE))</f>
        <v>0</v>
      </c>
      <c r="AL126" t="b">
        <f>IF(ISNA(VLOOKUP(B126,[15]hasSoftball!$A$1:$B$55,2,FALSE)),FALSE,VLOOKUP(B126,[15]hasSoftball!$A$1:$B$55,2,FALSE))</f>
        <v>0</v>
      </c>
      <c r="AM126" t="b">
        <f>IF(ISNA(VLOOKUP(B126,[16]hasTennis!$A$1:$B$34,2,FALSE)),FALSE,VLOOKUP(B126,[16]hasTennis!$A$1:$B$34,2,FALSE))</f>
        <v>0</v>
      </c>
      <c r="AN126" t="b">
        <v>0</v>
      </c>
      <c r="AO126" t="b">
        <f>IF(ISNA(VLOOKUP(B126,[17]hasPool!$A$1:$B$29,2,FALSE)),FALSE,VLOOKUP(B126,[17]hasPool!$A$1:$B$29,2,FALSE))</f>
        <v>0</v>
      </c>
      <c r="AP126" t="b">
        <v>0</v>
      </c>
      <c r="AQ126" t="b">
        <f>IF(ISNA(VLOOKUP(B126,[18]unpavedBike!$A$1:$B$19,2,FALSE)),FALSE,VLOOKUP(B126,[18]unpavedBike!$A$1:$B$19,2,FALSE))</f>
        <v>0</v>
      </c>
      <c r="AR126" t="b">
        <f>IF(ISNA(VLOOKUP(B126,[19]pavedBike!$A$1:$B$62,2,FALSE)),FALSE,VLOOKUP(B126,[19]pavedBike!$A$1:$B$62,2,FALSE))</f>
        <v>0</v>
      </c>
      <c r="AS126" t="b">
        <f>IF(ISNA(VLOOKUP(B126,[20]hasWalkingTrail!$A$1:$B$142,2,FALSE)),FALSE,VLOOKUP(B126,[20]hasWalkingTrail!$A$1:$B$142,2,FALSE))</f>
        <v>1</v>
      </c>
    </row>
    <row r="127" spans="1:46" x14ac:dyDescent="0.2">
      <c r="A127">
        <v>160</v>
      </c>
      <c r="B127" t="s">
        <v>258</v>
      </c>
      <c r="E127" t="s">
        <v>39</v>
      </c>
      <c r="G127">
        <v>-98</v>
      </c>
      <c r="H127">
        <v>29</v>
      </c>
      <c r="I127">
        <v>0</v>
      </c>
      <c r="J127" t="b">
        <v>0</v>
      </c>
      <c r="N127" t="b">
        <f>IF(ISNA(VLOOKUP(B127,[1]hasCommunityCenter!$A$1:$B$45,2,FALSE)),FALSE,VLOOKUP(B127,[1]hasCommunityCenter!$A$1:$B$45,2,FALSE))</f>
        <v>0</v>
      </c>
      <c r="O127" t="b">
        <v>0</v>
      </c>
      <c r="P127" t="b">
        <v>0</v>
      </c>
      <c r="Q127" t="b">
        <f>'School Parks'!P128=IF(ISNA(VLOOKUP(B127,[2]hasPublicArtDisplay!$A$1:$B$40,2,FALSE)),FALSE,VLOOKUP(B127,[2]hasPublicArtDisplay!$A$1:$B$40,2,FALSE))</f>
        <v>1</v>
      </c>
      <c r="R127" t="b">
        <f>IF(ISNA(VLOOKUP(B127,[3]hasRestrooms!$A$1:$B$63,2,FALSE)),FALSE,VLOOKUP(B127,[3]hasRestrooms!$A$1:$B$63,2,FALSE))</f>
        <v>0</v>
      </c>
      <c r="S127" t="b">
        <f>IF(ISNA(VLOOKUP(B127,[4]hasPortolet!$A$1:$B$81,2,FALSE)),FALSE,VLOOKUP(B127,[4]hasPortolet!$A$1:$B$81,2,FALSE))</f>
        <v>0</v>
      </c>
      <c r="T127" t="b">
        <f>IF(ISNA(VLOOKUP(B127,[5]hasWater!$A$1:$B$157,2,FALSE)),FALSE,VLOOKUP(B127,[5]hasWater!$A$1:$B$157,2,FALSE))</f>
        <v>0</v>
      </c>
      <c r="U127" t="b">
        <f>IF(ISNA(VLOOKUP(B127,[6]hasPavillion!$A$1:$B$97,2,FALSE)),FALSE,VLOOKUP(B127,[6]hasPavillion!$A$1:$B$97,2,FALSE))</f>
        <v>0</v>
      </c>
      <c r="V127" t="b">
        <f>IF(ISNA(VLOOKUP(B127,[7]hasPicnicTable!$A$1:$B$149,2,FALSE)),FALSE,VLOOKUP(B127,[7]hasPicnicTable!$A$1:$B$149,2,FALSE))</f>
        <v>1</v>
      </c>
      <c r="W127" t="b">
        <f>IF(ISNA(VLOOKUP(B127,[8]hasGrill!$A$1:$B$106,2,FALSE)),FALSE,VLOOKUP(B127,[8]hasGrill!$A$1:$B$106,2,FALSE))</f>
        <v>1</v>
      </c>
      <c r="X127" t="b">
        <f>IF(ISNA(VLOOKUP(B127,[9]hasPlayground!$A$1:$B$133,2,FALSE)),FALSE,VLOOKUP(B127,[9]hasPlayground!$A$1:$B$133,2,FALSE))</f>
        <v>0</v>
      </c>
      <c r="Y127" t="b">
        <f>IF(ISNA(VLOOKUP(B127,[10]hasBaseball!$A$1:$B$24,2,FALSE)),FALSE,VLOOKUP(B127,[10]hasBaseball!$A$1:$B$24,2,FALSE))</f>
        <v>0</v>
      </c>
      <c r="Z127" t="b">
        <f>IF(ISNA(VLOOKUP(B127,[11]hasBasketBall!$A$1:$B$90,2,FALSE)),FALSE,VLOOKUP(B127,[11]hasBasketBall!$A$1:$B$90,2,FALSE))</f>
        <v>0</v>
      </c>
      <c r="AA127" t="b">
        <v>0</v>
      </c>
      <c r="AB127" t="b">
        <v>0</v>
      </c>
      <c r="AC127" t="b">
        <v>0</v>
      </c>
      <c r="AD127" t="b">
        <v>0</v>
      </c>
      <c r="AE127" t="b">
        <f>IF(ISNA(VLOOKUP(B127,[12]hasDogPark!$A$1:$B$14,2,FALSE)),FALSE,VLOOKUP(B127,[12]hasDogPark!$A$1:$B$14,2,FALSE))</f>
        <v>0</v>
      </c>
      <c r="AF127" t="b">
        <v>0</v>
      </c>
      <c r="AG127" t="b">
        <v>0</v>
      </c>
      <c r="AH127" t="b">
        <v>0</v>
      </c>
      <c r="AI127" t="b">
        <v>0</v>
      </c>
      <c r="AJ127" t="b">
        <f>IF(ISNA(VLOOKUP(B127,[13]hasSkatePark!$A$1:$B$16,2,FALSE)),FALSE,VLOOKUP(B127,[13]hasSkatePark!$A$1:$B$16,2,FALSE))</f>
        <v>0</v>
      </c>
      <c r="AK127" t="b">
        <f>IF(ISNA(VLOOKUP(B127,[14]hasSoccer!$A$1:$B$31,2,FALSE)),FALSE,VLOOKUP(B127,[14]hasSoccer!$A$1:$B$31,2,FALSE))</f>
        <v>0</v>
      </c>
      <c r="AL127" t="b">
        <f>IF(ISNA(VLOOKUP(B127,[15]hasSoftball!$A$1:$B$55,2,FALSE)),FALSE,VLOOKUP(B127,[15]hasSoftball!$A$1:$B$55,2,FALSE))</f>
        <v>0</v>
      </c>
      <c r="AM127" t="b">
        <f>IF(ISNA(VLOOKUP(B127,[16]hasTennis!$A$1:$B$34,2,FALSE)),FALSE,VLOOKUP(B127,[16]hasTennis!$A$1:$B$34,2,FALSE))</f>
        <v>0</v>
      </c>
      <c r="AN127" t="b">
        <v>0</v>
      </c>
      <c r="AO127" t="b">
        <f>IF(ISNA(VLOOKUP(B127,[17]hasPool!$A$1:$B$29,2,FALSE)),FALSE,VLOOKUP(B127,[17]hasPool!$A$1:$B$29,2,FALSE))</f>
        <v>0</v>
      </c>
      <c r="AP127" t="b">
        <v>0</v>
      </c>
      <c r="AQ127" t="b">
        <f>IF(ISNA(VLOOKUP(B127,[18]unpavedBike!$A$1:$B$19,2,FALSE)),FALSE,VLOOKUP(B127,[18]unpavedBike!$A$1:$B$19,2,FALSE))</f>
        <v>0</v>
      </c>
      <c r="AR127" t="b">
        <f>IF(ISNA(VLOOKUP(B127,[19]pavedBike!$A$1:$B$62,2,FALSE)),FALSE,VLOOKUP(B127,[19]pavedBike!$A$1:$B$62,2,FALSE))</f>
        <v>0</v>
      </c>
      <c r="AS127" t="b">
        <f>IF(ISNA(VLOOKUP(B127,[20]hasWalkingTrail!$A$1:$B$142,2,FALSE)),FALSE,VLOOKUP(B127,[20]hasWalkingTrail!$A$1:$B$142,2,FALSE))</f>
        <v>0</v>
      </c>
    </row>
    <row r="128" spans="1:46" x14ac:dyDescent="0.2">
      <c r="A128">
        <v>163</v>
      </c>
      <c r="B128" t="s">
        <v>259</v>
      </c>
      <c r="E128" t="s">
        <v>39</v>
      </c>
      <c r="G128">
        <v>-98</v>
      </c>
      <c r="H128">
        <v>29</v>
      </c>
      <c r="I128">
        <v>0</v>
      </c>
      <c r="J128" t="b">
        <v>0</v>
      </c>
      <c r="N128" t="b">
        <f>IF(ISNA(VLOOKUP(B128,[1]hasCommunityCenter!$A$1:$B$45,2,FALSE)),FALSE,VLOOKUP(B128,[1]hasCommunityCenter!$A$1:$B$45,2,FALSE))</f>
        <v>1</v>
      </c>
      <c r="O128" t="b">
        <v>0</v>
      </c>
      <c r="P128" t="b">
        <v>0</v>
      </c>
      <c r="Q128" t="b">
        <f>'School Parks'!P129=IF(ISNA(VLOOKUP(B128,[2]hasPublicArtDisplay!$A$1:$B$40,2,FALSE)),FALSE,VLOOKUP(B128,[2]hasPublicArtDisplay!$A$1:$B$40,2,FALSE))</f>
        <v>0</v>
      </c>
      <c r="R128" t="b">
        <f>IF(ISNA(VLOOKUP(B128,[3]hasRestrooms!$A$1:$B$63,2,FALSE)),FALSE,VLOOKUP(B128,[3]hasRestrooms!$A$1:$B$63,2,FALSE))</f>
        <v>0</v>
      </c>
      <c r="S128" t="b">
        <f>IF(ISNA(VLOOKUP(B128,[4]hasPortolet!$A$1:$B$81,2,FALSE)),FALSE,VLOOKUP(B128,[4]hasPortolet!$A$1:$B$81,2,FALSE))</f>
        <v>1</v>
      </c>
      <c r="T128" t="b">
        <f>IF(ISNA(VLOOKUP(B128,[5]hasWater!$A$1:$B$157,2,FALSE)),FALSE,VLOOKUP(B128,[5]hasWater!$A$1:$B$157,2,FALSE))</f>
        <v>1</v>
      </c>
      <c r="U128" t="b">
        <f>IF(ISNA(VLOOKUP(B128,[6]hasPavillion!$A$1:$B$97,2,FALSE)),FALSE,VLOOKUP(B128,[6]hasPavillion!$A$1:$B$97,2,FALSE))</f>
        <v>0</v>
      </c>
      <c r="V128" t="b">
        <f>IF(ISNA(VLOOKUP(B128,[7]hasPicnicTable!$A$1:$B$149,2,FALSE)),FALSE,VLOOKUP(B128,[7]hasPicnicTable!$A$1:$B$149,2,FALSE))</f>
        <v>1</v>
      </c>
      <c r="W128" t="b">
        <f>IF(ISNA(VLOOKUP(B128,[8]hasGrill!$A$1:$B$106,2,FALSE)),FALSE,VLOOKUP(B128,[8]hasGrill!$A$1:$B$106,2,FALSE))</f>
        <v>1</v>
      </c>
      <c r="X128" t="b">
        <f>IF(ISNA(VLOOKUP(B128,[9]hasPlayground!$A$1:$B$133,2,FALSE)),FALSE,VLOOKUP(B128,[9]hasPlayground!$A$1:$B$133,2,FALSE))</f>
        <v>1</v>
      </c>
      <c r="Y128" t="b">
        <f>IF(ISNA(VLOOKUP(B128,[10]hasBaseball!$A$1:$B$24,2,FALSE)),FALSE,VLOOKUP(B128,[10]hasBaseball!$A$1:$B$24,2,FALSE))</f>
        <v>0</v>
      </c>
      <c r="Z128" t="b">
        <f>IF(ISNA(VLOOKUP(B128,[11]hasBasketBall!$A$1:$B$90,2,FALSE)),FALSE,VLOOKUP(B128,[11]hasBasketBall!$A$1:$B$90,2,FALSE))</f>
        <v>1</v>
      </c>
      <c r="AA128" t="b">
        <v>0</v>
      </c>
      <c r="AB128" t="b">
        <v>0</v>
      </c>
      <c r="AC128" t="b">
        <v>1</v>
      </c>
      <c r="AD128" t="b">
        <v>0</v>
      </c>
      <c r="AE128" t="b">
        <f>IF(ISNA(VLOOKUP(B128,[12]hasDogPark!$A$1:$B$14,2,FALSE)),FALSE,VLOOKUP(B128,[12]hasDogPark!$A$1:$B$14,2,FALSE))</f>
        <v>0</v>
      </c>
      <c r="AF128" t="b">
        <v>0</v>
      </c>
      <c r="AG128" t="b">
        <v>0</v>
      </c>
      <c r="AH128" t="b">
        <v>0</v>
      </c>
      <c r="AI128" t="b">
        <v>0</v>
      </c>
      <c r="AJ128" t="b">
        <f>IF(ISNA(VLOOKUP(B128,[13]hasSkatePark!$A$1:$B$16,2,FALSE)),FALSE,VLOOKUP(B128,[13]hasSkatePark!$A$1:$B$16,2,FALSE))</f>
        <v>0</v>
      </c>
      <c r="AK128" t="b">
        <f>IF(ISNA(VLOOKUP(B128,[14]hasSoccer!$A$1:$B$31,2,FALSE)),FALSE,VLOOKUP(B128,[14]hasSoccer!$A$1:$B$31,2,FALSE))</f>
        <v>1</v>
      </c>
      <c r="AL128" t="b">
        <f>IF(ISNA(VLOOKUP(B128,[15]hasSoftball!$A$1:$B$55,2,FALSE)),FALSE,VLOOKUP(B128,[15]hasSoftball!$A$1:$B$55,2,FALSE))</f>
        <v>1</v>
      </c>
      <c r="AM128" t="b">
        <f>IF(ISNA(VLOOKUP(B128,[16]hasTennis!$A$1:$B$34,2,FALSE)),FALSE,VLOOKUP(B128,[16]hasTennis!$A$1:$B$34,2,FALSE))</f>
        <v>1</v>
      </c>
      <c r="AN128" t="b">
        <v>0</v>
      </c>
      <c r="AO128" t="b">
        <f>IF(ISNA(VLOOKUP(B128,[17]hasPool!$A$1:$B$29,2,FALSE)),FALSE,VLOOKUP(B128,[17]hasPool!$A$1:$B$29,2,FALSE))</f>
        <v>1</v>
      </c>
      <c r="AP128" t="b">
        <v>0</v>
      </c>
      <c r="AQ128" t="b">
        <f>IF(ISNA(VLOOKUP(B128,[18]unpavedBike!$A$1:$B$19,2,FALSE)),FALSE,VLOOKUP(B128,[18]unpavedBike!$A$1:$B$19,2,FALSE))</f>
        <v>0</v>
      </c>
      <c r="AR128" t="b">
        <f>IF(ISNA(VLOOKUP(B128,[19]pavedBike!$A$1:$B$62,2,FALSE)),FALSE,VLOOKUP(B128,[19]pavedBike!$A$1:$B$62,2,FALSE))</f>
        <v>1</v>
      </c>
      <c r="AS128" t="b">
        <f>IF(ISNA(VLOOKUP(B128,[20]hasWalkingTrail!$A$1:$B$142,2,FALSE)),FALSE,VLOOKUP(B128,[20]hasWalkingTrail!$A$1:$B$142,2,FALSE))</f>
        <v>1</v>
      </c>
    </row>
    <row r="129" spans="1:45" x14ac:dyDescent="0.2">
      <c r="A129">
        <v>164</v>
      </c>
      <c r="B129" t="s">
        <v>260</v>
      </c>
      <c r="E129" t="s">
        <v>39</v>
      </c>
      <c r="G129">
        <v>-98</v>
      </c>
      <c r="H129">
        <v>29</v>
      </c>
      <c r="I129">
        <v>0</v>
      </c>
      <c r="J129" t="b">
        <v>0</v>
      </c>
      <c r="N129" t="b">
        <f>IF(ISNA(VLOOKUP(B129,[1]hasCommunityCenter!$A$1:$B$45,2,FALSE)),FALSE,VLOOKUP(B129,[1]hasCommunityCenter!$A$1:$B$45,2,FALSE))</f>
        <v>0</v>
      </c>
      <c r="O129" t="b">
        <v>0</v>
      </c>
      <c r="P129" t="b">
        <v>0</v>
      </c>
      <c r="Q129" t="b">
        <f>'School Parks'!P130=IF(ISNA(VLOOKUP(B129,[2]hasPublicArtDisplay!$A$1:$B$40,2,FALSE)),FALSE,VLOOKUP(B129,[2]hasPublicArtDisplay!$A$1:$B$40,2,FALSE))</f>
        <v>1</v>
      </c>
      <c r="R129" t="b">
        <f>IF(ISNA(VLOOKUP(B129,[3]hasRestrooms!$A$1:$B$63,2,FALSE)),FALSE,VLOOKUP(B129,[3]hasRestrooms!$A$1:$B$63,2,FALSE))</f>
        <v>0</v>
      </c>
      <c r="S129" t="b">
        <f>IF(ISNA(VLOOKUP(B129,[4]hasPortolet!$A$1:$B$81,2,FALSE)),FALSE,VLOOKUP(B129,[4]hasPortolet!$A$1:$B$81,2,FALSE))</f>
        <v>0</v>
      </c>
      <c r="T129" t="b">
        <f>IF(ISNA(VLOOKUP(B129,[5]hasWater!$A$1:$B$157,2,FALSE)),FALSE,VLOOKUP(B129,[5]hasWater!$A$1:$B$157,2,FALSE))</f>
        <v>1</v>
      </c>
      <c r="U129" t="b">
        <f>IF(ISNA(VLOOKUP(B129,[6]hasPavillion!$A$1:$B$97,2,FALSE)),FALSE,VLOOKUP(B129,[6]hasPavillion!$A$1:$B$97,2,FALSE))</f>
        <v>1</v>
      </c>
      <c r="V129" t="b">
        <f>IF(ISNA(VLOOKUP(B129,[7]hasPicnicTable!$A$1:$B$149,2,FALSE)),FALSE,VLOOKUP(B129,[7]hasPicnicTable!$A$1:$B$149,2,FALSE))</f>
        <v>0</v>
      </c>
      <c r="W129" t="b">
        <f>IF(ISNA(VLOOKUP(B129,[8]hasGrill!$A$1:$B$106,2,FALSE)),FALSE,VLOOKUP(B129,[8]hasGrill!$A$1:$B$106,2,FALSE))</f>
        <v>0</v>
      </c>
      <c r="X129" t="b">
        <f>IF(ISNA(VLOOKUP(B129,[9]hasPlayground!$A$1:$B$133,2,FALSE)),FALSE,VLOOKUP(B129,[9]hasPlayground!$A$1:$B$133,2,FALSE))</f>
        <v>0</v>
      </c>
      <c r="Y129" t="b">
        <f>IF(ISNA(VLOOKUP(B129,[10]hasBaseball!$A$1:$B$24,2,FALSE)),FALSE,VLOOKUP(B129,[10]hasBaseball!$A$1:$B$24,2,FALSE))</f>
        <v>0</v>
      </c>
      <c r="Z129" t="b">
        <f>IF(ISNA(VLOOKUP(B129,[11]hasBasketBall!$A$1:$B$90,2,FALSE)),FALSE,VLOOKUP(B129,[11]hasBasketBall!$A$1:$B$90,2,FALSE))</f>
        <v>0</v>
      </c>
      <c r="AA129" t="b">
        <v>0</v>
      </c>
      <c r="AB129" t="b">
        <v>0</v>
      </c>
      <c r="AC129" t="b">
        <v>0</v>
      </c>
      <c r="AD129" t="b">
        <v>0</v>
      </c>
      <c r="AE129" t="b">
        <f>IF(ISNA(VLOOKUP(B129,[12]hasDogPark!$A$1:$B$14,2,FALSE)),FALSE,VLOOKUP(B129,[12]hasDogPark!$A$1:$B$14,2,FALSE))</f>
        <v>0</v>
      </c>
      <c r="AF129" t="b">
        <v>0</v>
      </c>
      <c r="AG129" t="b">
        <v>0</v>
      </c>
      <c r="AH129" t="b">
        <v>0</v>
      </c>
      <c r="AI129" t="b">
        <v>0</v>
      </c>
      <c r="AJ129" t="b">
        <f>IF(ISNA(VLOOKUP(B129,[13]hasSkatePark!$A$1:$B$16,2,FALSE)),FALSE,VLOOKUP(B129,[13]hasSkatePark!$A$1:$B$16,2,FALSE))</f>
        <v>0</v>
      </c>
      <c r="AK129" t="b">
        <f>IF(ISNA(VLOOKUP(B129,[14]hasSoccer!$A$1:$B$31,2,FALSE)),FALSE,VLOOKUP(B129,[14]hasSoccer!$A$1:$B$31,2,FALSE))</f>
        <v>0</v>
      </c>
      <c r="AL129" t="b">
        <f>IF(ISNA(VLOOKUP(B129,[15]hasSoftball!$A$1:$B$55,2,FALSE)),FALSE,VLOOKUP(B129,[15]hasSoftball!$A$1:$B$55,2,FALSE))</f>
        <v>0</v>
      </c>
      <c r="AM129" t="b">
        <f>IF(ISNA(VLOOKUP(B129,[16]hasTennis!$A$1:$B$34,2,FALSE)),FALSE,VLOOKUP(B129,[16]hasTennis!$A$1:$B$34,2,FALSE))</f>
        <v>0</v>
      </c>
      <c r="AN129" t="b">
        <v>0</v>
      </c>
      <c r="AO129" t="b">
        <f>IF(ISNA(VLOOKUP(B129,[17]hasPool!$A$1:$B$29,2,FALSE)),FALSE,VLOOKUP(B129,[17]hasPool!$A$1:$B$29,2,FALSE))</f>
        <v>0</v>
      </c>
      <c r="AP129" t="b">
        <v>0</v>
      </c>
      <c r="AQ129" t="b">
        <f>IF(ISNA(VLOOKUP(B129,[18]unpavedBike!$A$1:$B$19,2,FALSE)),FALSE,VLOOKUP(B129,[18]unpavedBike!$A$1:$B$19,2,FALSE))</f>
        <v>0</v>
      </c>
      <c r="AR129" t="b">
        <f>IF(ISNA(VLOOKUP(B129,[19]pavedBike!$A$1:$B$62,2,FALSE)),FALSE,VLOOKUP(B129,[19]pavedBike!$A$1:$B$62,2,FALSE))</f>
        <v>0</v>
      </c>
      <c r="AS129" t="b">
        <f>IF(ISNA(VLOOKUP(B129,[20]hasWalkingTrail!$A$1:$B$142,2,FALSE)),FALSE,VLOOKUP(B129,[20]hasWalkingTrail!$A$1:$B$142,2,FALSE))</f>
        <v>1</v>
      </c>
    </row>
    <row r="130" spans="1:45" x14ac:dyDescent="0.2">
      <c r="A130">
        <v>165</v>
      </c>
      <c r="B130" t="s">
        <v>261</v>
      </c>
      <c r="E130" t="s">
        <v>39</v>
      </c>
      <c r="G130">
        <v>-98</v>
      </c>
      <c r="H130">
        <v>29</v>
      </c>
      <c r="I130">
        <v>0</v>
      </c>
      <c r="J130" t="b">
        <v>0</v>
      </c>
      <c r="N130" t="b">
        <f>IF(ISNA(VLOOKUP(B130,[1]hasCommunityCenter!$A$1:$B$45,2,FALSE)),FALSE,VLOOKUP(B130,[1]hasCommunityCenter!$A$1:$B$45,2,FALSE))</f>
        <v>0</v>
      </c>
      <c r="O130" t="b">
        <v>0</v>
      </c>
      <c r="P130" t="b">
        <v>0</v>
      </c>
      <c r="Q130" t="b">
        <f>'School Parks'!P131=IF(ISNA(VLOOKUP(B130,[2]hasPublicArtDisplay!$A$1:$B$40,2,FALSE)),FALSE,VLOOKUP(B130,[2]hasPublicArtDisplay!$A$1:$B$40,2,FALSE))</f>
        <v>1</v>
      </c>
      <c r="R130" t="b">
        <f>IF(ISNA(VLOOKUP(B130,[3]hasRestrooms!$A$1:$B$63,2,FALSE)),FALSE,VLOOKUP(B130,[3]hasRestrooms!$A$1:$B$63,2,FALSE))</f>
        <v>0</v>
      </c>
      <c r="S130" t="b">
        <f>IF(ISNA(VLOOKUP(B130,[4]hasPortolet!$A$1:$B$81,2,FALSE)),FALSE,VLOOKUP(B130,[4]hasPortolet!$A$1:$B$81,2,FALSE))</f>
        <v>0</v>
      </c>
      <c r="T130" t="b">
        <f>IF(ISNA(VLOOKUP(B130,[5]hasWater!$A$1:$B$157,2,FALSE)),FALSE,VLOOKUP(B130,[5]hasWater!$A$1:$B$157,2,FALSE))</f>
        <v>1</v>
      </c>
      <c r="U130" t="b">
        <f>IF(ISNA(VLOOKUP(B130,[6]hasPavillion!$A$1:$B$97,2,FALSE)),FALSE,VLOOKUP(B130,[6]hasPavillion!$A$1:$B$97,2,FALSE))</f>
        <v>0</v>
      </c>
      <c r="V130" t="b">
        <f>IF(ISNA(VLOOKUP(B130,[7]hasPicnicTable!$A$1:$B$149,2,FALSE)),FALSE,VLOOKUP(B130,[7]hasPicnicTable!$A$1:$B$149,2,FALSE))</f>
        <v>1</v>
      </c>
      <c r="W130" t="b">
        <f>IF(ISNA(VLOOKUP(B130,[8]hasGrill!$A$1:$B$106,2,FALSE)),FALSE,VLOOKUP(B130,[8]hasGrill!$A$1:$B$106,2,FALSE))</f>
        <v>1</v>
      </c>
      <c r="X130" t="b">
        <f>IF(ISNA(VLOOKUP(B130,[9]hasPlayground!$A$1:$B$133,2,FALSE)),FALSE,VLOOKUP(B130,[9]hasPlayground!$A$1:$B$133,2,FALSE))</f>
        <v>1</v>
      </c>
      <c r="Y130" t="b">
        <f>IF(ISNA(VLOOKUP(B130,[10]hasBaseball!$A$1:$B$24,2,FALSE)),FALSE,VLOOKUP(B130,[10]hasBaseball!$A$1:$B$24,2,FALSE))</f>
        <v>0</v>
      </c>
      <c r="Z130" t="b">
        <f>IF(ISNA(VLOOKUP(B130,[11]hasBasketBall!$A$1:$B$90,2,FALSE)),FALSE,VLOOKUP(B130,[11]hasBasketBall!$A$1:$B$90,2,FALSE))</f>
        <v>1</v>
      </c>
      <c r="AA130" t="b">
        <v>0</v>
      </c>
      <c r="AB130" t="b">
        <v>0</v>
      </c>
      <c r="AC130" t="b">
        <v>0</v>
      </c>
      <c r="AD130" t="b">
        <v>0</v>
      </c>
      <c r="AE130" t="b">
        <f>IF(ISNA(VLOOKUP(B130,[12]hasDogPark!$A$1:$B$14,2,FALSE)),FALSE,VLOOKUP(B130,[12]hasDogPark!$A$1:$B$14,2,FALSE))</f>
        <v>0</v>
      </c>
      <c r="AF130" t="b">
        <v>0</v>
      </c>
      <c r="AG130" t="b">
        <v>0</v>
      </c>
      <c r="AH130" t="b">
        <v>0</v>
      </c>
      <c r="AI130" t="b">
        <v>0</v>
      </c>
      <c r="AJ130" t="b">
        <f>IF(ISNA(VLOOKUP(B130,[13]hasSkatePark!$A$1:$B$16,2,FALSE)),FALSE,VLOOKUP(B130,[13]hasSkatePark!$A$1:$B$16,2,FALSE))</f>
        <v>0</v>
      </c>
      <c r="AK130" t="b">
        <f>IF(ISNA(VLOOKUP(B130,[14]hasSoccer!$A$1:$B$31,2,FALSE)),FALSE,VLOOKUP(B130,[14]hasSoccer!$A$1:$B$31,2,FALSE))</f>
        <v>0</v>
      </c>
      <c r="AL130" t="b">
        <f>IF(ISNA(VLOOKUP(B130,[15]hasSoftball!$A$1:$B$55,2,FALSE)),FALSE,VLOOKUP(B130,[15]hasSoftball!$A$1:$B$55,2,FALSE))</f>
        <v>0</v>
      </c>
      <c r="AM130" t="b">
        <f>IF(ISNA(VLOOKUP(B130,[16]hasTennis!$A$1:$B$34,2,FALSE)),FALSE,VLOOKUP(B130,[16]hasTennis!$A$1:$B$34,2,FALSE))</f>
        <v>0</v>
      </c>
      <c r="AN130" t="b">
        <v>0</v>
      </c>
      <c r="AO130" t="b">
        <f>IF(ISNA(VLOOKUP(B130,[17]hasPool!$A$1:$B$29,2,FALSE)),FALSE,VLOOKUP(B130,[17]hasPool!$A$1:$B$29,2,FALSE))</f>
        <v>0</v>
      </c>
      <c r="AP130" t="b">
        <v>0</v>
      </c>
      <c r="AQ130" t="b">
        <f>IF(ISNA(VLOOKUP(B130,[18]unpavedBike!$A$1:$B$19,2,FALSE)),FALSE,VLOOKUP(B130,[18]unpavedBike!$A$1:$B$19,2,FALSE))</f>
        <v>0</v>
      </c>
      <c r="AR130" t="b">
        <f>IF(ISNA(VLOOKUP(B130,[19]pavedBike!$A$1:$B$62,2,FALSE)),FALSE,VLOOKUP(B130,[19]pavedBike!$A$1:$B$62,2,FALSE))</f>
        <v>0</v>
      </c>
      <c r="AS130" t="b">
        <f>IF(ISNA(VLOOKUP(B130,[20]hasWalkingTrail!$A$1:$B$142,2,FALSE)),FALSE,VLOOKUP(B130,[20]hasWalkingTrail!$A$1:$B$142,2,FALSE))</f>
        <v>0</v>
      </c>
    </row>
    <row r="131" spans="1:45" x14ac:dyDescent="0.2">
      <c r="A131">
        <v>166</v>
      </c>
      <c r="B131" t="s">
        <v>262</v>
      </c>
      <c r="E131" t="s">
        <v>39</v>
      </c>
      <c r="G131">
        <v>-98</v>
      </c>
      <c r="H131">
        <v>29</v>
      </c>
      <c r="I131">
        <v>0</v>
      </c>
      <c r="J131" t="b">
        <v>0</v>
      </c>
      <c r="N131" t="b">
        <f>IF(ISNA(VLOOKUP(B131,[1]hasCommunityCenter!$A$1:$B$45,2,FALSE)),FALSE,VLOOKUP(B131,[1]hasCommunityCenter!$A$1:$B$45,2,FALSE))</f>
        <v>0</v>
      </c>
      <c r="O131" t="b">
        <v>0</v>
      </c>
      <c r="P131" t="b">
        <v>0</v>
      </c>
      <c r="Q131" t="b">
        <f>'School Parks'!P132=IF(ISNA(VLOOKUP(B131,[2]hasPublicArtDisplay!$A$1:$B$40,2,FALSE)),FALSE,VLOOKUP(B131,[2]hasPublicArtDisplay!$A$1:$B$40,2,FALSE))</f>
        <v>1</v>
      </c>
      <c r="R131" t="b">
        <f>IF(ISNA(VLOOKUP(B131,[3]hasRestrooms!$A$1:$B$63,2,FALSE)),FALSE,VLOOKUP(B131,[3]hasRestrooms!$A$1:$B$63,2,FALSE))</f>
        <v>0</v>
      </c>
      <c r="S131" t="b">
        <f>IF(ISNA(VLOOKUP(B131,[4]hasPortolet!$A$1:$B$81,2,FALSE)),FALSE,VLOOKUP(B131,[4]hasPortolet!$A$1:$B$81,2,FALSE))</f>
        <v>1</v>
      </c>
      <c r="T131" t="b">
        <f>IF(ISNA(VLOOKUP(B131,[5]hasWater!$A$1:$B$157,2,FALSE)),FALSE,VLOOKUP(B131,[5]hasWater!$A$1:$B$157,2,FALSE))</f>
        <v>0</v>
      </c>
      <c r="U131" t="b">
        <f>IF(ISNA(VLOOKUP(B131,[6]hasPavillion!$A$1:$B$97,2,FALSE)),FALSE,VLOOKUP(B131,[6]hasPavillion!$A$1:$B$97,2,FALSE))</f>
        <v>0</v>
      </c>
      <c r="V131" t="b">
        <f>IF(ISNA(VLOOKUP(B131,[7]hasPicnicTable!$A$1:$B$149,2,FALSE)),FALSE,VLOOKUP(B131,[7]hasPicnicTable!$A$1:$B$149,2,FALSE))</f>
        <v>0</v>
      </c>
      <c r="W131" t="b">
        <f>IF(ISNA(VLOOKUP(B131,[8]hasGrill!$A$1:$B$106,2,FALSE)),FALSE,VLOOKUP(B131,[8]hasGrill!$A$1:$B$106,2,FALSE))</f>
        <v>0</v>
      </c>
      <c r="X131" t="b">
        <f>IF(ISNA(VLOOKUP(B131,[9]hasPlayground!$A$1:$B$133,2,FALSE)),FALSE,VLOOKUP(B131,[9]hasPlayground!$A$1:$B$133,2,FALSE))</f>
        <v>0</v>
      </c>
      <c r="Y131" t="b">
        <f>IF(ISNA(VLOOKUP(B131,[10]hasBaseball!$A$1:$B$24,2,FALSE)),FALSE,VLOOKUP(B131,[10]hasBaseball!$A$1:$B$24,2,FALSE))</f>
        <v>0</v>
      </c>
      <c r="Z131" t="b">
        <f>IF(ISNA(VLOOKUP(B131,[11]hasBasketBall!$A$1:$B$90,2,FALSE)),FALSE,VLOOKUP(B131,[11]hasBasketBall!$A$1:$B$90,2,FALSE))</f>
        <v>0</v>
      </c>
      <c r="AA131" t="b">
        <v>0</v>
      </c>
      <c r="AB131" t="b">
        <v>0</v>
      </c>
      <c r="AC131" t="b">
        <v>0</v>
      </c>
      <c r="AD131" t="b">
        <v>0</v>
      </c>
      <c r="AE131" t="b">
        <f>IF(ISNA(VLOOKUP(B131,[12]hasDogPark!$A$1:$B$14,2,FALSE)),FALSE,VLOOKUP(B131,[12]hasDogPark!$A$1:$B$14,2,FALSE))</f>
        <v>0</v>
      </c>
      <c r="AF131" t="b">
        <v>0</v>
      </c>
      <c r="AG131" t="b">
        <v>0</v>
      </c>
      <c r="AH131" t="b">
        <v>0</v>
      </c>
      <c r="AI131" t="b">
        <v>0</v>
      </c>
      <c r="AJ131" t="b">
        <f>IF(ISNA(VLOOKUP(B131,[13]hasSkatePark!$A$1:$B$16,2,FALSE)),FALSE,VLOOKUP(B131,[13]hasSkatePark!$A$1:$B$16,2,FALSE))</f>
        <v>0</v>
      </c>
      <c r="AK131" t="b">
        <f>IF(ISNA(VLOOKUP(B131,[14]hasSoccer!$A$1:$B$31,2,FALSE)),FALSE,VLOOKUP(B131,[14]hasSoccer!$A$1:$B$31,2,FALSE))</f>
        <v>0</v>
      </c>
      <c r="AL131" t="b">
        <f>IF(ISNA(VLOOKUP(B131,[15]hasSoftball!$A$1:$B$55,2,FALSE)),FALSE,VLOOKUP(B131,[15]hasSoftball!$A$1:$B$55,2,FALSE))</f>
        <v>0</v>
      </c>
      <c r="AM131" t="b">
        <f>IF(ISNA(VLOOKUP(B131,[16]hasTennis!$A$1:$B$34,2,FALSE)),FALSE,VLOOKUP(B131,[16]hasTennis!$A$1:$B$34,2,FALSE))</f>
        <v>0</v>
      </c>
      <c r="AN131" t="b">
        <v>0</v>
      </c>
      <c r="AO131" t="b">
        <f>IF(ISNA(VLOOKUP(B131,[17]hasPool!$A$1:$B$29,2,FALSE)),FALSE,VLOOKUP(B131,[17]hasPool!$A$1:$B$29,2,FALSE))</f>
        <v>0</v>
      </c>
      <c r="AP131" t="b">
        <v>0</v>
      </c>
      <c r="AQ131" t="b">
        <f>IF(ISNA(VLOOKUP(B131,[18]unpavedBike!$A$1:$B$19,2,FALSE)),FALSE,VLOOKUP(B131,[18]unpavedBike!$A$1:$B$19,2,FALSE))</f>
        <v>1</v>
      </c>
      <c r="AR131" t="b">
        <f>IF(ISNA(VLOOKUP(B131,[19]pavedBike!$A$1:$B$62,2,FALSE)),FALSE,VLOOKUP(B131,[19]pavedBike!$A$1:$B$62,2,FALSE))</f>
        <v>0</v>
      </c>
      <c r="AS131" t="b">
        <f>IF(ISNA(VLOOKUP(B131,[20]hasWalkingTrail!$A$1:$B$142,2,FALSE)),FALSE,VLOOKUP(B131,[20]hasWalkingTrail!$A$1:$B$142,2,FALSE))</f>
        <v>1</v>
      </c>
    </row>
    <row r="132" spans="1:45" x14ac:dyDescent="0.2">
      <c r="A132">
        <v>167</v>
      </c>
      <c r="B132" t="s">
        <v>263</v>
      </c>
      <c r="E132" t="s">
        <v>39</v>
      </c>
      <c r="G132">
        <v>-98</v>
      </c>
      <c r="H132">
        <v>29</v>
      </c>
      <c r="I132">
        <v>0</v>
      </c>
      <c r="J132" t="b">
        <v>0</v>
      </c>
      <c r="N132" t="b">
        <f>IF(ISNA(VLOOKUP(B132,[1]hasCommunityCenter!$A$1:$B$45,2,FALSE)),FALSE,VLOOKUP(B132,[1]hasCommunityCenter!$A$1:$B$45,2,FALSE))</f>
        <v>0</v>
      </c>
      <c r="O132" t="b">
        <v>0</v>
      </c>
      <c r="P132" t="b">
        <v>0</v>
      </c>
      <c r="Q132" t="b">
        <f>'School Parks'!P133=IF(ISNA(VLOOKUP(B132,[2]hasPublicArtDisplay!$A$1:$B$40,2,FALSE)),FALSE,VLOOKUP(B132,[2]hasPublicArtDisplay!$A$1:$B$40,2,FALSE))</f>
        <v>1</v>
      </c>
      <c r="R132" t="b">
        <f>IF(ISNA(VLOOKUP(B132,[3]hasRestrooms!$A$1:$B$63,2,FALSE)),FALSE,VLOOKUP(B132,[3]hasRestrooms!$A$1:$B$63,2,FALSE))</f>
        <v>0</v>
      </c>
      <c r="S132" t="b">
        <f>IF(ISNA(VLOOKUP(B132,[4]hasPortolet!$A$1:$B$81,2,FALSE)),FALSE,VLOOKUP(B132,[4]hasPortolet!$A$1:$B$81,2,FALSE))</f>
        <v>0</v>
      </c>
      <c r="T132" t="b">
        <f>IF(ISNA(VLOOKUP(B132,[5]hasWater!$A$1:$B$157,2,FALSE)),FALSE,VLOOKUP(B132,[5]hasWater!$A$1:$B$157,2,FALSE))</f>
        <v>1</v>
      </c>
      <c r="U132" t="b">
        <f>IF(ISNA(VLOOKUP(B132,[6]hasPavillion!$A$1:$B$97,2,FALSE)),FALSE,VLOOKUP(B132,[6]hasPavillion!$A$1:$B$97,2,FALSE))</f>
        <v>0</v>
      </c>
      <c r="V132" t="b">
        <f>IF(ISNA(VLOOKUP(B132,[7]hasPicnicTable!$A$1:$B$149,2,FALSE)),FALSE,VLOOKUP(B132,[7]hasPicnicTable!$A$1:$B$149,2,FALSE))</f>
        <v>1</v>
      </c>
      <c r="W132" t="b">
        <f>IF(ISNA(VLOOKUP(B132,[8]hasGrill!$A$1:$B$106,2,FALSE)),FALSE,VLOOKUP(B132,[8]hasGrill!$A$1:$B$106,2,FALSE))</f>
        <v>1</v>
      </c>
      <c r="X132" t="b">
        <f>IF(ISNA(VLOOKUP(B132,[9]hasPlayground!$A$1:$B$133,2,FALSE)),FALSE,VLOOKUP(B132,[9]hasPlayground!$A$1:$B$133,2,FALSE))</f>
        <v>1</v>
      </c>
      <c r="Y132" t="b">
        <f>IF(ISNA(VLOOKUP(B132,[10]hasBaseball!$A$1:$B$24,2,FALSE)),FALSE,VLOOKUP(B132,[10]hasBaseball!$A$1:$B$24,2,FALSE))</f>
        <v>0</v>
      </c>
      <c r="Z132" t="b">
        <f>IF(ISNA(VLOOKUP(B132,[11]hasBasketBall!$A$1:$B$90,2,FALSE)),FALSE,VLOOKUP(B132,[11]hasBasketBall!$A$1:$B$90,2,FALSE))</f>
        <v>1</v>
      </c>
      <c r="AA132" t="b">
        <v>0</v>
      </c>
      <c r="AB132" t="b">
        <v>0</v>
      </c>
      <c r="AC132" t="b">
        <v>0</v>
      </c>
      <c r="AD132" t="b">
        <v>0</v>
      </c>
      <c r="AE132" t="b">
        <f>IF(ISNA(VLOOKUP(B132,[12]hasDogPark!$A$1:$B$14,2,FALSE)),FALSE,VLOOKUP(B132,[12]hasDogPark!$A$1:$B$14,2,FALSE))</f>
        <v>0</v>
      </c>
      <c r="AF132" t="b">
        <v>0</v>
      </c>
      <c r="AG132" t="b">
        <v>0</v>
      </c>
      <c r="AH132" t="b">
        <v>0</v>
      </c>
      <c r="AI132" t="b">
        <v>0</v>
      </c>
      <c r="AJ132" t="b">
        <f>IF(ISNA(VLOOKUP(B132,[13]hasSkatePark!$A$1:$B$16,2,FALSE)),FALSE,VLOOKUP(B132,[13]hasSkatePark!$A$1:$B$16,2,FALSE))</f>
        <v>0</v>
      </c>
      <c r="AK132" t="b">
        <f>IF(ISNA(VLOOKUP(B132,[14]hasSoccer!$A$1:$B$31,2,FALSE)),FALSE,VLOOKUP(B132,[14]hasSoccer!$A$1:$B$31,2,FALSE))</f>
        <v>0</v>
      </c>
      <c r="AL132" t="b">
        <f>IF(ISNA(VLOOKUP(B132,[15]hasSoftball!$A$1:$B$55,2,FALSE)),FALSE,VLOOKUP(B132,[15]hasSoftball!$A$1:$B$55,2,FALSE))</f>
        <v>1</v>
      </c>
      <c r="AM132" t="b">
        <f>IF(ISNA(VLOOKUP(B132,[16]hasTennis!$A$1:$B$34,2,FALSE)),FALSE,VLOOKUP(B132,[16]hasTennis!$A$1:$B$34,2,FALSE))</f>
        <v>0</v>
      </c>
      <c r="AN132" t="b">
        <v>0</v>
      </c>
      <c r="AO132" t="b">
        <f>IF(ISNA(VLOOKUP(B132,[17]hasPool!$A$1:$B$29,2,FALSE)),FALSE,VLOOKUP(B132,[17]hasPool!$A$1:$B$29,2,FALSE))</f>
        <v>0</v>
      </c>
      <c r="AP132" t="b">
        <v>0</v>
      </c>
      <c r="AQ132" t="b">
        <f>IF(ISNA(VLOOKUP(B132,[18]unpavedBike!$A$1:$B$19,2,FALSE)),FALSE,VLOOKUP(B132,[18]unpavedBike!$A$1:$B$19,2,FALSE))</f>
        <v>0</v>
      </c>
      <c r="AR132" t="b">
        <f>IF(ISNA(VLOOKUP(B132,[19]pavedBike!$A$1:$B$62,2,FALSE)),FALSE,VLOOKUP(B132,[19]pavedBike!$A$1:$B$62,2,FALSE))</f>
        <v>0</v>
      </c>
      <c r="AS132" t="b">
        <f>IF(ISNA(VLOOKUP(B132,[20]hasWalkingTrail!$A$1:$B$142,2,FALSE)),FALSE,VLOOKUP(B132,[20]hasWalkingTrail!$A$1:$B$142,2,FALSE))</f>
        <v>0</v>
      </c>
    </row>
    <row r="133" spans="1:45" x14ac:dyDescent="0.2">
      <c r="A133">
        <v>168</v>
      </c>
      <c r="B133" t="s">
        <v>264</v>
      </c>
      <c r="E133" t="s">
        <v>39</v>
      </c>
      <c r="G133">
        <v>-98</v>
      </c>
      <c r="H133">
        <v>29</v>
      </c>
      <c r="I133">
        <v>0</v>
      </c>
      <c r="J133" t="b">
        <v>0</v>
      </c>
      <c r="N133" t="b">
        <f>IF(ISNA(VLOOKUP(B133,[1]hasCommunityCenter!$A$1:$B$45,2,FALSE)),FALSE,VLOOKUP(B133,[1]hasCommunityCenter!$A$1:$B$45,2,FALSE))</f>
        <v>0</v>
      </c>
      <c r="O133" t="b">
        <v>0</v>
      </c>
      <c r="P133" t="b">
        <v>0</v>
      </c>
      <c r="Q133" t="b">
        <f>'School Parks'!P134=IF(ISNA(VLOOKUP(B133,[2]hasPublicArtDisplay!$A$1:$B$40,2,FALSE)),FALSE,VLOOKUP(B133,[2]hasPublicArtDisplay!$A$1:$B$40,2,FALSE))</f>
        <v>1</v>
      </c>
      <c r="R133" t="b">
        <f>IF(ISNA(VLOOKUP(B133,[3]hasRestrooms!$A$1:$B$63,2,FALSE)),FALSE,VLOOKUP(B133,[3]hasRestrooms!$A$1:$B$63,2,FALSE))</f>
        <v>0</v>
      </c>
      <c r="S133" t="b">
        <f>IF(ISNA(VLOOKUP(B133,[4]hasPortolet!$A$1:$B$81,2,FALSE)),FALSE,VLOOKUP(B133,[4]hasPortolet!$A$1:$B$81,2,FALSE))</f>
        <v>1</v>
      </c>
      <c r="T133" t="b">
        <f>IF(ISNA(VLOOKUP(B133,[5]hasWater!$A$1:$B$157,2,FALSE)),FALSE,VLOOKUP(B133,[5]hasWater!$A$1:$B$157,2,FALSE))</f>
        <v>1</v>
      </c>
      <c r="U133" t="b">
        <f>IF(ISNA(VLOOKUP(B133,[6]hasPavillion!$A$1:$B$97,2,FALSE)),FALSE,VLOOKUP(B133,[6]hasPavillion!$A$1:$B$97,2,FALSE))</f>
        <v>0</v>
      </c>
      <c r="V133" t="b">
        <f>IF(ISNA(VLOOKUP(B133,[7]hasPicnicTable!$A$1:$B$149,2,FALSE)),FALSE,VLOOKUP(B133,[7]hasPicnicTable!$A$1:$B$149,2,FALSE))</f>
        <v>1</v>
      </c>
      <c r="W133" t="b">
        <f>IF(ISNA(VLOOKUP(B133,[8]hasGrill!$A$1:$B$106,2,FALSE)),FALSE,VLOOKUP(B133,[8]hasGrill!$A$1:$B$106,2,FALSE))</f>
        <v>1</v>
      </c>
      <c r="X133" t="b">
        <f>IF(ISNA(VLOOKUP(B133,[9]hasPlayground!$A$1:$B$133,2,FALSE)),FALSE,VLOOKUP(B133,[9]hasPlayground!$A$1:$B$133,2,FALSE))</f>
        <v>1</v>
      </c>
      <c r="Y133" t="b">
        <f>IF(ISNA(VLOOKUP(B133,[10]hasBaseball!$A$1:$B$24,2,FALSE)),FALSE,VLOOKUP(B133,[10]hasBaseball!$A$1:$B$24,2,FALSE))</f>
        <v>0</v>
      </c>
      <c r="Z133" t="b">
        <f>IF(ISNA(VLOOKUP(B133,[11]hasBasketBall!$A$1:$B$90,2,FALSE)),FALSE,VLOOKUP(B133,[11]hasBasketBall!$A$1:$B$90,2,FALSE))</f>
        <v>1</v>
      </c>
      <c r="AA133" t="b">
        <v>0</v>
      </c>
      <c r="AB133" t="b">
        <v>0</v>
      </c>
      <c r="AC133" t="b">
        <v>0</v>
      </c>
      <c r="AD133" t="b">
        <v>0</v>
      </c>
      <c r="AE133" t="b">
        <f>IF(ISNA(VLOOKUP(B133,[12]hasDogPark!$A$1:$B$14,2,FALSE)),FALSE,VLOOKUP(B133,[12]hasDogPark!$A$1:$B$14,2,FALSE))</f>
        <v>1</v>
      </c>
      <c r="AF133" t="b">
        <v>1</v>
      </c>
      <c r="AG133" t="b">
        <v>0</v>
      </c>
      <c r="AH133" t="b">
        <v>0</v>
      </c>
      <c r="AI133" t="b">
        <v>0</v>
      </c>
      <c r="AJ133" t="b">
        <f>IF(ISNA(VLOOKUP(B133,[13]hasSkatePark!$A$1:$B$16,2,FALSE)),FALSE,VLOOKUP(B133,[13]hasSkatePark!$A$1:$B$16,2,FALSE))</f>
        <v>0</v>
      </c>
      <c r="AK133" t="b">
        <f>IF(ISNA(VLOOKUP(B133,[14]hasSoccer!$A$1:$B$31,2,FALSE)),FALSE,VLOOKUP(B133,[14]hasSoccer!$A$1:$B$31,2,FALSE))</f>
        <v>0</v>
      </c>
      <c r="AL133" t="b">
        <f>IF(ISNA(VLOOKUP(B133,[15]hasSoftball!$A$1:$B$55,2,FALSE)),FALSE,VLOOKUP(B133,[15]hasSoftball!$A$1:$B$55,2,FALSE))</f>
        <v>0</v>
      </c>
      <c r="AM133" t="b">
        <f>IF(ISNA(VLOOKUP(B133,[16]hasTennis!$A$1:$B$34,2,FALSE)),FALSE,VLOOKUP(B133,[16]hasTennis!$A$1:$B$34,2,FALSE))</f>
        <v>1</v>
      </c>
      <c r="AN133" t="b">
        <v>0</v>
      </c>
      <c r="AO133" t="b">
        <f>IF(ISNA(VLOOKUP(B133,[17]hasPool!$A$1:$B$29,2,FALSE)),FALSE,VLOOKUP(B133,[17]hasPool!$A$1:$B$29,2,FALSE))</f>
        <v>1</v>
      </c>
      <c r="AP133" t="b">
        <v>0</v>
      </c>
      <c r="AQ133" t="b">
        <f>IF(ISNA(VLOOKUP(B133,[18]unpavedBike!$A$1:$B$19,2,FALSE)),FALSE,VLOOKUP(B133,[18]unpavedBike!$A$1:$B$19,2,FALSE))</f>
        <v>0</v>
      </c>
      <c r="AR133" t="b">
        <f>IF(ISNA(VLOOKUP(B133,[19]pavedBike!$A$1:$B$62,2,FALSE)),FALSE,VLOOKUP(B133,[19]pavedBike!$A$1:$B$62,2,FALSE))</f>
        <v>1</v>
      </c>
      <c r="AS133" t="b">
        <f>IF(ISNA(VLOOKUP(B133,[20]hasWalkingTrail!$A$1:$B$142,2,FALSE)),FALSE,VLOOKUP(B133,[20]hasWalkingTrail!$A$1:$B$142,2,FALSE))</f>
        <v>1</v>
      </c>
    </row>
    <row r="134" spans="1:45" x14ac:dyDescent="0.2">
      <c r="A134">
        <v>169</v>
      </c>
      <c r="B134" t="s">
        <v>265</v>
      </c>
      <c r="E134" t="s">
        <v>39</v>
      </c>
      <c r="G134">
        <v>-98</v>
      </c>
      <c r="H134">
        <v>29</v>
      </c>
      <c r="I134">
        <v>0</v>
      </c>
      <c r="J134" t="b">
        <v>0</v>
      </c>
      <c r="N134" t="b">
        <f>IF(ISNA(VLOOKUP(B134,[1]hasCommunityCenter!$A$1:$B$45,2,FALSE)),FALSE,VLOOKUP(B134,[1]hasCommunityCenter!$A$1:$B$45,2,FALSE))</f>
        <v>1</v>
      </c>
      <c r="O134" t="b">
        <v>0</v>
      </c>
      <c r="P134" t="b">
        <v>0</v>
      </c>
      <c r="Q134" t="b">
        <f>'School Parks'!P135=IF(ISNA(VLOOKUP(B134,[2]hasPublicArtDisplay!$A$1:$B$40,2,FALSE)),FALSE,VLOOKUP(B134,[2]hasPublicArtDisplay!$A$1:$B$40,2,FALSE))</f>
        <v>1</v>
      </c>
      <c r="R134" t="b">
        <f>IF(ISNA(VLOOKUP(B134,[3]hasRestrooms!$A$1:$B$63,2,FALSE)),FALSE,VLOOKUP(B134,[3]hasRestrooms!$A$1:$B$63,2,FALSE))</f>
        <v>1</v>
      </c>
      <c r="S134" t="b">
        <f>IF(ISNA(VLOOKUP(B134,[4]hasPortolet!$A$1:$B$81,2,FALSE)),FALSE,VLOOKUP(B134,[4]hasPortolet!$A$1:$B$81,2,FALSE))</f>
        <v>0</v>
      </c>
      <c r="T134" t="b">
        <f>IF(ISNA(VLOOKUP(B134,[5]hasWater!$A$1:$B$157,2,FALSE)),FALSE,VLOOKUP(B134,[5]hasWater!$A$1:$B$157,2,FALSE))</f>
        <v>1</v>
      </c>
      <c r="U134" t="b">
        <f>IF(ISNA(VLOOKUP(B134,[6]hasPavillion!$A$1:$B$97,2,FALSE)),FALSE,VLOOKUP(B134,[6]hasPavillion!$A$1:$B$97,2,FALSE))</f>
        <v>1</v>
      </c>
      <c r="V134" t="b">
        <f>IF(ISNA(VLOOKUP(B134,[7]hasPicnicTable!$A$1:$B$149,2,FALSE)),FALSE,VLOOKUP(B134,[7]hasPicnicTable!$A$1:$B$149,2,FALSE))</f>
        <v>1</v>
      </c>
      <c r="W134" t="b">
        <f>IF(ISNA(VLOOKUP(B134,[8]hasGrill!$A$1:$B$106,2,FALSE)),FALSE,VLOOKUP(B134,[8]hasGrill!$A$1:$B$106,2,FALSE))</f>
        <v>1</v>
      </c>
      <c r="X134" t="b">
        <f>IF(ISNA(VLOOKUP(B134,[9]hasPlayground!$A$1:$B$133,2,FALSE)),FALSE,VLOOKUP(B134,[9]hasPlayground!$A$1:$B$133,2,FALSE))</f>
        <v>1</v>
      </c>
      <c r="Y134" t="b">
        <f>IF(ISNA(VLOOKUP(B134,[10]hasBaseball!$A$1:$B$24,2,FALSE)),FALSE,VLOOKUP(B134,[10]hasBaseball!$A$1:$B$24,2,FALSE))</f>
        <v>1</v>
      </c>
      <c r="Z134" t="b">
        <f>IF(ISNA(VLOOKUP(B134,[11]hasBasketBall!$A$1:$B$90,2,FALSE)),FALSE,VLOOKUP(B134,[11]hasBasketBall!$A$1:$B$90,2,FALSE))</f>
        <v>0</v>
      </c>
      <c r="AA134" t="b">
        <v>0</v>
      </c>
      <c r="AB134" t="b">
        <v>0</v>
      </c>
      <c r="AC134" t="b">
        <v>0</v>
      </c>
      <c r="AD134" t="b">
        <v>0</v>
      </c>
      <c r="AE134" t="b">
        <f>IF(ISNA(VLOOKUP(B134,[12]hasDogPark!$A$1:$B$14,2,FALSE)),FALSE,VLOOKUP(B134,[12]hasDogPark!$A$1:$B$14,2,FALSE))</f>
        <v>0</v>
      </c>
      <c r="AF134" t="b">
        <v>1</v>
      </c>
      <c r="AG134" t="b">
        <v>0</v>
      </c>
      <c r="AH134" t="b">
        <v>0</v>
      </c>
      <c r="AI134" t="b">
        <v>0</v>
      </c>
      <c r="AJ134" t="b">
        <f>IF(ISNA(VLOOKUP(B134,[13]hasSkatePark!$A$1:$B$16,2,FALSE)),FALSE,VLOOKUP(B134,[13]hasSkatePark!$A$1:$B$16,2,FALSE))</f>
        <v>1</v>
      </c>
      <c r="AK134" t="b">
        <f>IF(ISNA(VLOOKUP(B134,[14]hasSoccer!$A$1:$B$31,2,FALSE)),FALSE,VLOOKUP(B134,[14]hasSoccer!$A$1:$B$31,2,FALSE))</f>
        <v>1</v>
      </c>
      <c r="AL134" t="b">
        <f>IF(ISNA(VLOOKUP(B134,[15]hasSoftball!$A$1:$B$55,2,FALSE)),FALSE,VLOOKUP(B134,[15]hasSoftball!$A$1:$B$55,2,FALSE))</f>
        <v>1</v>
      </c>
      <c r="AM134" t="b">
        <f>IF(ISNA(VLOOKUP(B134,[16]hasTennis!$A$1:$B$34,2,FALSE)),FALSE,VLOOKUP(B134,[16]hasTennis!$A$1:$B$34,2,FALSE))</f>
        <v>1</v>
      </c>
      <c r="AN134" t="b">
        <v>0</v>
      </c>
      <c r="AO134" t="b">
        <f>IF(ISNA(VLOOKUP(B134,[17]hasPool!$A$1:$B$29,2,FALSE)),FALSE,VLOOKUP(B134,[17]hasPool!$A$1:$B$29,2,FALSE))</f>
        <v>1</v>
      </c>
      <c r="AP134" t="b">
        <v>0</v>
      </c>
      <c r="AQ134" t="b">
        <f>IF(ISNA(VLOOKUP(B134,[18]unpavedBike!$A$1:$B$19,2,FALSE)),FALSE,VLOOKUP(B134,[18]unpavedBike!$A$1:$B$19,2,FALSE))</f>
        <v>0</v>
      </c>
      <c r="AR134" t="b">
        <f>IF(ISNA(VLOOKUP(B134,[19]pavedBike!$A$1:$B$62,2,FALSE)),FALSE,VLOOKUP(B134,[19]pavedBike!$A$1:$B$62,2,FALSE))</f>
        <v>0</v>
      </c>
      <c r="AS134" t="b">
        <f>IF(ISNA(VLOOKUP(B134,[20]hasWalkingTrail!$A$1:$B$142,2,FALSE)),FALSE,VLOOKUP(B134,[20]hasWalkingTrail!$A$1:$B$142,2,FALSE))</f>
        <v>1</v>
      </c>
    </row>
    <row r="135" spans="1:45" x14ac:dyDescent="0.2">
      <c r="A135">
        <v>170</v>
      </c>
      <c r="B135" t="s">
        <v>266</v>
      </c>
      <c r="E135" t="s">
        <v>39</v>
      </c>
      <c r="G135">
        <v>-98</v>
      </c>
      <c r="H135">
        <v>29</v>
      </c>
      <c r="I135">
        <v>0</v>
      </c>
      <c r="J135" t="b">
        <v>0</v>
      </c>
      <c r="N135" t="b">
        <f>IF(ISNA(VLOOKUP(B135,[1]hasCommunityCenter!$A$1:$B$45,2,FALSE)),FALSE,VLOOKUP(B135,[1]hasCommunityCenter!$A$1:$B$45,2,FALSE))</f>
        <v>0</v>
      </c>
      <c r="O135" t="b">
        <v>0</v>
      </c>
      <c r="P135" t="b">
        <v>0</v>
      </c>
      <c r="Q135" t="b">
        <f>'School Parks'!P136=IF(ISNA(VLOOKUP(B135,[2]hasPublicArtDisplay!$A$1:$B$40,2,FALSE)),FALSE,VLOOKUP(B135,[2]hasPublicArtDisplay!$A$1:$B$40,2,FALSE))</f>
        <v>1</v>
      </c>
      <c r="R135" t="b">
        <f>IF(ISNA(VLOOKUP(B135,[3]hasRestrooms!$A$1:$B$63,2,FALSE)),FALSE,VLOOKUP(B135,[3]hasRestrooms!$A$1:$B$63,2,FALSE))</f>
        <v>0</v>
      </c>
      <c r="S135" t="b">
        <f>IF(ISNA(VLOOKUP(B135,[4]hasPortolet!$A$1:$B$81,2,FALSE)),FALSE,VLOOKUP(B135,[4]hasPortolet!$A$1:$B$81,2,FALSE))</f>
        <v>1</v>
      </c>
      <c r="T135" t="b">
        <f>IF(ISNA(VLOOKUP(B135,[5]hasWater!$A$1:$B$157,2,FALSE)),FALSE,VLOOKUP(B135,[5]hasWater!$A$1:$B$157,2,FALSE))</f>
        <v>1</v>
      </c>
      <c r="U135" t="b">
        <f>IF(ISNA(VLOOKUP(B135,[6]hasPavillion!$A$1:$B$97,2,FALSE)),FALSE,VLOOKUP(B135,[6]hasPavillion!$A$1:$B$97,2,FALSE))</f>
        <v>0</v>
      </c>
      <c r="V135" t="b">
        <f>IF(ISNA(VLOOKUP(B135,[7]hasPicnicTable!$A$1:$B$149,2,FALSE)),FALSE,VLOOKUP(B135,[7]hasPicnicTable!$A$1:$B$149,2,FALSE))</f>
        <v>1</v>
      </c>
      <c r="W135" t="b">
        <f>IF(ISNA(VLOOKUP(B135,[8]hasGrill!$A$1:$B$106,2,FALSE)),FALSE,VLOOKUP(B135,[8]hasGrill!$A$1:$B$106,2,FALSE))</f>
        <v>0</v>
      </c>
      <c r="X135" t="b">
        <f>IF(ISNA(VLOOKUP(B135,[9]hasPlayground!$A$1:$B$133,2,FALSE)),FALSE,VLOOKUP(B135,[9]hasPlayground!$A$1:$B$133,2,FALSE))</f>
        <v>1</v>
      </c>
      <c r="Y135" t="b">
        <f>IF(ISNA(VLOOKUP(B135,[10]hasBaseball!$A$1:$B$24,2,FALSE)),FALSE,VLOOKUP(B135,[10]hasBaseball!$A$1:$B$24,2,FALSE))</f>
        <v>0</v>
      </c>
      <c r="Z135" t="b">
        <f>IF(ISNA(VLOOKUP(B135,[11]hasBasketBall!$A$1:$B$90,2,FALSE)),FALSE,VLOOKUP(B135,[11]hasBasketBall!$A$1:$B$90,2,FALSE))</f>
        <v>0</v>
      </c>
      <c r="AA135" t="b">
        <v>0</v>
      </c>
      <c r="AB135" t="b">
        <v>0</v>
      </c>
      <c r="AC135" t="b">
        <v>0</v>
      </c>
      <c r="AD135" t="b">
        <v>0</v>
      </c>
      <c r="AE135" t="b">
        <f>IF(ISNA(VLOOKUP(B135,[12]hasDogPark!$A$1:$B$14,2,FALSE)),FALSE,VLOOKUP(B135,[12]hasDogPark!$A$1:$B$14,2,FALSE))</f>
        <v>0</v>
      </c>
      <c r="AF135" t="b">
        <v>1</v>
      </c>
      <c r="AG135" t="b">
        <v>0</v>
      </c>
      <c r="AH135" t="b">
        <v>0</v>
      </c>
      <c r="AI135" t="b">
        <v>0</v>
      </c>
      <c r="AJ135" t="b">
        <f>IF(ISNA(VLOOKUP(B135,[13]hasSkatePark!$A$1:$B$16,2,FALSE)),FALSE,VLOOKUP(B135,[13]hasSkatePark!$A$1:$B$16,2,FALSE))</f>
        <v>0</v>
      </c>
      <c r="AK135" t="b">
        <f>IF(ISNA(VLOOKUP(B135,[14]hasSoccer!$A$1:$B$31,2,FALSE)),FALSE,VLOOKUP(B135,[14]hasSoccer!$A$1:$B$31,2,FALSE))</f>
        <v>0</v>
      </c>
      <c r="AL135" t="b">
        <f>IF(ISNA(VLOOKUP(B135,[15]hasSoftball!$A$1:$B$55,2,FALSE)),FALSE,VLOOKUP(B135,[15]hasSoftball!$A$1:$B$55,2,FALSE))</f>
        <v>0</v>
      </c>
      <c r="AM135" t="b">
        <f>IF(ISNA(VLOOKUP(B135,[16]hasTennis!$A$1:$B$34,2,FALSE)),FALSE,VLOOKUP(B135,[16]hasTennis!$A$1:$B$34,2,FALSE))</f>
        <v>0</v>
      </c>
      <c r="AN135" t="b">
        <v>0</v>
      </c>
      <c r="AO135" t="b">
        <f>IF(ISNA(VLOOKUP(B135,[17]hasPool!$A$1:$B$29,2,FALSE)),FALSE,VLOOKUP(B135,[17]hasPool!$A$1:$B$29,2,FALSE))</f>
        <v>0</v>
      </c>
      <c r="AP135" t="b">
        <v>0</v>
      </c>
      <c r="AQ135" t="b">
        <f>IF(ISNA(VLOOKUP(B135,[18]unpavedBike!$A$1:$B$19,2,FALSE)),FALSE,VLOOKUP(B135,[18]unpavedBike!$A$1:$B$19,2,FALSE))</f>
        <v>0</v>
      </c>
      <c r="AR135" t="b">
        <f>IF(ISNA(VLOOKUP(B135,[19]pavedBike!$A$1:$B$62,2,FALSE)),FALSE,VLOOKUP(B135,[19]pavedBike!$A$1:$B$62,2,FALSE))</f>
        <v>0</v>
      </c>
      <c r="AS135" t="b">
        <f>IF(ISNA(VLOOKUP(B135,[20]hasWalkingTrail!$A$1:$B$142,2,FALSE)),FALSE,VLOOKUP(B135,[20]hasWalkingTrail!$A$1:$B$142,2,FALSE))</f>
        <v>1</v>
      </c>
    </row>
    <row r="136" spans="1:45" x14ac:dyDescent="0.2">
      <c r="A136">
        <v>171</v>
      </c>
      <c r="B136" t="s">
        <v>267</v>
      </c>
      <c r="E136" t="s">
        <v>39</v>
      </c>
      <c r="G136">
        <v>-98</v>
      </c>
      <c r="H136">
        <v>29</v>
      </c>
      <c r="I136">
        <v>0</v>
      </c>
      <c r="J136" t="b">
        <v>0</v>
      </c>
      <c r="N136" t="b">
        <f>IF(ISNA(VLOOKUP(B136,[1]hasCommunityCenter!$A$1:$B$45,2,FALSE)),FALSE,VLOOKUP(B136,[1]hasCommunityCenter!$A$1:$B$45,2,FALSE))</f>
        <v>0</v>
      </c>
      <c r="O136" t="b">
        <v>0</v>
      </c>
      <c r="P136" t="b">
        <v>0</v>
      </c>
      <c r="Q136" t="b">
        <f>'School Parks'!P137=IF(ISNA(VLOOKUP(B136,[2]hasPublicArtDisplay!$A$1:$B$40,2,FALSE)),FALSE,VLOOKUP(B136,[2]hasPublicArtDisplay!$A$1:$B$40,2,FALSE))</f>
        <v>1</v>
      </c>
      <c r="R136" t="b">
        <f>IF(ISNA(VLOOKUP(B136,[3]hasRestrooms!$A$1:$B$63,2,FALSE)),FALSE,VLOOKUP(B136,[3]hasRestrooms!$A$1:$B$63,2,FALSE))</f>
        <v>1</v>
      </c>
      <c r="S136" t="b">
        <f>IF(ISNA(VLOOKUP(B136,[4]hasPortolet!$A$1:$B$81,2,FALSE)),FALSE,VLOOKUP(B136,[4]hasPortolet!$A$1:$B$81,2,FALSE))</f>
        <v>0</v>
      </c>
      <c r="T136" t="b">
        <f>IF(ISNA(VLOOKUP(B136,[5]hasWater!$A$1:$B$157,2,FALSE)),FALSE,VLOOKUP(B136,[5]hasWater!$A$1:$B$157,2,FALSE))</f>
        <v>1</v>
      </c>
      <c r="U136" t="b">
        <f>IF(ISNA(VLOOKUP(B136,[6]hasPavillion!$A$1:$B$97,2,FALSE)),FALSE,VLOOKUP(B136,[6]hasPavillion!$A$1:$B$97,2,FALSE))</f>
        <v>1</v>
      </c>
      <c r="V136" t="b">
        <f>IF(ISNA(VLOOKUP(B136,[7]hasPicnicTable!$A$1:$B$149,2,FALSE)),FALSE,VLOOKUP(B136,[7]hasPicnicTable!$A$1:$B$149,2,FALSE))</f>
        <v>1</v>
      </c>
      <c r="W136" t="b">
        <f>IF(ISNA(VLOOKUP(B136,[8]hasGrill!$A$1:$B$106,2,FALSE)),FALSE,VLOOKUP(B136,[8]hasGrill!$A$1:$B$106,2,FALSE))</f>
        <v>1</v>
      </c>
      <c r="X136" t="b">
        <f>IF(ISNA(VLOOKUP(B136,[9]hasPlayground!$A$1:$B$133,2,FALSE)),FALSE,VLOOKUP(B136,[9]hasPlayground!$A$1:$B$133,2,FALSE))</f>
        <v>1</v>
      </c>
      <c r="Y136" t="b">
        <f>IF(ISNA(VLOOKUP(B136,[10]hasBaseball!$A$1:$B$24,2,FALSE)),FALSE,VLOOKUP(B136,[10]hasBaseball!$A$1:$B$24,2,FALSE))</f>
        <v>1</v>
      </c>
      <c r="Z136" t="b">
        <f>IF(ISNA(VLOOKUP(B136,[11]hasBasketBall!$A$1:$B$90,2,FALSE)),FALSE,VLOOKUP(B136,[11]hasBasketBall!$A$1:$B$90,2,FALSE))</f>
        <v>0</v>
      </c>
      <c r="AA136" t="b">
        <v>0</v>
      </c>
      <c r="AB136" t="b">
        <v>0</v>
      </c>
      <c r="AC136" t="b">
        <v>0</v>
      </c>
      <c r="AD136" t="b">
        <v>0</v>
      </c>
      <c r="AE136" t="b">
        <f>IF(ISNA(VLOOKUP(B136,[12]hasDogPark!$A$1:$B$14,2,FALSE)),FALSE,VLOOKUP(B136,[12]hasDogPark!$A$1:$B$14,2,FALSE))</f>
        <v>0</v>
      </c>
      <c r="AF136" t="b">
        <v>0</v>
      </c>
      <c r="AG136" t="b">
        <v>0</v>
      </c>
      <c r="AH136" t="b">
        <v>0</v>
      </c>
      <c r="AI136" t="b">
        <v>0</v>
      </c>
      <c r="AJ136" t="b">
        <f>IF(ISNA(VLOOKUP(B136,[13]hasSkatePark!$A$1:$B$16,2,FALSE)),FALSE,VLOOKUP(B136,[13]hasSkatePark!$A$1:$B$16,2,FALSE))</f>
        <v>0</v>
      </c>
      <c r="AK136" t="b">
        <f>IF(ISNA(VLOOKUP(B136,[14]hasSoccer!$A$1:$B$31,2,FALSE)),FALSE,VLOOKUP(B136,[14]hasSoccer!$A$1:$B$31,2,FALSE))</f>
        <v>0</v>
      </c>
      <c r="AL136" t="b">
        <f>IF(ISNA(VLOOKUP(B136,[15]hasSoftball!$A$1:$B$55,2,FALSE)),FALSE,VLOOKUP(B136,[15]hasSoftball!$A$1:$B$55,2,FALSE))</f>
        <v>1</v>
      </c>
      <c r="AM136" t="b">
        <f>IF(ISNA(VLOOKUP(B136,[16]hasTennis!$A$1:$B$34,2,FALSE)),FALSE,VLOOKUP(B136,[16]hasTennis!$A$1:$B$34,2,FALSE))</f>
        <v>0</v>
      </c>
      <c r="AN136" t="b">
        <v>0</v>
      </c>
      <c r="AO136" t="b">
        <f>IF(ISNA(VLOOKUP(B136,[17]hasPool!$A$1:$B$29,2,FALSE)),FALSE,VLOOKUP(B136,[17]hasPool!$A$1:$B$29,2,FALSE))</f>
        <v>0</v>
      </c>
      <c r="AP136" t="b">
        <v>0</v>
      </c>
      <c r="AQ136" t="b">
        <f>IF(ISNA(VLOOKUP(B136,[18]unpavedBike!$A$1:$B$19,2,FALSE)),FALSE,VLOOKUP(B136,[18]unpavedBike!$A$1:$B$19,2,FALSE))</f>
        <v>0</v>
      </c>
      <c r="AR136" t="b">
        <f>IF(ISNA(VLOOKUP(B136,[19]pavedBike!$A$1:$B$62,2,FALSE)),FALSE,VLOOKUP(B136,[19]pavedBike!$A$1:$B$62,2,FALSE))</f>
        <v>0</v>
      </c>
      <c r="AS136" t="b">
        <f>IF(ISNA(VLOOKUP(B136,[20]hasWalkingTrail!$A$1:$B$142,2,FALSE)),FALSE,VLOOKUP(B136,[20]hasWalkingTrail!$A$1:$B$142,2,FALSE))</f>
        <v>0</v>
      </c>
    </row>
    <row r="137" spans="1:45" x14ac:dyDescent="0.2">
      <c r="A137">
        <v>172</v>
      </c>
      <c r="B137" t="s">
        <v>268</v>
      </c>
      <c r="E137" t="s">
        <v>39</v>
      </c>
      <c r="G137">
        <v>-98</v>
      </c>
      <c r="H137">
        <v>29</v>
      </c>
      <c r="I137">
        <v>0</v>
      </c>
      <c r="J137" t="b">
        <v>0</v>
      </c>
      <c r="N137" t="b">
        <f>IF(ISNA(VLOOKUP(B137,[1]hasCommunityCenter!$A$1:$B$45,2,FALSE)),FALSE,VLOOKUP(B137,[1]hasCommunityCenter!$A$1:$B$45,2,FALSE))</f>
        <v>1</v>
      </c>
      <c r="O137" t="b">
        <v>0</v>
      </c>
      <c r="P137" t="b">
        <v>0</v>
      </c>
      <c r="Q137" t="b">
        <f>'School Parks'!P138=IF(ISNA(VLOOKUP(B137,[2]hasPublicArtDisplay!$A$1:$B$40,2,FALSE)),FALSE,VLOOKUP(B137,[2]hasPublicArtDisplay!$A$1:$B$40,2,FALSE))</f>
        <v>1</v>
      </c>
      <c r="R137" t="b">
        <f>IF(ISNA(VLOOKUP(B137,[3]hasRestrooms!$A$1:$B$63,2,FALSE)),FALSE,VLOOKUP(B137,[3]hasRestrooms!$A$1:$B$63,2,FALSE))</f>
        <v>1</v>
      </c>
      <c r="S137" t="b">
        <f>IF(ISNA(VLOOKUP(B137,[4]hasPortolet!$A$1:$B$81,2,FALSE)),FALSE,VLOOKUP(B137,[4]hasPortolet!$A$1:$B$81,2,FALSE))</f>
        <v>1</v>
      </c>
      <c r="T137" t="b">
        <f>IF(ISNA(VLOOKUP(B137,[5]hasWater!$A$1:$B$157,2,FALSE)),FALSE,VLOOKUP(B137,[5]hasWater!$A$1:$B$157,2,FALSE))</f>
        <v>1</v>
      </c>
      <c r="U137" t="b">
        <f>IF(ISNA(VLOOKUP(B137,[6]hasPavillion!$A$1:$B$97,2,FALSE)),FALSE,VLOOKUP(B137,[6]hasPavillion!$A$1:$B$97,2,FALSE))</f>
        <v>1</v>
      </c>
      <c r="V137" t="b">
        <f>IF(ISNA(VLOOKUP(B137,[7]hasPicnicTable!$A$1:$B$149,2,FALSE)),FALSE,VLOOKUP(B137,[7]hasPicnicTable!$A$1:$B$149,2,FALSE))</f>
        <v>1</v>
      </c>
      <c r="W137" t="b">
        <f>IF(ISNA(VLOOKUP(B137,[8]hasGrill!$A$1:$B$106,2,FALSE)),FALSE,VLOOKUP(B137,[8]hasGrill!$A$1:$B$106,2,FALSE))</f>
        <v>1</v>
      </c>
      <c r="X137" t="b">
        <f>IF(ISNA(VLOOKUP(B137,[9]hasPlayground!$A$1:$B$133,2,FALSE)),FALSE,VLOOKUP(B137,[9]hasPlayground!$A$1:$B$133,2,FALSE))</f>
        <v>1</v>
      </c>
      <c r="Y137" t="b">
        <f>IF(ISNA(VLOOKUP(B137,[10]hasBaseball!$A$1:$B$24,2,FALSE)),FALSE,VLOOKUP(B137,[10]hasBaseball!$A$1:$B$24,2,FALSE))</f>
        <v>1</v>
      </c>
      <c r="Z137" t="b">
        <f>IF(ISNA(VLOOKUP(B137,[11]hasBasketBall!$A$1:$B$90,2,FALSE)),FALSE,VLOOKUP(B137,[11]hasBasketBall!$A$1:$B$90,2,FALSE))</f>
        <v>1</v>
      </c>
      <c r="AA137" t="b">
        <v>0</v>
      </c>
      <c r="AB137" t="b">
        <v>0</v>
      </c>
      <c r="AC137" t="b">
        <v>1</v>
      </c>
      <c r="AD137" t="b">
        <v>0</v>
      </c>
      <c r="AE137" t="b">
        <f>IF(ISNA(VLOOKUP(B137,[12]hasDogPark!$A$1:$B$14,2,FALSE)),FALSE,VLOOKUP(B137,[12]hasDogPark!$A$1:$B$14,2,FALSE))</f>
        <v>0</v>
      </c>
      <c r="AF137" t="b">
        <v>0</v>
      </c>
      <c r="AG137" t="b">
        <v>0</v>
      </c>
      <c r="AH137" t="b">
        <v>0</v>
      </c>
      <c r="AI137" t="b">
        <v>0</v>
      </c>
      <c r="AJ137" t="b">
        <f>IF(ISNA(VLOOKUP(B137,[13]hasSkatePark!$A$1:$B$16,2,FALSE)),FALSE,VLOOKUP(B137,[13]hasSkatePark!$A$1:$B$16,2,FALSE))</f>
        <v>0</v>
      </c>
      <c r="AK137" t="b">
        <f>IF(ISNA(VLOOKUP(B137,[14]hasSoccer!$A$1:$B$31,2,FALSE)),FALSE,VLOOKUP(B137,[14]hasSoccer!$A$1:$B$31,2,FALSE))</f>
        <v>1</v>
      </c>
      <c r="AL137" t="b">
        <f>IF(ISNA(VLOOKUP(B137,[15]hasSoftball!$A$1:$B$55,2,FALSE)),FALSE,VLOOKUP(B137,[15]hasSoftball!$A$1:$B$55,2,FALSE))</f>
        <v>0</v>
      </c>
      <c r="AM137" t="b">
        <f>IF(ISNA(VLOOKUP(B137,[16]hasTennis!$A$1:$B$34,2,FALSE)),FALSE,VLOOKUP(B137,[16]hasTennis!$A$1:$B$34,2,FALSE))</f>
        <v>0</v>
      </c>
      <c r="AN137" t="b">
        <v>0</v>
      </c>
      <c r="AO137" t="b">
        <f>IF(ISNA(VLOOKUP(B137,[17]hasPool!$A$1:$B$29,2,FALSE)),FALSE,VLOOKUP(B137,[17]hasPool!$A$1:$B$29,2,FALSE))</f>
        <v>1</v>
      </c>
      <c r="AP137" t="b">
        <v>0</v>
      </c>
      <c r="AQ137" t="b">
        <f>IF(ISNA(VLOOKUP(B137,[18]unpavedBike!$A$1:$B$19,2,FALSE)),FALSE,VLOOKUP(B137,[18]unpavedBike!$A$1:$B$19,2,FALSE))</f>
        <v>1</v>
      </c>
      <c r="AR137" t="b">
        <f>IF(ISNA(VLOOKUP(B137,[19]pavedBike!$A$1:$B$62,2,FALSE)),FALSE,VLOOKUP(B137,[19]pavedBike!$A$1:$B$62,2,FALSE))</f>
        <v>1</v>
      </c>
      <c r="AS137" t="b">
        <f>IF(ISNA(VLOOKUP(B137,[20]hasWalkingTrail!$A$1:$B$142,2,FALSE)),FALSE,VLOOKUP(B137,[20]hasWalkingTrail!$A$1:$B$142,2,FALSE))</f>
        <v>1</v>
      </c>
    </row>
    <row r="138" spans="1:45" x14ac:dyDescent="0.2">
      <c r="A138">
        <v>173</v>
      </c>
      <c r="B138" t="s">
        <v>269</v>
      </c>
      <c r="E138" t="s">
        <v>39</v>
      </c>
      <c r="G138">
        <v>-98</v>
      </c>
      <c r="H138">
        <v>29</v>
      </c>
      <c r="I138">
        <v>0</v>
      </c>
      <c r="J138" t="b">
        <v>0</v>
      </c>
      <c r="N138" t="b">
        <f>IF(ISNA(VLOOKUP(B138,[1]hasCommunityCenter!$A$1:$B$45,2,FALSE)),FALSE,VLOOKUP(B138,[1]hasCommunityCenter!$A$1:$B$45,2,FALSE))</f>
        <v>0</v>
      </c>
      <c r="O138" t="b">
        <v>0</v>
      </c>
      <c r="P138" t="b">
        <v>0</v>
      </c>
      <c r="Q138" t="b">
        <f>'School Parks'!P139=IF(ISNA(VLOOKUP(B138,[2]hasPublicArtDisplay!$A$1:$B$40,2,FALSE)),FALSE,VLOOKUP(B138,[2]hasPublicArtDisplay!$A$1:$B$40,2,FALSE))</f>
        <v>1</v>
      </c>
      <c r="R138" t="b">
        <f>IF(ISNA(VLOOKUP(B138,[3]hasRestrooms!$A$1:$B$63,2,FALSE)),FALSE,VLOOKUP(B138,[3]hasRestrooms!$A$1:$B$63,2,FALSE))</f>
        <v>0</v>
      </c>
      <c r="S138" t="b">
        <f>IF(ISNA(VLOOKUP(B138,[4]hasPortolet!$A$1:$B$81,2,FALSE)),FALSE,VLOOKUP(B138,[4]hasPortolet!$A$1:$B$81,2,FALSE))</f>
        <v>0</v>
      </c>
      <c r="T138" t="b">
        <f>IF(ISNA(VLOOKUP(B138,[5]hasWater!$A$1:$B$157,2,FALSE)),FALSE,VLOOKUP(B138,[5]hasWater!$A$1:$B$157,2,FALSE))</f>
        <v>0</v>
      </c>
      <c r="U138" t="b">
        <f>IF(ISNA(VLOOKUP(B138,[6]hasPavillion!$A$1:$B$97,2,FALSE)),FALSE,VLOOKUP(B138,[6]hasPavillion!$A$1:$B$97,2,FALSE))</f>
        <v>0</v>
      </c>
      <c r="V138" t="b">
        <f>IF(ISNA(VLOOKUP(B138,[7]hasPicnicTable!$A$1:$B$149,2,FALSE)),FALSE,VLOOKUP(B138,[7]hasPicnicTable!$A$1:$B$149,2,FALSE))</f>
        <v>0</v>
      </c>
      <c r="W138" t="b">
        <f>IF(ISNA(VLOOKUP(B138,[8]hasGrill!$A$1:$B$106,2,FALSE)),FALSE,VLOOKUP(B138,[8]hasGrill!$A$1:$B$106,2,FALSE))</f>
        <v>0</v>
      </c>
      <c r="X138" t="b">
        <f>IF(ISNA(VLOOKUP(B138,[9]hasPlayground!$A$1:$B$133,2,FALSE)),FALSE,VLOOKUP(B138,[9]hasPlayground!$A$1:$B$133,2,FALSE))</f>
        <v>0</v>
      </c>
      <c r="Y138" t="b">
        <f>IF(ISNA(VLOOKUP(B138,[10]hasBaseball!$A$1:$B$24,2,FALSE)),FALSE,VLOOKUP(B138,[10]hasBaseball!$A$1:$B$24,2,FALSE))</f>
        <v>0</v>
      </c>
      <c r="Z138" t="b">
        <f>IF(ISNA(VLOOKUP(B138,[11]hasBasketBall!$A$1:$B$90,2,FALSE)),FALSE,VLOOKUP(B138,[11]hasBasketBall!$A$1:$B$90,2,FALSE))</f>
        <v>0</v>
      </c>
      <c r="AA138" t="b">
        <v>0</v>
      </c>
      <c r="AB138" t="b">
        <v>0</v>
      </c>
      <c r="AC138" t="b">
        <v>0</v>
      </c>
      <c r="AD138" t="b">
        <v>0</v>
      </c>
      <c r="AE138" t="b">
        <f>IF(ISNA(VLOOKUP(B138,[12]hasDogPark!$A$1:$B$14,2,FALSE)),FALSE,VLOOKUP(B138,[12]hasDogPark!$A$1:$B$14,2,FALSE))</f>
        <v>0</v>
      </c>
      <c r="AF138" t="b">
        <v>0</v>
      </c>
      <c r="AG138" t="b">
        <v>0</v>
      </c>
      <c r="AH138" t="b">
        <v>0</v>
      </c>
      <c r="AI138" t="b">
        <v>0</v>
      </c>
      <c r="AJ138" t="b">
        <f>IF(ISNA(VLOOKUP(B138,[13]hasSkatePark!$A$1:$B$16,2,FALSE)),FALSE,VLOOKUP(B138,[13]hasSkatePark!$A$1:$B$16,2,FALSE))</f>
        <v>0</v>
      </c>
      <c r="AK138" t="b">
        <f>IF(ISNA(VLOOKUP(B138,[14]hasSoccer!$A$1:$B$31,2,FALSE)),FALSE,VLOOKUP(B138,[14]hasSoccer!$A$1:$B$31,2,FALSE))</f>
        <v>0</v>
      </c>
      <c r="AL138" t="b">
        <f>IF(ISNA(VLOOKUP(B138,[15]hasSoftball!$A$1:$B$55,2,FALSE)),FALSE,VLOOKUP(B138,[15]hasSoftball!$A$1:$B$55,2,FALSE))</f>
        <v>0</v>
      </c>
      <c r="AM138" t="b">
        <f>IF(ISNA(VLOOKUP(B138,[16]hasTennis!$A$1:$B$34,2,FALSE)),FALSE,VLOOKUP(B138,[16]hasTennis!$A$1:$B$34,2,FALSE))</f>
        <v>0</v>
      </c>
      <c r="AN138" t="b">
        <v>0</v>
      </c>
      <c r="AO138" t="b">
        <f>IF(ISNA(VLOOKUP(B138,[17]hasPool!$A$1:$B$29,2,FALSE)),FALSE,VLOOKUP(B138,[17]hasPool!$A$1:$B$29,2,FALSE))</f>
        <v>0</v>
      </c>
      <c r="AP138" t="b">
        <v>0</v>
      </c>
      <c r="AQ138" t="b">
        <f>IF(ISNA(VLOOKUP(B138,[18]unpavedBike!$A$1:$B$19,2,FALSE)),FALSE,VLOOKUP(B138,[18]unpavedBike!$A$1:$B$19,2,FALSE))</f>
        <v>0</v>
      </c>
      <c r="AR138" t="b">
        <f>IF(ISNA(VLOOKUP(B138,[19]pavedBike!$A$1:$B$62,2,FALSE)),FALSE,VLOOKUP(B138,[19]pavedBike!$A$1:$B$62,2,FALSE))</f>
        <v>0</v>
      </c>
      <c r="AS138" t="b">
        <f>IF(ISNA(VLOOKUP(B138,[20]hasWalkingTrail!$A$1:$B$142,2,FALSE)),FALSE,VLOOKUP(B138,[20]hasWalkingTrail!$A$1:$B$142,2,FALSE))</f>
        <v>0</v>
      </c>
    </row>
    <row r="139" spans="1:45" x14ac:dyDescent="0.2">
      <c r="A139">
        <v>174</v>
      </c>
      <c r="B139" t="s">
        <v>270</v>
      </c>
      <c r="E139" t="s">
        <v>39</v>
      </c>
      <c r="G139">
        <v>-98</v>
      </c>
      <c r="H139">
        <v>29</v>
      </c>
      <c r="I139">
        <v>0</v>
      </c>
      <c r="J139" t="b">
        <v>0</v>
      </c>
      <c r="N139" t="b">
        <f>IF(ISNA(VLOOKUP(B139,[1]hasCommunityCenter!$A$1:$B$45,2,FALSE)),FALSE,VLOOKUP(B139,[1]hasCommunityCenter!$A$1:$B$45,2,FALSE))</f>
        <v>0</v>
      </c>
      <c r="O139" t="b">
        <v>0</v>
      </c>
      <c r="P139" t="b">
        <v>0</v>
      </c>
      <c r="Q139" t="b">
        <f>'School Parks'!P140=IF(ISNA(VLOOKUP(B139,[2]hasPublicArtDisplay!$A$1:$B$40,2,FALSE)),FALSE,VLOOKUP(B139,[2]hasPublicArtDisplay!$A$1:$B$40,2,FALSE))</f>
        <v>1</v>
      </c>
      <c r="R139" t="b">
        <f>IF(ISNA(VLOOKUP(B139,[3]hasRestrooms!$A$1:$B$63,2,FALSE)),FALSE,VLOOKUP(B139,[3]hasRestrooms!$A$1:$B$63,2,FALSE))</f>
        <v>0</v>
      </c>
      <c r="S139" t="b">
        <f>IF(ISNA(VLOOKUP(B139,[4]hasPortolet!$A$1:$B$81,2,FALSE)),FALSE,VLOOKUP(B139,[4]hasPortolet!$A$1:$B$81,2,FALSE))</f>
        <v>1</v>
      </c>
      <c r="T139" t="b">
        <f>IF(ISNA(VLOOKUP(B139,[5]hasWater!$A$1:$B$157,2,FALSE)),FALSE,VLOOKUP(B139,[5]hasWater!$A$1:$B$157,2,FALSE))</f>
        <v>1</v>
      </c>
      <c r="U139" t="b">
        <f>IF(ISNA(VLOOKUP(B139,[6]hasPavillion!$A$1:$B$97,2,FALSE)),FALSE,VLOOKUP(B139,[6]hasPavillion!$A$1:$B$97,2,FALSE))</f>
        <v>0</v>
      </c>
      <c r="V139" t="b">
        <f>IF(ISNA(VLOOKUP(B139,[7]hasPicnicTable!$A$1:$B$149,2,FALSE)),FALSE,VLOOKUP(B139,[7]hasPicnicTable!$A$1:$B$149,2,FALSE))</f>
        <v>1</v>
      </c>
      <c r="W139" t="b">
        <f>IF(ISNA(VLOOKUP(B139,[8]hasGrill!$A$1:$B$106,2,FALSE)),FALSE,VLOOKUP(B139,[8]hasGrill!$A$1:$B$106,2,FALSE))</f>
        <v>1</v>
      </c>
      <c r="X139" t="b">
        <f>IF(ISNA(VLOOKUP(B139,[9]hasPlayground!$A$1:$B$133,2,FALSE)),FALSE,VLOOKUP(B139,[9]hasPlayground!$A$1:$B$133,2,FALSE))</f>
        <v>0</v>
      </c>
      <c r="Y139" t="b">
        <f>IF(ISNA(VLOOKUP(B139,[10]hasBaseball!$A$1:$B$24,2,FALSE)),FALSE,VLOOKUP(B139,[10]hasBaseball!$A$1:$B$24,2,FALSE))</f>
        <v>1</v>
      </c>
      <c r="Z139" t="b">
        <f>IF(ISNA(VLOOKUP(B139,[11]hasBasketBall!$A$1:$B$90,2,FALSE)),FALSE,VLOOKUP(B139,[11]hasBasketBall!$A$1:$B$90,2,FALSE))</f>
        <v>1</v>
      </c>
      <c r="AA139" t="b">
        <v>0</v>
      </c>
      <c r="AB139" t="b">
        <v>0</v>
      </c>
      <c r="AC139" t="b">
        <v>0</v>
      </c>
      <c r="AD139" t="b">
        <v>0</v>
      </c>
      <c r="AE139" t="b">
        <f>IF(ISNA(VLOOKUP(B139,[12]hasDogPark!$A$1:$B$14,2,FALSE)),FALSE,VLOOKUP(B139,[12]hasDogPark!$A$1:$B$14,2,FALSE))</f>
        <v>0</v>
      </c>
      <c r="AF139" t="b">
        <v>0</v>
      </c>
      <c r="AG139" t="b">
        <v>0</v>
      </c>
      <c r="AH139" t="b">
        <v>0</v>
      </c>
      <c r="AI139" t="b">
        <v>0</v>
      </c>
      <c r="AJ139" t="b">
        <f>IF(ISNA(VLOOKUP(B139,[13]hasSkatePark!$A$1:$B$16,2,FALSE)),FALSE,VLOOKUP(B139,[13]hasSkatePark!$A$1:$B$16,2,FALSE))</f>
        <v>0</v>
      </c>
      <c r="AK139" t="b">
        <f>IF(ISNA(VLOOKUP(B139,[14]hasSoccer!$A$1:$B$31,2,FALSE)),FALSE,VLOOKUP(B139,[14]hasSoccer!$A$1:$B$31,2,FALSE))</f>
        <v>0</v>
      </c>
      <c r="AL139" t="b">
        <f>IF(ISNA(VLOOKUP(B139,[15]hasSoftball!$A$1:$B$55,2,FALSE)),FALSE,VLOOKUP(B139,[15]hasSoftball!$A$1:$B$55,2,FALSE))</f>
        <v>1</v>
      </c>
      <c r="AM139" t="b">
        <f>IF(ISNA(VLOOKUP(B139,[16]hasTennis!$A$1:$B$34,2,FALSE)),FALSE,VLOOKUP(B139,[16]hasTennis!$A$1:$B$34,2,FALSE))</f>
        <v>0</v>
      </c>
      <c r="AN139" t="b">
        <v>0</v>
      </c>
      <c r="AO139" t="b">
        <f>IF(ISNA(VLOOKUP(B139,[17]hasPool!$A$1:$B$29,2,FALSE)),FALSE,VLOOKUP(B139,[17]hasPool!$A$1:$B$29,2,FALSE))</f>
        <v>0</v>
      </c>
      <c r="AP139" t="b">
        <v>0</v>
      </c>
      <c r="AQ139" t="b">
        <f>IF(ISNA(VLOOKUP(B139,[18]unpavedBike!$A$1:$B$19,2,FALSE)),FALSE,VLOOKUP(B139,[18]unpavedBike!$A$1:$B$19,2,FALSE))</f>
        <v>0</v>
      </c>
      <c r="AR139" t="b">
        <f>IF(ISNA(VLOOKUP(B139,[19]pavedBike!$A$1:$B$62,2,FALSE)),FALSE,VLOOKUP(B139,[19]pavedBike!$A$1:$B$62,2,FALSE))</f>
        <v>0</v>
      </c>
      <c r="AS139" t="b">
        <f>IF(ISNA(VLOOKUP(B139,[20]hasWalkingTrail!$A$1:$B$142,2,FALSE)),FALSE,VLOOKUP(B139,[20]hasWalkingTrail!$A$1:$B$142,2,FALSE))</f>
        <v>1</v>
      </c>
    </row>
    <row r="140" spans="1:45" x14ac:dyDescent="0.2">
      <c r="A140">
        <v>175</v>
      </c>
      <c r="B140" t="s">
        <v>271</v>
      </c>
      <c r="E140" t="s">
        <v>39</v>
      </c>
      <c r="G140">
        <v>-98</v>
      </c>
      <c r="H140">
        <v>29</v>
      </c>
      <c r="I140">
        <v>0</v>
      </c>
      <c r="J140" t="b">
        <v>0</v>
      </c>
      <c r="N140" t="b">
        <f>IF(ISNA(VLOOKUP(B140,[1]hasCommunityCenter!$A$1:$B$45,2,FALSE)),FALSE,VLOOKUP(B140,[1]hasCommunityCenter!$A$1:$B$45,2,FALSE))</f>
        <v>0</v>
      </c>
      <c r="O140" t="b">
        <v>0</v>
      </c>
      <c r="P140" t="b">
        <v>0</v>
      </c>
      <c r="Q140" t="b">
        <f>'School Parks'!P141=IF(ISNA(VLOOKUP(B140,[2]hasPublicArtDisplay!$A$1:$B$40,2,FALSE)),FALSE,VLOOKUP(B140,[2]hasPublicArtDisplay!$A$1:$B$40,2,FALSE))</f>
        <v>1</v>
      </c>
      <c r="R140" t="b">
        <f>IF(ISNA(VLOOKUP(B140,[3]hasRestrooms!$A$1:$B$63,2,FALSE)),FALSE,VLOOKUP(B140,[3]hasRestrooms!$A$1:$B$63,2,FALSE))</f>
        <v>0</v>
      </c>
      <c r="S140" t="b">
        <f>IF(ISNA(VLOOKUP(B140,[4]hasPortolet!$A$1:$B$81,2,FALSE)),FALSE,VLOOKUP(B140,[4]hasPortolet!$A$1:$B$81,2,FALSE))</f>
        <v>0</v>
      </c>
      <c r="T140" t="b">
        <f>IF(ISNA(VLOOKUP(B140,[5]hasWater!$A$1:$B$157,2,FALSE)),FALSE,VLOOKUP(B140,[5]hasWater!$A$1:$B$157,2,FALSE))</f>
        <v>0</v>
      </c>
      <c r="U140" t="b">
        <f>IF(ISNA(VLOOKUP(B140,[6]hasPavillion!$A$1:$B$97,2,FALSE)),FALSE,VLOOKUP(B140,[6]hasPavillion!$A$1:$B$97,2,FALSE))</f>
        <v>0</v>
      </c>
      <c r="V140" t="b">
        <f>IF(ISNA(VLOOKUP(B140,[7]hasPicnicTable!$A$1:$B$149,2,FALSE)),FALSE,VLOOKUP(B140,[7]hasPicnicTable!$A$1:$B$149,2,FALSE))</f>
        <v>1</v>
      </c>
      <c r="W140" t="b">
        <f>IF(ISNA(VLOOKUP(B140,[8]hasGrill!$A$1:$B$106,2,FALSE)),FALSE,VLOOKUP(B140,[8]hasGrill!$A$1:$B$106,2,FALSE))</f>
        <v>1</v>
      </c>
      <c r="X140" t="b">
        <f>IF(ISNA(VLOOKUP(B140,[9]hasPlayground!$A$1:$B$133,2,FALSE)),FALSE,VLOOKUP(B140,[9]hasPlayground!$A$1:$B$133,2,FALSE))</f>
        <v>1</v>
      </c>
      <c r="Y140" t="b">
        <f>IF(ISNA(VLOOKUP(B140,[10]hasBaseball!$A$1:$B$24,2,FALSE)),FALSE,VLOOKUP(B140,[10]hasBaseball!$A$1:$B$24,2,FALSE))</f>
        <v>0</v>
      </c>
      <c r="Z140" t="b">
        <f>IF(ISNA(VLOOKUP(B140,[11]hasBasketBall!$A$1:$B$90,2,FALSE)),FALSE,VLOOKUP(B140,[11]hasBasketBall!$A$1:$B$90,2,FALSE))</f>
        <v>1</v>
      </c>
      <c r="AA140" t="b">
        <v>0</v>
      </c>
      <c r="AB140" t="b">
        <v>0</v>
      </c>
      <c r="AC140" t="b">
        <v>0</v>
      </c>
      <c r="AD140" t="b">
        <v>0</v>
      </c>
      <c r="AE140" t="b">
        <f>IF(ISNA(VLOOKUP(B140,[12]hasDogPark!$A$1:$B$14,2,FALSE)),FALSE,VLOOKUP(B140,[12]hasDogPark!$A$1:$B$14,2,FALSE))</f>
        <v>0</v>
      </c>
      <c r="AF140" t="b">
        <v>0</v>
      </c>
      <c r="AG140" t="b">
        <v>0</v>
      </c>
      <c r="AH140" t="b">
        <v>0</v>
      </c>
      <c r="AI140" t="b">
        <v>0</v>
      </c>
      <c r="AJ140" t="b">
        <f>IF(ISNA(VLOOKUP(B140,[13]hasSkatePark!$A$1:$B$16,2,FALSE)),FALSE,VLOOKUP(B140,[13]hasSkatePark!$A$1:$B$16,2,FALSE))</f>
        <v>0</v>
      </c>
      <c r="AK140" t="b">
        <f>IF(ISNA(VLOOKUP(B140,[14]hasSoccer!$A$1:$B$31,2,FALSE)),FALSE,VLOOKUP(B140,[14]hasSoccer!$A$1:$B$31,2,FALSE))</f>
        <v>0</v>
      </c>
      <c r="AL140" t="b">
        <f>IF(ISNA(VLOOKUP(B140,[15]hasSoftball!$A$1:$B$55,2,FALSE)),FALSE,VLOOKUP(B140,[15]hasSoftball!$A$1:$B$55,2,FALSE))</f>
        <v>0</v>
      </c>
      <c r="AM140" t="b">
        <f>IF(ISNA(VLOOKUP(B140,[16]hasTennis!$A$1:$B$34,2,FALSE)),FALSE,VLOOKUP(B140,[16]hasTennis!$A$1:$B$34,2,FALSE))</f>
        <v>0</v>
      </c>
      <c r="AN140" t="b">
        <v>0</v>
      </c>
      <c r="AO140" t="b">
        <f>IF(ISNA(VLOOKUP(B140,[17]hasPool!$A$1:$B$29,2,FALSE)),FALSE,VLOOKUP(B140,[17]hasPool!$A$1:$B$29,2,FALSE))</f>
        <v>0</v>
      </c>
      <c r="AP140" t="b">
        <v>0</v>
      </c>
      <c r="AQ140" t="b">
        <f>IF(ISNA(VLOOKUP(B140,[18]unpavedBike!$A$1:$B$19,2,FALSE)),FALSE,VLOOKUP(B140,[18]unpavedBike!$A$1:$B$19,2,FALSE))</f>
        <v>0</v>
      </c>
      <c r="AR140" t="b">
        <f>IF(ISNA(VLOOKUP(B140,[19]pavedBike!$A$1:$B$62,2,FALSE)),FALSE,VLOOKUP(B140,[19]pavedBike!$A$1:$B$62,2,FALSE))</f>
        <v>0</v>
      </c>
      <c r="AS140" t="b">
        <f>IF(ISNA(VLOOKUP(B140,[20]hasWalkingTrail!$A$1:$B$142,2,FALSE)),FALSE,VLOOKUP(B140,[20]hasWalkingTrail!$A$1:$B$142,2,FALSE))</f>
        <v>0</v>
      </c>
    </row>
    <row r="141" spans="1:45" x14ac:dyDescent="0.2">
      <c r="A141">
        <v>176</v>
      </c>
      <c r="B141" t="s">
        <v>272</v>
      </c>
      <c r="E141" t="s">
        <v>39</v>
      </c>
      <c r="G141">
        <v>-98</v>
      </c>
      <c r="H141">
        <v>29</v>
      </c>
      <c r="I141">
        <v>0</v>
      </c>
      <c r="J141" t="b">
        <v>0</v>
      </c>
      <c r="N141" t="b">
        <f>IF(ISNA(VLOOKUP(B141,[1]hasCommunityCenter!$A$1:$B$45,2,FALSE)),FALSE,VLOOKUP(B141,[1]hasCommunityCenter!$A$1:$B$45,2,FALSE))</f>
        <v>0</v>
      </c>
      <c r="O141" t="b">
        <v>0</v>
      </c>
      <c r="P141" t="b">
        <v>0</v>
      </c>
      <c r="Q141" t="b">
        <f>'School Parks'!P142=IF(ISNA(VLOOKUP(B141,[2]hasPublicArtDisplay!$A$1:$B$40,2,FALSE)),FALSE,VLOOKUP(B141,[2]hasPublicArtDisplay!$A$1:$B$40,2,FALSE))</f>
        <v>1</v>
      </c>
      <c r="R141" t="b">
        <f>IF(ISNA(VLOOKUP(B141,[3]hasRestrooms!$A$1:$B$63,2,FALSE)),FALSE,VLOOKUP(B141,[3]hasRestrooms!$A$1:$B$63,2,FALSE))</f>
        <v>1</v>
      </c>
      <c r="S141" t="b">
        <f>IF(ISNA(VLOOKUP(B141,[4]hasPortolet!$A$1:$B$81,2,FALSE)),FALSE,VLOOKUP(B141,[4]hasPortolet!$A$1:$B$81,2,FALSE))</f>
        <v>1</v>
      </c>
      <c r="T141" t="b">
        <f>IF(ISNA(VLOOKUP(B141,[5]hasWater!$A$1:$B$157,2,FALSE)),FALSE,VLOOKUP(B141,[5]hasWater!$A$1:$B$157,2,FALSE))</f>
        <v>1</v>
      </c>
      <c r="U141" t="b">
        <f>IF(ISNA(VLOOKUP(B141,[6]hasPavillion!$A$1:$B$97,2,FALSE)),FALSE,VLOOKUP(B141,[6]hasPavillion!$A$1:$B$97,2,FALSE))</f>
        <v>1</v>
      </c>
      <c r="V141" t="b">
        <f>IF(ISNA(VLOOKUP(B141,[7]hasPicnicTable!$A$1:$B$149,2,FALSE)),FALSE,VLOOKUP(B141,[7]hasPicnicTable!$A$1:$B$149,2,FALSE))</f>
        <v>1</v>
      </c>
      <c r="W141" t="b">
        <f>IF(ISNA(VLOOKUP(B141,[8]hasGrill!$A$1:$B$106,2,FALSE)),FALSE,VLOOKUP(B141,[8]hasGrill!$A$1:$B$106,2,FALSE))</f>
        <v>1</v>
      </c>
      <c r="X141" t="b">
        <f>IF(ISNA(VLOOKUP(B141,[9]hasPlayground!$A$1:$B$133,2,FALSE)),FALSE,VLOOKUP(B141,[9]hasPlayground!$A$1:$B$133,2,FALSE))</f>
        <v>1</v>
      </c>
      <c r="Y141" t="b">
        <f>IF(ISNA(VLOOKUP(B141,[10]hasBaseball!$A$1:$B$24,2,FALSE)),FALSE,VLOOKUP(B141,[10]hasBaseball!$A$1:$B$24,2,FALSE))</f>
        <v>1</v>
      </c>
      <c r="Z141" t="b">
        <f>IF(ISNA(VLOOKUP(B141,[11]hasBasketBall!$A$1:$B$90,2,FALSE)),FALSE,VLOOKUP(B141,[11]hasBasketBall!$A$1:$B$90,2,FALSE))</f>
        <v>0</v>
      </c>
      <c r="AA141" t="b">
        <v>0</v>
      </c>
      <c r="AB141" t="b">
        <v>0</v>
      </c>
      <c r="AC141" t="b">
        <v>0</v>
      </c>
      <c r="AD141" t="b">
        <v>0</v>
      </c>
      <c r="AE141" t="b">
        <f>IF(ISNA(VLOOKUP(B141,[12]hasDogPark!$A$1:$B$14,2,FALSE)),FALSE,VLOOKUP(B141,[12]hasDogPark!$A$1:$B$14,2,FALSE))</f>
        <v>0</v>
      </c>
      <c r="AF141" t="b">
        <v>1</v>
      </c>
      <c r="AG141" t="b">
        <v>0</v>
      </c>
      <c r="AH141" t="b">
        <v>0</v>
      </c>
      <c r="AI141" t="b">
        <v>0</v>
      </c>
      <c r="AJ141" t="b">
        <f>IF(ISNA(VLOOKUP(B141,[13]hasSkatePark!$A$1:$B$16,2,FALSE)),FALSE,VLOOKUP(B141,[13]hasSkatePark!$A$1:$B$16,2,FALSE))</f>
        <v>0</v>
      </c>
      <c r="AK141" t="b">
        <f>IF(ISNA(VLOOKUP(B141,[14]hasSoccer!$A$1:$B$31,2,FALSE)),FALSE,VLOOKUP(B141,[14]hasSoccer!$A$1:$B$31,2,FALSE))</f>
        <v>1</v>
      </c>
      <c r="AL141" t="b">
        <f>IF(ISNA(VLOOKUP(B141,[15]hasSoftball!$A$1:$B$55,2,FALSE)),FALSE,VLOOKUP(B141,[15]hasSoftball!$A$1:$B$55,2,FALSE))</f>
        <v>1</v>
      </c>
      <c r="AM141" t="b">
        <f>IF(ISNA(VLOOKUP(B141,[16]hasTennis!$A$1:$B$34,2,FALSE)),FALSE,VLOOKUP(B141,[16]hasTennis!$A$1:$B$34,2,FALSE))</f>
        <v>0</v>
      </c>
      <c r="AN141" t="b">
        <v>0</v>
      </c>
      <c r="AO141" t="b">
        <f>IF(ISNA(VLOOKUP(B141,[17]hasPool!$A$1:$B$29,2,FALSE)),FALSE,VLOOKUP(B141,[17]hasPool!$A$1:$B$29,2,FALSE))</f>
        <v>0</v>
      </c>
      <c r="AP141" t="b">
        <v>0</v>
      </c>
      <c r="AQ141" t="b">
        <f>IF(ISNA(VLOOKUP(B141,[18]unpavedBike!$A$1:$B$19,2,FALSE)),FALSE,VLOOKUP(B141,[18]unpavedBike!$A$1:$B$19,2,FALSE))</f>
        <v>1</v>
      </c>
      <c r="AR141" t="b">
        <f>IF(ISNA(VLOOKUP(B141,[19]pavedBike!$A$1:$B$62,2,FALSE)),FALSE,VLOOKUP(B141,[19]pavedBike!$A$1:$B$62,2,FALSE))</f>
        <v>1</v>
      </c>
      <c r="AS141" t="b">
        <f>IF(ISNA(VLOOKUP(B141,[20]hasWalkingTrail!$A$1:$B$142,2,FALSE)),FALSE,VLOOKUP(B141,[20]hasWalkingTrail!$A$1:$B$142,2,FALSE))</f>
        <v>1</v>
      </c>
    </row>
    <row r="142" spans="1:45" x14ac:dyDescent="0.2">
      <c r="A142">
        <v>178</v>
      </c>
      <c r="B142" t="s">
        <v>273</v>
      </c>
      <c r="E142" t="s">
        <v>39</v>
      </c>
      <c r="G142">
        <v>-98</v>
      </c>
      <c r="H142">
        <v>29</v>
      </c>
      <c r="I142">
        <v>0</v>
      </c>
      <c r="J142" t="b">
        <v>0</v>
      </c>
      <c r="N142" t="b">
        <f>IF(ISNA(VLOOKUP(B142,[1]hasCommunityCenter!$A$1:$B$45,2,FALSE)),FALSE,VLOOKUP(B142,[1]hasCommunityCenter!$A$1:$B$45,2,FALSE))</f>
        <v>0</v>
      </c>
      <c r="O142" t="b">
        <v>0</v>
      </c>
      <c r="P142" t="b">
        <v>0</v>
      </c>
      <c r="Q142" t="b">
        <f>'School Parks'!P143=IF(ISNA(VLOOKUP(B142,[2]hasPublicArtDisplay!$A$1:$B$40,2,FALSE)),FALSE,VLOOKUP(B142,[2]hasPublicArtDisplay!$A$1:$B$40,2,FALSE))</f>
        <v>1</v>
      </c>
      <c r="R142" t="b">
        <f>IF(ISNA(VLOOKUP(B142,[3]hasRestrooms!$A$1:$B$63,2,FALSE)),FALSE,VLOOKUP(B142,[3]hasRestrooms!$A$1:$B$63,2,FALSE))</f>
        <v>0</v>
      </c>
      <c r="S142" t="b">
        <f>IF(ISNA(VLOOKUP(B142,[4]hasPortolet!$A$1:$B$81,2,FALSE)),FALSE,VLOOKUP(B142,[4]hasPortolet!$A$1:$B$81,2,FALSE))</f>
        <v>0</v>
      </c>
      <c r="T142" t="b">
        <f>IF(ISNA(VLOOKUP(B142,[5]hasWater!$A$1:$B$157,2,FALSE)),FALSE,VLOOKUP(B142,[5]hasWater!$A$1:$B$157,2,FALSE))</f>
        <v>0</v>
      </c>
      <c r="U142" t="b">
        <f>IF(ISNA(VLOOKUP(B142,[6]hasPavillion!$A$1:$B$97,2,FALSE)),FALSE,VLOOKUP(B142,[6]hasPavillion!$A$1:$B$97,2,FALSE))</f>
        <v>0</v>
      </c>
      <c r="V142" t="b">
        <f>IF(ISNA(VLOOKUP(B142,[7]hasPicnicTable!$A$1:$B$149,2,FALSE)),FALSE,VLOOKUP(B142,[7]hasPicnicTable!$A$1:$B$149,2,FALSE))</f>
        <v>0</v>
      </c>
      <c r="W142" t="b">
        <f>IF(ISNA(VLOOKUP(B142,[8]hasGrill!$A$1:$B$106,2,FALSE)),FALSE,VLOOKUP(B142,[8]hasGrill!$A$1:$B$106,2,FALSE))</f>
        <v>0</v>
      </c>
      <c r="X142" t="b">
        <f>IF(ISNA(VLOOKUP(B142,[9]hasPlayground!$A$1:$B$133,2,FALSE)),FALSE,VLOOKUP(B142,[9]hasPlayground!$A$1:$B$133,2,FALSE))</f>
        <v>0</v>
      </c>
      <c r="Y142" t="b">
        <f>IF(ISNA(VLOOKUP(B142,[10]hasBaseball!$A$1:$B$24,2,FALSE)),FALSE,VLOOKUP(B142,[10]hasBaseball!$A$1:$B$24,2,FALSE))</f>
        <v>0</v>
      </c>
      <c r="Z142" t="b">
        <f>IF(ISNA(VLOOKUP(B142,[11]hasBasketBall!$A$1:$B$90,2,FALSE)),FALSE,VLOOKUP(B142,[11]hasBasketBall!$A$1:$B$90,2,FALSE))</f>
        <v>0</v>
      </c>
      <c r="AA142" t="b">
        <v>0</v>
      </c>
      <c r="AB142" t="b">
        <v>0</v>
      </c>
      <c r="AC142" t="b">
        <v>0</v>
      </c>
      <c r="AD142" t="b">
        <v>0</v>
      </c>
      <c r="AE142" t="b">
        <f>IF(ISNA(VLOOKUP(B142,[12]hasDogPark!$A$1:$B$14,2,FALSE)),FALSE,VLOOKUP(B142,[12]hasDogPark!$A$1:$B$14,2,FALSE))</f>
        <v>0</v>
      </c>
      <c r="AF142" t="b">
        <v>0</v>
      </c>
      <c r="AG142" t="b">
        <v>0</v>
      </c>
      <c r="AH142" t="b">
        <v>0</v>
      </c>
      <c r="AI142" t="b">
        <v>0</v>
      </c>
      <c r="AJ142" t="b">
        <f>IF(ISNA(VLOOKUP(B142,[13]hasSkatePark!$A$1:$B$16,2,FALSE)),FALSE,VLOOKUP(B142,[13]hasSkatePark!$A$1:$B$16,2,FALSE))</f>
        <v>0</v>
      </c>
      <c r="AK142" t="b">
        <f>IF(ISNA(VLOOKUP(B142,[14]hasSoccer!$A$1:$B$31,2,FALSE)),FALSE,VLOOKUP(B142,[14]hasSoccer!$A$1:$B$31,2,FALSE))</f>
        <v>0</v>
      </c>
      <c r="AL142" t="b">
        <f>IF(ISNA(VLOOKUP(B142,[15]hasSoftball!$A$1:$B$55,2,FALSE)),FALSE,VLOOKUP(B142,[15]hasSoftball!$A$1:$B$55,2,FALSE))</f>
        <v>0</v>
      </c>
      <c r="AM142" t="b">
        <f>IF(ISNA(VLOOKUP(B142,[16]hasTennis!$A$1:$B$34,2,FALSE)),FALSE,VLOOKUP(B142,[16]hasTennis!$A$1:$B$34,2,FALSE))</f>
        <v>0</v>
      </c>
      <c r="AN142" t="b">
        <v>0</v>
      </c>
      <c r="AO142" t="b">
        <f>IF(ISNA(VLOOKUP(B142,[17]hasPool!$A$1:$B$29,2,FALSE)),FALSE,VLOOKUP(B142,[17]hasPool!$A$1:$B$29,2,FALSE))</f>
        <v>0</v>
      </c>
      <c r="AP142" t="b">
        <v>0</v>
      </c>
      <c r="AQ142" t="b">
        <f>IF(ISNA(VLOOKUP(B142,[18]unpavedBike!$A$1:$B$19,2,FALSE)),FALSE,VLOOKUP(B142,[18]unpavedBike!$A$1:$B$19,2,FALSE))</f>
        <v>0</v>
      </c>
      <c r="AR142" t="b">
        <f>IF(ISNA(VLOOKUP(B142,[19]pavedBike!$A$1:$B$62,2,FALSE)),FALSE,VLOOKUP(B142,[19]pavedBike!$A$1:$B$62,2,FALSE))</f>
        <v>0</v>
      </c>
      <c r="AS142" t="b">
        <f>IF(ISNA(VLOOKUP(B142,[20]hasWalkingTrail!$A$1:$B$142,2,FALSE)),FALSE,VLOOKUP(B142,[20]hasWalkingTrail!$A$1:$B$142,2,FALSE))</f>
        <v>0</v>
      </c>
    </row>
    <row r="143" spans="1:45" x14ac:dyDescent="0.2">
      <c r="A143">
        <v>179</v>
      </c>
      <c r="B143" t="s">
        <v>274</v>
      </c>
      <c r="E143" t="s">
        <v>39</v>
      </c>
      <c r="G143">
        <v>-98</v>
      </c>
      <c r="H143">
        <v>29</v>
      </c>
      <c r="I143">
        <v>0</v>
      </c>
      <c r="J143" t="b">
        <v>0</v>
      </c>
      <c r="N143" t="b">
        <f>IF(ISNA(VLOOKUP(B143,[1]hasCommunityCenter!$A$1:$B$45,2,FALSE)),FALSE,VLOOKUP(B143,[1]hasCommunityCenter!$A$1:$B$45,2,FALSE))</f>
        <v>0</v>
      </c>
      <c r="O143" t="b">
        <v>0</v>
      </c>
      <c r="P143" t="b">
        <v>0</v>
      </c>
      <c r="Q143" t="b">
        <f>'School Parks'!P144=IF(ISNA(VLOOKUP(B143,[2]hasPublicArtDisplay!$A$1:$B$40,2,FALSE)),FALSE,VLOOKUP(B143,[2]hasPublicArtDisplay!$A$1:$B$40,2,FALSE))</f>
        <v>1</v>
      </c>
      <c r="R143" t="b">
        <f>IF(ISNA(VLOOKUP(B143,[3]hasRestrooms!$A$1:$B$63,2,FALSE)),FALSE,VLOOKUP(B143,[3]hasRestrooms!$A$1:$B$63,2,FALSE))</f>
        <v>1</v>
      </c>
      <c r="S143" t="b">
        <f>IF(ISNA(VLOOKUP(B143,[4]hasPortolet!$A$1:$B$81,2,FALSE)),FALSE,VLOOKUP(B143,[4]hasPortolet!$A$1:$B$81,2,FALSE))</f>
        <v>1</v>
      </c>
      <c r="T143" t="b">
        <f>IF(ISNA(VLOOKUP(B143,[5]hasWater!$A$1:$B$157,2,FALSE)),FALSE,VLOOKUP(B143,[5]hasWater!$A$1:$B$157,2,FALSE))</f>
        <v>1</v>
      </c>
      <c r="U143" t="b">
        <f>IF(ISNA(VLOOKUP(B143,[6]hasPavillion!$A$1:$B$97,2,FALSE)),FALSE,VLOOKUP(B143,[6]hasPavillion!$A$1:$B$97,2,FALSE))</f>
        <v>1</v>
      </c>
      <c r="V143" t="b">
        <f>IF(ISNA(VLOOKUP(B143,[7]hasPicnicTable!$A$1:$B$149,2,FALSE)),FALSE,VLOOKUP(B143,[7]hasPicnicTable!$A$1:$B$149,2,FALSE))</f>
        <v>1</v>
      </c>
      <c r="W143" t="b">
        <f>IF(ISNA(VLOOKUP(B143,[8]hasGrill!$A$1:$B$106,2,FALSE)),FALSE,VLOOKUP(B143,[8]hasGrill!$A$1:$B$106,2,FALSE))</f>
        <v>1</v>
      </c>
      <c r="X143" t="b">
        <f>IF(ISNA(VLOOKUP(B143,[9]hasPlayground!$A$1:$B$133,2,FALSE)),FALSE,VLOOKUP(B143,[9]hasPlayground!$A$1:$B$133,2,FALSE))</f>
        <v>1</v>
      </c>
      <c r="Y143" t="b">
        <f>IF(ISNA(VLOOKUP(B143,[10]hasBaseball!$A$1:$B$24,2,FALSE)),FALSE,VLOOKUP(B143,[10]hasBaseball!$A$1:$B$24,2,FALSE))</f>
        <v>0</v>
      </c>
      <c r="Z143" t="b">
        <f>IF(ISNA(VLOOKUP(B143,[11]hasBasketBall!$A$1:$B$90,2,FALSE)),FALSE,VLOOKUP(B143,[11]hasBasketBall!$A$1:$B$90,2,FALSE))</f>
        <v>1</v>
      </c>
      <c r="AA143" t="b">
        <v>0</v>
      </c>
      <c r="AB143" t="b">
        <v>0</v>
      </c>
      <c r="AC143" t="b">
        <v>0</v>
      </c>
      <c r="AD143" t="b">
        <v>0</v>
      </c>
      <c r="AE143" t="b">
        <f>IF(ISNA(VLOOKUP(B143,[12]hasDogPark!$A$1:$B$14,2,FALSE)),FALSE,VLOOKUP(B143,[12]hasDogPark!$A$1:$B$14,2,FALSE))</f>
        <v>0</v>
      </c>
      <c r="AF143" t="b">
        <v>0</v>
      </c>
      <c r="AG143" t="b">
        <v>0</v>
      </c>
      <c r="AH143" t="b">
        <v>0</v>
      </c>
      <c r="AI143" t="b">
        <v>0</v>
      </c>
      <c r="AJ143" t="b">
        <f>IF(ISNA(VLOOKUP(B143,[13]hasSkatePark!$A$1:$B$16,2,FALSE)),FALSE,VLOOKUP(B143,[13]hasSkatePark!$A$1:$B$16,2,FALSE))</f>
        <v>0</v>
      </c>
      <c r="AK143" t="b">
        <f>IF(ISNA(VLOOKUP(B143,[14]hasSoccer!$A$1:$B$31,2,FALSE)),FALSE,VLOOKUP(B143,[14]hasSoccer!$A$1:$B$31,2,FALSE))</f>
        <v>0</v>
      </c>
      <c r="AL143" t="b">
        <f>IF(ISNA(VLOOKUP(B143,[15]hasSoftball!$A$1:$B$55,2,FALSE)),FALSE,VLOOKUP(B143,[15]hasSoftball!$A$1:$B$55,2,FALSE))</f>
        <v>1</v>
      </c>
      <c r="AM143" t="b">
        <f>IF(ISNA(VLOOKUP(B143,[16]hasTennis!$A$1:$B$34,2,FALSE)),FALSE,VLOOKUP(B143,[16]hasTennis!$A$1:$B$34,2,FALSE))</f>
        <v>0</v>
      </c>
      <c r="AN143" t="b">
        <v>0</v>
      </c>
      <c r="AO143" t="b">
        <f>IF(ISNA(VLOOKUP(B143,[17]hasPool!$A$1:$B$29,2,FALSE)),FALSE,VLOOKUP(B143,[17]hasPool!$A$1:$B$29,2,FALSE))</f>
        <v>0</v>
      </c>
      <c r="AP143" t="b">
        <v>0</v>
      </c>
      <c r="AQ143" t="b">
        <f>IF(ISNA(VLOOKUP(B143,[18]unpavedBike!$A$1:$B$19,2,FALSE)),FALSE,VLOOKUP(B143,[18]unpavedBike!$A$1:$B$19,2,FALSE))</f>
        <v>0</v>
      </c>
      <c r="AR143" t="b">
        <f>IF(ISNA(VLOOKUP(B143,[19]pavedBike!$A$1:$B$62,2,FALSE)),FALSE,VLOOKUP(B143,[19]pavedBike!$A$1:$B$62,2,FALSE))</f>
        <v>0</v>
      </c>
      <c r="AS143" t="b">
        <f>IF(ISNA(VLOOKUP(B143,[20]hasWalkingTrail!$A$1:$B$142,2,FALSE)),FALSE,VLOOKUP(B143,[20]hasWalkingTrail!$A$1:$B$142,2,FALSE))</f>
        <v>0</v>
      </c>
    </row>
    <row r="144" spans="1:45" x14ac:dyDescent="0.2">
      <c r="A144">
        <v>181</v>
      </c>
      <c r="B144" t="s">
        <v>275</v>
      </c>
      <c r="E144" t="s">
        <v>39</v>
      </c>
      <c r="G144">
        <v>-98</v>
      </c>
      <c r="H144">
        <v>29</v>
      </c>
      <c r="I144">
        <v>0</v>
      </c>
      <c r="J144" t="b">
        <v>0</v>
      </c>
      <c r="N144" t="b">
        <f>IF(ISNA(VLOOKUP(B144,[1]hasCommunityCenter!$A$1:$B$45,2,FALSE)),FALSE,VLOOKUP(B144,[1]hasCommunityCenter!$A$1:$B$45,2,FALSE))</f>
        <v>0</v>
      </c>
      <c r="O144" t="b">
        <v>0</v>
      </c>
      <c r="P144" t="b">
        <v>0</v>
      </c>
      <c r="Q144" t="b">
        <f>'School Parks'!P145=IF(ISNA(VLOOKUP(B144,[2]hasPublicArtDisplay!$A$1:$B$40,2,FALSE)),FALSE,VLOOKUP(B144,[2]hasPublicArtDisplay!$A$1:$B$40,2,FALSE))</f>
        <v>1</v>
      </c>
      <c r="R144" t="b">
        <f>IF(ISNA(VLOOKUP(B144,[3]hasRestrooms!$A$1:$B$63,2,FALSE)),FALSE,VLOOKUP(B144,[3]hasRestrooms!$A$1:$B$63,2,FALSE))</f>
        <v>0</v>
      </c>
      <c r="S144" t="b">
        <f>IF(ISNA(VLOOKUP(B144,[4]hasPortolet!$A$1:$B$81,2,FALSE)),FALSE,VLOOKUP(B144,[4]hasPortolet!$A$1:$B$81,2,FALSE))</f>
        <v>0</v>
      </c>
      <c r="T144" t="b">
        <f>IF(ISNA(VLOOKUP(B144,[5]hasWater!$A$1:$B$157,2,FALSE)),FALSE,VLOOKUP(B144,[5]hasWater!$A$1:$B$157,2,FALSE))</f>
        <v>1</v>
      </c>
      <c r="U144" t="b">
        <f>IF(ISNA(VLOOKUP(B144,[6]hasPavillion!$A$1:$B$97,2,FALSE)),FALSE,VLOOKUP(B144,[6]hasPavillion!$A$1:$B$97,2,FALSE))</f>
        <v>0</v>
      </c>
      <c r="V144" t="b">
        <f>IF(ISNA(VLOOKUP(B144,[7]hasPicnicTable!$A$1:$B$149,2,FALSE)),FALSE,VLOOKUP(B144,[7]hasPicnicTable!$A$1:$B$149,2,FALSE))</f>
        <v>0</v>
      </c>
      <c r="W144" t="b">
        <f>IF(ISNA(VLOOKUP(B144,[8]hasGrill!$A$1:$B$106,2,FALSE)),FALSE,VLOOKUP(B144,[8]hasGrill!$A$1:$B$106,2,FALSE))</f>
        <v>0</v>
      </c>
      <c r="X144" t="b">
        <f>IF(ISNA(VLOOKUP(B144,[9]hasPlayground!$A$1:$B$133,2,FALSE)),FALSE,VLOOKUP(B144,[9]hasPlayground!$A$1:$B$133,2,FALSE))</f>
        <v>0</v>
      </c>
      <c r="Y144" t="b">
        <f>IF(ISNA(VLOOKUP(B144,[10]hasBaseball!$A$1:$B$24,2,FALSE)),FALSE,VLOOKUP(B144,[10]hasBaseball!$A$1:$B$24,2,FALSE))</f>
        <v>0</v>
      </c>
      <c r="Z144" t="b">
        <f>IF(ISNA(VLOOKUP(B144,[11]hasBasketBall!$A$1:$B$90,2,FALSE)),FALSE,VLOOKUP(B144,[11]hasBasketBall!$A$1:$B$90,2,FALSE))</f>
        <v>0</v>
      </c>
      <c r="AA144" t="b">
        <v>0</v>
      </c>
      <c r="AB144" t="b">
        <v>0</v>
      </c>
      <c r="AC144" t="b">
        <v>0</v>
      </c>
      <c r="AD144" t="b">
        <v>0</v>
      </c>
      <c r="AE144" t="b">
        <f>IF(ISNA(VLOOKUP(B144,[12]hasDogPark!$A$1:$B$14,2,FALSE)),FALSE,VLOOKUP(B144,[12]hasDogPark!$A$1:$B$14,2,FALSE))</f>
        <v>0</v>
      </c>
      <c r="AF144" t="b">
        <v>0</v>
      </c>
      <c r="AG144" t="b">
        <v>0</v>
      </c>
      <c r="AH144" t="b">
        <v>0</v>
      </c>
      <c r="AI144" t="b">
        <v>0</v>
      </c>
      <c r="AJ144" t="b">
        <f>IF(ISNA(VLOOKUP(B144,[13]hasSkatePark!$A$1:$B$16,2,FALSE)),FALSE,VLOOKUP(B144,[13]hasSkatePark!$A$1:$B$16,2,FALSE))</f>
        <v>0</v>
      </c>
      <c r="AK144" t="b">
        <f>IF(ISNA(VLOOKUP(B144,[14]hasSoccer!$A$1:$B$31,2,FALSE)),FALSE,VLOOKUP(B144,[14]hasSoccer!$A$1:$B$31,2,FALSE))</f>
        <v>0</v>
      </c>
      <c r="AL144" t="b">
        <f>IF(ISNA(VLOOKUP(B144,[15]hasSoftball!$A$1:$B$55,2,FALSE)),FALSE,VLOOKUP(B144,[15]hasSoftball!$A$1:$B$55,2,FALSE))</f>
        <v>0</v>
      </c>
      <c r="AM144" t="b">
        <f>IF(ISNA(VLOOKUP(B144,[16]hasTennis!$A$1:$B$34,2,FALSE)),FALSE,VLOOKUP(B144,[16]hasTennis!$A$1:$B$34,2,FALSE))</f>
        <v>0</v>
      </c>
      <c r="AN144" t="b">
        <v>0</v>
      </c>
      <c r="AO144" t="b">
        <f>IF(ISNA(VLOOKUP(B144,[17]hasPool!$A$1:$B$29,2,FALSE)),FALSE,VLOOKUP(B144,[17]hasPool!$A$1:$B$29,2,FALSE))</f>
        <v>0</v>
      </c>
      <c r="AP144" t="b">
        <v>0</v>
      </c>
      <c r="AQ144" t="b">
        <f>IF(ISNA(VLOOKUP(B144,[18]unpavedBike!$A$1:$B$19,2,FALSE)),FALSE,VLOOKUP(B144,[18]unpavedBike!$A$1:$B$19,2,FALSE))</f>
        <v>0</v>
      </c>
      <c r="AR144" t="b">
        <f>IF(ISNA(VLOOKUP(B144,[19]pavedBike!$A$1:$B$62,2,FALSE)),FALSE,VLOOKUP(B144,[19]pavedBike!$A$1:$B$62,2,FALSE))</f>
        <v>1</v>
      </c>
      <c r="AS144" t="b">
        <f>IF(ISNA(VLOOKUP(B144,[20]hasWalkingTrail!$A$1:$B$142,2,FALSE)),FALSE,VLOOKUP(B144,[20]hasWalkingTrail!$A$1:$B$142,2,FALSE))</f>
        <v>1</v>
      </c>
    </row>
    <row r="145" spans="1:45" x14ac:dyDescent="0.2">
      <c r="A145">
        <v>182</v>
      </c>
      <c r="B145" t="s">
        <v>276</v>
      </c>
      <c r="E145" t="s">
        <v>39</v>
      </c>
      <c r="G145">
        <v>-98</v>
      </c>
      <c r="H145">
        <v>29</v>
      </c>
      <c r="I145">
        <v>0</v>
      </c>
      <c r="J145" t="b">
        <v>0</v>
      </c>
      <c r="N145" t="b">
        <f>IF(ISNA(VLOOKUP(B145,[1]hasCommunityCenter!$A$1:$B$45,2,FALSE)),FALSE,VLOOKUP(B145,[1]hasCommunityCenter!$A$1:$B$45,2,FALSE))</f>
        <v>0</v>
      </c>
      <c r="O145" t="b">
        <v>0</v>
      </c>
      <c r="P145" t="b">
        <v>0</v>
      </c>
      <c r="Q145" t="b">
        <f>'School Parks'!P146=IF(ISNA(VLOOKUP(B145,[2]hasPublicArtDisplay!$A$1:$B$40,2,FALSE)),FALSE,VLOOKUP(B145,[2]hasPublicArtDisplay!$A$1:$B$40,2,FALSE))</f>
        <v>1</v>
      </c>
      <c r="R145" t="b">
        <f>IF(ISNA(VLOOKUP(B145,[3]hasRestrooms!$A$1:$B$63,2,FALSE)),FALSE,VLOOKUP(B145,[3]hasRestrooms!$A$1:$B$63,2,FALSE))</f>
        <v>0</v>
      </c>
      <c r="S145" t="b">
        <f>IF(ISNA(VLOOKUP(B145,[4]hasPortolet!$A$1:$B$81,2,FALSE)),FALSE,VLOOKUP(B145,[4]hasPortolet!$A$1:$B$81,2,FALSE))</f>
        <v>0</v>
      </c>
      <c r="T145" t="b">
        <f>IF(ISNA(VLOOKUP(B145,[5]hasWater!$A$1:$B$157,2,FALSE)),FALSE,VLOOKUP(B145,[5]hasWater!$A$1:$B$157,2,FALSE))</f>
        <v>0</v>
      </c>
      <c r="U145" t="b">
        <f>IF(ISNA(VLOOKUP(B145,[6]hasPavillion!$A$1:$B$97,2,FALSE)),FALSE,VLOOKUP(B145,[6]hasPavillion!$A$1:$B$97,2,FALSE))</f>
        <v>0</v>
      </c>
      <c r="V145" t="b">
        <f>IF(ISNA(VLOOKUP(B145,[7]hasPicnicTable!$A$1:$B$149,2,FALSE)),FALSE,VLOOKUP(B145,[7]hasPicnicTable!$A$1:$B$149,2,FALSE))</f>
        <v>0</v>
      </c>
      <c r="W145" t="b">
        <f>IF(ISNA(VLOOKUP(B145,[8]hasGrill!$A$1:$B$106,2,FALSE)),FALSE,VLOOKUP(B145,[8]hasGrill!$A$1:$B$106,2,FALSE))</f>
        <v>0</v>
      </c>
      <c r="X145" t="b">
        <f>IF(ISNA(VLOOKUP(B145,[9]hasPlayground!$A$1:$B$133,2,FALSE)),FALSE,VLOOKUP(B145,[9]hasPlayground!$A$1:$B$133,2,FALSE))</f>
        <v>0</v>
      </c>
      <c r="Y145" t="b">
        <f>IF(ISNA(VLOOKUP(B145,[10]hasBaseball!$A$1:$B$24,2,FALSE)),FALSE,VLOOKUP(B145,[10]hasBaseball!$A$1:$B$24,2,FALSE))</f>
        <v>0</v>
      </c>
      <c r="Z145" t="b">
        <f>IF(ISNA(VLOOKUP(B145,[11]hasBasketBall!$A$1:$B$90,2,FALSE)),FALSE,VLOOKUP(B145,[11]hasBasketBall!$A$1:$B$90,2,FALSE))</f>
        <v>0</v>
      </c>
      <c r="AA145" t="b">
        <v>0</v>
      </c>
      <c r="AB145" t="b">
        <v>0</v>
      </c>
      <c r="AC145" t="b">
        <v>0</v>
      </c>
      <c r="AD145" t="b">
        <v>0</v>
      </c>
      <c r="AE145" t="b">
        <f>IF(ISNA(VLOOKUP(B145,[12]hasDogPark!$A$1:$B$14,2,FALSE)),FALSE,VLOOKUP(B145,[12]hasDogPark!$A$1:$B$14,2,FALSE))</f>
        <v>0</v>
      </c>
      <c r="AF145" t="b">
        <v>0</v>
      </c>
      <c r="AG145" t="b">
        <v>0</v>
      </c>
      <c r="AH145" t="b">
        <v>0</v>
      </c>
      <c r="AI145" t="b">
        <v>0</v>
      </c>
      <c r="AJ145" t="b">
        <f>IF(ISNA(VLOOKUP(B145,[13]hasSkatePark!$A$1:$B$16,2,FALSE)),FALSE,VLOOKUP(B145,[13]hasSkatePark!$A$1:$B$16,2,FALSE))</f>
        <v>0</v>
      </c>
      <c r="AK145" t="b">
        <f>IF(ISNA(VLOOKUP(B145,[14]hasSoccer!$A$1:$B$31,2,FALSE)),FALSE,VLOOKUP(B145,[14]hasSoccer!$A$1:$B$31,2,FALSE))</f>
        <v>0</v>
      </c>
      <c r="AL145" t="b">
        <f>IF(ISNA(VLOOKUP(B145,[15]hasSoftball!$A$1:$B$55,2,FALSE)),FALSE,VLOOKUP(B145,[15]hasSoftball!$A$1:$B$55,2,FALSE))</f>
        <v>0</v>
      </c>
      <c r="AM145" t="b">
        <f>IF(ISNA(VLOOKUP(B145,[16]hasTennis!$A$1:$B$34,2,FALSE)),FALSE,VLOOKUP(B145,[16]hasTennis!$A$1:$B$34,2,FALSE))</f>
        <v>0</v>
      </c>
      <c r="AN145" t="b">
        <v>0</v>
      </c>
      <c r="AO145" t="b">
        <f>IF(ISNA(VLOOKUP(B145,[17]hasPool!$A$1:$B$29,2,FALSE)),FALSE,VLOOKUP(B145,[17]hasPool!$A$1:$B$29,2,FALSE))</f>
        <v>0</v>
      </c>
      <c r="AP145" t="b">
        <v>0</v>
      </c>
      <c r="AQ145" t="b">
        <f>IF(ISNA(VLOOKUP(B145,[18]unpavedBike!$A$1:$B$19,2,FALSE)),FALSE,VLOOKUP(B145,[18]unpavedBike!$A$1:$B$19,2,FALSE))</f>
        <v>0</v>
      </c>
      <c r="AR145" t="b">
        <f>IF(ISNA(VLOOKUP(B145,[19]pavedBike!$A$1:$B$62,2,FALSE)),FALSE,VLOOKUP(B145,[19]pavedBike!$A$1:$B$62,2,FALSE))</f>
        <v>0</v>
      </c>
      <c r="AS145" t="b">
        <f>IF(ISNA(VLOOKUP(B145,[20]hasWalkingTrail!$A$1:$B$142,2,FALSE)),FALSE,VLOOKUP(B145,[20]hasWalkingTrail!$A$1:$B$142,2,FALSE))</f>
        <v>0</v>
      </c>
    </row>
    <row r="146" spans="1:45" x14ac:dyDescent="0.2">
      <c r="A146">
        <v>183</v>
      </c>
      <c r="B146" t="s">
        <v>277</v>
      </c>
      <c r="C146" t="s">
        <v>423</v>
      </c>
      <c r="D146" t="s">
        <v>42</v>
      </c>
      <c r="E146" t="s">
        <v>39</v>
      </c>
      <c r="G146">
        <v>-98</v>
      </c>
      <c r="H146">
        <v>29</v>
      </c>
      <c r="I146">
        <v>0</v>
      </c>
      <c r="J146" t="b">
        <v>0</v>
      </c>
      <c r="K146" t="s">
        <v>424</v>
      </c>
      <c r="L146" s="2" t="s">
        <v>425</v>
      </c>
      <c r="M146" t="s">
        <v>426</v>
      </c>
      <c r="N146" t="b">
        <f>IF(ISNA(VLOOKUP(B146,[1]hasCommunityCenter!$A$1:$B$45,2,FALSE)),FALSE,VLOOKUP(B146,[1]hasCommunityCenter!$A$1:$B$45,2,FALSE))</f>
        <v>1</v>
      </c>
      <c r="O146" t="b">
        <v>1</v>
      </c>
      <c r="P146" t="b">
        <v>1</v>
      </c>
      <c r="Q146" t="b">
        <f>'School Parks'!P147=IF(ISNA(VLOOKUP(B146,[2]hasPublicArtDisplay!$A$1:$B$40,2,FALSE)),FALSE,VLOOKUP(B146,[2]hasPublicArtDisplay!$A$1:$B$40,2,FALSE))</f>
        <v>1</v>
      </c>
      <c r="R146" t="b">
        <f>IF(ISNA(VLOOKUP(B146,[3]hasRestrooms!$A$1:$B$63,2,FALSE)),FALSE,VLOOKUP(B146,[3]hasRestrooms!$A$1:$B$63,2,FALSE))</f>
        <v>0</v>
      </c>
      <c r="S146" t="b">
        <f>IF(ISNA(VLOOKUP(B146,[4]hasPortolet!$A$1:$B$81,2,FALSE)),FALSE,VLOOKUP(B146,[4]hasPortolet!$A$1:$B$81,2,FALSE))</f>
        <v>0</v>
      </c>
      <c r="T146" t="b">
        <f>IF(ISNA(VLOOKUP(B146,[5]hasWater!$A$1:$B$157,2,FALSE)),FALSE,VLOOKUP(B146,[5]hasWater!$A$1:$B$157,2,FALSE))</f>
        <v>1</v>
      </c>
      <c r="U146" t="b">
        <f>IF(ISNA(VLOOKUP(B146,[6]hasPavillion!$A$1:$B$97,2,FALSE)),FALSE,VLOOKUP(B146,[6]hasPavillion!$A$1:$B$97,2,FALSE))</f>
        <v>0</v>
      </c>
      <c r="V146" t="b">
        <f>IF(ISNA(VLOOKUP(B146,[7]hasPicnicTable!$A$1:$B$149,2,FALSE)),FALSE,VLOOKUP(B146,[7]hasPicnicTable!$A$1:$B$149,2,FALSE))</f>
        <v>1</v>
      </c>
      <c r="W146" t="b">
        <f>IF(ISNA(VLOOKUP(B146,[8]hasGrill!$A$1:$B$106,2,FALSE)),FALSE,VLOOKUP(B146,[8]hasGrill!$A$1:$B$106,2,FALSE))</f>
        <v>1</v>
      </c>
      <c r="X146" t="b">
        <f>IF(ISNA(VLOOKUP(B146,[9]hasPlayground!$A$1:$B$133,2,FALSE)),FALSE,VLOOKUP(B146,[9]hasPlayground!$A$1:$B$133,2,FALSE))</f>
        <v>1</v>
      </c>
      <c r="Y146" t="b">
        <f>IF(ISNA(VLOOKUP(B146,[10]hasBaseball!$A$1:$B$24,2,FALSE)),FALSE,VLOOKUP(B146,[10]hasBaseball!$A$1:$B$24,2,FALSE))</f>
        <v>0</v>
      </c>
      <c r="Z146" t="b">
        <f>IF(ISNA(VLOOKUP(B146,[11]hasBasketBall!$A$1:$B$90,2,FALSE)),FALSE,VLOOKUP(B146,[11]hasBasketBall!$A$1:$B$90,2,FALSE))</f>
        <v>1</v>
      </c>
      <c r="AA146" t="b">
        <v>1</v>
      </c>
      <c r="AB146" t="b">
        <v>0</v>
      </c>
      <c r="AC146" t="b">
        <v>0</v>
      </c>
      <c r="AD146" t="b">
        <v>0</v>
      </c>
      <c r="AE146" t="b">
        <f>IF(ISNA(VLOOKUP(B146,[12]hasDogPark!$A$1:$B$14,2,FALSE)),FALSE,VLOOKUP(B146,[12]hasDogPark!$A$1:$B$14,2,FALSE))</f>
        <v>0</v>
      </c>
      <c r="AF146" t="b">
        <v>1</v>
      </c>
      <c r="AG146" t="b">
        <v>0</v>
      </c>
      <c r="AH146" t="b">
        <v>0</v>
      </c>
      <c r="AI146" t="b">
        <v>0</v>
      </c>
      <c r="AJ146" t="b">
        <f>IF(ISNA(VLOOKUP(B146,[13]hasSkatePark!$A$1:$B$16,2,FALSE)),FALSE,VLOOKUP(B146,[13]hasSkatePark!$A$1:$B$16,2,FALSE))</f>
        <v>0</v>
      </c>
      <c r="AK146" t="b">
        <f>IF(ISNA(VLOOKUP(B146,[14]hasSoccer!$A$1:$B$31,2,FALSE)),FALSE,VLOOKUP(B146,[14]hasSoccer!$A$1:$B$31,2,FALSE))</f>
        <v>0</v>
      </c>
      <c r="AL146" t="b">
        <f>IF(ISNA(VLOOKUP(B146,[15]hasSoftball!$A$1:$B$55,2,FALSE)),FALSE,VLOOKUP(B146,[15]hasSoftball!$A$1:$B$55,2,FALSE))</f>
        <v>1</v>
      </c>
      <c r="AM146" t="b">
        <f>IF(ISNA(VLOOKUP(B146,[16]hasTennis!$A$1:$B$34,2,FALSE)),FALSE,VLOOKUP(B146,[16]hasTennis!$A$1:$B$34,2,FALSE))</f>
        <v>1</v>
      </c>
      <c r="AN146" t="b">
        <v>0</v>
      </c>
      <c r="AO146" t="b">
        <f>IF(ISNA(VLOOKUP(B146,[17]hasPool!$A$1:$B$29,2,FALSE)),FALSE,VLOOKUP(B146,[17]hasPool!$A$1:$B$29,2,FALSE))</f>
        <v>0</v>
      </c>
      <c r="AP146" t="b">
        <v>0</v>
      </c>
      <c r="AQ146" t="b">
        <f>IF(ISNA(VLOOKUP(B146,[18]unpavedBike!$A$1:$B$19,2,FALSE)),FALSE,VLOOKUP(B146,[18]unpavedBike!$A$1:$B$19,2,FALSE))</f>
        <v>0</v>
      </c>
      <c r="AR146" t="b">
        <f>IF(ISNA(VLOOKUP(B146,[19]pavedBike!$A$1:$B$62,2,FALSE)),FALSE,VLOOKUP(B146,[19]pavedBike!$A$1:$B$62,2,FALSE))</f>
        <v>0</v>
      </c>
      <c r="AS146" t="b">
        <f>IF(ISNA(VLOOKUP(B146,[20]hasWalkingTrail!$A$1:$B$142,2,FALSE)),FALSE,VLOOKUP(B146,[20]hasWalkingTrail!$A$1:$B$142,2,FALSE))</f>
        <v>0</v>
      </c>
    </row>
    <row r="147" spans="1:45" x14ac:dyDescent="0.2">
      <c r="A147">
        <v>184</v>
      </c>
      <c r="B147" t="s">
        <v>278</v>
      </c>
      <c r="E147" t="s">
        <v>39</v>
      </c>
      <c r="G147">
        <v>-98</v>
      </c>
      <c r="H147">
        <v>29</v>
      </c>
      <c r="I147">
        <v>0</v>
      </c>
      <c r="J147" t="b">
        <v>0</v>
      </c>
      <c r="N147" t="b">
        <f>IF(ISNA(VLOOKUP(B147,[1]hasCommunityCenter!$A$1:$B$45,2,FALSE)),FALSE,VLOOKUP(B147,[1]hasCommunityCenter!$A$1:$B$45,2,FALSE))</f>
        <v>0</v>
      </c>
      <c r="O147" t="b">
        <v>0</v>
      </c>
      <c r="P147" t="b">
        <v>0</v>
      </c>
      <c r="Q147" t="b">
        <f>'School Parks'!P148=IF(ISNA(VLOOKUP(B147,[2]hasPublicArtDisplay!$A$1:$B$40,2,FALSE)),FALSE,VLOOKUP(B147,[2]hasPublicArtDisplay!$A$1:$B$40,2,FALSE))</f>
        <v>1</v>
      </c>
      <c r="R147" t="b">
        <f>IF(ISNA(VLOOKUP(B147,[3]hasRestrooms!$A$1:$B$63,2,FALSE)),FALSE,VLOOKUP(B147,[3]hasRestrooms!$A$1:$B$63,2,FALSE))</f>
        <v>0</v>
      </c>
      <c r="S147" t="b">
        <f>IF(ISNA(VLOOKUP(B147,[4]hasPortolet!$A$1:$B$81,2,FALSE)),FALSE,VLOOKUP(B147,[4]hasPortolet!$A$1:$B$81,2,FALSE))</f>
        <v>1</v>
      </c>
      <c r="T147" t="b">
        <f>IF(ISNA(VLOOKUP(B147,[5]hasWater!$A$1:$B$157,2,FALSE)),FALSE,VLOOKUP(B147,[5]hasWater!$A$1:$B$157,2,FALSE))</f>
        <v>1</v>
      </c>
      <c r="U147" t="b">
        <f>IF(ISNA(VLOOKUP(B147,[6]hasPavillion!$A$1:$B$97,2,FALSE)),FALSE,VLOOKUP(B147,[6]hasPavillion!$A$1:$B$97,2,FALSE))</f>
        <v>1</v>
      </c>
      <c r="V147" t="b">
        <f>IF(ISNA(VLOOKUP(B147,[7]hasPicnicTable!$A$1:$B$149,2,FALSE)),FALSE,VLOOKUP(B147,[7]hasPicnicTable!$A$1:$B$149,2,FALSE))</f>
        <v>1</v>
      </c>
      <c r="W147" t="b">
        <f>IF(ISNA(VLOOKUP(B147,[8]hasGrill!$A$1:$B$106,2,FALSE)),FALSE,VLOOKUP(B147,[8]hasGrill!$A$1:$B$106,2,FALSE))</f>
        <v>1</v>
      </c>
      <c r="X147" t="b">
        <f>IF(ISNA(VLOOKUP(B147,[9]hasPlayground!$A$1:$B$133,2,FALSE)),FALSE,VLOOKUP(B147,[9]hasPlayground!$A$1:$B$133,2,FALSE))</f>
        <v>1</v>
      </c>
      <c r="Y147" t="b">
        <f>IF(ISNA(VLOOKUP(B147,[10]hasBaseball!$A$1:$B$24,2,FALSE)),FALSE,VLOOKUP(B147,[10]hasBaseball!$A$1:$B$24,2,FALSE))</f>
        <v>0</v>
      </c>
      <c r="Z147" t="b">
        <f>IF(ISNA(VLOOKUP(B147,[11]hasBasketBall!$A$1:$B$90,2,FALSE)),FALSE,VLOOKUP(B147,[11]hasBasketBall!$A$1:$B$90,2,FALSE))</f>
        <v>1</v>
      </c>
      <c r="AA147" t="b">
        <v>0</v>
      </c>
      <c r="AB147" t="b">
        <v>0</v>
      </c>
      <c r="AC147" t="b">
        <v>0</v>
      </c>
      <c r="AD147" t="b">
        <v>0</v>
      </c>
      <c r="AE147" t="b">
        <f>IF(ISNA(VLOOKUP(B147,[12]hasDogPark!$A$1:$B$14,2,FALSE)),FALSE,VLOOKUP(B147,[12]hasDogPark!$A$1:$B$14,2,FALSE))</f>
        <v>0</v>
      </c>
      <c r="AF147" t="b">
        <v>0</v>
      </c>
      <c r="AG147" t="b">
        <v>0</v>
      </c>
      <c r="AH147" t="b">
        <v>0</v>
      </c>
      <c r="AI147" t="b">
        <v>0</v>
      </c>
      <c r="AJ147" t="b">
        <f>IF(ISNA(VLOOKUP(B147,[13]hasSkatePark!$A$1:$B$16,2,FALSE)),FALSE,VLOOKUP(B147,[13]hasSkatePark!$A$1:$B$16,2,FALSE))</f>
        <v>1</v>
      </c>
      <c r="AK147" t="b">
        <f>IF(ISNA(VLOOKUP(B147,[14]hasSoccer!$A$1:$B$31,2,FALSE)),FALSE,VLOOKUP(B147,[14]hasSoccer!$A$1:$B$31,2,FALSE))</f>
        <v>1</v>
      </c>
      <c r="AL147" t="b">
        <f>IF(ISNA(VLOOKUP(B147,[15]hasSoftball!$A$1:$B$55,2,FALSE)),FALSE,VLOOKUP(B147,[15]hasSoftball!$A$1:$B$55,2,FALSE))</f>
        <v>1</v>
      </c>
      <c r="AM147" t="b">
        <f>IF(ISNA(VLOOKUP(B147,[16]hasTennis!$A$1:$B$34,2,FALSE)),FALSE,VLOOKUP(B147,[16]hasTennis!$A$1:$B$34,2,FALSE))</f>
        <v>0</v>
      </c>
      <c r="AN147" t="b">
        <v>0</v>
      </c>
      <c r="AO147" t="b">
        <f>IF(ISNA(VLOOKUP(B147,[17]hasPool!$A$1:$B$29,2,FALSE)),FALSE,VLOOKUP(B147,[17]hasPool!$A$1:$B$29,2,FALSE))</f>
        <v>0</v>
      </c>
      <c r="AP147" t="b">
        <v>0</v>
      </c>
      <c r="AQ147" t="b">
        <f>IF(ISNA(VLOOKUP(B147,[18]unpavedBike!$A$1:$B$19,2,FALSE)),FALSE,VLOOKUP(B147,[18]unpavedBike!$A$1:$B$19,2,FALSE))</f>
        <v>0</v>
      </c>
      <c r="AR147" t="b">
        <f>IF(ISNA(VLOOKUP(B147,[19]pavedBike!$A$1:$B$62,2,FALSE)),FALSE,VLOOKUP(B147,[19]pavedBike!$A$1:$B$62,2,FALSE))</f>
        <v>1</v>
      </c>
      <c r="AS147" t="b">
        <f>IF(ISNA(VLOOKUP(B147,[20]hasWalkingTrail!$A$1:$B$142,2,FALSE)),FALSE,VLOOKUP(B147,[20]hasWalkingTrail!$A$1:$B$142,2,FALSE))</f>
        <v>1</v>
      </c>
    </row>
    <row r="148" spans="1:45" x14ac:dyDescent="0.2">
      <c r="A148">
        <v>185</v>
      </c>
      <c r="B148" t="s">
        <v>279</v>
      </c>
      <c r="E148" t="s">
        <v>39</v>
      </c>
      <c r="G148">
        <v>-98</v>
      </c>
      <c r="H148">
        <v>29</v>
      </c>
      <c r="I148">
        <v>0</v>
      </c>
      <c r="J148" t="b">
        <v>0</v>
      </c>
      <c r="N148" t="b">
        <f>IF(ISNA(VLOOKUP(B148,[1]hasCommunityCenter!$A$1:$B$45,2,FALSE)),FALSE,VLOOKUP(B148,[1]hasCommunityCenter!$A$1:$B$45,2,FALSE))</f>
        <v>0</v>
      </c>
      <c r="O148" t="b">
        <v>0</v>
      </c>
      <c r="P148" t="b">
        <v>0</v>
      </c>
      <c r="Q148" t="b">
        <f>'School Parks'!P149=IF(ISNA(VLOOKUP(B148,[2]hasPublicArtDisplay!$A$1:$B$40,2,FALSE)),FALSE,VLOOKUP(B148,[2]hasPublicArtDisplay!$A$1:$B$40,2,FALSE))</f>
        <v>1</v>
      </c>
      <c r="R148" t="b">
        <f>IF(ISNA(VLOOKUP(B148,[3]hasRestrooms!$A$1:$B$63,2,FALSE)),FALSE,VLOOKUP(B148,[3]hasRestrooms!$A$1:$B$63,2,FALSE))</f>
        <v>1</v>
      </c>
      <c r="S148" t="b">
        <f>IF(ISNA(VLOOKUP(B148,[4]hasPortolet!$A$1:$B$81,2,FALSE)),FALSE,VLOOKUP(B148,[4]hasPortolet!$A$1:$B$81,2,FALSE))</f>
        <v>0</v>
      </c>
      <c r="T148" t="b">
        <f>IF(ISNA(VLOOKUP(B148,[5]hasWater!$A$1:$B$157,2,FALSE)),FALSE,VLOOKUP(B148,[5]hasWater!$A$1:$B$157,2,FALSE))</f>
        <v>1</v>
      </c>
      <c r="U148" t="b">
        <f>IF(ISNA(VLOOKUP(B148,[6]hasPavillion!$A$1:$B$97,2,FALSE)),FALSE,VLOOKUP(B148,[6]hasPavillion!$A$1:$B$97,2,FALSE))</f>
        <v>1</v>
      </c>
      <c r="V148" t="b">
        <f>IF(ISNA(VLOOKUP(B148,[7]hasPicnicTable!$A$1:$B$149,2,FALSE)),FALSE,VLOOKUP(B148,[7]hasPicnicTable!$A$1:$B$149,2,FALSE))</f>
        <v>1</v>
      </c>
      <c r="W148" t="b">
        <f>IF(ISNA(VLOOKUP(B148,[8]hasGrill!$A$1:$B$106,2,FALSE)),FALSE,VLOOKUP(B148,[8]hasGrill!$A$1:$B$106,2,FALSE))</f>
        <v>1</v>
      </c>
      <c r="X148" t="b">
        <f>IF(ISNA(VLOOKUP(B148,[9]hasPlayground!$A$1:$B$133,2,FALSE)),FALSE,VLOOKUP(B148,[9]hasPlayground!$A$1:$B$133,2,FALSE))</f>
        <v>1</v>
      </c>
      <c r="Y148" t="b">
        <f>IF(ISNA(VLOOKUP(B148,[10]hasBaseball!$A$1:$B$24,2,FALSE)),FALSE,VLOOKUP(B148,[10]hasBaseball!$A$1:$B$24,2,FALSE))</f>
        <v>0</v>
      </c>
      <c r="Z148" t="b">
        <f>IF(ISNA(VLOOKUP(B148,[11]hasBasketBall!$A$1:$B$90,2,FALSE)),FALSE,VLOOKUP(B148,[11]hasBasketBall!$A$1:$B$90,2,FALSE))</f>
        <v>1</v>
      </c>
      <c r="AA148" t="b">
        <v>0</v>
      </c>
      <c r="AB148" t="b">
        <v>0</v>
      </c>
      <c r="AC148" t="b">
        <v>0</v>
      </c>
      <c r="AD148" t="b">
        <v>0</v>
      </c>
      <c r="AE148" t="b">
        <f>IF(ISNA(VLOOKUP(B148,[12]hasDogPark!$A$1:$B$14,2,FALSE)),FALSE,VLOOKUP(B148,[12]hasDogPark!$A$1:$B$14,2,FALSE))</f>
        <v>0</v>
      </c>
      <c r="AF148" t="b">
        <v>0</v>
      </c>
      <c r="AG148" t="b">
        <v>0</v>
      </c>
      <c r="AH148" t="b">
        <v>0</v>
      </c>
      <c r="AI148" t="b">
        <v>0</v>
      </c>
      <c r="AJ148" t="b">
        <f>IF(ISNA(VLOOKUP(B148,[13]hasSkatePark!$A$1:$B$16,2,FALSE)),FALSE,VLOOKUP(B148,[13]hasSkatePark!$A$1:$B$16,2,FALSE))</f>
        <v>0</v>
      </c>
      <c r="AK148" t="b">
        <f>IF(ISNA(VLOOKUP(B148,[14]hasSoccer!$A$1:$B$31,2,FALSE)),FALSE,VLOOKUP(B148,[14]hasSoccer!$A$1:$B$31,2,FALSE))</f>
        <v>0</v>
      </c>
      <c r="AL148" t="b">
        <f>IF(ISNA(VLOOKUP(B148,[15]hasSoftball!$A$1:$B$55,2,FALSE)),FALSE,VLOOKUP(B148,[15]hasSoftball!$A$1:$B$55,2,FALSE))</f>
        <v>1</v>
      </c>
      <c r="AM148" t="b">
        <f>IF(ISNA(VLOOKUP(B148,[16]hasTennis!$A$1:$B$34,2,FALSE)),FALSE,VLOOKUP(B148,[16]hasTennis!$A$1:$B$34,2,FALSE))</f>
        <v>1</v>
      </c>
      <c r="AN148" t="b">
        <v>0</v>
      </c>
      <c r="AO148" t="b">
        <f>IF(ISNA(VLOOKUP(B148,[17]hasPool!$A$1:$B$29,2,FALSE)),FALSE,VLOOKUP(B148,[17]hasPool!$A$1:$B$29,2,FALSE))</f>
        <v>0</v>
      </c>
      <c r="AP148" t="b">
        <v>0</v>
      </c>
      <c r="AQ148" t="b">
        <f>IF(ISNA(VLOOKUP(B148,[18]unpavedBike!$A$1:$B$19,2,FALSE)),FALSE,VLOOKUP(B148,[18]unpavedBike!$A$1:$B$19,2,FALSE))</f>
        <v>0</v>
      </c>
      <c r="AR148" t="b">
        <f>IF(ISNA(VLOOKUP(B148,[19]pavedBike!$A$1:$B$62,2,FALSE)),FALSE,VLOOKUP(B148,[19]pavedBike!$A$1:$B$62,2,FALSE))</f>
        <v>1</v>
      </c>
      <c r="AS148" t="b">
        <f>IF(ISNA(VLOOKUP(B148,[20]hasWalkingTrail!$A$1:$B$142,2,FALSE)),FALSE,VLOOKUP(B148,[20]hasWalkingTrail!$A$1:$B$142,2,FALSE))</f>
        <v>1</v>
      </c>
    </row>
    <row r="149" spans="1:45" x14ac:dyDescent="0.2">
      <c r="A149">
        <v>187</v>
      </c>
      <c r="B149" t="s">
        <v>281</v>
      </c>
      <c r="E149" t="s">
        <v>39</v>
      </c>
      <c r="G149">
        <v>-98</v>
      </c>
      <c r="H149">
        <v>29</v>
      </c>
      <c r="I149">
        <v>0</v>
      </c>
      <c r="J149" t="b">
        <v>0</v>
      </c>
      <c r="N149" t="b">
        <f>IF(ISNA(VLOOKUP(B149,[1]hasCommunityCenter!$A$1:$B$45,2,FALSE)),FALSE,VLOOKUP(B149,[1]hasCommunityCenter!$A$1:$B$45,2,FALSE))</f>
        <v>0</v>
      </c>
      <c r="O149" t="b">
        <v>0</v>
      </c>
      <c r="P149" t="b">
        <v>0</v>
      </c>
      <c r="Q149" t="b">
        <f>'School Parks'!P150=IF(ISNA(VLOOKUP(B149,[2]hasPublicArtDisplay!$A$1:$B$40,2,FALSE)),FALSE,VLOOKUP(B149,[2]hasPublicArtDisplay!$A$1:$B$40,2,FALSE))</f>
        <v>1</v>
      </c>
      <c r="R149" t="b">
        <f>IF(ISNA(VLOOKUP(B149,[3]hasRestrooms!$A$1:$B$63,2,FALSE)),FALSE,VLOOKUP(B149,[3]hasRestrooms!$A$1:$B$63,2,FALSE))</f>
        <v>0</v>
      </c>
      <c r="S149" t="b">
        <f>IF(ISNA(VLOOKUP(B149,[4]hasPortolet!$A$1:$B$81,2,FALSE)),FALSE,VLOOKUP(B149,[4]hasPortolet!$A$1:$B$81,2,FALSE))</f>
        <v>0</v>
      </c>
      <c r="T149" t="b">
        <f>IF(ISNA(VLOOKUP(B149,[5]hasWater!$A$1:$B$157,2,FALSE)),FALSE,VLOOKUP(B149,[5]hasWater!$A$1:$B$157,2,FALSE))</f>
        <v>0</v>
      </c>
      <c r="U149" t="b">
        <f>IF(ISNA(VLOOKUP(B149,[6]hasPavillion!$A$1:$B$97,2,FALSE)),FALSE,VLOOKUP(B149,[6]hasPavillion!$A$1:$B$97,2,FALSE))</f>
        <v>0</v>
      </c>
      <c r="V149" t="b">
        <f>IF(ISNA(VLOOKUP(B149,[7]hasPicnicTable!$A$1:$B$149,2,FALSE)),FALSE,VLOOKUP(B149,[7]hasPicnicTable!$A$1:$B$149,2,FALSE))</f>
        <v>0</v>
      </c>
      <c r="W149" t="b">
        <f>IF(ISNA(VLOOKUP(B149,[8]hasGrill!$A$1:$B$106,2,FALSE)),FALSE,VLOOKUP(B149,[8]hasGrill!$A$1:$B$106,2,FALSE))</f>
        <v>0</v>
      </c>
      <c r="X149" t="b">
        <f>IF(ISNA(VLOOKUP(B149,[9]hasPlayground!$A$1:$B$133,2,FALSE)),FALSE,VLOOKUP(B149,[9]hasPlayground!$A$1:$B$133,2,FALSE))</f>
        <v>0</v>
      </c>
      <c r="Y149" t="b">
        <f>IF(ISNA(VLOOKUP(B149,[10]hasBaseball!$A$1:$B$24,2,FALSE)),FALSE,VLOOKUP(B149,[10]hasBaseball!$A$1:$B$24,2,FALSE))</f>
        <v>0</v>
      </c>
      <c r="Z149" t="b">
        <f>IF(ISNA(VLOOKUP(B149,[11]hasBasketBall!$A$1:$B$90,2,FALSE)),FALSE,VLOOKUP(B149,[11]hasBasketBall!$A$1:$B$90,2,FALSE))</f>
        <v>0</v>
      </c>
      <c r="AA149" t="b">
        <v>0</v>
      </c>
      <c r="AB149" t="b">
        <v>0</v>
      </c>
      <c r="AC149" t="b">
        <v>0</v>
      </c>
      <c r="AD149" t="b">
        <v>0</v>
      </c>
      <c r="AE149" t="b">
        <f>IF(ISNA(VLOOKUP(B149,[12]hasDogPark!$A$1:$B$14,2,FALSE)),FALSE,VLOOKUP(B149,[12]hasDogPark!$A$1:$B$14,2,FALSE))</f>
        <v>0</v>
      </c>
      <c r="AF149" t="b">
        <v>0</v>
      </c>
      <c r="AG149" t="b">
        <v>0</v>
      </c>
      <c r="AH149" t="b">
        <v>0</v>
      </c>
      <c r="AI149" t="b">
        <v>0</v>
      </c>
      <c r="AJ149" t="b">
        <f>IF(ISNA(VLOOKUP(B149,[13]hasSkatePark!$A$1:$B$16,2,FALSE)),FALSE,VLOOKUP(B149,[13]hasSkatePark!$A$1:$B$16,2,FALSE))</f>
        <v>0</v>
      </c>
      <c r="AK149" t="b">
        <f>IF(ISNA(VLOOKUP(B149,[14]hasSoccer!$A$1:$B$31,2,FALSE)),FALSE,VLOOKUP(B149,[14]hasSoccer!$A$1:$B$31,2,FALSE))</f>
        <v>0</v>
      </c>
      <c r="AL149" t="b">
        <f>IF(ISNA(VLOOKUP(B149,[15]hasSoftball!$A$1:$B$55,2,FALSE)),FALSE,VLOOKUP(B149,[15]hasSoftball!$A$1:$B$55,2,FALSE))</f>
        <v>0</v>
      </c>
      <c r="AM149" t="b">
        <f>IF(ISNA(VLOOKUP(B149,[16]hasTennis!$A$1:$B$34,2,FALSE)),FALSE,VLOOKUP(B149,[16]hasTennis!$A$1:$B$34,2,FALSE))</f>
        <v>0</v>
      </c>
      <c r="AN149" t="b">
        <v>0</v>
      </c>
      <c r="AO149" t="b">
        <f>IF(ISNA(VLOOKUP(B149,[17]hasPool!$A$1:$B$29,2,FALSE)),FALSE,VLOOKUP(B149,[17]hasPool!$A$1:$B$29,2,FALSE))</f>
        <v>0</v>
      </c>
      <c r="AP149" t="b">
        <v>0</v>
      </c>
      <c r="AQ149" t="b">
        <f>IF(ISNA(VLOOKUP(B149,[18]unpavedBike!$A$1:$B$19,2,FALSE)),FALSE,VLOOKUP(B149,[18]unpavedBike!$A$1:$B$19,2,FALSE))</f>
        <v>0</v>
      </c>
      <c r="AR149" t="b">
        <f>IF(ISNA(VLOOKUP(B149,[19]pavedBike!$A$1:$B$62,2,FALSE)),FALSE,VLOOKUP(B149,[19]pavedBike!$A$1:$B$62,2,FALSE))</f>
        <v>0</v>
      </c>
      <c r="AS149" t="b">
        <f>IF(ISNA(VLOOKUP(B149,[20]hasWalkingTrail!$A$1:$B$142,2,FALSE)),FALSE,VLOOKUP(B149,[20]hasWalkingTrail!$A$1:$B$142,2,FALSE))</f>
        <v>0</v>
      </c>
    </row>
    <row r="150" spans="1:45" x14ac:dyDescent="0.2">
      <c r="A150">
        <v>188</v>
      </c>
      <c r="B150" t="s">
        <v>282</v>
      </c>
      <c r="E150" t="s">
        <v>39</v>
      </c>
      <c r="G150">
        <v>-98</v>
      </c>
      <c r="H150">
        <v>29</v>
      </c>
      <c r="I150">
        <v>0</v>
      </c>
      <c r="J150" t="b">
        <v>0</v>
      </c>
      <c r="N150" t="b">
        <f>IF(ISNA(VLOOKUP(B150,[1]hasCommunityCenter!$A$1:$B$45,2,FALSE)),FALSE,VLOOKUP(B150,[1]hasCommunityCenter!$A$1:$B$45,2,FALSE))</f>
        <v>0</v>
      </c>
      <c r="O150" t="b">
        <v>0</v>
      </c>
      <c r="P150" t="b">
        <v>0</v>
      </c>
      <c r="Q150" t="b">
        <f>'School Parks'!P151=IF(ISNA(VLOOKUP(B150,[2]hasPublicArtDisplay!$A$1:$B$40,2,FALSE)),FALSE,VLOOKUP(B150,[2]hasPublicArtDisplay!$A$1:$B$40,2,FALSE))</f>
        <v>0</v>
      </c>
      <c r="R150" t="b">
        <f>IF(ISNA(VLOOKUP(B150,[3]hasRestrooms!$A$1:$B$63,2,FALSE)),FALSE,VLOOKUP(B150,[3]hasRestrooms!$A$1:$B$63,2,FALSE))</f>
        <v>0</v>
      </c>
      <c r="S150" t="b">
        <f>IF(ISNA(VLOOKUP(B150,[4]hasPortolet!$A$1:$B$81,2,FALSE)),FALSE,VLOOKUP(B150,[4]hasPortolet!$A$1:$B$81,2,FALSE))</f>
        <v>0</v>
      </c>
      <c r="T150" t="b">
        <f>IF(ISNA(VLOOKUP(B150,[5]hasWater!$A$1:$B$157,2,FALSE)),FALSE,VLOOKUP(B150,[5]hasWater!$A$1:$B$157,2,FALSE))</f>
        <v>0</v>
      </c>
      <c r="U150" t="b">
        <f>IF(ISNA(VLOOKUP(B150,[6]hasPavillion!$A$1:$B$97,2,FALSE)),FALSE,VLOOKUP(B150,[6]hasPavillion!$A$1:$B$97,2,FALSE))</f>
        <v>0</v>
      </c>
      <c r="V150" t="b">
        <f>IF(ISNA(VLOOKUP(B150,[7]hasPicnicTable!$A$1:$B$149,2,FALSE)),FALSE,VLOOKUP(B150,[7]hasPicnicTable!$A$1:$B$149,2,FALSE))</f>
        <v>0</v>
      </c>
      <c r="W150" t="b">
        <f>IF(ISNA(VLOOKUP(B150,[8]hasGrill!$A$1:$B$106,2,FALSE)),FALSE,VLOOKUP(B150,[8]hasGrill!$A$1:$B$106,2,FALSE))</f>
        <v>0</v>
      </c>
      <c r="X150" t="b">
        <f>IF(ISNA(VLOOKUP(B150,[9]hasPlayground!$A$1:$B$133,2,FALSE)),FALSE,VLOOKUP(B150,[9]hasPlayground!$A$1:$B$133,2,FALSE))</f>
        <v>0</v>
      </c>
      <c r="Y150" t="b">
        <f>IF(ISNA(VLOOKUP(B150,[10]hasBaseball!$A$1:$B$24,2,FALSE)),FALSE,VLOOKUP(B150,[10]hasBaseball!$A$1:$B$24,2,FALSE))</f>
        <v>0</v>
      </c>
      <c r="Z150" t="b">
        <f>IF(ISNA(VLOOKUP(B150,[11]hasBasketBall!$A$1:$B$90,2,FALSE)),FALSE,VLOOKUP(B150,[11]hasBasketBall!$A$1:$B$90,2,FALSE))</f>
        <v>0</v>
      </c>
      <c r="AA150" t="b">
        <v>0</v>
      </c>
      <c r="AB150" t="b">
        <v>0</v>
      </c>
      <c r="AC150" t="b">
        <v>0</v>
      </c>
      <c r="AD150" t="b">
        <v>0</v>
      </c>
      <c r="AE150" t="b">
        <f>IF(ISNA(VLOOKUP(B150,[12]hasDogPark!$A$1:$B$14,2,FALSE)),FALSE,VLOOKUP(B150,[12]hasDogPark!$A$1:$B$14,2,FALSE))</f>
        <v>0</v>
      </c>
      <c r="AF150" t="b">
        <v>0</v>
      </c>
      <c r="AG150" t="b">
        <v>0</v>
      </c>
      <c r="AH150" t="b">
        <v>0</v>
      </c>
      <c r="AI150" t="b">
        <v>0</v>
      </c>
      <c r="AJ150" t="b">
        <f>IF(ISNA(VLOOKUP(B150,[13]hasSkatePark!$A$1:$B$16,2,FALSE)),FALSE,VLOOKUP(B150,[13]hasSkatePark!$A$1:$B$16,2,FALSE))</f>
        <v>0</v>
      </c>
      <c r="AK150" t="b">
        <f>IF(ISNA(VLOOKUP(B150,[14]hasSoccer!$A$1:$B$31,2,FALSE)),FALSE,VLOOKUP(B150,[14]hasSoccer!$A$1:$B$31,2,FALSE))</f>
        <v>0</v>
      </c>
      <c r="AL150" t="b">
        <f>IF(ISNA(VLOOKUP(B150,[15]hasSoftball!$A$1:$B$55,2,FALSE)),FALSE,VLOOKUP(B150,[15]hasSoftball!$A$1:$B$55,2,FALSE))</f>
        <v>0</v>
      </c>
      <c r="AM150" t="b">
        <f>IF(ISNA(VLOOKUP(B150,[16]hasTennis!$A$1:$B$34,2,FALSE)),FALSE,VLOOKUP(B150,[16]hasTennis!$A$1:$B$34,2,FALSE))</f>
        <v>0</v>
      </c>
      <c r="AN150" t="b">
        <v>0</v>
      </c>
      <c r="AO150" t="b">
        <f>IF(ISNA(VLOOKUP(B150,[17]hasPool!$A$1:$B$29,2,FALSE)),FALSE,VLOOKUP(B150,[17]hasPool!$A$1:$B$29,2,FALSE))</f>
        <v>0</v>
      </c>
      <c r="AP150" t="b">
        <v>0</v>
      </c>
      <c r="AQ150" t="b">
        <f>IF(ISNA(VLOOKUP(B150,[18]unpavedBike!$A$1:$B$19,2,FALSE)),FALSE,VLOOKUP(B150,[18]unpavedBike!$A$1:$B$19,2,FALSE))</f>
        <v>0</v>
      </c>
      <c r="AR150" t="b">
        <f>IF(ISNA(VLOOKUP(B150,[19]pavedBike!$A$1:$B$62,2,FALSE)),FALSE,VLOOKUP(B150,[19]pavedBike!$A$1:$B$62,2,FALSE))</f>
        <v>0</v>
      </c>
      <c r="AS150" t="b">
        <f>IF(ISNA(VLOOKUP(B150,[20]hasWalkingTrail!$A$1:$B$142,2,FALSE)),FALSE,VLOOKUP(B150,[20]hasWalkingTrail!$A$1:$B$142,2,FALSE))</f>
        <v>0</v>
      </c>
    </row>
    <row r="151" spans="1:45" x14ac:dyDescent="0.2">
      <c r="A151">
        <v>189</v>
      </c>
      <c r="B151" t="s">
        <v>283</v>
      </c>
      <c r="E151" t="s">
        <v>39</v>
      </c>
      <c r="G151">
        <v>-98</v>
      </c>
      <c r="H151">
        <v>29</v>
      </c>
      <c r="I151">
        <v>0</v>
      </c>
      <c r="J151" t="b">
        <v>0</v>
      </c>
      <c r="N151" t="b">
        <f>IF(ISNA(VLOOKUP(B151,[1]hasCommunityCenter!$A$1:$B$45,2,FALSE)),FALSE,VLOOKUP(B151,[1]hasCommunityCenter!$A$1:$B$45,2,FALSE))</f>
        <v>1</v>
      </c>
      <c r="O151" t="b">
        <v>0</v>
      </c>
      <c r="P151" t="b">
        <v>1</v>
      </c>
      <c r="Q151" t="b">
        <f>'School Parks'!P152=IF(ISNA(VLOOKUP(B151,[2]hasPublicArtDisplay!$A$1:$B$40,2,FALSE)),FALSE,VLOOKUP(B151,[2]hasPublicArtDisplay!$A$1:$B$40,2,FALSE))</f>
        <v>0</v>
      </c>
      <c r="R151" t="b">
        <f>IF(ISNA(VLOOKUP(B151,[3]hasRestrooms!$A$1:$B$63,2,FALSE)),FALSE,VLOOKUP(B151,[3]hasRestrooms!$A$1:$B$63,2,FALSE))</f>
        <v>1</v>
      </c>
      <c r="S151" t="b">
        <f>IF(ISNA(VLOOKUP(B151,[4]hasPortolet!$A$1:$B$81,2,FALSE)),FALSE,VLOOKUP(B151,[4]hasPortolet!$A$1:$B$81,2,FALSE))</f>
        <v>1</v>
      </c>
      <c r="T151" t="b">
        <f>IF(ISNA(VLOOKUP(B151,[5]hasWater!$A$1:$B$157,2,FALSE)),FALSE,VLOOKUP(B151,[5]hasWater!$A$1:$B$157,2,FALSE))</f>
        <v>1</v>
      </c>
      <c r="U151" t="b">
        <f>IF(ISNA(VLOOKUP(B151,[6]hasPavillion!$A$1:$B$97,2,FALSE)),FALSE,VLOOKUP(B151,[6]hasPavillion!$A$1:$B$97,2,FALSE))</f>
        <v>1</v>
      </c>
      <c r="V151" t="b">
        <f>IF(ISNA(VLOOKUP(B151,[7]hasPicnicTable!$A$1:$B$149,2,FALSE)),FALSE,VLOOKUP(B151,[7]hasPicnicTable!$A$1:$B$149,2,FALSE))</f>
        <v>1</v>
      </c>
      <c r="W151" t="b">
        <f>IF(ISNA(VLOOKUP(B151,[8]hasGrill!$A$1:$B$106,2,FALSE)),FALSE,VLOOKUP(B151,[8]hasGrill!$A$1:$B$106,2,FALSE))</f>
        <v>0</v>
      </c>
      <c r="X151" t="b">
        <f>IF(ISNA(VLOOKUP(B151,[9]hasPlayground!$A$1:$B$133,2,FALSE)),FALSE,VLOOKUP(B151,[9]hasPlayground!$A$1:$B$133,2,FALSE))</f>
        <v>1</v>
      </c>
      <c r="Y151" t="b">
        <f>IF(ISNA(VLOOKUP(B151,[10]hasBaseball!$A$1:$B$24,2,FALSE)),FALSE,VLOOKUP(B151,[10]hasBaseball!$A$1:$B$24,2,FALSE))</f>
        <v>0</v>
      </c>
      <c r="Z151" t="b">
        <f>IF(ISNA(VLOOKUP(B151,[11]hasBasketBall!$A$1:$B$90,2,FALSE)),FALSE,VLOOKUP(B151,[11]hasBasketBall!$A$1:$B$90,2,FALSE))</f>
        <v>1</v>
      </c>
      <c r="AA151" t="b">
        <v>0</v>
      </c>
      <c r="AB151" t="b">
        <v>0</v>
      </c>
      <c r="AC151" t="b">
        <v>0</v>
      </c>
      <c r="AD151" t="b">
        <v>1</v>
      </c>
      <c r="AE151" t="b">
        <f>IF(ISNA(VLOOKUP(B151,[12]hasDogPark!$A$1:$B$14,2,FALSE)),FALSE,VLOOKUP(B151,[12]hasDogPark!$A$1:$B$14,2,FALSE))</f>
        <v>1</v>
      </c>
      <c r="AF151" t="b">
        <v>1</v>
      </c>
      <c r="AG151" t="b">
        <v>0</v>
      </c>
      <c r="AH151" t="b">
        <v>0</v>
      </c>
      <c r="AI151" t="b">
        <v>0</v>
      </c>
      <c r="AJ151" t="b">
        <f>IF(ISNA(VLOOKUP(B151,[13]hasSkatePark!$A$1:$B$16,2,FALSE)),FALSE,VLOOKUP(B151,[13]hasSkatePark!$A$1:$B$16,2,FALSE))</f>
        <v>1</v>
      </c>
      <c r="AK151" t="b">
        <f>IF(ISNA(VLOOKUP(B151,[14]hasSoccer!$A$1:$B$31,2,FALSE)),FALSE,VLOOKUP(B151,[14]hasSoccer!$A$1:$B$31,2,FALSE))</f>
        <v>0</v>
      </c>
      <c r="AL151" t="b">
        <f>IF(ISNA(VLOOKUP(B151,[15]hasSoftball!$A$1:$B$55,2,FALSE)),FALSE,VLOOKUP(B151,[15]hasSoftball!$A$1:$B$55,2,FALSE))</f>
        <v>0</v>
      </c>
      <c r="AM151" t="b">
        <f>IF(ISNA(VLOOKUP(B151,[16]hasTennis!$A$1:$B$34,2,FALSE)),FALSE,VLOOKUP(B151,[16]hasTennis!$A$1:$B$34,2,FALSE))</f>
        <v>0</v>
      </c>
      <c r="AN151" t="b">
        <v>0</v>
      </c>
      <c r="AO151" t="b">
        <f>IF(ISNA(VLOOKUP(B151,[17]hasPool!$A$1:$B$29,2,FALSE)),FALSE,VLOOKUP(B151,[17]hasPool!$A$1:$B$29,2,FALSE))</f>
        <v>1</v>
      </c>
      <c r="AP151" t="b">
        <v>0</v>
      </c>
      <c r="AQ151" t="b">
        <f>IF(ISNA(VLOOKUP(B151,[18]unpavedBike!$A$1:$B$19,2,FALSE)),FALSE,VLOOKUP(B151,[18]unpavedBike!$A$1:$B$19,2,FALSE))</f>
        <v>1</v>
      </c>
      <c r="AR151" t="b">
        <f>IF(ISNA(VLOOKUP(B151,[19]pavedBike!$A$1:$B$62,2,FALSE)),FALSE,VLOOKUP(B151,[19]pavedBike!$A$1:$B$62,2,FALSE))</f>
        <v>1</v>
      </c>
      <c r="AS151" t="b">
        <f>IF(ISNA(VLOOKUP(B151,[20]hasWalkingTrail!$A$1:$B$142,2,FALSE)),FALSE,VLOOKUP(B151,[20]hasWalkingTrail!$A$1:$B$142,2,FALSE))</f>
        <v>1</v>
      </c>
    </row>
    <row r="152" spans="1:45" x14ac:dyDescent="0.2">
      <c r="A152">
        <v>190</v>
      </c>
      <c r="B152" t="s">
        <v>284</v>
      </c>
      <c r="E152" t="s">
        <v>39</v>
      </c>
      <c r="G152">
        <v>-98</v>
      </c>
      <c r="H152">
        <v>29</v>
      </c>
      <c r="I152">
        <v>0</v>
      </c>
      <c r="J152" t="b">
        <v>0</v>
      </c>
      <c r="N152" t="b">
        <f>IF(ISNA(VLOOKUP(B152,[1]hasCommunityCenter!$A$1:$B$45,2,FALSE)),FALSE,VLOOKUP(B152,[1]hasCommunityCenter!$A$1:$B$45,2,FALSE))</f>
        <v>0</v>
      </c>
      <c r="O152" t="b">
        <v>0</v>
      </c>
      <c r="P152" t="b">
        <v>0</v>
      </c>
      <c r="Q152" t="b">
        <f>'School Parks'!P153=IF(ISNA(VLOOKUP(B152,[2]hasPublicArtDisplay!$A$1:$B$40,2,FALSE)),FALSE,VLOOKUP(B152,[2]hasPublicArtDisplay!$A$1:$B$40,2,FALSE))</f>
        <v>1</v>
      </c>
      <c r="R152" t="b">
        <f>IF(ISNA(VLOOKUP(B152,[3]hasRestrooms!$A$1:$B$63,2,FALSE)),FALSE,VLOOKUP(B152,[3]hasRestrooms!$A$1:$B$63,2,FALSE))</f>
        <v>0</v>
      </c>
      <c r="S152" t="b">
        <f>IF(ISNA(VLOOKUP(B152,[4]hasPortolet!$A$1:$B$81,2,FALSE)),FALSE,VLOOKUP(B152,[4]hasPortolet!$A$1:$B$81,2,FALSE))</f>
        <v>0</v>
      </c>
      <c r="T152" t="b">
        <f>IF(ISNA(VLOOKUP(B152,[5]hasWater!$A$1:$B$157,2,FALSE)),FALSE,VLOOKUP(B152,[5]hasWater!$A$1:$B$157,2,FALSE))</f>
        <v>0</v>
      </c>
      <c r="U152" t="b">
        <f>IF(ISNA(VLOOKUP(B152,[6]hasPavillion!$A$1:$B$97,2,FALSE)),FALSE,VLOOKUP(B152,[6]hasPavillion!$A$1:$B$97,2,FALSE))</f>
        <v>0</v>
      </c>
      <c r="V152" t="b">
        <f>IF(ISNA(VLOOKUP(B152,[7]hasPicnicTable!$A$1:$B$149,2,FALSE)),FALSE,VLOOKUP(B152,[7]hasPicnicTable!$A$1:$B$149,2,FALSE))</f>
        <v>0</v>
      </c>
      <c r="W152" t="b">
        <f>IF(ISNA(VLOOKUP(B152,[8]hasGrill!$A$1:$B$106,2,FALSE)),FALSE,VLOOKUP(B152,[8]hasGrill!$A$1:$B$106,2,FALSE))</f>
        <v>0</v>
      </c>
      <c r="X152" t="b">
        <f>IF(ISNA(VLOOKUP(B152,[9]hasPlayground!$A$1:$B$133,2,FALSE)),FALSE,VLOOKUP(B152,[9]hasPlayground!$A$1:$B$133,2,FALSE))</f>
        <v>0</v>
      </c>
      <c r="Y152" t="b">
        <f>IF(ISNA(VLOOKUP(B152,[10]hasBaseball!$A$1:$B$24,2,FALSE)),FALSE,VLOOKUP(B152,[10]hasBaseball!$A$1:$B$24,2,FALSE))</f>
        <v>0</v>
      </c>
      <c r="Z152" t="b">
        <f>IF(ISNA(VLOOKUP(B152,[11]hasBasketBall!$A$1:$B$90,2,FALSE)),FALSE,VLOOKUP(B152,[11]hasBasketBall!$A$1:$B$90,2,FALSE))</f>
        <v>0</v>
      </c>
      <c r="AA152" t="b">
        <v>0</v>
      </c>
      <c r="AB152" t="b">
        <v>0</v>
      </c>
      <c r="AC152" t="b">
        <v>0</v>
      </c>
      <c r="AD152" t="b">
        <v>0</v>
      </c>
      <c r="AE152" t="b">
        <f>IF(ISNA(VLOOKUP(B152,[12]hasDogPark!$A$1:$B$14,2,FALSE)),FALSE,VLOOKUP(B152,[12]hasDogPark!$A$1:$B$14,2,FALSE))</f>
        <v>0</v>
      </c>
      <c r="AF152" t="b">
        <v>0</v>
      </c>
      <c r="AG152" t="b">
        <v>0</v>
      </c>
      <c r="AH152" t="b">
        <v>0</v>
      </c>
      <c r="AI152" t="b">
        <v>0</v>
      </c>
      <c r="AJ152" t="b">
        <f>IF(ISNA(VLOOKUP(B152,[13]hasSkatePark!$A$1:$B$16,2,FALSE)),FALSE,VLOOKUP(B152,[13]hasSkatePark!$A$1:$B$16,2,FALSE))</f>
        <v>0</v>
      </c>
      <c r="AK152" t="b">
        <f>IF(ISNA(VLOOKUP(B152,[14]hasSoccer!$A$1:$B$31,2,FALSE)),FALSE,VLOOKUP(B152,[14]hasSoccer!$A$1:$B$31,2,FALSE))</f>
        <v>0</v>
      </c>
      <c r="AL152" t="b">
        <f>IF(ISNA(VLOOKUP(B152,[15]hasSoftball!$A$1:$B$55,2,FALSE)),FALSE,VLOOKUP(B152,[15]hasSoftball!$A$1:$B$55,2,FALSE))</f>
        <v>0</v>
      </c>
      <c r="AM152" t="b">
        <f>IF(ISNA(VLOOKUP(B152,[16]hasTennis!$A$1:$B$34,2,FALSE)),FALSE,VLOOKUP(B152,[16]hasTennis!$A$1:$B$34,2,FALSE))</f>
        <v>0</v>
      </c>
      <c r="AN152" t="b">
        <v>0</v>
      </c>
      <c r="AO152" t="b">
        <f>IF(ISNA(VLOOKUP(B152,[17]hasPool!$A$1:$B$29,2,FALSE)),FALSE,VLOOKUP(B152,[17]hasPool!$A$1:$B$29,2,FALSE))</f>
        <v>0</v>
      </c>
      <c r="AP152" t="b">
        <v>0</v>
      </c>
      <c r="AQ152" t="b">
        <f>IF(ISNA(VLOOKUP(B152,[18]unpavedBike!$A$1:$B$19,2,FALSE)),FALSE,VLOOKUP(B152,[18]unpavedBike!$A$1:$B$19,2,FALSE))</f>
        <v>0</v>
      </c>
      <c r="AR152" t="b">
        <f>IF(ISNA(VLOOKUP(B152,[19]pavedBike!$A$1:$B$62,2,FALSE)),FALSE,VLOOKUP(B152,[19]pavedBike!$A$1:$B$62,2,FALSE))</f>
        <v>0</v>
      </c>
      <c r="AS152" t="b">
        <f>IF(ISNA(VLOOKUP(B152,[20]hasWalkingTrail!$A$1:$B$142,2,FALSE)),FALSE,VLOOKUP(B152,[20]hasWalkingTrail!$A$1:$B$142,2,FALSE))</f>
        <v>0</v>
      </c>
    </row>
    <row r="153" spans="1:45" x14ac:dyDescent="0.2">
      <c r="A153">
        <v>191</v>
      </c>
      <c r="B153" t="s">
        <v>285</v>
      </c>
      <c r="E153" t="s">
        <v>39</v>
      </c>
      <c r="G153">
        <v>-98</v>
      </c>
      <c r="H153">
        <v>29</v>
      </c>
      <c r="I153">
        <v>0</v>
      </c>
      <c r="J153" t="b">
        <v>0</v>
      </c>
      <c r="N153" t="b">
        <f>IF(ISNA(VLOOKUP(B153,[1]hasCommunityCenter!$A$1:$B$45,2,FALSE)),FALSE,VLOOKUP(B153,[1]hasCommunityCenter!$A$1:$B$45,2,FALSE))</f>
        <v>0</v>
      </c>
      <c r="O153" t="b">
        <v>0</v>
      </c>
      <c r="P153" t="b">
        <v>0</v>
      </c>
      <c r="Q153" t="b">
        <f>'School Parks'!P154=IF(ISNA(VLOOKUP(B153,[2]hasPublicArtDisplay!$A$1:$B$40,2,FALSE)),FALSE,VLOOKUP(B153,[2]hasPublicArtDisplay!$A$1:$B$40,2,FALSE))</f>
        <v>1</v>
      </c>
      <c r="R153" t="b">
        <f>IF(ISNA(VLOOKUP(B153,[3]hasRestrooms!$A$1:$B$63,2,FALSE)),FALSE,VLOOKUP(B153,[3]hasRestrooms!$A$1:$B$63,2,FALSE))</f>
        <v>0</v>
      </c>
      <c r="S153" t="b">
        <f>IF(ISNA(VLOOKUP(B153,[4]hasPortolet!$A$1:$B$81,2,FALSE)),FALSE,VLOOKUP(B153,[4]hasPortolet!$A$1:$B$81,2,FALSE))</f>
        <v>0</v>
      </c>
      <c r="T153" t="b">
        <f>IF(ISNA(VLOOKUP(B153,[5]hasWater!$A$1:$B$157,2,FALSE)),FALSE,VLOOKUP(B153,[5]hasWater!$A$1:$B$157,2,FALSE))</f>
        <v>0</v>
      </c>
      <c r="U153" t="b">
        <f>IF(ISNA(VLOOKUP(B153,[6]hasPavillion!$A$1:$B$97,2,FALSE)),FALSE,VLOOKUP(B153,[6]hasPavillion!$A$1:$B$97,2,FALSE))</f>
        <v>0</v>
      </c>
      <c r="V153" t="b">
        <f>IF(ISNA(VLOOKUP(B153,[7]hasPicnicTable!$A$1:$B$149,2,FALSE)),FALSE,VLOOKUP(B153,[7]hasPicnicTable!$A$1:$B$149,2,FALSE))</f>
        <v>0</v>
      </c>
      <c r="W153" t="b">
        <f>IF(ISNA(VLOOKUP(B153,[8]hasGrill!$A$1:$B$106,2,FALSE)),FALSE,VLOOKUP(B153,[8]hasGrill!$A$1:$B$106,2,FALSE))</f>
        <v>0</v>
      </c>
      <c r="X153" t="b">
        <f>IF(ISNA(VLOOKUP(B153,[9]hasPlayground!$A$1:$B$133,2,FALSE)),FALSE,VLOOKUP(B153,[9]hasPlayground!$A$1:$B$133,2,FALSE))</f>
        <v>1</v>
      </c>
      <c r="Y153" t="b">
        <f>IF(ISNA(VLOOKUP(B153,[10]hasBaseball!$A$1:$B$24,2,FALSE)),FALSE,VLOOKUP(B153,[10]hasBaseball!$A$1:$B$24,2,FALSE))</f>
        <v>0</v>
      </c>
      <c r="Z153" t="b">
        <f>IF(ISNA(VLOOKUP(B153,[11]hasBasketBall!$A$1:$B$90,2,FALSE)),FALSE,VLOOKUP(B153,[11]hasBasketBall!$A$1:$B$90,2,FALSE))</f>
        <v>1</v>
      </c>
      <c r="AA153" t="b">
        <v>0</v>
      </c>
      <c r="AB153" t="b">
        <v>0</v>
      </c>
      <c r="AC153" t="b">
        <v>0</v>
      </c>
      <c r="AD153" t="b">
        <v>0</v>
      </c>
      <c r="AE153" t="b">
        <f>IF(ISNA(VLOOKUP(B153,[12]hasDogPark!$A$1:$B$14,2,FALSE)),FALSE,VLOOKUP(B153,[12]hasDogPark!$A$1:$B$14,2,FALSE))</f>
        <v>0</v>
      </c>
      <c r="AF153" t="b">
        <v>0</v>
      </c>
      <c r="AG153" t="b">
        <v>0</v>
      </c>
      <c r="AH153" t="b">
        <v>0</v>
      </c>
      <c r="AI153" t="b">
        <v>0</v>
      </c>
      <c r="AJ153" t="b">
        <f>IF(ISNA(VLOOKUP(B153,[13]hasSkatePark!$A$1:$B$16,2,FALSE)),FALSE,VLOOKUP(B153,[13]hasSkatePark!$A$1:$B$16,2,FALSE))</f>
        <v>0</v>
      </c>
      <c r="AK153" t="b">
        <f>IF(ISNA(VLOOKUP(B153,[14]hasSoccer!$A$1:$B$31,2,FALSE)),FALSE,VLOOKUP(B153,[14]hasSoccer!$A$1:$B$31,2,FALSE))</f>
        <v>0</v>
      </c>
      <c r="AL153" t="b">
        <f>IF(ISNA(VLOOKUP(B153,[15]hasSoftball!$A$1:$B$55,2,FALSE)),FALSE,VLOOKUP(B153,[15]hasSoftball!$A$1:$B$55,2,FALSE))</f>
        <v>0</v>
      </c>
      <c r="AM153" t="b">
        <f>IF(ISNA(VLOOKUP(B153,[16]hasTennis!$A$1:$B$34,2,FALSE)),FALSE,VLOOKUP(B153,[16]hasTennis!$A$1:$B$34,2,FALSE))</f>
        <v>0</v>
      </c>
      <c r="AN153" t="b">
        <v>0</v>
      </c>
      <c r="AO153" t="b">
        <f>IF(ISNA(VLOOKUP(B153,[17]hasPool!$A$1:$B$29,2,FALSE)),FALSE,VLOOKUP(B153,[17]hasPool!$A$1:$B$29,2,FALSE))</f>
        <v>0</v>
      </c>
      <c r="AP153" t="b">
        <v>0</v>
      </c>
      <c r="AQ153" t="b">
        <f>IF(ISNA(VLOOKUP(B153,[18]unpavedBike!$A$1:$B$19,2,FALSE)),FALSE,VLOOKUP(B153,[18]unpavedBike!$A$1:$B$19,2,FALSE))</f>
        <v>0</v>
      </c>
      <c r="AR153" t="b">
        <f>IF(ISNA(VLOOKUP(B153,[19]pavedBike!$A$1:$B$62,2,FALSE)),FALSE,VLOOKUP(B153,[19]pavedBike!$A$1:$B$62,2,FALSE))</f>
        <v>0</v>
      </c>
      <c r="AS153" t="b">
        <f>IF(ISNA(VLOOKUP(B153,[20]hasWalkingTrail!$A$1:$B$142,2,FALSE)),FALSE,VLOOKUP(B153,[20]hasWalkingTrail!$A$1:$B$142,2,FALSE))</f>
        <v>0</v>
      </c>
    </row>
    <row r="154" spans="1:45" x14ac:dyDescent="0.2">
      <c r="A154">
        <v>192</v>
      </c>
      <c r="B154" t="s">
        <v>286</v>
      </c>
      <c r="E154" t="s">
        <v>39</v>
      </c>
      <c r="G154">
        <v>-98</v>
      </c>
      <c r="H154">
        <v>29</v>
      </c>
      <c r="I154">
        <v>0</v>
      </c>
      <c r="J154" t="b">
        <v>0</v>
      </c>
      <c r="N154" t="b">
        <f>IF(ISNA(VLOOKUP(B154,[1]hasCommunityCenter!$A$1:$B$45,2,FALSE)),FALSE,VLOOKUP(B154,[1]hasCommunityCenter!$A$1:$B$45,2,FALSE))</f>
        <v>0</v>
      </c>
      <c r="O154" t="b">
        <v>0</v>
      </c>
      <c r="P154" t="b">
        <v>0</v>
      </c>
      <c r="Q154" t="b">
        <f>'School Parks'!P155=IF(ISNA(VLOOKUP(B154,[2]hasPublicArtDisplay!$A$1:$B$40,2,FALSE)),FALSE,VLOOKUP(B154,[2]hasPublicArtDisplay!$A$1:$B$40,2,FALSE))</f>
        <v>0</v>
      </c>
      <c r="R154" t="b">
        <f>IF(ISNA(VLOOKUP(B154,[3]hasRestrooms!$A$1:$B$63,2,FALSE)),FALSE,VLOOKUP(B154,[3]hasRestrooms!$A$1:$B$63,2,FALSE))</f>
        <v>1</v>
      </c>
      <c r="S154" t="b">
        <f>IF(ISNA(VLOOKUP(B154,[4]hasPortolet!$A$1:$B$81,2,FALSE)),FALSE,VLOOKUP(B154,[4]hasPortolet!$A$1:$B$81,2,FALSE))</f>
        <v>0</v>
      </c>
      <c r="T154" t="b">
        <f>IF(ISNA(VLOOKUP(B154,[5]hasWater!$A$1:$B$157,2,FALSE)),FALSE,VLOOKUP(B154,[5]hasWater!$A$1:$B$157,2,FALSE))</f>
        <v>1</v>
      </c>
      <c r="U154" t="b">
        <f>IF(ISNA(VLOOKUP(B154,[6]hasPavillion!$A$1:$B$97,2,FALSE)),FALSE,VLOOKUP(B154,[6]hasPavillion!$A$1:$B$97,2,FALSE))</f>
        <v>0</v>
      </c>
      <c r="V154" t="b">
        <f>IF(ISNA(VLOOKUP(B154,[7]hasPicnicTable!$A$1:$B$149,2,FALSE)),FALSE,VLOOKUP(B154,[7]hasPicnicTable!$A$1:$B$149,2,FALSE))</f>
        <v>0</v>
      </c>
      <c r="W154" t="b">
        <f>IF(ISNA(VLOOKUP(B154,[8]hasGrill!$A$1:$B$106,2,FALSE)),FALSE,VLOOKUP(B154,[8]hasGrill!$A$1:$B$106,2,FALSE))</f>
        <v>0</v>
      </c>
      <c r="X154" t="b">
        <f>IF(ISNA(VLOOKUP(B154,[9]hasPlayground!$A$1:$B$133,2,FALSE)),FALSE,VLOOKUP(B154,[9]hasPlayground!$A$1:$B$133,2,FALSE))</f>
        <v>1</v>
      </c>
      <c r="Y154" t="b">
        <f>IF(ISNA(VLOOKUP(B154,[10]hasBaseball!$A$1:$B$24,2,FALSE)),FALSE,VLOOKUP(B154,[10]hasBaseball!$A$1:$B$24,2,FALSE))</f>
        <v>0</v>
      </c>
      <c r="Z154" t="b">
        <f>IF(ISNA(VLOOKUP(B154,[11]hasBasketBall!$A$1:$B$90,2,FALSE)),FALSE,VLOOKUP(B154,[11]hasBasketBall!$A$1:$B$90,2,FALSE))</f>
        <v>1</v>
      </c>
      <c r="AA154" t="b">
        <v>0</v>
      </c>
      <c r="AB154" t="b">
        <v>0</v>
      </c>
      <c r="AC154" t="b">
        <v>0</v>
      </c>
      <c r="AD154" t="b">
        <v>0</v>
      </c>
      <c r="AE154" t="b">
        <f>IF(ISNA(VLOOKUP(B154,[12]hasDogPark!$A$1:$B$14,2,FALSE)),FALSE,VLOOKUP(B154,[12]hasDogPark!$A$1:$B$14,2,FALSE))</f>
        <v>0</v>
      </c>
      <c r="AF154" t="b">
        <v>1</v>
      </c>
      <c r="AG154" t="b">
        <v>0</v>
      </c>
      <c r="AH154" t="b">
        <v>0</v>
      </c>
      <c r="AI154" t="b">
        <v>0</v>
      </c>
      <c r="AJ154" t="b">
        <f>IF(ISNA(VLOOKUP(B154,[13]hasSkatePark!$A$1:$B$16,2,FALSE)),FALSE,VLOOKUP(B154,[13]hasSkatePark!$A$1:$B$16,2,FALSE))</f>
        <v>0</v>
      </c>
      <c r="AK154" t="b">
        <f>IF(ISNA(VLOOKUP(B154,[14]hasSoccer!$A$1:$B$31,2,FALSE)),FALSE,VLOOKUP(B154,[14]hasSoccer!$A$1:$B$31,2,FALSE))</f>
        <v>0</v>
      </c>
      <c r="AL154" t="b">
        <f>IF(ISNA(VLOOKUP(B154,[15]hasSoftball!$A$1:$B$55,2,FALSE)),FALSE,VLOOKUP(B154,[15]hasSoftball!$A$1:$B$55,2,FALSE))</f>
        <v>1</v>
      </c>
      <c r="AM154" t="b">
        <f>IF(ISNA(VLOOKUP(B154,[16]hasTennis!$A$1:$B$34,2,FALSE)),FALSE,VLOOKUP(B154,[16]hasTennis!$A$1:$B$34,2,FALSE))</f>
        <v>1</v>
      </c>
      <c r="AN154" t="b">
        <v>0</v>
      </c>
      <c r="AO154" t="b">
        <f>IF(ISNA(VLOOKUP(B154,[17]hasPool!$A$1:$B$29,2,FALSE)),FALSE,VLOOKUP(B154,[17]hasPool!$A$1:$B$29,2,FALSE))</f>
        <v>0</v>
      </c>
      <c r="AP154" t="b">
        <v>0</v>
      </c>
      <c r="AQ154" t="b">
        <f>IF(ISNA(VLOOKUP(B154,[18]unpavedBike!$A$1:$B$19,2,FALSE)),FALSE,VLOOKUP(B154,[18]unpavedBike!$A$1:$B$19,2,FALSE))</f>
        <v>1</v>
      </c>
      <c r="AR154" t="b">
        <f>IF(ISNA(VLOOKUP(B154,[19]pavedBike!$A$1:$B$62,2,FALSE)),FALSE,VLOOKUP(B154,[19]pavedBike!$A$1:$B$62,2,FALSE))</f>
        <v>0</v>
      </c>
      <c r="AS154" t="b">
        <f>IF(ISNA(VLOOKUP(B154,[20]hasWalkingTrail!$A$1:$B$142,2,FALSE)),FALSE,VLOOKUP(B154,[20]hasWalkingTrail!$A$1:$B$142,2,FALSE))</f>
        <v>1</v>
      </c>
    </row>
    <row r="155" spans="1:45" x14ac:dyDescent="0.2">
      <c r="A155">
        <v>193</v>
      </c>
      <c r="B155" t="s">
        <v>287</v>
      </c>
      <c r="E155" t="s">
        <v>39</v>
      </c>
      <c r="G155">
        <v>-98</v>
      </c>
      <c r="H155">
        <v>29</v>
      </c>
      <c r="I155">
        <v>0</v>
      </c>
      <c r="J155" t="b">
        <v>0</v>
      </c>
      <c r="N155" t="b">
        <f>IF(ISNA(VLOOKUP(B155,[1]hasCommunityCenter!$A$1:$B$45,2,FALSE)),FALSE,VLOOKUP(B155,[1]hasCommunityCenter!$A$1:$B$45,2,FALSE))</f>
        <v>1</v>
      </c>
      <c r="O155" t="b">
        <v>0</v>
      </c>
      <c r="P155" t="b">
        <v>1</v>
      </c>
      <c r="Q155" t="b">
        <f>'School Parks'!P156=IF(ISNA(VLOOKUP(B155,[2]hasPublicArtDisplay!$A$1:$B$40,2,FALSE)),FALSE,VLOOKUP(B155,[2]hasPublicArtDisplay!$A$1:$B$40,2,FALSE))</f>
        <v>1</v>
      </c>
      <c r="R155" t="b">
        <f>IF(ISNA(VLOOKUP(B155,[3]hasRestrooms!$A$1:$B$63,2,FALSE)),FALSE,VLOOKUP(B155,[3]hasRestrooms!$A$1:$B$63,2,FALSE))</f>
        <v>1</v>
      </c>
      <c r="S155" t="b">
        <f>IF(ISNA(VLOOKUP(B155,[4]hasPortolet!$A$1:$B$81,2,FALSE)),FALSE,VLOOKUP(B155,[4]hasPortolet!$A$1:$B$81,2,FALSE))</f>
        <v>0</v>
      </c>
      <c r="T155" t="b">
        <f>IF(ISNA(VLOOKUP(B155,[5]hasWater!$A$1:$B$157,2,FALSE)),FALSE,VLOOKUP(B155,[5]hasWater!$A$1:$B$157,2,FALSE))</f>
        <v>1</v>
      </c>
      <c r="U155" t="b">
        <f>IF(ISNA(VLOOKUP(B155,[6]hasPavillion!$A$1:$B$97,2,FALSE)),FALSE,VLOOKUP(B155,[6]hasPavillion!$A$1:$B$97,2,FALSE))</f>
        <v>1</v>
      </c>
      <c r="V155" t="b">
        <f>IF(ISNA(VLOOKUP(B155,[7]hasPicnicTable!$A$1:$B$149,2,FALSE)),FALSE,VLOOKUP(B155,[7]hasPicnicTable!$A$1:$B$149,2,FALSE))</f>
        <v>1</v>
      </c>
      <c r="W155" t="b">
        <f>IF(ISNA(VLOOKUP(B155,[8]hasGrill!$A$1:$B$106,2,FALSE)),FALSE,VLOOKUP(B155,[8]hasGrill!$A$1:$B$106,2,FALSE))</f>
        <v>1</v>
      </c>
      <c r="X155" t="b">
        <f>IF(ISNA(VLOOKUP(B155,[9]hasPlayground!$A$1:$B$133,2,FALSE)),FALSE,VLOOKUP(B155,[9]hasPlayground!$A$1:$B$133,2,FALSE))</f>
        <v>1</v>
      </c>
      <c r="Y155" t="b">
        <f>IF(ISNA(VLOOKUP(B155,[10]hasBaseball!$A$1:$B$24,2,FALSE)),FALSE,VLOOKUP(B155,[10]hasBaseball!$A$1:$B$24,2,FALSE))</f>
        <v>1</v>
      </c>
      <c r="Z155" t="b">
        <f>IF(ISNA(VLOOKUP(B155,[11]hasBasketBall!$A$1:$B$90,2,FALSE)),FALSE,VLOOKUP(B155,[11]hasBasketBall!$A$1:$B$90,2,FALSE))</f>
        <v>1</v>
      </c>
      <c r="AA155" t="b">
        <v>0</v>
      </c>
      <c r="AB155" t="b">
        <v>0</v>
      </c>
      <c r="AC155" t="b">
        <v>0</v>
      </c>
      <c r="AD155" t="b">
        <v>0</v>
      </c>
      <c r="AE155" t="b">
        <f>IF(ISNA(VLOOKUP(B155,[12]hasDogPark!$A$1:$B$14,2,FALSE)),FALSE,VLOOKUP(B155,[12]hasDogPark!$A$1:$B$14,2,FALSE))</f>
        <v>0</v>
      </c>
      <c r="AF155" t="b">
        <v>1</v>
      </c>
      <c r="AG155" t="b">
        <v>0</v>
      </c>
      <c r="AH155" t="b">
        <v>0</v>
      </c>
      <c r="AI155" t="b">
        <v>0</v>
      </c>
      <c r="AJ155" t="b">
        <f>IF(ISNA(VLOOKUP(B155,[13]hasSkatePark!$A$1:$B$16,2,FALSE)),FALSE,VLOOKUP(B155,[13]hasSkatePark!$A$1:$B$16,2,FALSE))</f>
        <v>0</v>
      </c>
      <c r="AK155" t="b">
        <f>IF(ISNA(VLOOKUP(B155,[14]hasSoccer!$A$1:$B$31,2,FALSE)),FALSE,VLOOKUP(B155,[14]hasSoccer!$A$1:$B$31,2,FALSE))</f>
        <v>0</v>
      </c>
      <c r="AL155" t="b">
        <f>IF(ISNA(VLOOKUP(B155,[15]hasSoftball!$A$1:$B$55,2,FALSE)),FALSE,VLOOKUP(B155,[15]hasSoftball!$A$1:$B$55,2,FALSE))</f>
        <v>1</v>
      </c>
      <c r="AM155" t="b">
        <f>IF(ISNA(VLOOKUP(B155,[16]hasTennis!$A$1:$B$34,2,FALSE)),FALSE,VLOOKUP(B155,[16]hasTennis!$A$1:$B$34,2,FALSE))</f>
        <v>1</v>
      </c>
      <c r="AN155" t="b">
        <v>0</v>
      </c>
      <c r="AO155" t="b">
        <f>IF(ISNA(VLOOKUP(B155,[17]hasPool!$A$1:$B$29,2,FALSE)),FALSE,VLOOKUP(B155,[17]hasPool!$A$1:$B$29,2,FALSE))</f>
        <v>1</v>
      </c>
      <c r="AP155" t="b">
        <v>0</v>
      </c>
      <c r="AQ155" t="b">
        <f>IF(ISNA(VLOOKUP(B155,[18]unpavedBike!$A$1:$B$19,2,FALSE)),FALSE,VLOOKUP(B155,[18]unpavedBike!$A$1:$B$19,2,FALSE))</f>
        <v>0</v>
      </c>
      <c r="AR155" t="b">
        <f>IF(ISNA(VLOOKUP(B155,[19]pavedBike!$A$1:$B$62,2,FALSE)),FALSE,VLOOKUP(B155,[19]pavedBike!$A$1:$B$62,2,FALSE))</f>
        <v>1</v>
      </c>
      <c r="AS155" t="b">
        <f>IF(ISNA(VLOOKUP(B155,[20]hasWalkingTrail!$A$1:$B$142,2,FALSE)),FALSE,VLOOKUP(B155,[20]hasWalkingTrail!$A$1:$B$142,2,FALSE))</f>
        <v>1</v>
      </c>
    </row>
    <row r="156" spans="1:45" x14ac:dyDescent="0.2">
      <c r="A156">
        <v>195</v>
      </c>
      <c r="B156" t="s">
        <v>288</v>
      </c>
      <c r="E156" t="s">
        <v>39</v>
      </c>
      <c r="G156">
        <v>-98</v>
      </c>
      <c r="H156">
        <v>29</v>
      </c>
      <c r="I156">
        <v>0</v>
      </c>
      <c r="J156" t="b">
        <v>0</v>
      </c>
      <c r="N156" t="b">
        <f>IF(ISNA(VLOOKUP(B156,[1]hasCommunityCenter!$A$1:$B$45,2,FALSE)),FALSE,VLOOKUP(B156,[1]hasCommunityCenter!$A$1:$B$45,2,FALSE))</f>
        <v>0</v>
      </c>
      <c r="O156" t="b">
        <v>0</v>
      </c>
      <c r="P156" t="b">
        <v>0</v>
      </c>
      <c r="Q156" t="b">
        <f>'School Parks'!P157=IF(ISNA(VLOOKUP(B156,[2]hasPublicArtDisplay!$A$1:$B$40,2,FALSE)),FALSE,VLOOKUP(B156,[2]hasPublicArtDisplay!$A$1:$B$40,2,FALSE))</f>
        <v>1</v>
      </c>
      <c r="R156" t="b">
        <f>IF(ISNA(VLOOKUP(B156,[3]hasRestrooms!$A$1:$B$63,2,FALSE)),FALSE,VLOOKUP(B156,[3]hasRestrooms!$A$1:$B$63,2,FALSE))</f>
        <v>1</v>
      </c>
      <c r="S156" t="b">
        <f>IF(ISNA(VLOOKUP(B156,[4]hasPortolet!$A$1:$B$81,2,FALSE)),FALSE,VLOOKUP(B156,[4]hasPortolet!$A$1:$B$81,2,FALSE))</f>
        <v>0</v>
      </c>
      <c r="T156" t="b">
        <f>IF(ISNA(VLOOKUP(B156,[5]hasWater!$A$1:$B$157,2,FALSE)),FALSE,VLOOKUP(B156,[5]hasWater!$A$1:$B$157,2,FALSE))</f>
        <v>0</v>
      </c>
      <c r="U156" t="b">
        <f>IF(ISNA(VLOOKUP(B156,[6]hasPavillion!$A$1:$B$97,2,FALSE)),FALSE,VLOOKUP(B156,[6]hasPavillion!$A$1:$B$97,2,FALSE))</f>
        <v>1</v>
      </c>
      <c r="V156" t="b">
        <f>IF(ISNA(VLOOKUP(B156,[7]hasPicnicTable!$A$1:$B$149,2,FALSE)),FALSE,VLOOKUP(B156,[7]hasPicnicTable!$A$1:$B$149,2,FALSE))</f>
        <v>0</v>
      </c>
      <c r="W156" t="b">
        <f>IF(ISNA(VLOOKUP(B156,[8]hasGrill!$A$1:$B$106,2,FALSE)),FALSE,VLOOKUP(B156,[8]hasGrill!$A$1:$B$106,2,FALSE))</f>
        <v>0</v>
      </c>
      <c r="X156" t="b">
        <f>IF(ISNA(VLOOKUP(B156,[9]hasPlayground!$A$1:$B$133,2,FALSE)),FALSE,VLOOKUP(B156,[9]hasPlayground!$A$1:$B$133,2,FALSE))</f>
        <v>0</v>
      </c>
      <c r="Y156" t="b">
        <f>IF(ISNA(VLOOKUP(B156,[10]hasBaseball!$A$1:$B$24,2,FALSE)),FALSE,VLOOKUP(B156,[10]hasBaseball!$A$1:$B$24,2,FALSE))</f>
        <v>0</v>
      </c>
      <c r="Z156" t="b">
        <f>IF(ISNA(VLOOKUP(B156,[11]hasBasketBall!$A$1:$B$90,2,FALSE)),FALSE,VLOOKUP(B156,[11]hasBasketBall!$A$1:$B$90,2,FALSE))</f>
        <v>0</v>
      </c>
      <c r="AA156" t="b">
        <v>0</v>
      </c>
      <c r="AB156" t="b">
        <v>0</v>
      </c>
      <c r="AC156" t="b">
        <v>0</v>
      </c>
      <c r="AD156" t="b">
        <v>0</v>
      </c>
      <c r="AE156" t="b">
        <f>IF(ISNA(VLOOKUP(B156,[12]hasDogPark!$A$1:$B$14,2,FALSE)),FALSE,VLOOKUP(B156,[12]hasDogPark!$A$1:$B$14,2,FALSE))</f>
        <v>0</v>
      </c>
      <c r="AF156" t="b">
        <v>0</v>
      </c>
      <c r="AG156" t="b">
        <v>0</v>
      </c>
      <c r="AH156" t="b">
        <v>0</v>
      </c>
      <c r="AI156" t="b">
        <v>0</v>
      </c>
      <c r="AJ156" t="b">
        <f>IF(ISNA(VLOOKUP(B156,[13]hasSkatePark!$A$1:$B$16,2,FALSE)),FALSE,VLOOKUP(B156,[13]hasSkatePark!$A$1:$B$16,2,FALSE))</f>
        <v>0</v>
      </c>
      <c r="AK156" t="b">
        <f>IF(ISNA(VLOOKUP(B156,[14]hasSoccer!$A$1:$B$31,2,FALSE)),FALSE,VLOOKUP(B156,[14]hasSoccer!$A$1:$B$31,2,FALSE))</f>
        <v>0</v>
      </c>
      <c r="AL156" t="b">
        <f>IF(ISNA(VLOOKUP(B156,[15]hasSoftball!$A$1:$B$55,2,FALSE)),FALSE,VLOOKUP(B156,[15]hasSoftball!$A$1:$B$55,2,FALSE))</f>
        <v>0</v>
      </c>
      <c r="AM156" t="b">
        <f>IF(ISNA(VLOOKUP(B156,[16]hasTennis!$A$1:$B$34,2,FALSE)),FALSE,VLOOKUP(B156,[16]hasTennis!$A$1:$B$34,2,FALSE))</f>
        <v>0</v>
      </c>
      <c r="AN156" t="b">
        <v>0</v>
      </c>
      <c r="AO156" t="b">
        <f>IF(ISNA(VLOOKUP(B156,[17]hasPool!$A$1:$B$29,2,FALSE)),FALSE,VLOOKUP(B156,[17]hasPool!$A$1:$B$29,2,FALSE))</f>
        <v>0</v>
      </c>
      <c r="AP156" t="b">
        <v>0</v>
      </c>
      <c r="AQ156" t="b">
        <f>IF(ISNA(VLOOKUP(B156,[18]unpavedBike!$A$1:$B$19,2,FALSE)),FALSE,VLOOKUP(B156,[18]unpavedBike!$A$1:$B$19,2,FALSE))</f>
        <v>0</v>
      </c>
      <c r="AR156" t="b">
        <f>IF(ISNA(VLOOKUP(B156,[19]pavedBike!$A$1:$B$62,2,FALSE)),FALSE,VLOOKUP(B156,[19]pavedBike!$A$1:$B$62,2,FALSE))</f>
        <v>0</v>
      </c>
      <c r="AS156" t="b">
        <f>IF(ISNA(VLOOKUP(B156,[20]hasWalkingTrail!$A$1:$B$142,2,FALSE)),FALSE,VLOOKUP(B156,[20]hasWalkingTrail!$A$1:$B$142,2,FALSE))</f>
        <v>0</v>
      </c>
    </row>
    <row r="157" spans="1:45" x14ac:dyDescent="0.2">
      <c r="A157">
        <v>196</v>
      </c>
      <c r="B157" t="s">
        <v>289</v>
      </c>
      <c r="E157" t="s">
        <v>39</v>
      </c>
      <c r="G157">
        <v>-98</v>
      </c>
      <c r="H157">
        <v>29</v>
      </c>
      <c r="I157">
        <v>0</v>
      </c>
      <c r="J157" t="b">
        <v>0</v>
      </c>
      <c r="N157" t="b">
        <f>IF(ISNA(VLOOKUP(B157,[1]hasCommunityCenter!$A$1:$B$45,2,FALSE)),FALSE,VLOOKUP(B157,[1]hasCommunityCenter!$A$1:$B$45,2,FALSE))</f>
        <v>0</v>
      </c>
      <c r="O157" t="b">
        <v>0</v>
      </c>
      <c r="P157" t="b">
        <v>0</v>
      </c>
      <c r="Q157" t="b">
        <f>'School Parks'!P158=IF(ISNA(VLOOKUP(B157,[2]hasPublicArtDisplay!$A$1:$B$40,2,FALSE)),FALSE,VLOOKUP(B157,[2]hasPublicArtDisplay!$A$1:$B$40,2,FALSE))</f>
        <v>1</v>
      </c>
      <c r="R157" t="b">
        <f>IF(ISNA(VLOOKUP(B157,[3]hasRestrooms!$A$1:$B$63,2,FALSE)),FALSE,VLOOKUP(B157,[3]hasRestrooms!$A$1:$B$63,2,FALSE))</f>
        <v>0</v>
      </c>
      <c r="S157" t="b">
        <f>IF(ISNA(VLOOKUP(B157,[4]hasPortolet!$A$1:$B$81,2,FALSE)),FALSE,VLOOKUP(B157,[4]hasPortolet!$A$1:$B$81,2,FALSE))</f>
        <v>0</v>
      </c>
      <c r="T157" t="b">
        <f>IF(ISNA(VLOOKUP(B157,[5]hasWater!$A$1:$B$157,2,FALSE)),FALSE,VLOOKUP(B157,[5]hasWater!$A$1:$B$157,2,FALSE))</f>
        <v>1</v>
      </c>
      <c r="U157" t="b">
        <f>IF(ISNA(VLOOKUP(B157,[6]hasPavillion!$A$1:$B$97,2,FALSE)),FALSE,VLOOKUP(B157,[6]hasPavillion!$A$1:$B$97,2,FALSE))</f>
        <v>0</v>
      </c>
      <c r="V157" t="b">
        <f>IF(ISNA(VLOOKUP(B157,[7]hasPicnicTable!$A$1:$B$149,2,FALSE)),FALSE,VLOOKUP(B157,[7]hasPicnicTable!$A$1:$B$149,2,FALSE))</f>
        <v>1</v>
      </c>
      <c r="W157" t="b">
        <f>IF(ISNA(VLOOKUP(B157,[8]hasGrill!$A$1:$B$106,2,FALSE)),FALSE,VLOOKUP(B157,[8]hasGrill!$A$1:$B$106,2,FALSE))</f>
        <v>1</v>
      </c>
      <c r="X157" t="b">
        <f>IF(ISNA(VLOOKUP(B157,[9]hasPlayground!$A$1:$B$133,2,FALSE)),FALSE,VLOOKUP(B157,[9]hasPlayground!$A$1:$B$133,2,FALSE))</f>
        <v>0</v>
      </c>
      <c r="Y157" t="b">
        <f>IF(ISNA(VLOOKUP(B157,[10]hasBaseball!$A$1:$B$24,2,FALSE)),FALSE,VLOOKUP(B157,[10]hasBaseball!$A$1:$B$24,2,FALSE))</f>
        <v>0</v>
      </c>
      <c r="Z157" t="b">
        <f>IF(ISNA(VLOOKUP(B157,[11]hasBasketBall!$A$1:$B$90,2,FALSE)),FALSE,VLOOKUP(B157,[11]hasBasketBall!$A$1:$B$90,2,FALSE))</f>
        <v>0</v>
      </c>
      <c r="AA157" t="b">
        <v>0</v>
      </c>
      <c r="AB157" t="b">
        <v>0</v>
      </c>
      <c r="AC157" t="b">
        <v>0</v>
      </c>
      <c r="AD157" t="b">
        <v>0</v>
      </c>
      <c r="AE157" t="b">
        <f>IF(ISNA(VLOOKUP(B157,[12]hasDogPark!$A$1:$B$14,2,FALSE)),FALSE,VLOOKUP(B157,[12]hasDogPark!$A$1:$B$14,2,FALSE))</f>
        <v>0</v>
      </c>
      <c r="AF157" t="b">
        <v>0</v>
      </c>
      <c r="AG157" t="b">
        <v>0</v>
      </c>
      <c r="AH157" t="b">
        <v>0</v>
      </c>
      <c r="AI157" t="b">
        <v>0</v>
      </c>
      <c r="AJ157" t="b">
        <f>IF(ISNA(VLOOKUP(B157,[13]hasSkatePark!$A$1:$B$16,2,FALSE)),FALSE,VLOOKUP(B157,[13]hasSkatePark!$A$1:$B$16,2,FALSE))</f>
        <v>0</v>
      </c>
      <c r="AK157" t="b">
        <f>IF(ISNA(VLOOKUP(B157,[14]hasSoccer!$A$1:$B$31,2,FALSE)),FALSE,VLOOKUP(B157,[14]hasSoccer!$A$1:$B$31,2,FALSE))</f>
        <v>0</v>
      </c>
      <c r="AL157" t="b">
        <f>IF(ISNA(VLOOKUP(B157,[15]hasSoftball!$A$1:$B$55,2,FALSE)),FALSE,VLOOKUP(B157,[15]hasSoftball!$A$1:$B$55,2,FALSE))</f>
        <v>0</v>
      </c>
      <c r="AM157" t="b">
        <f>IF(ISNA(VLOOKUP(B157,[16]hasTennis!$A$1:$B$34,2,FALSE)),FALSE,VLOOKUP(B157,[16]hasTennis!$A$1:$B$34,2,FALSE))</f>
        <v>0</v>
      </c>
      <c r="AN157" t="b">
        <v>0</v>
      </c>
      <c r="AO157" t="b">
        <f>IF(ISNA(VLOOKUP(B157,[17]hasPool!$A$1:$B$29,2,FALSE)),FALSE,VLOOKUP(B157,[17]hasPool!$A$1:$B$29,2,FALSE))</f>
        <v>0</v>
      </c>
      <c r="AP157" t="b">
        <v>0</v>
      </c>
      <c r="AQ157" t="b">
        <f>IF(ISNA(VLOOKUP(B157,[18]unpavedBike!$A$1:$B$19,2,FALSE)),FALSE,VLOOKUP(B157,[18]unpavedBike!$A$1:$B$19,2,FALSE))</f>
        <v>0</v>
      </c>
      <c r="AR157" t="b">
        <f>IF(ISNA(VLOOKUP(B157,[19]pavedBike!$A$1:$B$62,2,FALSE)),FALSE,VLOOKUP(B157,[19]pavedBike!$A$1:$B$62,2,FALSE))</f>
        <v>0</v>
      </c>
      <c r="AS157" t="b">
        <f>IF(ISNA(VLOOKUP(B157,[20]hasWalkingTrail!$A$1:$B$142,2,FALSE)),FALSE,VLOOKUP(B157,[20]hasWalkingTrail!$A$1:$B$142,2,FALSE))</f>
        <v>1</v>
      </c>
    </row>
    <row r="158" spans="1:45" x14ac:dyDescent="0.2">
      <c r="A158">
        <v>197</v>
      </c>
      <c r="B158" t="s">
        <v>290</v>
      </c>
      <c r="E158" t="s">
        <v>39</v>
      </c>
      <c r="G158">
        <v>-98</v>
      </c>
      <c r="H158">
        <v>29</v>
      </c>
      <c r="I158">
        <v>0</v>
      </c>
      <c r="J158" t="b">
        <v>0</v>
      </c>
      <c r="N158" t="b">
        <f>IF(ISNA(VLOOKUP(B158,[1]hasCommunityCenter!$A$1:$B$45,2,FALSE)),FALSE,VLOOKUP(B158,[1]hasCommunityCenter!$A$1:$B$45,2,FALSE))</f>
        <v>0</v>
      </c>
      <c r="O158" t="b">
        <v>0</v>
      </c>
      <c r="P158" t="b">
        <v>0</v>
      </c>
      <c r="Q158" t="b">
        <f>'School Parks'!P159=IF(ISNA(VLOOKUP(B158,[2]hasPublicArtDisplay!$A$1:$B$40,2,FALSE)),FALSE,VLOOKUP(B158,[2]hasPublicArtDisplay!$A$1:$B$40,2,FALSE))</f>
        <v>1</v>
      </c>
      <c r="R158" t="b">
        <f>IF(ISNA(VLOOKUP(B158,[3]hasRestrooms!$A$1:$B$63,2,FALSE)),FALSE,VLOOKUP(B158,[3]hasRestrooms!$A$1:$B$63,2,FALSE))</f>
        <v>0</v>
      </c>
      <c r="S158" t="b">
        <f>IF(ISNA(VLOOKUP(B158,[4]hasPortolet!$A$1:$B$81,2,FALSE)),FALSE,VLOOKUP(B158,[4]hasPortolet!$A$1:$B$81,2,FALSE))</f>
        <v>1</v>
      </c>
      <c r="T158" t="b">
        <f>IF(ISNA(VLOOKUP(B158,[5]hasWater!$A$1:$B$157,2,FALSE)),FALSE,VLOOKUP(B158,[5]hasWater!$A$1:$B$157,2,FALSE))</f>
        <v>1</v>
      </c>
      <c r="U158" t="b">
        <f>IF(ISNA(VLOOKUP(B158,[6]hasPavillion!$A$1:$B$97,2,FALSE)),FALSE,VLOOKUP(B158,[6]hasPavillion!$A$1:$B$97,2,FALSE))</f>
        <v>0</v>
      </c>
      <c r="V158" t="b">
        <f>IF(ISNA(VLOOKUP(B158,[7]hasPicnicTable!$A$1:$B$149,2,FALSE)),FALSE,VLOOKUP(B158,[7]hasPicnicTable!$A$1:$B$149,2,FALSE))</f>
        <v>1</v>
      </c>
      <c r="W158" t="b">
        <f>IF(ISNA(VLOOKUP(B158,[8]hasGrill!$A$1:$B$106,2,FALSE)),FALSE,VLOOKUP(B158,[8]hasGrill!$A$1:$B$106,2,FALSE))</f>
        <v>1</v>
      </c>
      <c r="X158" t="b">
        <f>IF(ISNA(VLOOKUP(B158,[9]hasPlayground!$A$1:$B$133,2,FALSE)),FALSE,VLOOKUP(B158,[9]hasPlayground!$A$1:$B$133,2,FALSE))</f>
        <v>1</v>
      </c>
      <c r="Y158" t="b">
        <f>IF(ISNA(VLOOKUP(B158,[10]hasBaseball!$A$1:$B$24,2,FALSE)),FALSE,VLOOKUP(B158,[10]hasBaseball!$A$1:$B$24,2,FALSE))</f>
        <v>0</v>
      </c>
      <c r="Z158" t="b">
        <f>IF(ISNA(VLOOKUP(B158,[11]hasBasketBall!$A$1:$B$90,2,FALSE)),FALSE,VLOOKUP(B158,[11]hasBasketBall!$A$1:$B$90,2,FALSE))</f>
        <v>0</v>
      </c>
      <c r="AA158" t="b">
        <v>0</v>
      </c>
      <c r="AB158" t="b">
        <v>0</v>
      </c>
      <c r="AC158" t="b">
        <v>0</v>
      </c>
      <c r="AD158" t="b">
        <v>0</v>
      </c>
      <c r="AE158" t="b">
        <f>IF(ISNA(VLOOKUP(B158,[12]hasDogPark!$A$1:$B$14,2,FALSE)),FALSE,VLOOKUP(B158,[12]hasDogPark!$A$1:$B$14,2,FALSE))</f>
        <v>0</v>
      </c>
      <c r="AF158" t="b">
        <v>1</v>
      </c>
      <c r="AG158" t="b">
        <v>0</v>
      </c>
      <c r="AH158" t="b">
        <v>0</v>
      </c>
      <c r="AI158" t="b">
        <v>0</v>
      </c>
      <c r="AJ158" t="b">
        <f>IF(ISNA(VLOOKUP(B158,[13]hasSkatePark!$A$1:$B$16,2,FALSE)),FALSE,VLOOKUP(B158,[13]hasSkatePark!$A$1:$B$16,2,FALSE))</f>
        <v>0</v>
      </c>
      <c r="AK158" t="b">
        <f>IF(ISNA(VLOOKUP(B158,[14]hasSoccer!$A$1:$B$31,2,FALSE)),FALSE,VLOOKUP(B158,[14]hasSoccer!$A$1:$B$31,2,FALSE))</f>
        <v>0</v>
      </c>
      <c r="AL158" t="b">
        <f>IF(ISNA(VLOOKUP(B158,[15]hasSoftball!$A$1:$B$55,2,FALSE)),FALSE,VLOOKUP(B158,[15]hasSoftball!$A$1:$B$55,2,FALSE))</f>
        <v>1</v>
      </c>
      <c r="AM158" t="b">
        <f>IF(ISNA(VLOOKUP(B158,[16]hasTennis!$A$1:$B$34,2,FALSE)),FALSE,VLOOKUP(B158,[16]hasTennis!$A$1:$B$34,2,FALSE))</f>
        <v>0</v>
      </c>
      <c r="AN158" t="b">
        <v>0</v>
      </c>
      <c r="AO158" t="b">
        <f>IF(ISNA(VLOOKUP(B158,[17]hasPool!$A$1:$B$29,2,FALSE)),FALSE,VLOOKUP(B158,[17]hasPool!$A$1:$B$29,2,FALSE))</f>
        <v>0</v>
      </c>
      <c r="AP158" t="b">
        <v>0</v>
      </c>
      <c r="AQ158" t="b">
        <f>IF(ISNA(VLOOKUP(B158,[18]unpavedBike!$A$1:$B$19,2,FALSE)),FALSE,VLOOKUP(B158,[18]unpavedBike!$A$1:$B$19,2,FALSE))</f>
        <v>0</v>
      </c>
      <c r="AR158" t="b">
        <f>IF(ISNA(VLOOKUP(B158,[19]pavedBike!$A$1:$B$62,2,FALSE)),FALSE,VLOOKUP(B158,[19]pavedBike!$A$1:$B$62,2,FALSE))</f>
        <v>1</v>
      </c>
      <c r="AS158" t="b">
        <f>IF(ISNA(VLOOKUP(B158,[20]hasWalkingTrail!$A$1:$B$142,2,FALSE)),FALSE,VLOOKUP(B158,[20]hasWalkingTrail!$A$1:$B$142,2,FALSE))</f>
        <v>1</v>
      </c>
    </row>
    <row r="159" spans="1:45" x14ac:dyDescent="0.2">
      <c r="A159">
        <v>198</v>
      </c>
      <c r="B159" t="s">
        <v>291</v>
      </c>
      <c r="E159" t="s">
        <v>39</v>
      </c>
      <c r="G159">
        <v>-98</v>
      </c>
      <c r="H159">
        <v>29</v>
      </c>
      <c r="I159">
        <v>0</v>
      </c>
      <c r="J159" t="b">
        <v>0</v>
      </c>
      <c r="N159" t="b">
        <f>IF(ISNA(VLOOKUP(B159,[1]hasCommunityCenter!$A$1:$B$45,2,FALSE)),FALSE,VLOOKUP(B159,[1]hasCommunityCenter!$A$1:$B$45,2,FALSE))</f>
        <v>0</v>
      </c>
      <c r="O159" t="b">
        <v>0</v>
      </c>
      <c r="P159" t="b">
        <v>0</v>
      </c>
      <c r="Q159" t="b">
        <f>'School Parks'!P160=IF(ISNA(VLOOKUP(B159,[2]hasPublicArtDisplay!$A$1:$B$40,2,FALSE)),FALSE,VLOOKUP(B159,[2]hasPublicArtDisplay!$A$1:$B$40,2,FALSE))</f>
        <v>1</v>
      </c>
      <c r="R159" t="b">
        <f>IF(ISNA(VLOOKUP(B159,[3]hasRestrooms!$A$1:$B$63,2,FALSE)),FALSE,VLOOKUP(B159,[3]hasRestrooms!$A$1:$B$63,2,FALSE))</f>
        <v>0</v>
      </c>
      <c r="S159" t="b">
        <f>IF(ISNA(VLOOKUP(B159,[4]hasPortolet!$A$1:$B$81,2,FALSE)),FALSE,VLOOKUP(B159,[4]hasPortolet!$A$1:$B$81,2,FALSE))</f>
        <v>0</v>
      </c>
      <c r="T159" t="b">
        <f>IF(ISNA(VLOOKUP(B159,[5]hasWater!$A$1:$B$157,2,FALSE)),FALSE,VLOOKUP(B159,[5]hasWater!$A$1:$B$157,2,FALSE))</f>
        <v>0</v>
      </c>
      <c r="U159" t="b">
        <f>IF(ISNA(VLOOKUP(B159,[6]hasPavillion!$A$1:$B$97,2,FALSE)),FALSE,VLOOKUP(B159,[6]hasPavillion!$A$1:$B$97,2,FALSE))</f>
        <v>0</v>
      </c>
      <c r="V159" t="b">
        <f>IF(ISNA(VLOOKUP(B159,[7]hasPicnicTable!$A$1:$B$149,2,FALSE)),FALSE,VLOOKUP(B159,[7]hasPicnicTable!$A$1:$B$149,2,FALSE))</f>
        <v>1</v>
      </c>
      <c r="W159" t="b">
        <f>IF(ISNA(VLOOKUP(B159,[8]hasGrill!$A$1:$B$106,2,FALSE)),FALSE,VLOOKUP(B159,[8]hasGrill!$A$1:$B$106,2,FALSE))</f>
        <v>0</v>
      </c>
      <c r="X159" t="b">
        <f>IF(ISNA(VLOOKUP(B159,[9]hasPlayground!$A$1:$B$133,2,FALSE)),FALSE,VLOOKUP(B159,[9]hasPlayground!$A$1:$B$133,2,FALSE))</f>
        <v>0</v>
      </c>
      <c r="Y159" t="b">
        <f>IF(ISNA(VLOOKUP(B159,[10]hasBaseball!$A$1:$B$24,2,FALSE)),FALSE,VLOOKUP(B159,[10]hasBaseball!$A$1:$B$24,2,FALSE))</f>
        <v>0</v>
      </c>
      <c r="Z159" t="b">
        <f>IF(ISNA(VLOOKUP(B159,[11]hasBasketBall!$A$1:$B$90,2,FALSE)),FALSE,VLOOKUP(B159,[11]hasBasketBall!$A$1:$B$90,2,FALSE))</f>
        <v>0</v>
      </c>
      <c r="AA159" t="b">
        <v>0</v>
      </c>
      <c r="AB159" t="b">
        <v>0</v>
      </c>
      <c r="AC159" t="b">
        <v>0</v>
      </c>
      <c r="AD159" t="b">
        <v>0</v>
      </c>
      <c r="AE159" t="b">
        <f>IF(ISNA(VLOOKUP(B159,[12]hasDogPark!$A$1:$B$14,2,FALSE)),FALSE,VLOOKUP(B159,[12]hasDogPark!$A$1:$B$14,2,FALSE))</f>
        <v>0</v>
      </c>
      <c r="AF159" t="b">
        <v>0</v>
      </c>
      <c r="AG159" t="b">
        <v>0</v>
      </c>
      <c r="AH159" t="b">
        <v>0</v>
      </c>
      <c r="AI159" t="b">
        <v>0</v>
      </c>
      <c r="AJ159" t="b">
        <f>IF(ISNA(VLOOKUP(B159,[13]hasSkatePark!$A$1:$B$16,2,FALSE)),FALSE,VLOOKUP(B159,[13]hasSkatePark!$A$1:$B$16,2,FALSE))</f>
        <v>0</v>
      </c>
      <c r="AK159" t="b">
        <f>IF(ISNA(VLOOKUP(B159,[14]hasSoccer!$A$1:$B$31,2,FALSE)),FALSE,VLOOKUP(B159,[14]hasSoccer!$A$1:$B$31,2,FALSE))</f>
        <v>0</v>
      </c>
      <c r="AL159" t="b">
        <f>IF(ISNA(VLOOKUP(B159,[15]hasSoftball!$A$1:$B$55,2,FALSE)),FALSE,VLOOKUP(B159,[15]hasSoftball!$A$1:$B$55,2,FALSE))</f>
        <v>0</v>
      </c>
      <c r="AM159" t="b">
        <f>IF(ISNA(VLOOKUP(B159,[16]hasTennis!$A$1:$B$34,2,FALSE)),FALSE,VLOOKUP(B159,[16]hasTennis!$A$1:$B$34,2,FALSE))</f>
        <v>0</v>
      </c>
      <c r="AN159" t="b">
        <v>0</v>
      </c>
      <c r="AO159" t="b">
        <f>IF(ISNA(VLOOKUP(B159,[17]hasPool!$A$1:$B$29,2,FALSE)),FALSE,VLOOKUP(B159,[17]hasPool!$A$1:$B$29,2,FALSE))</f>
        <v>0</v>
      </c>
      <c r="AP159" t="b">
        <v>0</v>
      </c>
      <c r="AQ159" t="b">
        <f>IF(ISNA(VLOOKUP(B159,[18]unpavedBike!$A$1:$B$19,2,FALSE)),FALSE,VLOOKUP(B159,[18]unpavedBike!$A$1:$B$19,2,FALSE))</f>
        <v>0</v>
      </c>
      <c r="AR159" t="b">
        <f>IF(ISNA(VLOOKUP(B159,[19]pavedBike!$A$1:$B$62,2,FALSE)),FALSE,VLOOKUP(B159,[19]pavedBike!$A$1:$B$62,2,FALSE))</f>
        <v>0</v>
      </c>
      <c r="AS159" t="b">
        <f>IF(ISNA(VLOOKUP(B159,[20]hasWalkingTrail!$A$1:$B$142,2,FALSE)),FALSE,VLOOKUP(B159,[20]hasWalkingTrail!$A$1:$B$142,2,FALSE))</f>
        <v>0</v>
      </c>
    </row>
    <row r="160" spans="1:45" x14ac:dyDescent="0.2">
      <c r="A160">
        <v>199</v>
      </c>
      <c r="B160" t="s">
        <v>292</v>
      </c>
      <c r="E160" t="s">
        <v>39</v>
      </c>
      <c r="G160">
        <v>-98</v>
      </c>
      <c r="H160">
        <v>29</v>
      </c>
      <c r="I160">
        <v>0</v>
      </c>
      <c r="J160" t="b">
        <v>0</v>
      </c>
      <c r="N160" t="b">
        <f>IF(ISNA(VLOOKUP(B160,[1]hasCommunityCenter!$A$1:$B$45,2,FALSE)),FALSE,VLOOKUP(B160,[1]hasCommunityCenter!$A$1:$B$45,2,FALSE))</f>
        <v>1</v>
      </c>
      <c r="O160" t="b">
        <v>0</v>
      </c>
      <c r="P160" t="b">
        <v>0</v>
      </c>
      <c r="Q160" t="b">
        <f>'School Parks'!P161=IF(ISNA(VLOOKUP(B160,[2]hasPublicArtDisplay!$A$1:$B$40,2,FALSE)),FALSE,VLOOKUP(B160,[2]hasPublicArtDisplay!$A$1:$B$40,2,FALSE))</f>
        <v>1</v>
      </c>
      <c r="R160" t="b">
        <f>IF(ISNA(VLOOKUP(B160,[3]hasRestrooms!$A$1:$B$63,2,FALSE)),FALSE,VLOOKUP(B160,[3]hasRestrooms!$A$1:$B$63,2,FALSE))</f>
        <v>1</v>
      </c>
      <c r="S160" t="b">
        <f>IF(ISNA(VLOOKUP(B160,[4]hasPortolet!$A$1:$B$81,2,FALSE)),FALSE,VLOOKUP(B160,[4]hasPortolet!$A$1:$B$81,2,FALSE))</f>
        <v>0</v>
      </c>
      <c r="T160" t="b">
        <f>IF(ISNA(VLOOKUP(B160,[5]hasWater!$A$1:$B$157,2,FALSE)),FALSE,VLOOKUP(B160,[5]hasWater!$A$1:$B$157,2,FALSE))</f>
        <v>1</v>
      </c>
      <c r="U160" t="b">
        <f>IF(ISNA(VLOOKUP(B160,[6]hasPavillion!$A$1:$B$97,2,FALSE)),FALSE,VLOOKUP(B160,[6]hasPavillion!$A$1:$B$97,2,FALSE))</f>
        <v>1</v>
      </c>
      <c r="V160" t="b">
        <f>IF(ISNA(VLOOKUP(B160,[7]hasPicnicTable!$A$1:$B$149,2,FALSE)),FALSE,VLOOKUP(B160,[7]hasPicnicTable!$A$1:$B$149,2,FALSE))</f>
        <v>1</v>
      </c>
      <c r="W160" t="b">
        <f>IF(ISNA(VLOOKUP(B160,[8]hasGrill!$A$1:$B$106,2,FALSE)),FALSE,VLOOKUP(B160,[8]hasGrill!$A$1:$B$106,2,FALSE))</f>
        <v>1</v>
      </c>
      <c r="X160" t="b">
        <f>IF(ISNA(VLOOKUP(B160,[9]hasPlayground!$A$1:$B$133,2,FALSE)),FALSE,VLOOKUP(B160,[9]hasPlayground!$A$1:$B$133,2,FALSE))</f>
        <v>1</v>
      </c>
      <c r="Y160" t="b">
        <f>IF(ISNA(VLOOKUP(B160,[10]hasBaseball!$A$1:$B$24,2,FALSE)),FALSE,VLOOKUP(B160,[10]hasBaseball!$A$1:$B$24,2,FALSE))</f>
        <v>0</v>
      </c>
      <c r="Z160" t="b">
        <f>IF(ISNA(VLOOKUP(B160,[11]hasBasketBall!$A$1:$B$90,2,FALSE)),FALSE,VLOOKUP(B160,[11]hasBasketBall!$A$1:$B$90,2,FALSE))</f>
        <v>1</v>
      </c>
      <c r="AA160" t="b">
        <v>0</v>
      </c>
      <c r="AB160" t="b">
        <v>0</v>
      </c>
      <c r="AC160" t="b">
        <v>0</v>
      </c>
      <c r="AD160" t="b">
        <v>0</v>
      </c>
      <c r="AE160" t="b">
        <f>IF(ISNA(VLOOKUP(B160,[12]hasDogPark!$A$1:$B$14,2,FALSE)),FALSE,VLOOKUP(B160,[12]hasDogPark!$A$1:$B$14,2,FALSE))</f>
        <v>0</v>
      </c>
      <c r="AF160" t="b">
        <v>0</v>
      </c>
      <c r="AG160" t="b">
        <v>0</v>
      </c>
      <c r="AH160" t="b">
        <v>0</v>
      </c>
      <c r="AI160" t="b">
        <v>0</v>
      </c>
      <c r="AJ160" t="b">
        <f>IF(ISNA(VLOOKUP(B160,[13]hasSkatePark!$A$1:$B$16,2,FALSE)),FALSE,VLOOKUP(B160,[13]hasSkatePark!$A$1:$B$16,2,FALSE))</f>
        <v>0</v>
      </c>
      <c r="AK160" t="b">
        <f>IF(ISNA(VLOOKUP(B160,[14]hasSoccer!$A$1:$B$31,2,FALSE)),FALSE,VLOOKUP(B160,[14]hasSoccer!$A$1:$B$31,2,FALSE))</f>
        <v>1</v>
      </c>
      <c r="AL160" t="b">
        <f>IF(ISNA(VLOOKUP(B160,[15]hasSoftball!$A$1:$B$55,2,FALSE)),FALSE,VLOOKUP(B160,[15]hasSoftball!$A$1:$B$55,2,FALSE))</f>
        <v>1</v>
      </c>
      <c r="AM160" t="b">
        <f>IF(ISNA(VLOOKUP(B160,[16]hasTennis!$A$1:$B$34,2,FALSE)),FALSE,VLOOKUP(B160,[16]hasTennis!$A$1:$B$34,2,FALSE))</f>
        <v>0</v>
      </c>
      <c r="AN160" t="b">
        <v>0</v>
      </c>
      <c r="AO160" t="b">
        <f>IF(ISNA(VLOOKUP(B160,[17]hasPool!$A$1:$B$29,2,FALSE)),FALSE,VLOOKUP(B160,[17]hasPool!$A$1:$B$29,2,FALSE))</f>
        <v>0</v>
      </c>
      <c r="AP160" t="b">
        <v>0</v>
      </c>
      <c r="AQ160" t="b">
        <f>IF(ISNA(VLOOKUP(B160,[18]unpavedBike!$A$1:$B$19,2,FALSE)),FALSE,VLOOKUP(B160,[18]unpavedBike!$A$1:$B$19,2,FALSE))</f>
        <v>0</v>
      </c>
      <c r="AR160" t="b">
        <f>IF(ISNA(VLOOKUP(B160,[19]pavedBike!$A$1:$B$62,2,FALSE)),FALSE,VLOOKUP(B160,[19]pavedBike!$A$1:$B$62,2,FALSE))</f>
        <v>0</v>
      </c>
      <c r="AS160" t="b">
        <f>IF(ISNA(VLOOKUP(B160,[20]hasWalkingTrail!$A$1:$B$142,2,FALSE)),FALSE,VLOOKUP(B160,[20]hasWalkingTrail!$A$1:$B$142,2,FALSE))</f>
        <v>1</v>
      </c>
    </row>
    <row r="161" spans="1:45" x14ac:dyDescent="0.2">
      <c r="A161">
        <v>200</v>
      </c>
      <c r="B161" t="s">
        <v>293</v>
      </c>
      <c r="E161" t="s">
        <v>39</v>
      </c>
      <c r="G161">
        <v>-98</v>
      </c>
      <c r="H161">
        <v>29</v>
      </c>
      <c r="I161">
        <v>0</v>
      </c>
      <c r="J161" t="b">
        <v>0</v>
      </c>
      <c r="N161" t="b">
        <f>IF(ISNA(VLOOKUP(B161,[1]hasCommunityCenter!$A$1:$B$45,2,FALSE)),FALSE,VLOOKUP(B161,[1]hasCommunityCenter!$A$1:$B$45,2,FALSE))</f>
        <v>0</v>
      </c>
      <c r="O161" t="b">
        <v>0</v>
      </c>
      <c r="P161" t="b">
        <v>0</v>
      </c>
      <c r="Q161" t="b">
        <f>'School Parks'!P162=IF(ISNA(VLOOKUP(B161,[2]hasPublicArtDisplay!$A$1:$B$40,2,FALSE)),FALSE,VLOOKUP(B161,[2]hasPublicArtDisplay!$A$1:$B$40,2,FALSE))</f>
        <v>1</v>
      </c>
      <c r="R161" t="b">
        <f>IF(ISNA(VLOOKUP(B161,[3]hasRestrooms!$A$1:$B$63,2,FALSE)),FALSE,VLOOKUP(B161,[3]hasRestrooms!$A$1:$B$63,2,FALSE))</f>
        <v>0</v>
      </c>
      <c r="S161" t="b">
        <f>IF(ISNA(VLOOKUP(B161,[4]hasPortolet!$A$1:$B$81,2,FALSE)),FALSE,VLOOKUP(B161,[4]hasPortolet!$A$1:$B$81,2,FALSE))</f>
        <v>0</v>
      </c>
      <c r="T161" t="b">
        <f>IF(ISNA(VLOOKUP(B161,[5]hasWater!$A$1:$B$157,2,FALSE)),FALSE,VLOOKUP(B161,[5]hasWater!$A$1:$B$157,2,FALSE))</f>
        <v>1</v>
      </c>
      <c r="U161" t="b">
        <f>IF(ISNA(VLOOKUP(B161,[6]hasPavillion!$A$1:$B$97,2,FALSE)),FALSE,VLOOKUP(B161,[6]hasPavillion!$A$1:$B$97,2,FALSE))</f>
        <v>1</v>
      </c>
      <c r="V161" t="b">
        <f>IF(ISNA(VLOOKUP(B161,[7]hasPicnicTable!$A$1:$B$149,2,FALSE)),FALSE,VLOOKUP(B161,[7]hasPicnicTable!$A$1:$B$149,2,FALSE))</f>
        <v>1</v>
      </c>
      <c r="W161" t="b">
        <f>IF(ISNA(VLOOKUP(B161,[8]hasGrill!$A$1:$B$106,2,FALSE)),FALSE,VLOOKUP(B161,[8]hasGrill!$A$1:$B$106,2,FALSE))</f>
        <v>0</v>
      </c>
      <c r="X161" t="b">
        <f>IF(ISNA(VLOOKUP(B161,[9]hasPlayground!$A$1:$B$133,2,FALSE)),FALSE,VLOOKUP(B161,[9]hasPlayground!$A$1:$B$133,2,FALSE))</f>
        <v>1</v>
      </c>
      <c r="Y161" t="b">
        <f>IF(ISNA(VLOOKUP(B161,[10]hasBaseball!$A$1:$B$24,2,FALSE)),FALSE,VLOOKUP(B161,[10]hasBaseball!$A$1:$B$24,2,FALSE))</f>
        <v>0</v>
      </c>
      <c r="Z161" t="b">
        <f>IF(ISNA(VLOOKUP(B161,[11]hasBasketBall!$A$1:$B$90,2,FALSE)),FALSE,VLOOKUP(B161,[11]hasBasketBall!$A$1:$B$90,2,FALSE))</f>
        <v>0</v>
      </c>
      <c r="AA161" t="b">
        <v>0</v>
      </c>
      <c r="AB161" t="b">
        <v>0</v>
      </c>
      <c r="AC161" t="b">
        <v>0</v>
      </c>
      <c r="AD161" t="b">
        <v>0</v>
      </c>
      <c r="AE161" t="b">
        <f>IF(ISNA(VLOOKUP(B161,[12]hasDogPark!$A$1:$B$14,2,FALSE)),FALSE,VLOOKUP(B161,[12]hasDogPark!$A$1:$B$14,2,FALSE))</f>
        <v>0</v>
      </c>
      <c r="AF161" t="b">
        <v>0</v>
      </c>
      <c r="AG161" t="b">
        <v>0</v>
      </c>
      <c r="AH161" t="b">
        <v>0</v>
      </c>
      <c r="AI161" t="b">
        <v>0</v>
      </c>
      <c r="AJ161" t="b">
        <f>IF(ISNA(VLOOKUP(B161,[13]hasSkatePark!$A$1:$B$16,2,FALSE)),FALSE,VLOOKUP(B161,[13]hasSkatePark!$A$1:$B$16,2,FALSE))</f>
        <v>0</v>
      </c>
      <c r="AK161" t="b">
        <f>IF(ISNA(VLOOKUP(B161,[14]hasSoccer!$A$1:$B$31,2,FALSE)),FALSE,VLOOKUP(B161,[14]hasSoccer!$A$1:$B$31,2,FALSE))</f>
        <v>0</v>
      </c>
      <c r="AL161" t="b">
        <f>IF(ISNA(VLOOKUP(B161,[15]hasSoftball!$A$1:$B$55,2,FALSE)),FALSE,VLOOKUP(B161,[15]hasSoftball!$A$1:$B$55,2,FALSE))</f>
        <v>0</v>
      </c>
      <c r="AM161" t="b">
        <f>IF(ISNA(VLOOKUP(B161,[16]hasTennis!$A$1:$B$34,2,FALSE)),FALSE,VLOOKUP(B161,[16]hasTennis!$A$1:$B$34,2,FALSE))</f>
        <v>0</v>
      </c>
      <c r="AN161" t="b">
        <v>0</v>
      </c>
      <c r="AO161" t="b">
        <f>IF(ISNA(VLOOKUP(B161,[17]hasPool!$A$1:$B$29,2,FALSE)),FALSE,VLOOKUP(B161,[17]hasPool!$A$1:$B$29,2,FALSE))</f>
        <v>0</v>
      </c>
      <c r="AP161" t="b">
        <v>0</v>
      </c>
      <c r="AQ161" t="b">
        <f>IF(ISNA(VLOOKUP(B161,[18]unpavedBike!$A$1:$B$19,2,FALSE)),FALSE,VLOOKUP(B161,[18]unpavedBike!$A$1:$B$19,2,FALSE))</f>
        <v>0</v>
      </c>
      <c r="AR161" t="b">
        <f>IF(ISNA(VLOOKUP(B161,[19]pavedBike!$A$1:$B$62,2,FALSE)),FALSE,VLOOKUP(B161,[19]pavedBike!$A$1:$B$62,2,FALSE))</f>
        <v>0</v>
      </c>
      <c r="AS161" t="b">
        <f>IF(ISNA(VLOOKUP(B161,[20]hasWalkingTrail!$A$1:$B$142,2,FALSE)),FALSE,VLOOKUP(B161,[20]hasWalkingTrail!$A$1:$B$142,2,FALSE))</f>
        <v>1</v>
      </c>
    </row>
    <row r="162" spans="1:45" x14ac:dyDescent="0.2">
      <c r="A162">
        <v>201</v>
      </c>
      <c r="B162" t="s">
        <v>294</v>
      </c>
      <c r="E162" t="s">
        <v>39</v>
      </c>
      <c r="G162">
        <v>-98</v>
      </c>
      <c r="H162">
        <v>29</v>
      </c>
      <c r="I162">
        <v>0</v>
      </c>
      <c r="J162" t="b">
        <v>0</v>
      </c>
      <c r="N162" t="b">
        <f>IF(ISNA(VLOOKUP(B162,[1]hasCommunityCenter!$A$1:$B$45,2,FALSE)),FALSE,VLOOKUP(B162,[1]hasCommunityCenter!$A$1:$B$45,2,FALSE))</f>
        <v>0</v>
      </c>
      <c r="O162" t="b">
        <v>0</v>
      </c>
      <c r="P162" t="b">
        <v>0</v>
      </c>
      <c r="Q162" t="b">
        <f>'School Parks'!P163=IF(ISNA(VLOOKUP(B162,[2]hasPublicArtDisplay!$A$1:$B$40,2,FALSE)),FALSE,VLOOKUP(B162,[2]hasPublicArtDisplay!$A$1:$B$40,2,FALSE))</f>
        <v>1</v>
      </c>
      <c r="R162" t="b">
        <f>IF(ISNA(VLOOKUP(B162,[3]hasRestrooms!$A$1:$B$63,2,FALSE)),FALSE,VLOOKUP(B162,[3]hasRestrooms!$A$1:$B$63,2,FALSE))</f>
        <v>0</v>
      </c>
      <c r="S162" t="b">
        <f>IF(ISNA(VLOOKUP(B162,[4]hasPortolet!$A$1:$B$81,2,FALSE)),FALSE,VLOOKUP(B162,[4]hasPortolet!$A$1:$B$81,2,FALSE))</f>
        <v>0</v>
      </c>
      <c r="T162" t="b">
        <f>IF(ISNA(VLOOKUP(B162,[5]hasWater!$A$1:$B$157,2,FALSE)),FALSE,VLOOKUP(B162,[5]hasWater!$A$1:$B$157,2,FALSE))</f>
        <v>0</v>
      </c>
      <c r="U162" t="b">
        <f>IF(ISNA(VLOOKUP(B162,[6]hasPavillion!$A$1:$B$97,2,FALSE)),FALSE,VLOOKUP(B162,[6]hasPavillion!$A$1:$B$97,2,FALSE))</f>
        <v>0</v>
      </c>
      <c r="V162" t="b">
        <f>IF(ISNA(VLOOKUP(B162,[7]hasPicnicTable!$A$1:$B$149,2,FALSE)),FALSE,VLOOKUP(B162,[7]hasPicnicTable!$A$1:$B$149,2,FALSE))</f>
        <v>0</v>
      </c>
      <c r="W162" t="b">
        <f>IF(ISNA(VLOOKUP(B162,[8]hasGrill!$A$1:$B$106,2,FALSE)),FALSE,VLOOKUP(B162,[8]hasGrill!$A$1:$B$106,2,FALSE))</f>
        <v>0</v>
      </c>
      <c r="X162" t="b">
        <f>IF(ISNA(VLOOKUP(B162,[9]hasPlayground!$A$1:$B$133,2,FALSE)),FALSE,VLOOKUP(B162,[9]hasPlayground!$A$1:$B$133,2,FALSE))</f>
        <v>0</v>
      </c>
      <c r="Y162" t="b">
        <f>IF(ISNA(VLOOKUP(B162,[10]hasBaseball!$A$1:$B$24,2,FALSE)),FALSE,VLOOKUP(B162,[10]hasBaseball!$A$1:$B$24,2,FALSE))</f>
        <v>0</v>
      </c>
      <c r="Z162" t="b">
        <f>IF(ISNA(VLOOKUP(B162,[11]hasBasketBall!$A$1:$B$90,2,FALSE)),FALSE,VLOOKUP(B162,[11]hasBasketBall!$A$1:$B$90,2,FALSE))</f>
        <v>0</v>
      </c>
      <c r="AA162" t="b">
        <v>0</v>
      </c>
      <c r="AB162" t="b">
        <v>0</v>
      </c>
      <c r="AC162" t="b">
        <v>0</v>
      </c>
      <c r="AD162" t="b">
        <v>0</v>
      </c>
      <c r="AE162" t="b">
        <f>IF(ISNA(VLOOKUP(B162,[12]hasDogPark!$A$1:$B$14,2,FALSE)),FALSE,VLOOKUP(B162,[12]hasDogPark!$A$1:$B$14,2,FALSE))</f>
        <v>0</v>
      </c>
      <c r="AF162" t="b">
        <v>0</v>
      </c>
      <c r="AG162" t="b">
        <v>0</v>
      </c>
      <c r="AH162" t="b">
        <v>0</v>
      </c>
      <c r="AI162" t="b">
        <v>0</v>
      </c>
      <c r="AJ162" t="b">
        <f>IF(ISNA(VLOOKUP(B162,[13]hasSkatePark!$A$1:$B$16,2,FALSE)),FALSE,VLOOKUP(B162,[13]hasSkatePark!$A$1:$B$16,2,FALSE))</f>
        <v>0</v>
      </c>
      <c r="AK162" t="b">
        <f>IF(ISNA(VLOOKUP(B162,[14]hasSoccer!$A$1:$B$31,2,FALSE)),FALSE,VLOOKUP(B162,[14]hasSoccer!$A$1:$B$31,2,FALSE))</f>
        <v>0</v>
      </c>
      <c r="AL162" t="b">
        <f>IF(ISNA(VLOOKUP(B162,[15]hasSoftball!$A$1:$B$55,2,FALSE)),FALSE,VLOOKUP(B162,[15]hasSoftball!$A$1:$B$55,2,FALSE))</f>
        <v>0</v>
      </c>
      <c r="AM162" t="b">
        <f>IF(ISNA(VLOOKUP(B162,[16]hasTennis!$A$1:$B$34,2,FALSE)),FALSE,VLOOKUP(B162,[16]hasTennis!$A$1:$B$34,2,FALSE))</f>
        <v>0</v>
      </c>
      <c r="AN162" t="b">
        <v>0</v>
      </c>
      <c r="AO162" t="b">
        <f>IF(ISNA(VLOOKUP(B162,[17]hasPool!$A$1:$B$29,2,FALSE)),FALSE,VLOOKUP(B162,[17]hasPool!$A$1:$B$29,2,FALSE))</f>
        <v>0</v>
      </c>
      <c r="AP162" t="b">
        <v>0</v>
      </c>
      <c r="AQ162" t="b">
        <f>IF(ISNA(VLOOKUP(B162,[18]unpavedBike!$A$1:$B$19,2,FALSE)),FALSE,VLOOKUP(B162,[18]unpavedBike!$A$1:$B$19,2,FALSE))</f>
        <v>0</v>
      </c>
      <c r="AR162" t="b">
        <f>IF(ISNA(VLOOKUP(B162,[19]pavedBike!$A$1:$B$62,2,FALSE)),FALSE,VLOOKUP(B162,[19]pavedBike!$A$1:$B$62,2,FALSE))</f>
        <v>0</v>
      </c>
      <c r="AS162" t="b">
        <f>IF(ISNA(VLOOKUP(B162,[20]hasWalkingTrail!$A$1:$B$142,2,FALSE)),FALSE,VLOOKUP(B162,[20]hasWalkingTrail!$A$1:$B$142,2,FALSE))</f>
        <v>0</v>
      </c>
    </row>
    <row r="163" spans="1:45" x14ac:dyDescent="0.2">
      <c r="A163">
        <v>203</v>
      </c>
      <c r="B163" t="s">
        <v>295</v>
      </c>
      <c r="E163" t="s">
        <v>39</v>
      </c>
      <c r="G163">
        <v>-98</v>
      </c>
      <c r="H163">
        <v>29</v>
      </c>
      <c r="I163">
        <v>0</v>
      </c>
      <c r="J163" t="b">
        <v>0</v>
      </c>
      <c r="N163" t="b">
        <f>IF(ISNA(VLOOKUP(B163,[1]hasCommunityCenter!$A$1:$B$45,2,FALSE)),FALSE,VLOOKUP(B163,[1]hasCommunityCenter!$A$1:$B$45,2,FALSE))</f>
        <v>0</v>
      </c>
      <c r="O163" t="b">
        <v>0</v>
      </c>
      <c r="P163" t="b">
        <v>0</v>
      </c>
      <c r="Q163" t="b">
        <f>'School Parks'!P164=IF(ISNA(VLOOKUP(B163,[2]hasPublicArtDisplay!$A$1:$B$40,2,FALSE)),FALSE,VLOOKUP(B163,[2]hasPublicArtDisplay!$A$1:$B$40,2,FALSE))</f>
        <v>0</v>
      </c>
      <c r="R163" t="b">
        <f>IF(ISNA(VLOOKUP(B163,[3]hasRestrooms!$A$1:$B$63,2,FALSE)),FALSE,VLOOKUP(B163,[3]hasRestrooms!$A$1:$B$63,2,FALSE))</f>
        <v>0</v>
      </c>
      <c r="S163" t="b">
        <f>IF(ISNA(VLOOKUP(B163,[4]hasPortolet!$A$1:$B$81,2,FALSE)),FALSE,VLOOKUP(B163,[4]hasPortolet!$A$1:$B$81,2,FALSE))</f>
        <v>0</v>
      </c>
      <c r="T163" t="b">
        <f>IF(ISNA(VLOOKUP(B163,[5]hasWater!$A$1:$B$157,2,FALSE)),FALSE,VLOOKUP(B163,[5]hasWater!$A$1:$B$157,2,FALSE))</f>
        <v>0</v>
      </c>
      <c r="U163" t="b">
        <f>IF(ISNA(VLOOKUP(B163,[6]hasPavillion!$A$1:$B$97,2,FALSE)),FALSE,VLOOKUP(B163,[6]hasPavillion!$A$1:$B$97,2,FALSE))</f>
        <v>0</v>
      </c>
      <c r="V163" t="b">
        <f>IF(ISNA(VLOOKUP(B163,[7]hasPicnicTable!$A$1:$B$149,2,FALSE)),FALSE,VLOOKUP(B163,[7]hasPicnicTable!$A$1:$B$149,2,FALSE))</f>
        <v>0</v>
      </c>
      <c r="W163" t="b">
        <f>IF(ISNA(VLOOKUP(B163,[8]hasGrill!$A$1:$B$106,2,FALSE)),FALSE,VLOOKUP(B163,[8]hasGrill!$A$1:$B$106,2,FALSE))</f>
        <v>0</v>
      </c>
      <c r="X163" t="b">
        <f>IF(ISNA(VLOOKUP(B163,[9]hasPlayground!$A$1:$B$133,2,FALSE)),FALSE,VLOOKUP(B163,[9]hasPlayground!$A$1:$B$133,2,FALSE))</f>
        <v>0</v>
      </c>
      <c r="Y163" t="b">
        <f>IF(ISNA(VLOOKUP(B163,[10]hasBaseball!$A$1:$B$24,2,FALSE)),FALSE,VLOOKUP(B163,[10]hasBaseball!$A$1:$B$24,2,FALSE))</f>
        <v>0</v>
      </c>
      <c r="Z163" t="b">
        <f>IF(ISNA(VLOOKUP(B163,[11]hasBasketBall!$A$1:$B$90,2,FALSE)),FALSE,VLOOKUP(B163,[11]hasBasketBall!$A$1:$B$90,2,FALSE))</f>
        <v>0</v>
      </c>
      <c r="AA163" t="b">
        <v>0</v>
      </c>
      <c r="AB163" t="b">
        <v>0</v>
      </c>
      <c r="AC163" t="b">
        <v>0</v>
      </c>
      <c r="AD163" t="b">
        <v>0</v>
      </c>
      <c r="AE163" t="b">
        <f>IF(ISNA(VLOOKUP(B163,[12]hasDogPark!$A$1:$B$14,2,FALSE)),FALSE,VLOOKUP(B163,[12]hasDogPark!$A$1:$B$14,2,FALSE))</f>
        <v>0</v>
      </c>
      <c r="AF163" t="b">
        <v>0</v>
      </c>
      <c r="AG163" t="b">
        <v>0</v>
      </c>
      <c r="AH163" t="b">
        <v>0</v>
      </c>
      <c r="AI163" t="b">
        <v>0</v>
      </c>
      <c r="AJ163" t="b">
        <f>IF(ISNA(VLOOKUP(B163,[13]hasSkatePark!$A$1:$B$16,2,FALSE)),FALSE,VLOOKUP(B163,[13]hasSkatePark!$A$1:$B$16,2,FALSE))</f>
        <v>0</v>
      </c>
      <c r="AK163" t="b">
        <f>IF(ISNA(VLOOKUP(B163,[14]hasSoccer!$A$1:$B$31,2,FALSE)),FALSE,VLOOKUP(B163,[14]hasSoccer!$A$1:$B$31,2,FALSE))</f>
        <v>0</v>
      </c>
      <c r="AL163" t="b">
        <f>IF(ISNA(VLOOKUP(B163,[15]hasSoftball!$A$1:$B$55,2,FALSE)),FALSE,VLOOKUP(B163,[15]hasSoftball!$A$1:$B$55,2,FALSE))</f>
        <v>0</v>
      </c>
      <c r="AM163" t="b">
        <f>IF(ISNA(VLOOKUP(B163,[16]hasTennis!$A$1:$B$34,2,FALSE)),FALSE,VLOOKUP(B163,[16]hasTennis!$A$1:$B$34,2,FALSE))</f>
        <v>0</v>
      </c>
      <c r="AN163" t="b">
        <v>0</v>
      </c>
      <c r="AO163" t="b">
        <f>IF(ISNA(VLOOKUP(B163,[17]hasPool!$A$1:$B$29,2,FALSE)),FALSE,VLOOKUP(B163,[17]hasPool!$A$1:$B$29,2,FALSE))</f>
        <v>0</v>
      </c>
      <c r="AP163" t="b">
        <v>0</v>
      </c>
      <c r="AQ163" t="b">
        <f>IF(ISNA(VLOOKUP(B163,[18]unpavedBike!$A$1:$B$19,2,FALSE)),FALSE,VLOOKUP(B163,[18]unpavedBike!$A$1:$B$19,2,FALSE))</f>
        <v>0</v>
      </c>
      <c r="AR163" t="b">
        <f>IF(ISNA(VLOOKUP(B163,[19]pavedBike!$A$1:$B$62,2,FALSE)),FALSE,VLOOKUP(B163,[19]pavedBike!$A$1:$B$62,2,FALSE))</f>
        <v>0</v>
      </c>
      <c r="AS163" t="b">
        <f>IF(ISNA(VLOOKUP(B163,[20]hasWalkingTrail!$A$1:$B$142,2,FALSE)),FALSE,VLOOKUP(B163,[20]hasWalkingTrail!$A$1:$B$142,2,FALSE))</f>
        <v>1</v>
      </c>
    </row>
    <row r="164" spans="1:45" x14ac:dyDescent="0.2">
      <c r="A164">
        <v>206</v>
      </c>
      <c r="B164" t="s">
        <v>296</v>
      </c>
      <c r="E164" t="s">
        <v>39</v>
      </c>
      <c r="G164">
        <v>-98</v>
      </c>
      <c r="H164">
        <v>29</v>
      </c>
      <c r="I164">
        <v>0</v>
      </c>
      <c r="J164" t="b">
        <v>0</v>
      </c>
      <c r="N164" t="b">
        <f>IF(ISNA(VLOOKUP(B164,[1]hasCommunityCenter!$A$1:$B$45,2,FALSE)),FALSE,VLOOKUP(B164,[1]hasCommunityCenter!$A$1:$B$45,2,FALSE))</f>
        <v>0</v>
      </c>
      <c r="O164" t="b">
        <v>0</v>
      </c>
      <c r="P164" t="b">
        <v>0</v>
      </c>
      <c r="Q164" t="b">
        <f>'School Parks'!P165=IF(ISNA(VLOOKUP(B164,[2]hasPublicArtDisplay!$A$1:$B$40,2,FALSE)),FALSE,VLOOKUP(B164,[2]hasPublicArtDisplay!$A$1:$B$40,2,FALSE))</f>
        <v>1</v>
      </c>
      <c r="R164" t="b">
        <f>IF(ISNA(VLOOKUP(B164,[3]hasRestrooms!$A$1:$B$63,2,FALSE)),FALSE,VLOOKUP(B164,[3]hasRestrooms!$A$1:$B$63,2,FALSE))</f>
        <v>0</v>
      </c>
      <c r="S164" t="b">
        <f>IF(ISNA(VLOOKUP(B164,[4]hasPortolet!$A$1:$B$81,2,FALSE)),FALSE,VLOOKUP(B164,[4]hasPortolet!$A$1:$B$81,2,FALSE))</f>
        <v>0</v>
      </c>
      <c r="T164" t="b">
        <f>IF(ISNA(VLOOKUP(B164,[5]hasWater!$A$1:$B$157,2,FALSE)),FALSE,VLOOKUP(B164,[5]hasWater!$A$1:$B$157,2,FALSE))</f>
        <v>0</v>
      </c>
      <c r="U164" t="b">
        <f>IF(ISNA(VLOOKUP(B164,[6]hasPavillion!$A$1:$B$97,2,FALSE)),FALSE,VLOOKUP(B164,[6]hasPavillion!$A$1:$B$97,2,FALSE))</f>
        <v>0</v>
      </c>
      <c r="V164" t="b">
        <f>IF(ISNA(VLOOKUP(B164,[7]hasPicnicTable!$A$1:$B$149,2,FALSE)),FALSE,VLOOKUP(B164,[7]hasPicnicTable!$A$1:$B$149,2,FALSE))</f>
        <v>0</v>
      </c>
      <c r="W164" t="b">
        <f>IF(ISNA(VLOOKUP(B164,[8]hasGrill!$A$1:$B$106,2,FALSE)),FALSE,VLOOKUP(B164,[8]hasGrill!$A$1:$B$106,2,FALSE))</f>
        <v>0</v>
      </c>
      <c r="X164" t="b">
        <f>IF(ISNA(VLOOKUP(B164,[9]hasPlayground!$A$1:$B$133,2,FALSE)),FALSE,VLOOKUP(B164,[9]hasPlayground!$A$1:$B$133,2,FALSE))</f>
        <v>1</v>
      </c>
      <c r="Y164" t="b">
        <f>IF(ISNA(VLOOKUP(B164,[10]hasBaseball!$A$1:$B$24,2,FALSE)),FALSE,VLOOKUP(B164,[10]hasBaseball!$A$1:$B$24,2,FALSE))</f>
        <v>0</v>
      </c>
      <c r="Z164" t="b">
        <f>IF(ISNA(VLOOKUP(B164,[11]hasBasketBall!$A$1:$B$90,2,FALSE)),FALSE,VLOOKUP(B164,[11]hasBasketBall!$A$1:$B$90,2,FALSE))</f>
        <v>0</v>
      </c>
      <c r="AA164" t="b">
        <v>0</v>
      </c>
      <c r="AB164" t="b">
        <v>0</v>
      </c>
      <c r="AC164" t="b">
        <v>0</v>
      </c>
      <c r="AD164" t="b">
        <v>0</v>
      </c>
      <c r="AE164" t="b">
        <f>IF(ISNA(VLOOKUP(B164,[12]hasDogPark!$A$1:$B$14,2,FALSE)),FALSE,VLOOKUP(B164,[12]hasDogPark!$A$1:$B$14,2,FALSE))</f>
        <v>0</v>
      </c>
      <c r="AF164" t="b">
        <v>0</v>
      </c>
      <c r="AG164" t="b">
        <v>0</v>
      </c>
      <c r="AH164" t="b">
        <v>0</v>
      </c>
      <c r="AI164" t="b">
        <v>0</v>
      </c>
      <c r="AJ164" t="b">
        <f>IF(ISNA(VLOOKUP(B164,[13]hasSkatePark!$A$1:$B$16,2,FALSE)),FALSE,VLOOKUP(B164,[13]hasSkatePark!$A$1:$B$16,2,FALSE))</f>
        <v>0</v>
      </c>
      <c r="AK164" t="b">
        <f>IF(ISNA(VLOOKUP(B164,[14]hasSoccer!$A$1:$B$31,2,FALSE)),FALSE,VLOOKUP(B164,[14]hasSoccer!$A$1:$B$31,2,FALSE))</f>
        <v>0</v>
      </c>
      <c r="AL164" t="b">
        <f>IF(ISNA(VLOOKUP(B164,[15]hasSoftball!$A$1:$B$55,2,FALSE)),FALSE,VLOOKUP(B164,[15]hasSoftball!$A$1:$B$55,2,FALSE))</f>
        <v>0</v>
      </c>
      <c r="AM164" t="b">
        <f>IF(ISNA(VLOOKUP(B164,[16]hasTennis!$A$1:$B$34,2,FALSE)),FALSE,VLOOKUP(B164,[16]hasTennis!$A$1:$B$34,2,FALSE))</f>
        <v>0</v>
      </c>
      <c r="AN164" t="b">
        <v>0</v>
      </c>
      <c r="AO164" t="b">
        <f>IF(ISNA(VLOOKUP(B164,[17]hasPool!$A$1:$B$29,2,FALSE)),FALSE,VLOOKUP(B164,[17]hasPool!$A$1:$B$29,2,FALSE))</f>
        <v>0</v>
      </c>
      <c r="AP164" t="b">
        <v>0</v>
      </c>
      <c r="AQ164" t="b">
        <f>IF(ISNA(VLOOKUP(B164,[18]unpavedBike!$A$1:$B$19,2,FALSE)),FALSE,VLOOKUP(B164,[18]unpavedBike!$A$1:$B$19,2,FALSE))</f>
        <v>0</v>
      </c>
      <c r="AR164" t="b">
        <f>IF(ISNA(VLOOKUP(B164,[19]pavedBike!$A$1:$B$62,2,FALSE)),FALSE,VLOOKUP(B164,[19]pavedBike!$A$1:$B$62,2,FALSE))</f>
        <v>0</v>
      </c>
      <c r="AS164" t="b">
        <f>IF(ISNA(VLOOKUP(B164,[20]hasWalkingTrail!$A$1:$B$142,2,FALSE)),FALSE,VLOOKUP(B164,[20]hasWalkingTrail!$A$1:$B$142,2,FALSE))</f>
        <v>0</v>
      </c>
    </row>
    <row r="165" spans="1:45" x14ac:dyDescent="0.2">
      <c r="A165">
        <v>207</v>
      </c>
      <c r="B165" t="s">
        <v>297</v>
      </c>
      <c r="E165" t="s">
        <v>39</v>
      </c>
      <c r="G165">
        <v>-98</v>
      </c>
      <c r="H165">
        <v>29</v>
      </c>
      <c r="I165">
        <v>0</v>
      </c>
      <c r="J165" t="b">
        <v>0</v>
      </c>
      <c r="N165" t="b">
        <f>IF(ISNA(VLOOKUP(B165,[1]hasCommunityCenter!$A$1:$B$45,2,FALSE)),FALSE,VLOOKUP(B165,[1]hasCommunityCenter!$A$1:$B$45,2,FALSE))</f>
        <v>0</v>
      </c>
      <c r="O165" t="b">
        <v>0</v>
      </c>
      <c r="P165" t="b">
        <v>0</v>
      </c>
      <c r="Q165" t="b">
        <f>'School Parks'!P166=IF(ISNA(VLOOKUP(B165,[2]hasPublicArtDisplay!$A$1:$B$40,2,FALSE)),FALSE,VLOOKUP(B165,[2]hasPublicArtDisplay!$A$1:$B$40,2,FALSE))</f>
        <v>1</v>
      </c>
      <c r="R165" t="b">
        <f>IF(ISNA(VLOOKUP(B165,[3]hasRestrooms!$A$1:$B$63,2,FALSE)),FALSE,VLOOKUP(B165,[3]hasRestrooms!$A$1:$B$63,2,FALSE))</f>
        <v>0</v>
      </c>
      <c r="S165" t="b">
        <f>IF(ISNA(VLOOKUP(B165,[4]hasPortolet!$A$1:$B$81,2,FALSE)),FALSE,VLOOKUP(B165,[4]hasPortolet!$A$1:$B$81,2,FALSE))</f>
        <v>0</v>
      </c>
      <c r="T165" t="b">
        <f>IF(ISNA(VLOOKUP(B165,[5]hasWater!$A$1:$B$157,2,FALSE)),FALSE,VLOOKUP(B165,[5]hasWater!$A$1:$B$157,2,FALSE))</f>
        <v>0</v>
      </c>
      <c r="U165" t="b">
        <f>IF(ISNA(VLOOKUP(B165,[6]hasPavillion!$A$1:$B$97,2,FALSE)),FALSE,VLOOKUP(B165,[6]hasPavillion!$A$1:$B$97,2,FALSE))</f>
        <v>0</v>
      </c>
      <c r="V165" t="b">
        <f>IF(ISNA(VLOOKUP(B165,[7]hasPicnicTable!$A$1:$B$149,2,FALSE)),FALSE,VLOOKUP(B165,[7]hasPicnicTable!$A$1:$B$149,2,FALSE))</f>
        <v>0</v>
      </c>
      <c r="W165" t="b">
        <f>IF(ISNA(VLOOKUP(B165,[8]hasGrill!$A$1:$B$106,2,FALSE)),FALSE,VLOOKUP(B165,[8]hasGrill!$A$1:$B$106,2,FALSE))</f>
        <v>0</v>
      </c>
      <c r="X165" t="b">
        <f>IF(ISNA(VLOOKUP(B165,[9]hasPlayground!$A$1:$B$133,2,FALSE)),FALSE,VLOOKUP(B165,[9]hasPlayground!$A$1:$B$133,2,FALSE))</f>
        <v>0</v>
      </c>
      <c r="Y165" t="b">
        <f>IF(ISNA(VLOOKUP(B165,[10]hasBaseball!$A$1:$B$24,2,FALSE)),FALSE,VLOOKUP(B165,[10]hasBaseball!$A$1:$B$24,2,FALSE))</f>
        <v>0</v>
      </c>
      <c r="Z165" t="b">
        <f>IF(ISNA(VLOOKUP(B165,[11]hasBasketBall!$A$1:$B$90,2,FALSE)),FALSE,VLOOKUP(B165,[11]hasBasketBall!$A$1:$B$90,2,FALSE))</f>
        <v>0</v>
      </c>
      <c r="AA165" t="b">
        <v>0</v>
      </c>
      <c r="AB165" t="b">
        <v>0</v>
      </c>
      <c r="AC165" t="b">
        <v>0</v>
      </c>
      <c r="AD165" t="b">
        <v>0</v>
      </c>
      <c r="AE165" t="b">
        <f>IF(ISNA(VLOOKUP(B165,[12]hasDogPark!$A$1:$B$14,2,FALSE)),FALSE,VLOOKUP(B165,[12]hasDogPark!$A$1:$B$14,2,FALSE))</f>
        <v>0</v>
      </c>
      <c r="AF165" t="b">
        <v>0</v>
      </c>
      <c r="AG165" t="b">
        <v>0</v>
      </c>
      <c r="AH165" t="b">
        <v>0</v>
      </c>
      <c r="AI165" t="b">
        <v>0</v>
      </c>
      <c r="AJ165" t="b">
        <f>IF(ISNA(VLOOKUP(B165,[13]hasSkatePark!$A$1:$B$16,2,FALSE)),FALSE,VLOOKUP(B165,[13]hasSkatePark!$A$1:$B$16,2,FALSE))</f>
        <v>0</v>
      </c>
      <c r="AK165" t="b">
        <f>IF(ISNA(VLOOKUP(B165,[14]hasSoccer!$A$1:$B$31,2,FALSE)),FALSE,VLOOKUP(B165,[14]hasSoccer!$A$1:$B$31,2,FALSE))</f>
        <v>0</v>
      </c>
      <c r="AL165" t="b">
        <f>IF(ISNA(VLOOKUP(B165,[15]hasSoftball!$A$1:$B$55,2,FALSE)),FALSE,VLOOKUP(B165,[15]hasSoftball!$A$1:$B$55,2,FALSE))</f>
        <v>0</v>
      </c>
      <c r="AM165" t="b">
        <f>IF(ISNA(VLOOKUP(B165,[16]hasTennis!$A$1:$B$34,2,FALSE)),FALSE,VLOOKUP(B165,[16]hasTennis!$A$1:$B$34,2,FALSE))</f>
        <v>0</v>
      </c>
      <c r="AN165" t="b">
        <v>0</v>
      </c>
      <c r="AO165" t="b">
        <f>IF(ISNA(VLOOKUP(B165,[17]hasPool!$A$1:$B$29,2,FALSE)),FALSE,VLOOKUP(B165,[17]hasPool!$A$1:$B$29,2,FALSE))</f>
        <v>0</v>
      </c>
      <c r="AP165" t="b">
        <v>0</v>
      </c>
      <c r="AQ165" t="b">
        <f>IF(ISNA(VLOOKUP(B165,[18]unpavedBike!$A$1:$B$19,2,FALSE)),FALSE,VLOOKUP(B165,[18]unpavedBike!$A$1:$B$19,2,FALSE))</f>
        <v>0</v>
      </c>
      <c r="AR165" t="b">
        <f>IF(ISNA(VLOOKUP(B165,[19]pavedBike!$A$1:$B$62,2,FALSE)),FALSE,VLOOKUP(B165,[19]pavedBike!$A$1:$B$62,2,FALSE))</f>
        <v>0</v>
      </c>
      <c r="AS165" t="b">
        <f>IF(ISNA(VLOOKUP(B165,[20]hasWalkingTrail!$A$1:$B$142,2,FALSE)),FALSE,VLOOKUP(B165,[20]hasWalkingTrail!$A$1:$B$142,2,FALSE))</f>
        <v>0</v>
      </c>
    </row>
    <row r="166" spans="1:45" x14ac:dyDescent="0.2">
      <c r="A166">
        <v>208</v>
      </c>
      <c r="B166" t="s">
        <v>298</v>
      </c>
      <c r="E166" t="s">
        <v>39</v>
      </c>
      <c r="G166">
        <v>-98</v>
      </c>
      <c r="H166">
        <v>29</v>
      </c>
      <c r="I166">
        <v>0</v>
      </c>
      <c r="J166" t="b">
        <v>0</v>
      </c>
      <c r="N166" t="b">
        <f>IF(ISNA(VLOOKUP(B166,[1]hasCommunityCenter!$A$1:$B$45,2,FALSE)),FALSE,VLOOKUP(B166,[1]hasCommunityCenter!$A$1:$B$45,2,FALSE))</f>
        <v>1</v>
      </c>
      <c r="O166" t="b">
        <v>0</v>
      </c>
      <c r="P166" t="b">
        <v>0</v>
      </c>
      <c r="Q166" t="b">
        <f>'School Parks'!P167=IF(ISNA(VLOOKUP(B166,[2]hasPublicArtDisplay!$A$1:$B$40,2,FALSE)),FALSE,VLOOKUP(B166,[2]hasPublicArtDisplay!$A$1:$B$40,2,FALSE))</f>
        <v>1</v>
      </c>
      <c r="R166" t="b">
        <f>IF(ISNA(VLOOKUP(B166,[3]hasRestrooms!$A$1:$B$63,2,FALSE)),FALSE,VLOOKUP(B166,[3]hasRestrooms!$A$1:$B$63,2,FALSE))</f>
        <v>1</v>
      </c>
      <c r="S166" t="b">
        <f>IF(ISNA(VLOOKUP(B166,[4]hasPortolet!$A$1:$B$81,2,FALSE)),FALSE,VLOOKUP(B166,[4]hasPortolet!$A$1:$B$81,2,FALSE))</f>
        <v>0</v>
      </c>
      <c r="T166" t="b">
        <f>IF(ISNA(VLOOKUP(B166,[5]hasWater!$A$1:$B$157,2,FALSE)),FALSE,VLOOKUP(B166,[5]hasWater!$A$1:$B$157,2,FALSE))</f>
        <v>1</v>
      </c>
      <c r="U166" t="b">
        <f>IF(ISNA(VLOOKUP(B166,[6]hasPavillion!$A$1:$B$97,2,FALSE)),FALSE,VLOOKUP(B166,[6]hasPavillion!$A$1:$B$97,2,FALSE))</f>
        <v>1</v>
      </c>
      <c r="V166" t="b">
        <f>IF(ISNA(VLOOKUP(B166,[7]hasPicnicTable!$A$1:$B$149,2,FALSE)),FALSE,VLOOKUP(B166,[7]hasPicnicTable!$A$1:$B$149,2,FALSE))</f>
        <v>1</v>
      </c>
      <c r="W166" t="b">
        <f>IF(ISNA(VLOOKUP(B166,[8]hasGrill!$A$1:$B$106,2,FALSE)),FALSE,VLOOKUP(B166,[8]hasGrill!$A$1:$B$106,2,FALSE))</f>
        <v>1</v>
      </c>
      <c r="X166" t="b">
        <f>IF(ISNA(VLOOKUP(B166,[9]hasPlayground!$A$1:$B$133,2,FALSE)),FALSE,VLOOKUP(B166,[9]hasPlayground!$A$1:$B$133,2,FALSE))</f>
        <v>1</v>
      </c>
      <c r="Y166" t="b">
        <f>IF(ISNA(VLOOKUP(B166,[10]hasBaseball!$A$1:$B$24,2,FALSE)),FALSE,VLOOKUP(B166,[10]hasBaseball!$A$1:$B$24,2,FALSE))</f>
        <v>0</v>
      </c>
      <c r="Z166" t="b">
        <f>IF(ISNA(VLOOKUP(B166,[11]hasBasketBall!$A$1:$B$90,2,FALSE)),FALSE,VLOOKUP(B166,[11]hasBasketBall!$A$1:$B$90,2,FALSE))</f>
        <v>1</v>
      </c>
      <c r="AA166" t="b">
        <v>0</v>
      </c>
      <c r="AB166" t="b">
        <v>0</v>
      </c>
      <c r="AC166" t="b">
        <v>0</v>
      </c>
      <c r="AD166" t="b">
        <v>0</v>
      </c>
      <c r="AE166" t="b">
        <f>IF(ISNA(VLOOKUP(B166,[12]hasDogPark!$A$1:$B$14,2,FALSE)),FALSE,VLOOKUP(B166,[12]hasDogPark!$A$1:$B$14,2,FALSE))</f>
        <v>0</v>
      </c>
      <c r="AF166" t="b">
        <v>0</v>
      </c>
      <c r="AG166" t="b">
        <v>0</v>
      </c>
      <c r="AH166" t="b">
        <v>0</v>
      </c>
      <c r="AI166" t="b">
        <v>0</v>
      </c>
      <c r="AJ166" t="b">
        <f>IF(ISNA(VLOOKUP(B166,[13]hasSkatePark!$A$1:$B$16,2,FALSE)),FALSE,VLOOKUP(B166,[13]hasSkatePark!$A$1:$B$16,2,FALSE))</f>
        <v>0</v>
      </c>
      <c r="AK166" t="b">
        <f>IF(ISNA(VLOOKUP(B166,[14]hasSoccer!$A$1:$B$31,2,FALSE)),FALSE,VLOOKUP(B166,[14]hasSoccer!$A$1:$B$31,2,FALSE))</f>
        <v>0</v>
      </c>
      <c r="AL166" t="b">
        <f>IF(ISNA(VLOOKUP(B166,[15]hasSoftball!$A$1:$B$55,2,FALSE)),FALSE,VLOOKUP(B166,[15]hasSoftball!$A$1:$B$55,2,FALSE))</f>
        <v>0</v>
      </c>
      <c r="AM166" t="b">
        <f>IF(ISNA(VLOOKUP(B166,[16]hasTennis!$A$1:$B$34,2,FALSE)),FALSE,VLOOKUP(B166,[16]hasTennis!$A$1:$B$34,2,FALSE))</f>
        <v>0</v>
      </c>
      <c r="AN166" t="b">
        <v>0</v>
      </c>
      <c r="AO166" t="b">
        <f>IF(ISNA(VLOOKUP(B166,[17]hasPool!$A$1:$B$29,2,FALSE)),FALSE,VLOOKUP(B166,[17]hasPool!$A$1:$B$29,2,FALSE))</f>
        <v>1</v>
      </c>
      <c r="AP166" t="b">
        <v>0</v>
      </c>
      <c r="AQ166" t="b">
        <f>IF(ISNA(VLOOKUP(B166,[18]unpavedBike!$A$1:$B$19,2,FALSE)),FALSE,VLOOKUP(B166,[18]unpavedBike!$A$1:$B$19,2,FALSE))</f>
        <v>0</v>
      </c>
      <c r="AR166" t="b">
        <f>IF(ISNA(VLOOKUP(B166,[19]pavedBike!$A$1:$B$62,2,FALSE)),FALSE,VLOOKUP(B166,[19]pavedBike!$A$1:$B$62,2,FALSE))</f>
        <v>0</v>
      </c>
      <c r="AS166" t="b">
        <f>IF(ISNA(VLOOKUP(B166,[20]hasWalkingTrail!$A$1:$B$142,2,FALSE)),FALSE,VLOOKUP(B166,[20]hasWalkingTrail!$A$1:$B$142,2,FALSE))</f>
        <v>1</v>
      </c>
    </row>
    <row r="167" spans="1:45" x14ac:dyDescent="0.2">
      <c r="A167">
        <v>209</v>
      </c>
      <c r="B167" t="s">
        <v>299</v>
      </c>
      <c r="E167" t="s">
        <v>39</v>
      </c>
      <c r="G167">
        <v>-98</v>
      </c>
      <c r="H167">
        <v>29</v>
      </c>
      <c r="I167">
        <v>0</v>
      </c>
      <c r="J167" t="b">
        <v>0</v>
      </c>
      <c r="N167" t="b">
        <f>IF(ISNA(VLOOKUP(B167,[1]hasCommunityCenter!$A$1:$B$45,2,FALSE)),FALSE,VLOOKUP(B167,[1]hasCommunityCenter!$A$1:$B$45,2,FALSE))</f>
        <v>1</v>
      </c>
      <c r="O167" t="b">
        <v>0</v>
      </c>
      <c r="P167" t="b">
        <v>0</v>
      </c>
      <c r="Q167" t="b">
        <f>'School Parks'!P168=IF(ISNA(VLOOKUP(B167,[2]hasPublicArtDisplay!$A$1:$B$40,2,FALSE)),FALSE,VLOOKUP(B167,[2]hasPublicArtDisplay!$A$1:$B$40,2,FALSE))</f>
        <v>1</v>
      </c>
      <c r="R167" t="b">
        <f>IF(ISNA(VLOOKUP(B167,[3]hasRestrooms!$A$1:$B$63,2,FALSE)),FALSE,VLOOKUP(B167,[3]hasRestrooms!$A$1:$B$63,2,FALSE))</f>
        <v>1</v>
      </c>
      <c r="S167" t="b">
        <f>IF(ISNA(VLOOKUP(B167,[4]hasPortolet!$A$1:$B$81,2,FALSE)),FALSE,VLOOKUP(B167,[4]hasPortolet!$A$1:$B$81,2,FALSE))</f>
        <v>0</v>
      </c>
      <c r="T167" t="b">
        <f>IF(ISNA(VLOOKUP(B167,[5]hasWater!$A$1:$B$157,2,FALSE)),FALSE,VLOOKUP(B167,[5]hasWater!$A$1:$B$157,2,FALSE))</f>
        <v>1</v>
      </c>
      <c r="U167" t="b">
        <f>IF(ISNA(VLOOKUP(B167,[6]hasPavillion!$A$1:$B$97,2,FALSE)),FALSE,VLOOKUP(B167,[6]hasPavillion!$A$1:$B$97,2,FALSE))</f>
        <v>1</v>
      </c>
      <c r="V167" t="b">
        <f>IF(ISNA(VLOOKUP(B167,[7]hasPicnicTable!$A$1:$B$149,2,FALSE)),FALSE,VLOOKUP(B167,[7]hasPicnicTable!$A$1:$B$149,2,FALSE))</f>
        <v>1</v>
      </c>
      <c r="W167" t="b">
        <f>IF(ISNA(VLOOKUP(B167,[8]hasGrill!$A$1:$B$106,2,FALSE)),FALSE,VLOOKUP(B167,[8]hasGrill!$A$1:$B$106,2,FALSE))</f>
        <v>0</v>
      </c>
      <c r="X167" t="b">
        <f>IF(ISNA(VLOOKUP(B167,[9]hasPlayground!$A$1:$B$133,2,FALSE)),FALSE,VLOOKUP(B167,[9]hasPlayground!$A$1:$B$133,2,FALSE))</f>
        <v>1</v>
      </c>
      <c r="Y167" t="b">
        <f>IF(ISNA(VLOOKUP(B167,[10]hasBaseball!$A$1:$B$24,2,FALSE)),FALSE,VLOOKUP(B167,[10]hasBaseball!$A$1:$B$24,2,FALSE))</f>
        <v>1</v>
      </c>
      <c r="Z167" t="b">
        <f>IF(ISNA(VLOOKUP(B167,[11]hasBasketBall!$A$1:$B$90,2,FALSE)),FALSE,VLOOKUP(B167,[11]hasBasketBall!$A$1:$B$90,2,FALSE))</f>
        <v>1</v>
      </c>
      <c r="AA167" t="b">
        <v>0</v>
      </c>
      <c r="AB167" t="b">
        <v>0</v>
      </c>
      <c r="AC167" t="b">
        <v>0</v>
      </c>
      <c r="AD167" t="b">
        <v>0</v>
      </c>
      <c r="AE167" t="b">
        <f>IF(ISNA(VLOOKUP(B167,[12]hasDogPark!$A$1:$B$14,2,FALSE)),FALSE,VLOOKUP(B167,[12]hasDogPark!$A$1:$B$14,2,FALSE))</f>
        <v>0</v>
      </c>
      <c r="AF167" t="b">
        <v>1</v>
      </c>
      <c r="AG167" t="b">
        <v>0</v>
      </c>
      <c r="AH167" t="b">
        <v>0</v>
      </c>
      <c r="AI167" t="b">
        <v>0</v>
      </c>
      <c r="AJ167" t="b">
        <f>IF(ISNA(VLOOKUP(B167,[13]hasSkatePark!$A$1:$B$16,2,FALSE)),FALSE,VLOOKUP(B167,[13]hasSkatePark!$A$1:$B$16,2,FALSE))</f>
        <v>1</v>
      </c>
      <c r="AK167" t="b">
        <f>IF(ISNA(VLOOKUP(B167,[14]hasSoccer!$A$1:$B$31,2,FALSE)),FALSE,VLOOKUP(B167,[14]hasSoccer!$A$1:$B$31,2,FALSE))</f>
        <v>1</v>
      </c>
      <c r="AL167" t="b">
        <f>IF(ISNA(VLOOKUP(B167,[15]hasSoftball!$A$1:$B$55,2,FALSE)),FALSE,VLOOKUP(B167,[15]hasSoftball!$A$1:$B$55,2,FALSE))</f>
        <v>1</v>
      </c>
      <c r="AM167" t="b">
        <f>IF(ISNA(VLOOKUP(B167,[16]hasTennis!$A$1:$B$34,2,FALSE)),FALSE,VLOOKUP(B167,[16]hasTennis!$A$1:$B$34,2,FALSE))</f>
        <v>1</v>
      </c>
      <c r="AN167" t="b">
        <v>0</v>
      </c>
      <c r="AO167" t="b">
        <f>IF(ISNA(VLOOKUP(B167,[17]hasPool!$A$1:$B$29,2,FALSE)),FALSE,VLOOKUP(B167,[17]hasPool!$A$1:$B$29,2,FALSE))</f>
        <v>1</v>
      </c>
      <c r="AP167" t="b">
        <v>0</v>
      </c>
      <c r="AQ167" t="b">
        <f>IF(ISNA(VLOOKUP(B167,[18]unpavedBike!$A$1:$B$19,2,FALSE)),FALSE,VLOOKUP(B167,[18]unpavedBike!$A$1:$B$19,2,FALSE))</f>
        <v>0</v>
      </c>
      <c r="AR167" t="b">
        <f>IF(ISNA(VLOOKUP(B167,[19]pavedBike!$A$1:$B$62,2,FALSE)),FALSE,VLOOKUP(B167,[19]pavedBike!$A$1:$B$62,2,FALSE))</f>
        <v>1</v>
      </c>
      <c r="AS167" t="b">
        <f>IF(ISNA(VLOOKUP(B167,[20]hasWalkingTrail!$A$1:$B$142,2,FALSE)),FALSE,VLOOKUP(B167,[20]hasWalkingTrail!$A$1:$B$142,2,FALSE))</f>
        <v>1</v>
      </c>
    </row>
    <row r="168" spans="1:45" x14ac:dyDescent="0.2">
      <c r="A168">
        <v>210</v>
      </c>
      <c r="B168" t="s">
        <v>300</v>
      </c>
      <c r="E168" t="s">
        <v>39</v>
      </c>
      <c r="G168">
        <v>-98</v>
      </c>
      <c r="H168">
        <v>29</v>
      </c>
      <c r="I168">
        <v>0</v>
      </c>
      <c r="J168" t="b">
        <v>0</v>
      </c>
      <c r="N168" t="b">
        <f>IF(ISNA(VLOOKUP(B168,[1]hasCommunityCenter!$A$1:$B$45,2,FALSE)),FALSE,VLOOKUP(B168,[1]hasCommunityCenter!$A$1:$B$45,2,FALSE))</f>
        <v>0</v>
      </c>
      <c r="O168" t="b">
        <v>0</v>
      </c>
      <c r="P168" t="b">
        <v>0</v>
      </c>
      <c r="Q168" t="b">
        <f>'School Parks'!P169=IF(ISNA(VLOOKUP(B168,[2]hasPublicArtDisplay!$A$1:$B$40,2,FALSE)),FALSE,VLOOKUP(B168,[2]hasPublicArtDisplay!$A$1:$B$40,2,FALSE))</f>
        <v>1</v>
      </c>
      <c r="R168" t="b">
        <f>IF(ISNA(VLOOKUP(B168,[3]hasRestrooms!$A$1:$B$63,2,FALSE)),FALSE,VLOOKUP(B168,[3]hasRestrooms!$A$1:$B$63,2,FALSE))</f>
        <v>0</v>
      </c>
      <c r="S168" t="b">
        <f>IF(ISNA(VLOOKUP(B168,[4]hasPortolet!$A$1:$B$81,2,FALSE)),FALSE,VLOOKUP(B168,[4]hasPortolet!$A$1:$B$81,2,FALSE))</f>
        <v>1</v>
      </c>
      <c r="T168" t="b">
        <f>IF(ISNA(VLOOKUP(B168,[5]hasWater!$A$1:$B$157,2,FALSE)),FALSE,VLOOKUP(B168,[5]hasWater!$A$1:$B$157,2,FALSE))</f>
        <v>1</v>
      </c>
      <c r="U168" t="b">
        <f>IF(ISNA(VLOOKUP(B168,[6]hasPavillion!$A$1:$B$97,2,FALSE)),FALSE,VLOOKUP(B168,[6]hasPavillion!$A$1:$B$97,2,FALSE))</f>
        <v>0</v>
      </c>
      <c r="V168" t="b">
        <f>IF(ISNA(VLOOKUP(B168,[7]hasPicnicTable!$A$1:$B$149,2,FALSE)),FALSE,VLOOKUP(B168,[7]hasPicnicTable!$A$1:$B$149,2,FALSE))</f>
        <v>1</v>
      </c>
      <c r="W168" t="b">
        <f>IF(ISNA(VLOOKUP(B168,[8]hasGrill!$A$1:$B$106,2,FALSE)),FALSE,VLOOKUP(B168,[8]hasGrill!$A$1:$B$106,2,FALSE))</f>
        <v>1</v>
      </c>
      <c r="X168" t="b">
        <f>IF(ISNA(VLOOKUP(B168,[9]hasPlayground!$A$1:$B$133,2,FALSE)),FALSE,VLOOKUP(B168,[9]hasPlayground!$A$1:$B$133,2,FALSE))</f>
        <v>1</v>
      </c>
      <c r="Y168" t="b">
        <f>IF(ISNA(VLOOKUP(B168,[10]hasBaseball!$A$1:$B$24,2,FALSE)),FALSE,VLOOKUP(B168,[10]hasBaseball!$A$1:$B$24,2,FALSE))</f>
        <v>0</v>
      </c>
      <c r="Z168" t="b">
        <f>IF(ISNA(VLOOKUP(B168,[11]hasBasketBall!$A$1:$B$90,2,FALSE)),FALSE,VLOOKUP(B168,[11]hasBasketBall!$A$1:$B$90,2,FALSE))</f>
        <v>1</v>
      </c>
      <c r="AA168" t="b">
        <v>0</v>
      </c>
      <c r="AB168" t="b">
        <v>0</v>
      </c>
      <c r="AC168" t="b">
        <v>0</v>
      </c>
      <c r="AD168" t="b">
        <v>0</v>
      </c>
      <c r="AE168" t="b">
        <f>IF(ISNA(VLOOKUP(B168,[12]hasDogPark!$A$1:$B$14,2,FALSE)),FALSE,VLOOKUP(B168,[12]hasDogPark!$A$1:$B$14,2,FALSE))</f>
        <v>0</v>
      </c>
      <c r="AF168" t="b">
        <v>0</v>
      </c>
      <c r="AG168" t="b">
        <v>0</v>
      </c>
      <c r="AH168" t="b">
        <v>0</v>
      </c>
      <c r="AI168" t="b">
        <v>0</v>
      </c>
      <c r="AJ168" t="b">
        <f>IF(ISNA(VLOOKUP(B168,[13]hasSkatePark!$A$1:$B$16,2,FALSE)),FALSE,VLOOKUP(B168,[13]hasSkatePark!$A$1:$B$16,2,FALSE))</f>
        <v>0</v>
      </c>
      <c r="AK168" t="b">
        <f>IF(ISNA(VLOOKUP(B168,[14]hasSoccer!$A$1:$B$31,2,FALSE)),FALSE,VLOOKUP(B168,[14]hasSoccer!$A$1:$B$31,2,FALSE))</f>
        <v>1</v>
      </c>
      <c r="AL168" t="b">
        <f>IF(ISNA(VLOOKUP(B168,[15]hasSoftball!$A$1:$B$55,2,FALSE)),FALSE,VLOOKUP(B168,[15]hasSoftball!$A$1:$B$55,2,FALSE))</f>
        <v>1</v>
      </c>
      <c r="AM168" t="b">
        <f>IF(ISNA(VLOOKUP(B168,[16]hasTennis!$A$1:$B$34,2,FALSE)),FALSE,VLOOKUP(B168,[16]hasTennis!$A$1:$B$34,2,FALSE))</f>
        <v>1</v>
      </c>
      <c r="AN168" t="b">
        <v>0</v>
      </c>
      <c r="AO168" t="b">
        <f>IF(ISNA(VLOOKUP(B168,[17]hasPool!$A$1:$B$29,2,FALSE)),FALSE,VLOOKUP(B168,[17]hasPool!$A$1:$B$29,2,FALSE))</f>
        <v>0</v>
      </c>
      <c r="AP168" t="b">
        <v>0</v>
      </c>
      <c r="AQ168" t="b">
        <f>IF(ISNA(VLOOKUP(B168,[18]unpavedBike!$A$1:$B$19,2,FALSE)),FALSE,VLOOKUP(B168,[18]unpavedBike!$A$1:$B$19,2,FALSE))</f>
        <v>0</v>
      </c>
      <c r="AR168" t="b">
        <f>IF(ISNA(VLOOKUP(B168,[19]pavedBike!$A$1:$B$62,2,FALSE)),FALSE,VLOOKUP(B168,[19]pavedBike!$A$1:$B$62,2,FALSE))</f>
        <v>0</v>
      </c>
      <c r="AS168" t="b">
        <f>IF(ISNA(VLOOKUP(B168,[20]hasWalkingTrail!$A$1:$B$142,2,FALSE)),FALSE,VLOOKUP(B168,[20]hasWalkingTrail!$A$1:$B$142,2,FALSE))</f>
        <v>1</v>
      </c>
    </row>
    <row r="169" spans="1:45" x14ac:dyDescent="0.2">
      <c r="A169">
        <v>214</v>
      </c>
      <c r="B169" t="s">
        <v>301</v>
      </c>
      <c r="E169" t="s">
        <v>39</v>
      </c>
      <c r="G169">
        <v>-98</v>
      </c>
      <c r="H169">
        <v>29</v>
      </c>
      <c r="I169">
        <v>0</v>
      </c>
      <c r="J169" t="b">
        <v>0</v>
      </c>
      <c r="N169" t="b">
        <f>IF(ISNA(VLOOKUP(B169,[1]hasCommunityCenter!$A$1:$B$45,2,FALSE)),FALSE,VLOOKUP(B169,[1]hasCommunityCenter!$A$1:$B$45,2,FALSE))</f>
        <v>1</v>
      </c>
      <c r="O169" t="b">
        <v>0</v>
      </c>
      <c r="P169" t="b">
        <v>0</v>
      </c>
      <c r="Q169" t="b">
        <f>'School Parks'!P170=IF(ISNA(VLOOKUP(B169,[2]hasPublicArtDisplay!$A$1:$B$40,2,FALSE)),FALSE,VLOOKUP(B169,[2]hasPublicArtDisplay!$A$1:$B$40,2,FALSE))</f>
        <v>1</v>
      </c>
      <c r="R169" t="b">
        <f>IF(ISNA(VLOOKUP(B169,[3]hasRestrooms!$A$1:$B$63,2,FALSE)),FALSE,VLOOKUP(B169,[3]hasRestrooms!$A$1:$B$63,2,FALSE))</f>
        <v>0</v>
      </c>
      <c r="S169" t="b">
        <f>IF(ISNA(VLOOKUP(B169,[4]hasPortolet!$A$1:$B$81,2,FALSE)),FALSE,VLOOKUP(B169,[4]hasPortolet!$A$1:$B$81,2,FALSE))</f>
        <v>0</v>
      </c>
      <c r="T169" t="b">
        <f>IF(ISNA(VLOOKUP(B169,[5]hasWater!$A$1:$B$157,2,FALSE)),FALSE,VLOOKUP(B169,[5]hasWater!$A$1:$B$157,2,FALSE))</f>
        <v>0</v>
      </c>
      <c r="U169" t="b">
        <f>IF(ISNA(VLOOKUP(B169,[6]hasPavillion!$A$1:$B$97,2,FALSE)),FALSE,VLOOKUP(B169,[6]hasPavillion!$A$1:$B$97,2,FALSE))</f>
        <v>0</v>
      </c>
      <c r="V169" t="b">
        <f>IF(ISNA(VLOOKUP(B169,[7]hasPicnicTable!$A$1:$B$149,2,FALSE)),FALSE,VLOOKUP(B169,[7]hasPicnicTable!$A$1:$B$149,2,FALSE))</f>
        <v>1</v>
      </c>
      <c r="W169" t="b">
        <f>IF(ISNA(VLOOKUP(B169,[8]hasGrill!$A$1:$B$106,2,FALSE)),FALSE,VLOOKUP(B169,[8]hasGrill!$A$1:$B$106,2,FALSE))</f>
        <v>0</v>
      </c>
      <c r="X169" t="b">
        <f>IF(ISNA(VLOOKUP(B169,[9]hasPlayground!$A$1:$B$133,2,FALSE)),FALSE,VLOOKUP(B169,[9]hasPlayground!$A$1:$B$133,2,FALSE))</f>
        <v>1</v>
      </c>
      <c r="Y169" t="b">
        <f>IF(ISNA(VLOOKUP(B169,[10]hasBaseball!$A$1:$B$24,2,FALSE)),FALSE,VLOOKUP(B169,[10]hasBaseball!$A$1:$B$24,2,FALSE))</f>
        <v>0</v>
      </c>
      <c r="Z169" t="b">
        <f>IF(ISNA(VLOOKUP(B169,[11]hasBasketBall!$A$1:$B$90,2,FALSE)),FALSE,VLOOKUP(B169,[11]hasBasketBall!$A$1:$B$90,2,FALSE))</f>
        <v>1</v>
      </c>
      <c r="AA169" t="b">
        <v>0</v>
      </c>
      <c r="AB169" t="b">
        <v>0</v>
      </c>
      <c r="AC169" t="b">
        <v>0</v>
      </c>
      <c r="AD169" t="b">
        <v>0</v>
      </c>
      <c r="AE169" t="b">
        <f>IF(ISNA(VLOOKUP(B169,[12]hasDogPark!$A$1:$B$14,2,FALSE)),FALSE,VLOOKUP(B169,[12]hasDogPark!$A$1:$B$14,2,FALSE))</f>
        <v>0</v>
      </c>
      <c r="AF169" t="b">
        <v>0</v>
      </c>
      <c r="AG169" t="b">
        <v>0</v>
      </c>
      <c r="AH169" t="b">
        <v>0</v>
      </c>
      <c r="AI169" t="b">
        <v>0</v>
      </c>
      <c r="AJ169" t="b">
        <f>IF(ISNA(VLOOKUP(B169,[13]hasSkatePark!$A$1:$B$16,2,FALSE)),FALSE,VLOOKUP(B169,[13]hasSkatePark!$A$1:$B$16,2,FALSE))</f>
        <v>0</v>
      </c>
      <c r="AK169" t="b">
        <f>IF(ISNA(VLOOKUP(B169,[14]hasSoccer!$A$1:$B$31,2,FALSE)),FALSE,VLOOKUP(B169,[14]hasSoccer!$A$1:$B$31,2,FALSE))</f>
        <v>0</v>
      </c>
      <c r="AL169" t="b">
        <f>IF(ISNA(VLOOKUP(B169,[15]hasSoftball!$A$1:$B$55,2,FALSE)),FALSE,VLOOKUP(B169,[15]hasSoftball!$A$1:$B$55,2,FALSE))</f>
        <v>1</v>
      </c>
      <c r="AM169" t="b">
        <f>IF(ISNA(VLOOKUP(B169,[16]hasTennis!$A$1:$B$34,2,FALSE)),FALSE,VLOOKUP(B169,[16]hasTennis!$A$1:$B$34,2,FALSE))</f>
        <v>1</v>
      </c>
      <c r="AN169" t="b">
        <v>0</v>
      </c>
      <c r="AO169" t="b">
        <f>IF(ISNA(VLOOKUP(B169,[17]hasPool!$A$1:$B$29,2,FALSE)),FALSE,VLOOKUP(B169,[17]hasPool!$A$1:$B$29,2,FALSE))</f>
        <v>0</v>
      </c>
      <c r="AP169" t="b">
        <v>0</v>
      </c>
      <c r="AQ169" t="b">
        <f>IF(ISNA(VLOOKUP(B169,[18]unpavedBike!$A$1:$B$19,2,FALSE)),FALSE,VLOOKUP(B169,[18]unpavedBike!$A$1:$B$19,2,FALSE))</f>
        <v>0</v>
      </c>
      <c r="AR169" t="b">
        <f>IF(ISNA(VLOOKUP(B169,[19]pavedBike!$A$1:$B$62,2,FALSE)),FALSE,VLOOKUP(B169,[19]pavedBike!$A$1:$B$62,2,FALSE))</f>
        <v>0</v>
      </c>
      <c r="AS169" t="b">
        <f>IF(ISNA(VLOOKUP(B169,[20]hasWalkingTrail!$A$1:$B$142,2,FALSE)),FALSE,VLOOKUP(B169,[20]hasWalkingTrail!$A$1:$B$142,2,FALSE))</f>
        <v>0</v>
      </c>
    </row>
    <row r="170" spans="1:45" x14ac:dyDescent="0.2">
      <c r="A170">
        <v>216</v>
      </c>
      <c r="B170" t="s">
        <v>302</v>
      </c>
      <c r="E170" t="s">
        <v>39</v>
      </c>
      <c r="G170">
        <v>-98</v>
      </c>
      <c r="H170">
        <v>29</v>
      </c>
      <c r="I170">
        <v>0</v>
      </c>
      <c r="J170" t="b">
        <v>0</v>
      </c>
      <c r="N170" t="b">
        <f>IF(ISNA(VLOOKUP(B170,[1]hasCommunityCenter!$A$1:$B$45,2,FALSE)),FALSE,VLOOKUP(B170,[1]hasCommunityCenter!$A$1:$B$45,2,FALSE))</f>
        <v>0</v>
      </c>
      <c r="O170" t="b">
        <v>0</v>
      </c>
      <c r="P170" t="b">
        <v>1</v>
      </c>
      <c r="Q170" t="b">
        <f>'School Parks'!P171=IF(ISNA(VLOOKUP(B170,[2]hasPublicArtDisplay!$A$1:$B$40,2,FALSE)),FALSE,VLOOKUP(B170,[2]hasPublicArtDisplay!$A$1:$B$40,2,FALSE))</f>
        <v>1</v>
      </c>
      <c r="R170" t="b">
        <f>IF(ISNA(VLOOKUP(B170,[3]hasRestrooms!$A$1:$B$63,2,FALSE)),FALSE,VLOOKUP(B170,[3]hasRestrooms!$A$1:$B$63,2,FALSE))</f>
        <v>1</v>
      </c>
      <c r="S170" t="b">
        <f>IF(ISNA(VLOOKUP(B170,[4]hasPortolet!$A$1:$B$81,2,FALSE)),FALSE,VLOOKUP(B170,[4]hasPortolet!$A$1:$B$81,2,FALSE))</f>
        <v>0</v>
      </c>
      <c r="T170" t="b">
        <f>IF(ISNA(VLOOKUP(B170,[5]hasWater!$A$1:$B$157,2,FALSE)),FALSE,VLOOKUP(B170,[5]hasWater!$A$1:$B$157,2,FALSE))</f>
        <v>1</v>
      </c>
      <c r="U170" t="b">
        <f>IF(ISNA(VLOOKUP(B170,[6]hasPavillion!$A$1:$B$97,2,FALSE)),FALSE,VLOOKUP(B170,[6]hasPavillion!$A$1:$B$97,2,FALSE))</f>
        <v>1</v>
      </c>
      <c r="V170" t="b">
        <f>IF(ISNA(VLOOKUP(B170,[7]hasPicnicTable!$A$1:$B$149,2,FALSE)),FALSE,VLOOKUP(B170,[7]hasPicnicTable!$A$1:$B$149,2,FALSE))</f>
        <v>1</v>
      </c>
      <c r="W170" t="b">
        <f>IF(ISNA(VLOOKUP(B170,[8]hasGrill!$A$1:$B$106,2,FALSE)),FALSE,VLOOKUP(B170,[8]hasGrill!$A$1:$B$106,2,FALSE))</f>
        <v>1</v>
      </c>
      <c r="X170" t="b">
        <f>IF(ISNA(VLOOKUP(B170,[9]hasPlayground!$A$1:$B$133,2,FALSE)),FALSE,VLOOKUP(B170,[9]hasPlayground!$A$1:$B$133,2,FALSE))</f>
        <v>1</v>
      </c>
      <c r="Y170" t="b">
        <f>IF(ISNA(VLOOKUP(B170,[10]hasBaseball!$A$1:$B$24,2,FALSE)),FALSE,VLOOKUP(B170,[10]hasBaseball!$A$1:$B$24,2,FALSE))</f>
        <v>0</v>
      </c>
      <c r="Z170" t="b">
        <f>IF(ISNA(VLOOKUP(B170,[11]hasBasketBall!$A$1:$B$90,2,FALSE)),FALSE,VLOOKUP(B170,[11]hasBasketBall!$A$1:$B$90,2,FALSE))</f>
        <v>0</v>
      </c>
      <c r="AA170" t="b">
        <v>0</v>
      </c>
      <c r="AB170" t="b">
        <v>0</v>
      </c>
      <c r="AC170" t="b">
        <v>0</v>
      </c>
      <c r="AD170" t="b">
        <v>0</v>
      </c>
      <c r="AE170" t="b">
        <f>IF(ISNA(VLOOKUP(B170,[12]hasDogPark!$A$1:$B$14,2,FALSE)),FALSE,VLOOKUP(B170,[12]hasDogPark!$A$1:$B$14,2,FALSE))</f>
        <v>0</v>
      </c>
      <c r="AF170" t="b">
        <v>0</v>
      </c>
      <c r="AG170" t="b">
        <v>0</v>
      </c>
      <c r="AH170" t="b">
        <v>0</v>
      </c>
      <c r="AI170" t="b">
        <v>0</v>
      </c>
      <c r="AJ170" t="b">
        <f>IF(ISNA(VLOOKUP(B170,[13]hasSkatePark!$A$1:$B$16,2,FALSE)),FALSE,VLOOKUP(B170,[13]hasSkatePark!$A$1:$B$16,2,FALSE))</f>
        <v>1</v>
      </c>
      <c r="AK170" t="b">
        <f>IF(ISNA(VLOOKUP(B170,[14]hasSoccer!$A$1:$B$31,2,FALSE)),FALSE,VLOOKUP(B170,[14]hasSoccer!$A$1:$B$31,2,FALSE))</f>
        <v>0</v>
      </c>
      <c r="AL170" t="b">
        <f>IF(ISNA(VLOOKUP(B170,[15]hasSoftball!$A$1:$B$55,2,FALSE)),FALSE,VLOOKUP(B170,[15]hasSoftball!$A$1:$B$55,2,FALSE))</f>
        <v>1</v>
      </c>
      <c r="AM170" t="b">
        <f>IF(ISNA(VLOOKUP(B170,[16]hasTennis!$A$1:$B$34,2,FALSE)),FALSE,VLOOKUP(B170,[16]hasTennis!$A$1:$B$34,2,FALSE))</f>
        <v>1</v>
      </c>
      <c r="AN170" t="b">
        <v>0</v>
      </c>
      <c r="AO170" t="b">
        <f>IF(ISNA(VLOOKUP(B170,[17]hasPool!$A$1:$B$29,2,FALSE)),FALSE,VLOOKUP(B170,[17]hasPool!$A$1:$B$29,2,FALSE))</f>
        <v>1</v>
      </c>
      <c r="AP170" t="b">
        <v>0</v>
      </c>
      <c r="AQ170" t="b">
        <f>IF(ISNA(VLOOKUP(B170,[18]unpavedBike!$A$1:$B$19,2,FALSE)),FALSE,VLOOKUP(B170,[18]unpavedBike!$A$1:$B$19,2,FALSE))</f>
        <v>0</v>
      </c>
      <c r="AR170" t="b">
        <f>IF(ISNA(VLOOKUP(B170,[19]pavedBike!$A$1:$B$62,2,FALSE)),FALSE,VLOOKUP(B170,[19]pavedBike!$A$1:$B$62,2,FALSE))</f>
        <v>1</v>
      </c>
      <c r="AS170" t="b">
        <f>IF(ISNA(VLOOKUP(B170,[20]hasWalkingTrail!$A$1:$B$142,2,FALSE)),FALSE,VLOOKUP(B170,[20]hasWalkingTrail!$A$1:$B$142,2,FALSE))</f>
        <v>1</v>
      </c>
    </row>
    <row r="171" spans="1:45" x14ac:dyDescent="0.2">
      <c r="A171">
        <v>217</v>
      </c>
      <c r="B171" t="s">
        <v>303</v>
      </c>
      <c r="E171" t="s">
        <v>39</v>
      </c>
      <c r="G171">
        <v>-98</v>
      </c>
      <c r="H171">
        <v>29</v>
      </c>
      <c r="I171">
        <v>0</v>
      </c>
      <c r="J171" t="b">
        <v>0</v>
      </c>
      <c r="N171" t="b">
        <f>IF(ISNA(VLOOKUP(B171,[1]hasCommunityCenter!$A$1:$B$45,2,FALSE)),FALSE,VLOOKUP(B171,[1]hasCommunityCenter!$A$1:$B$45,2,FALSE))</f>
        <v>0</v>
      </c>
      <c r="O171" t="b">
        <v>0</v>
      </c>
      <c r="P171" t="b">
        <v>0</v>
      </c>
      <c r="Q171" t="b">
        <f>'School Parks'!P172=IF(ISNA(VLOOKUP(B171,[2]hasPublicArtDisplay!$A$1:$B$40,2,FALSE)),FALSE,VLOOKUP(B171,[2]hasPublicArtDisplay!$A$1:$B$40,2,FALSE))</f>
        <v>1</v>
      </c>
      <c r="R171" t="b">
        <f>IF(ISNA(VLOOKUP(B171,[3]hasRestrooms!$A$1:$B$63,2,FALSE)),FALSE,VLOOKUP(B171,[3]hasRestrooms!$A$1:$B$63,2,FALSE))</f>
        <v>0</v>
      </c>
      <c r="S171" t="b">
        <f>IF(ISNA(VLOOKUP(B171,[4]hasPortolet!$A$1:$B$81,2,FALSE)),FALSE,VLOOKUP(B171,[4]hasPortolet!$A$1:$B$81,2,FALSE))</f>
        <v>0</v>
      </c>
      <c r="T171" t="b">
        <f>IF(ISNA(VLOOKUP(B171,[5]hasWater!$A$1:$B$157,2,FALSE)),FALSE,VLOOKUP(B171,[5]hasWater!$A$1:$B$157,2,FALSE))</f>
        <v>1</v>
      </c>
      <c r="U171" t="b">
        <f>IF(ISNA(VLOOKUP(B171,[6]hasPavillion!$A$1:$B$97,2,FALSE)),FALSE,VLOOKUP(B171,[6]hasPavillion!$A$1:$B$97,2,FALSE))</f>
        <v>0</v>
      </c>
      <c r="V171" t="b">
        <f>IF(ISNA(VLOOKUP(B171,[7]hasPicnicTable!$A$1:$B$149,2,FALSE)),FALSE,VLOOKUP(B171,[7]hasPicnicTable!$A$1:$B$149,2,FALSE))</f>
        <v>1</v>
      </c>
      <c r="W171" t="b">
        <f>IF(ISNA(VLOOKUP(B171,[8]hasGrill!$A$1:$B$106,2,FALSE)),FALSE,VLOOKUP(B171,[8]hasGrill!$A$1:$B$106,2,FALSE))</f>
        <v>1</v>
      </c>
      <c r="X171" t="b">
        <f>IF(ISNA(VLOOKUP(B171,[9]hasPlayground!$A$1:$B$133,2,FALSE)),FALSE,VLOOKUP(B171,[9]hasPlayground!$A$1:$B$133,2,FALSE))</f>
        <v>1</v>
      </c>
      <c r="Y171" t="b">
        <f>IF(ISNA(VLOOKUP(B171,[10]hasBaseball!$A$1:$B$24,2,FALSE)),FALSE,VLOOKUP(B171,[10]hasBaseball!$A$1:$B$24,2,FALSE))</f>
        <v>0</v>
      </c>
      <c r="Z171" t="b">
        <f>IF(ISNA(VLOOKUP(B171,[11]hasBasketBall!$A$1:$B$90,2,FALSE)),FALSE,VLOOKUP(B171,[11]hasBasketBall!$A$1:$B$90,2,FALSE))</f>
        <v>0</v>
      </c>
      <c r="AA171" t="b">
        <v>0</v>
      </c>
      <c r="AB171" t="b">
        <v>0</v>
      </c>
      <c r="AC171" t="b">
        <v>0</v>
      </c>
      <c r="AD171" t="b">
        <v>0</v>
      </c>
      <c r="AE171" t="b">
        <f>IF(ISNA(VLOOKUP(B171,[12]hasDogPark!$A$1:$B$14,2,FALSE)),FALSE,VLOOKUP(B171,[12]hasDogPark!$A$1:$B$14,2,FALSE))</f>
        <v>0</v>
      </c>
      <c r="AF171" t="b">
        <v>0</v>
      </c>
      <c r="AG171" t="b">
        <v>0</v>
      </c>
      <c r="AH171" t="b">
        <v>0</v>
      </c>
      <c r="AI171" t="b">
        <v>0</v>
      </c>
      <c r="AJ171" t="b">
        <f>IF(ISNA(VLOOKUP(B171,[13]hasSkatePark!$A$1:$B$16,2,FALSE)),FALSE,VLOOKUP(B171,[13]hasSkatePark!$A$1:$B$16,2,FALSE))</f>
        <v>0</v>
      </c>
      <c r="AK171" t="b">
        <f>IF(ISNA(VLOOKUP(B171,[14]hasSoccer!$A$1:$B$31,2,FALSE)),FALSE,VLOOKUP(B171,[14]hasSoccer!$A$1:$B$31,2,FALSE))</f>
        <v>0</v>
      </c>
      <c r="AL171" t="b">
        <f>IF(ISNA(VLOOKUP(B171,[15]hasSoftball!$A$1:$B$55,2,FALSE)),FALSE,VLOOKUP(B171,[15]hasSoftball!$A$1:$B$55,2,FALSE))</f>
        <v>0</v>
      </c>
      <c r="AM171" t="b">
        <f>IF(ISNA(VLOOKUP(B171,[16]hasTennis!$A$1:$B$34,2,FALSE)),FALSE,VLOOKUP(B171,[16]hasTennis!$A$1:$B$34,2,FALSE))</f>
        <v>0</v>
      </c>
      <c r="AN171" t="b">
        <v>0</v>
      </c>
      <c r="AO171" t="b">
        <f>IF(ISNA(VLOOKUP(B171,[17]hasPool!$A$1:$B$29,2,FALSE)),FALSE,VLOOKUP(B171,[17]hasPool!$A$1:$B$29,2,FALSE))</f>
        <v>0</v>
      </c>
      <c r="AP171" t="b">
        <v>0</v>
      </c>
      <c r="AQ171" t="b">
        <f>IF(ISNA(VLOOKUP(B171,[18]unpavedBike!$A$1:$B$19,2,FALSE)),FALSE,VLOOKUP(B171,[18]unpavedBike!$A$1:$B$19,2,FALSE))</f>
        <v>0</v>
      </c>
      <c r="AR171" t="b">
        <f>IF(ISNA(VLOOKUP(B171,[19]pavedBike!$A$1:$B$62,2,FALSE)),FALSE,VLOOKUP(B171,[19]pavedBike!$A$1:$B$62,2,FALSE))</f>
        <v>0</v>
      </c>
      <c r="AS171" t="b">
        <f>IF(ISNA(VLOOKUP(B171,[20]hasWalkingTrail!$A$1:$B$142,2,FALSE)),FALSE,VLOOKUP(B171,[20]hasWalkingTrail!$A$1:$B$142,2,FALSE))</f>
        <v>0</v>
      </c>
    </row>
    <row r="172" spans="1:45" x14ac:dyDescent="0.2">
      <c r="A172">
        <v>218</v>
      </c>
      <c r="B172" t="s">
        <v>304</v>
      </c>
      <c r="E172" t="s">
        <v>39</v>
      </c>
      <c r="G172">
        <v>-98</v>
      </c>
      <c r="H172">
        <v>29</v>
      </c>
      <c r="I172">
        <v>0</v>
      </c>
      <c r="J172" t="b">
        <v>0</v>
      </c>
      <c r="N172" t="b">
        <f>IF(ISNA(VLOOKUP(B172,[1]hasCommunityCenter!$A$1:$B$45,2,FALSE)),FALSE,VLOOKUP(B172,[1]hasCommunityCenter!$A$1:$B$45,2,FALSE))</f>
        <v>0</v>
      </c>
      <c r="O172" t="b">
        <v>0</v>
      </c>
      <c r="P172" t="b">
        <v>0</v>
      </c>
      <c r="Q172" t="b">
        <f>'School Parks'!P173=IF(ISNA(VLOOKUP(B172,[2]hasPublicArtDisplay!$A$1:$B$40,2,FALSE)),FALSE,VLOOKUP(B172,[2]hasPublicArtDisplay!$A$1:$B$40,2,FALSE))</f>
        <v>1</v>
      </c>
      <c r="R172" t="b">
        <f>IF(ISNA(VLOOKUP(B172,[3]hasRestrooms!$A$1:$B$63,2,FALSE)),FALSE,VLOOKUP(B172,[3]hasRestrooms!$A$1:$B$63,2,FALSE))</f>
        <v>0</v>
      </c>
      <c r="S172" t="b">
        <f>IF(ISNA(VLOOKUP(B172,[4]hasPortolet!$A$1:$B$81,2,FALSE)),FALSE,VLOOKUP(B172,[4]hasPortolet!$A$1:$B$81,2,FALSE))</f>
        <v>0</v>
      </c>
      <c r="T172" t="b">
        <f>IF(ISNA(VLOOKUP(B172,[5]hasWater!$A$1:$B$157,2,FALSE)),FALSE,VLOOKUP(B172,[5]hasWater!$A$1:$B$157,2,FALSE))</f>
        <v>0</v>
      </c>
      <c r="U172" t="b">
        <f>IF(ISNA(VLOOKUP(B172,[6]hasPavillion!$A$1:$B$97,2,FALSE)),FALSE,VLOOKUP(B172,[6]hasPavillion!$A$1:$B$97,2,FALSE))</f>
        <v>0</v>
      </c>
      <c r="V172" t="b">
        <f>IF(ISNA(VLOOKUP(B172,[7]hasPicnicTable!$A$1:$B$149,2,FALSE)),FALSE,VLOOKUP(B172,[7]hasPicnicTable!$A$1:$B$149,2,FALSE))</f>
        <v>0</v>
      </c>
      <c r="W172" t="b">
        <f>IF(ISNA(VLOOKUP(B172,[8]hasGrill!$A$1:$B$106,2,FALSE)),FALSE,VLOOKUP(B172,[8]hasGrill!$A$1:$B$106,2,FALSE))</f>
        <v>0</v>
      </c>
      <c r="X172" t="b">
        <f>IF(ISNA(VLOOKUP(B172,[9]hasPlayground!$A$1:$B$133,2,FALSE)),FALSE,VLOOKUP(B172,[9]hasPlayground!$A$1:$B$133,2,FALSE))</f>
        <v>0</v>
      </c>
      <c r="Y172" t="b">
        <f>IF(ISNA(VLOOKUP(B172,[10]hasBaseball!$A$1:$B$24,2,FALSE)),FALSE,VLOOKUP(B172,[10]hasBaseball!$A$1:$B$24,2,FALSE))</f>
        <v>0</v>
      </c>
      <c r="Z172" t="b">
        <f>IF(ISNA(VLOOKUP(B172,[11]hasBasketBall!$A$1:$B$90,2,FALSE)),FALSE,VLOOKUP(B172,[11]hasBasketBall!$A$1:$B$90,2,FALSE))</f>
        <v>0</v>
      </c>
      <c r="AA172" t="b">
        <v>0</v>
      </c>
      <c r="AB172" t="b">
        <v>0</v>
      </c>
      <c r="AC172" t="b">
        <v>0</v>
      </c>
      <c r="AD172" t="b">
        <v>0</v>
      </c>
      <c r="AE172" t="b">
        <f>IF(ISNA(VLOOKUP(B172,[12]hasDogPark!$A$1:$B$14,2,FALSE)),FALSE,VLOOKUP(B172,[12]hasDogPark!$A$1:$B$14,2,FALSE))</f>
        <v>0</v>
      </c>
      <c r="AF172" t="b">
        <v>0</v>
      </c>
      <c r="AG172" t="b">
        <v>0</v>
      </c>
      <c r="AH172" t="b">
        <v>0</v>
      </c>
      <c r="AI172" t="b">
        <v>0</v>
      </c>
      <c r="AJ172" t="b">
        <f>IF(ISNA(VLOOKUP(B172,[13]hasSkatePark!$A$1:$B$16,2,FALSE)),FALSE,VLOOKUP(B172,[13]hasSkatePark!$A$1:$B$16,2,FALSE))</f>
        <v>0</v>
      </c>
      <c r="AK172" t="b">
        <f>IF(ISNA(VLOOKUP(B172,[14]hasSoccer!$A$1:$B$31,2,FALSE)),FALSE,VLOOKUP(B172,[14]hasSoccer!$A$1:$B$31,2,FALSE))</f>
        <v>0</v>
      </c>
      <c r="AL172" t="b">
        <f>IF(ISNA(VLOOKUP(B172,[15]hasSoftball!$A$1:$B$55,2,FALSE)),FALSE,VLOOKUP(B172,[15]hasSoftball!$A$1:$B$55,2,FALSE))</f>
        <v>0</v>
      </c>
      <c r="AM172" t="b">
        <f>IF(ISNA(VLOOKUP(B172,[16]hasTennis!$A$1:$B$34,2,FALSE)),FALSE,VLOOKUP(B172,[16]hasTennis!$A$1:$B$34,2,FALSE))</f>
        <v>0</v>
      </c>
      <c r="AN172" t="b">
        <v>0</v>
      </c>
      <c r="AO172" t="b">
        <f>IF(ISNA(VLOOKUP(B172,[17]hasPool!$A$1:$B$29,2,FALSE)),FALSE,VLOOKUP(B172,[17]hasPool!$A$1:$B$29,2,FALSE))</f>
        <v>0</v>
      </c>
      <c r="AP172" t="b">
        <v>0</v>
      </c>
      <c r="AQ172" t="b">
        <f>IF(ISNA(VLOOKUP(B172,[18]unpavedBike!$A$1:$B$19,2,FALSE)),FALSE,VLOOKUP(B172,[18]unpavedBike!$A$1:$B$19,2,FALSE))</f>
        <v>0</v>
      </c>
      <c r="AR172" t="b">
        <f>IF(ISNA(VLOOKUP(B172,[19]pavedBike!$A$1:$B$62,2,FALSE)),FALSE,VLOOKUP(B172,[19]pavedBike!$A$1:$B$62,2,FALSE))</f>
        <v>0</v>
      </c>
      <c r="AS172" t="b">
        <f>IF(ISNA(VLOOKUP(B172,[20]hasWalkingTrail!$A$1:$B$142,2,FALSE)),FALSE,VLOOKUP(B172,[20]hasWalkingTrail!$A$1:$B$142,2,FALSE))</f>
        <v>0</v>
      </c>
    </row>
    <row r="173" spans="1:45" x14ac:dyDescent="0.2">
      <c r="A173">
        <v>219</v>
      </c>
      <c r="B173" t="s">
        <v>305</v>
      </c>
      <c r="E173" t="s">
        <v>39</v>
      </c>
      <c r="G173">
        <v>-98</v>
      </c>
      <c r="H173">
        <v>29</v>
      </c>
      <c r="I173">
        <v>0</v>
      </c>
      <c r="J173" t="b">
        <v>0</v>
      </c>
      <c r="N173" t="b">
        <f>IF(ISNA(VLOOKUP(B173,[1]hasCommunityCenter!$A$1:$B$45,2,FALSE)),FALSE,VLOOKUP(B173,[1]hasCommunityCenter!$A$1:$B$45,2,FALSE))</f>
        <v>0</v>
      </c>
      <c r="O173" t="b">
        <v>0</v>
      </c>
      <c r="P173" t="b">
        <v>0</v>
      </c>
      <c r="Q173" t="b">
        <f>'School Parks'!P174=IF(ISNA(VLOOKUP(B173,[2]hasPublicArtDisplay!$A$1:$B$40,2,FALSE)),FALSE,VLOOKUP(B173,[2]hasPublicArtDisplay!$A$1:$B$40,2,FALSE))</f>
        <v>1</v>
      </c>
      <c r="R173" t="b">
        <f>IF(ISNA(VLOOKUP(B173,[3]hasRestrooms!$A$1:$B$63,2,FALSE)),FALSE,VLOOKUP(B173,[3]hasRestrooms!$A$1:$B$63,2,FALSE))</f>
        <v>0</v>
      </c>
      <c r="S173" t="b">
        <f>IF(ISNA(VLOOKUP(B173,[4]hasPortolet!$A$1:$B$81,2,FALSE)),FALSE,VLOOKUP(B173,[4]hasPortolet!$A$1:$B$81,2,FALSE))</f>
        <v>0</v>
      </c>
      <c r="T173" t="b">
        <f>IF(ISNA(VLOOKUP(B173,[5]hasWater!$A$1:$B$157,2,FALSE)),FALSE,VLOOKUP(B173,[5]hasWater!$A$1:$B$157,2,FALSE))</f>
        <v>0</v>
      </c>
      <c r="U173" t="b">
        <f>IF(ISNA(VLOOKUP(B173,[6]hasPavillion!$A$1:$B$97,2,FALSE)),FALSE,VLOOKUP(B173,[6]hasPavillion!$A$1:$B$97,2,FALSE))</f>
        <v>0</v>
      </c>
      <c r="V173" t="b">
        <f>IF(ISNA(VLOOKUP(B173,[7]hasPicnicTable!$A$1:$B$149,2,FALSE)),FALSE,VLOOKUP(B173,[7]hasPicnicTable!$A$1:$B$149,2,FALSE))</f>
        <v>0</v>
      </c>
      <c r="W173" t="b">
        <f>IF(ISNA(VLOOKUP(B173,[8]hasGrill!$A$1:$B$106,2,FALSE)),FALSE,VLOOKUP(B173,[8]hasGrill!$A$1:$B$106,2,FALSE))</f>
        <v>0</v>
      </c>
      <c r="X173" t="b">
        <f>IF(ISNA(VLOOKUP(B173,[9]hasPlayground!$A$1:$B$133,2,FALSE)),FALSE,VLOOKUP(B173,[9]hasPlayground!$A$1:$B$133,2,FALSE))</f>
        <v>0</v>
      </c>
      <c r="Y173" t="b">
        <f>IF(ISNA(VLOOKUP(B173,[10]hasBaseball!$A$1:$B$24,2,FALSE)),FALSE,VLOOKUP(B173,[10]hasBaseball!$A$1:$B$24,2,FALSE))</f>
        <v>0</v>
      </c>
      <c r="Z173" t="b">
        <f>IF(ISNA(VLOOKUP(B173,[11]hasBasketBall!$A$1:$B$90,2,FALSE)),FALSE,VLOOKUP(B173,[11]hasBasketBall!$A$1:$B$90,2,FALSE))</f>
        <v>0</v>
      </c>
      <c r="AA173" t="b">
        <v>0</v>
      </c>
      <c r="AB173" t="b">
        <v>0</v>
      </c>
      <c r="AC173" t="b">
        <v>0</v>
      </c>
      <c r="AD173" t="b">
        <v>0</v>
      </c>
      <c r="AE173" t="b">
        <f>IF(ISNA(VLOOKUP(B173,[12]hasDogPark!$A$1:$B$14,2,FALSE)),FALSE,VLOOKUP(B173,[12]hasDogPark!$A$1:$B$14,2,FALSE))</f>
        <v>0</v>
      </c>
      <c r="AF173" t="b">
        <v>0</v>
      </c>
      <c r="AG173" t="b">
        <v>0</v>
      </c>
      <c r="AH173" t="b">
        <v>0</v>
      </c>
      <c r="AI173" t="b">
        <v>0</v>
      </c>
      <c r="AJ173" t="b">
        <f>IF(ISNA(VLOOKUP(B173,[13]hasSkatePark!$A$1:$B$16,2,FALSE)),FALSE,VLOOKUP(B173,[13]hasSkatePark!$A$1:$B$16,2,FALSE))</f>
        <v>0</v>
      </c>
      <c r="AK173" t="b">
        <f>IF(ISNA(VLOOKUP(B173,[14]hasSoccer!$A$1:$B$31,2,FALSE)),FALSE,VLOOKUP(B173,[14]hasSoccer!$A$1:$B$31,2,FALSE))</f>
        <v>0</v>
      </c>
      <c r="AL173" t="b">
        <f>IF(ISNA(VLOOKUP(B173,[15]hasSoftball!$A$1:$B$55,2,FALSE)),FALSE,VLOOKUP(B173,[15]hasSoftball!$A$1:$B$55,2,FALSE))</f>
        <v>0</v>
      </c>
      <c r="AM173" t="b">
        <f>IF(ISNA(VLOOKUP(B173,[16]hasTennis!$A$1:$B$34,2,FALSE)),FALSE,VLOOKUP(B173,[16]hasTennis!$A$1:$B$34,2,FALSE))</f>
        <v>0</v>
      </c>
      <c r="AN173" t="b">
        <v>0</v>
      </c>
      <c r="AO173" t="b">
        <f>IF(ISNA(VLOOKUP(B173,[17]hasPool!$A$1:$B$29,2,FALSE)),FALSE,VLOOKUP(B173,[17]hasPool!$A$1:$B$29,2,FALSE))</f>
        <v>0</v>
      </c>
      <c r="AP173" t="b">
        <v>0</v>
      </c>
      <c r="AQ173" t="b">
        <f>IF(ISNA(VLOOKUP(B173,[18]unpavedBike!$A$1:$B$19,2,FALSE)),FALSE,VLOOKUP(B173,[18]unpavedBike!$A$1:$B$19,2,FALSE))</f>
        <v>0</v>
      </c>
      <c r="AR173" t="b">
        <f>IF(ISNA(VLOOKUP(B173,[19]pavedBike!$A$1:$B$62,2,FALSE)),FALSE,VLOOKUP(B173,[19]pavedBike!$A$1:$B$62,2,FALSE))</f>
        <v>0</v>
      </c>
      <c r="AS173" t="b">
        <f>IF(ISNA(VLOOKUP(B173,[20]hasWalkingTrail!$A$1:$B$142,2,FALSE)),FALSE,VLOOKUP(B173,[20]hasWalkingTrail!$A$1:$B$142,2,FALSE))</f>
        <v>0</v>
      </c>
    </row>
    <row r="174" spans="1:45" x14ac:dyDescent="0.2">
      <c r="A174">
        <v>220</v>
      </c>
      <c r="B174" t="s">
        <v>306</v>
      </c>
      <c r="E174" t="s">
        <v>39</v>
      </c>
      <c r="G174">
        <v>-98</v>
      </c>
      <c r="H174">
        <v>29</v>
      </c>
      <c r="I174">
        <v>0</v>
      </c>
      <c r="J174" t="b">
        <v>0</v>
      </c>
      <c r="N174" t="b">
        <f>IF(ISNA(VLOOKUP(B174,[1]hasCommunityCenter!$A$1:$B$45,2,FALSE)),FALSE,VLOOKUP(B174,[1]hasCommunityCenter!$A$1:$B$45,2,FALSE))</f>
        <v>0</v>
      </c>
      <c r="O174" t="b">
        <v>0</v>
      </c>
      <c r="P174" t="b">
        <v>0</v>
      </c>
      <c r="Q174" t="b">
        <f>'School Parks'!P175=IF(ISNA(VLOOKUP(B174,[2]hasPublicArtDisplay!$A$1:$B$40,2,FALSE)),FALSE,VLOOKUP(B174,[2]hasPublicArtDisplay!$A$1:$B$40,2,FALSE))</f>
        <v>1</v>
      </c>
      <c r="R174" t="b">
        <f>IF(ISNA(VLOOKUP(B174,[3]hasRestrooms!$A$1:$B$63,2,FALSE)),FALSE,VLOOKUP(B174,[3]hasRestrooms!$A$1:$B$63,2,FALSE))</f>
        <v>0</v>
      </c>
      <c r="S174" t="b">
        <f>IF(ISNA(VLOOKUP(B174,[4]hasPortolet!$A$1:$B$81,2,FALSE)),FALSE,VLOOKUP(B174,[4]hasPortolet!$A$1:$B$81,2,FALSE))</f>
        <v>0</v>
      </c>
      <c r="T174" t="b">
        <f>IF(ISNA(VLOOKUP(B174,[5]hasWater!$A$1:$B$157,2,FALSE)),FALSE,VLOOKUP(B174,[5]hasWater!$A$1:$B$157,2,FALSE))</f>
        <v>1</v>
      </c>
      <c r="U174" t="b">
        <f>IF(ISNA(VLOOKUP(B174,[6]hasPavillion!$A$1:$B$97,2,FALSE)),FALSE,VLOOKUP(B174,[6]hasPavillion!$A$1:$B$97,2,FALSE))</f>
        <v>0</v>
      </c>
      <c r="V174" t="b">
        <f>IF(ISNA(VLOOKUP(B174,[7]hasPicnicTable!$A$1:$B$149,2,FALSE)),FALSE,VLOOKUP(B174,[7]hasPicnicTable!$A$1:$B$149,2,FALSE))</f>
        <v>0</v>
      </c>
      <c r="W174" t="b">
        <f>IF(ISNA(VLOOKUP(B174,[8]hasGrill!$A$1:$B$106,2,FALSE)),FALSE,VLOOKUP(B174,[8]hasGrill!$A$1:$B$106,2,FALSE))</f>
        <v>0</v>
      </c>
      <c r="X174" t="b">
        <f>IF(ISNA(VLOOKUP(B174,[9]hasPlayground!$A$1:$B$133,2,FALSE)),FALSE,VLOOKUP(B174,[9]hasPlayground!$A$1:$B$133,2,FALSE))</f>
        <v>0</v>
      </c>
      <c r="Y174" t="b">
        <f>IF(ISNA(VLOOKUP(B174,[10]hasBaseball!$A$1:$B$24,2,FALSE)),FALSE,VLOOKUP(B174,[10]hasBaseball!$A$1:$B$24,2,FALSE))</f>
        <v>0</v>
      </c>
      <c r="Z174" t="b">
        <f>IF(ISNA(VLOOKUP(B174,[11]hasBasketBall!$A$1:$B$90,2,FALSE)),FALSE,VLOOKUP(B174,[11]hasBasketBall!$A$1:$B$90,2,FALSE))</f>
        <v>0</v>
      </c>
      <c r="AA174" t="b">
        <v>0</v>
      </c>
      <c r="AB174" t="b">
        <v>0</v>
      </c>
      <c r="AC174" t="b">
        <v>0</v>
      </c>
      <c r="AD174" t="b">
        <v>0</v>
      </c>
      <c r="AE174" t="b">
        <f>IF(ISNA(VLOOKUP(B174,[12]hasDogPark!$A$1:$B$14,2,FALSE)),FALSE,VLOOKUP(B174,[12]hasDogPark!$A$1:$B$14,2,FALSE))</f>
        <v>0</v>
      </c>
      <c r="AF174" t="b">
        <v>0</v>
      </c>
      <c r="AG174" t="b">
        <v>0</v>
      </c>
      <c r="AH174" t="b">
        <v>0</v>
      </c>
      <c r="AI174" t="b">
        <v>0</v>
      </c>
      <c r="AJ174" t="b">
        <f>IF(ISNA(VLOOKUP(B174,[13]hasSkatePark!$A$1:$B$16,2,FALSE)),FALSE,VLOOKUP(B174,[13]hasSkatePark!$A$1:$B$16,2,FALSE))</f>
        <v>0</v>
      </c>
      <c r="AK174" t="b">
        <f>IF(ISNA(VLOOKUP(B174,[14]hasSoccer!$A$1:$B$31,2,FALSE)),FALSE,VLOOKUP(B174,[14]hasSoccer!$A$1:$B$31,2,FALSE))</f>
        <v>0</v>
      </c>
      <c r="AL174" t="b">
        <f>IF(ISNA(VLOOKUP(B174,[15]hasSoftball!$A$1:$B$55,2,FALSE)),FALSE,VLOOKUP(B174,[15]hasSoftball!$A$1:$B$55,2,FALSE))</f>
        <v>0</v>
      </c>
      <c r="AM174" t="b">
        <f>IF(ISNA(VLOOKUP(B174,[16]hasTennis!$A$1:$B$34,2,FALSE)),FALSE,VLOOKUP(B174,[16]hasTennis!$A$1:$B$34,2,FALSE))</f>
        <v>0</v>
      </c>
      <c r="AN174" t="b">
        <v>0</v>
      </c>
      <c r="AO174" t="b">
        <f>IF(ISNA(VLOOKUP(B174,[17]hasPool!$A$1:$B$29,2,FALSE)),FALSE,VLOOKUP(B174,[17]hasPool!$A$1:$B$29,2,FALSE))</f>
        <v>0</v>
      </c>
      <c r="AP174" t="b">
        <v>0</v>
      </c>
      <c r="AQ174" t="b">
        <f>IF(ISNA(VLOOKUP(B174,[18]unpavedBike!$A$1:$B$19,2,FALSE)),FALSE,VLOOKUP(B174,[18]unpavedBike!$A$1:$B$19,2,FALSE))</f>
        <v>0</v>
      </c>
      <c r="AR174" t="b">
        <f>IF(ISNA(VLOOKUP(B174,[19]pavedBike!$A$1:$B$62,2,FALSE)),FALSE,VLOOKUP(B174,[19]pavedBike!$A$1:$B$62,2,FALSE))</f>
        <v>0</v>
      </c>
      <c r="AS174" t="b">
        <f>IF(ISNA(VLOOKUP(B174,[20]hasWalkingTrail!$A$1:$B$142,2,FALSE)),FALSE,VLOOKUP(B174,[20]hasWalkingTrail!$A$1:$B$142,2,FALSE))</f>
        <v>1</v>
      </c>
    </row>
    <row r="175" spans="1:45" x14ac:dyDescent="0.2">
      <c r="A175">
        <v>221</v>
      </c>
      <c r="B175" t="s">
        <v>307</v>
      </c>
      <c r="E175" t="s">
        <v>39</v>
      </c>
      <c r="G175">
        <v>-98</v>
      </c>
      <c r="H175">
        <v>29</v>
      </c>
      <c r="I175">
        <v>0</v>
      </c>
      <c r="J175" t="b">
        <v>0</v>
      </c>
      <c r="N175" t="b">
        <f>IF(ISNA(VLOOKUP(B175,[1]hasCommunityCenter!$A$1:$B$45,2,FALSE)),FALSE,VLOOKUP(B175,[1]hasCommunityCenter!$A$1:$B$45,2,FALSE))</f>
        <v>0</v>
      </c>
      <c r="O175" t="b">
        <v>0</v>
      </c>
      <c r="P175" t="b">
        <v>0</v>
      </c>
      <c r="Q175" t="b">
        <f>'School Parks'!P176=IF(ISNA(VLOOKUP(B175,[2]hasPublicArtDisplay!$A$1:$B$40,2,FALSE)),FALSE,VLOOKUP(B175,[2]hasPublicArtDisplay!$A$1:$B$40,2,FALSE))</f>
        <v>1</v>
      </c>
      <c r="R175" t="b">
        <f>IF(ISNA(VLOOKUP(B175,[3]hasRestrooms!$A$1:$B$63,2,FALSE)),FALSE,VLOOKUP(B175,[3]hasRestrooms!$A$1:$B$63,2,FALSE))</f>
        <v>0</v>
      </c>
      <c r="S175" t="b">
        <f>IF(ISNA(VLOOKUP(B175,[4]hasPortolet!$A$1:$B$81,2,FALSE)),FALSE,VLOOKUP(B175,[4]hasPortolet!$A$1:$B$81,2,FALSE))</f>
        <v>0</v>
      </c>
      <c r="T175" t="b">
        <f>IF(ISNA(VLOOKUP(B175,[5]hasWater!$A$1:$B$157,2,FALSE)),FALSE,VLOOKUP(B175,[5]hasWater!$A$1:$B$157,2,FALSE))</f>
        <v>0</v>
      </c>
      <c r="U175" t="b">
        <f>IF(ISNA(VLOOKUP(B175,[6]hasPavillion!$A$1:$B$97,2,FALSE)),FALSE,VLOOKUP(B175,[6]hasPavillion!$A$1:$B$97,2,FALSE))</f>
        <v>0</v>
      </c>
      <c r="V175" t="b">
        <f>IF(ISNA(VLOOKUP(B175,[7]hasPicnicTable!$A$1:$B$149,2,FALSE)),FALSE,VLOOKUP(B175,[7]hasPicnicTable!$A$1:$B$149,2,FALSE))</f>
        <v>0</v>
      </c>
      <c r="W175" t="b">
        <f>IF(ISNA(VLOOKUP(B175,[8]hasGrill!$A$1:$B$106,2,FALSE)),FALSE,VLOOKUP(B175,[8]hasGrill!$A$1:$B$106,2,FALSE))</f>
        <v>0</v>
      </c>
      <c r="X175" t="b">
        <f>IF(ISNA(VLOOKUP(B175,[9]hasPlayground!$A$1:$B$133,2,FALSE)),FALSE,VLOOKUP(B175,[9]hasPlayground!$A$1:$B$133,2,FALSE))</f>
        <v>0</v>
      </c>
      <c r="Y175" t="b">
        <f>IF(ISNA(VLOOKUP(B175,[10]hasBaseball!$A$1:$B$24,2,FALSE)),FALSE,VLOOKUP(B175,[10]hasBaseball!$A$1:$B$24,2,FALSE))</f>
        <v>0</v>
      </c>
      <c r="Z175" t="b">
        <f>IF(ISNA(VLOOKUP(B175,[11]hasBasketBall!$A$1:$B$90,2,FALSE)),FALSE,VLOOKUP(B175,[11]hasBasketBall!$A$1:$B$90,2,FALSE))</f>
        <v>0</v>
      </c>
      <c r="AA175" t="b">
        <v>0</v>
      </c>
      <c r="AB175" t="b">
        <v>0</v>
      </c>
      <c r="AC175" t="b">
        <v>0</v>
      </c>
      <c r="AD175" t="b">
        <v>0</v>
      </c>
      <c r="AE175" t="b">
        <f>IF(ISNA(VLOOKUP(B175,[12]hasDogPark!$A$1:$B$14,2,FALSE)),FALSE,VLOOKUP(B175,[12]hasDogPark!$A$1:$B$14,2,FALSE))</f>
        <v>0</v>
      </c>
      <c r="AF175" t="b">
        <v>0</v>
      </c>
      <c r="AG175" t="b">
        <v>0</v>
      </c>
      <c r="AH175" t="b">
        <v>0</v>
      </c>
      <c r="AI175" t="b">
        <v>0</v>
      </c>
      <c r="AJ175" t="b">
        <f>IF(ISNA(VLOOKUP(B175,[13]hasSkatePark!$A$1:$B$16,2,FALSE)),FALSE,VLOOKUP(B175,[13]hasSkatePark!$A$1:$B$16,2,FALSE))</f>
        <v>0</v>
      </c>
      <c r="AK175" t="b">
        <f>IF(ISNA(VLOOKUP(B175,[14]hasSoccer!$A$1:$B$31,2,FALSE)),FALSE,VLOOKUP(B175,[14]hasSoccer!$A$1:$B$31,2,FALSE))</f>
        <v>0</v>
      </c>
      <c r="AL175" t="b">
        <f>IF(ISNA(VLOOKUP(B175,[15]hasSoftball!$A$1:$B$55,2,FALSE)),FALSE,VLOOKUP(B175,[15]hasSoftball!$A$1:$B$55,2,FALSE))</f>
        <v>0</v>
      </c>
      <c r="AM175" t="b">
        <f>IF(ISNA(VLOOKUP(B175,[16]hasTennis!$A$1:$B$34,2,FALSE)),FALSE,VLOOKUP(B175,[16]hasTennis!$A$1:$B$34,2,FALSE))</f>
        <v>0</v>
      </c>
      <c r="AN175" t="b">
        <v>0</v>
      </c>
      <c r="AO175" t="b">
        <f>IF(ISNA(VLOOKUP(B175,[17]hasPool!$A$1:$B$29,2,FALSE)),FALSE,VLOOKUP(B175,[17]hasPool!$A$1:$B$29,2,FALSE))</f>
        <v>0</v>
      </c>
      <c r="AP175" t="b">
        <v>0</v>
      </c>
      <c r="AQ175" t="b">
        <f>IF(ISNA(VLOOKUP(B175,[18]unpavedBike!$A$1:$B$19,2,FALSE)),FALSE,VLOOKUP(B175,[18]unpavedBike!$A$1:$B$19,2,FALSE))</f>
        <v>0</v>
      </c>
      <c r="AR175" t="b">
        <f>IF(ISNA(VLOOKUP(B175,[19]pavedBike!$A$1:$B$62,2,FALSE)),FALSE,VLOOKUP(B175,[19]pavedBike!$A$1:$B$62,2,FALSE))</f>
        <v>0</v>
      </c>
      <c r="AS175" t="b">
        <f>IF(ISNA(VLOOKUP(B175,[20]hasWalkingTrail!$A$1:$B$142,2,FALSE)),FALSE,VLOOKUP(B175,[20]hasWalkingTrail!$A$1:$B$142,2,FALSE))</f>
        <v>0</v>
      </c>
    </row>
    <row r="176" spans="1:45" x14ac:dyDescent="0.2">
      <c r="A176">
        <v>222</v>
      </c>
      <c r="B176" t="s">
        <v>308</v>
      </c>
      <c r="E176" t="s">
        <v>39</v>
      </c>
      <c r="G176">
        <v>-98</v>
      </c>
      <c r="H176">
        <v>29</v>
      </c>
      <c r="I176">
        <v>0</v>
      </c>
      <c r="J176" t="b">
        <v>0</v>
      </c>
      <c r="N176" t="b">
        <f>IF(ISNA(VLOOKUP(B176,[1]hasCommunityCenter!$A$1:$B$45,2,FALSE)),FALSE,VLOOKUP(B176,[1]hasCommunityCenter!$A$1:$B$45,2,FALSE))</f>
        <v>0</v>
      </c>
      <c r="O176" t="b">
        <v>0</v>
      </c>
      <c r="P176" t="b">
        <v>0</v>
      </c>
      <c r="Q176" t="b">
        <f>'School Parks'!P177=IF(ISNA(VLOOKUP(B176,[2]hasPublicArtDisplay!$A$1:$B$40,2,FALSE)),FALSE,VLOOKUP(B176,[2]hasPublicArtDisplay!$A$1:$B$40,2,FALSE))</f>
        <v>1</v>
      </c>
      <c r="R176" t="b">
        <f>IF(ISNA(VLOOKUP(B176,[3]hasRestrooms!$A$1:$B$63,2,FALSE)),FALSE,VLOOKUP(B176,[3]hasRestrooms!$A$1:$B$63,2,FALSE))</f>
        <v>0</v>
      </c>
      <c r="S176" t="b">
        <f>IF(ISNA(VLOOKUP(B176,[4]hasPortolet!$A$1:$B$81,2,FALSE)),FALSE,VLOOKUP(B176,[4]hasPortolet!$A$1:$B$81,2,FALSE))</f>
        <v>1</v>
      </c>
      <c r="T176" t="b">
        <f>IF(ISNA(VLOOKUP(B176,[5]hasWater!$A$1:$B$157,2,FALSE)),FALSE,VLOOKUP(B176,[5]hasWater!$A$1:$B$157,2,FALSE))</f>
        <v>1</v>
      </c>
      <c r="U176" t="b">
        <f>IF(ISNA(VLOOKUP(B176,[6]hasPavillion!$A$1:$B$97,2,FALSE)),FALSE,VLOOKUP(B176,[6]hasPavillion!$A$1:$B$97,2,FALSE))</f>
        <v>1</v>
      </c>
      <c r="V176" t="b">
        <f>IF(ISNA(VLOOKUP(B176,[7]hasPicnicTable!$A$1:$B$149,2,FALSE)),FALSE,VLOOKUP(B176,[7]hasPicnicTable!$A$1:$B$149,2,FALSE))</f>
        <v>1</v>
      </c>
      <c r="W176" t="b">
        <f>IF(ISNA(VLOOKUP(B176,[8]hasGrill!$A$1:$B$106,2,FALSE)),FALSE,VLOOKUP(B176,[8]hasGrill!$A$1:$B$106,2,FALSE))</f>
        <v>0</v>
      </c>
      <c r="X176" t="b">
        <f>IF(ISNA(VLOOKUP(B176,[9]hasPlayground!$A$1:$B$133,2,FALSE)),FALSE,VLOOKUP(B176,[9]hasPlayground!$A$1:$B$133,2,FALSE))</f>
        <v>1</v>
      </c>
      <c r="Y176" t="b">
        <f>IF(ISNA(VLOOKUP(B176,[10]hasBaseball!$A$1:$B$24,2,FALSE)),FALSE,VLOOKUP(B176,[10]hasBaseball!$A$1:$B$24,2,FALSE))</f>
        <v>0</v>
      </c>
      <c r="Z176" t="b">
        <f>IF(ISNA(VLOOKUP(B176,[11]hasBasketBall!$A$1:$B$90,2,FALSE)),FALSE,VLOOKUP(B176,[11]hasBasketBall!$A$1:$B$90,2,FALSE))</f>
        <v>1</v>
      </c>
      <c r="AA176" t="b">
        <v>0</v>
      </c>
      <c r="AB176" t="b">
        <v>0</v>
      </c>
      <c r="AC176" t="b">
        <v>0</v>
      </c>
      <c r="AD176" t="b">
        <v>0</v>
      </c>
      <c r="AE176" t="b">
        <f>IF(ISNA(VLOOKUP(B176,[12]hasDogPark!$A$1:$B$14,2,FALSE)),FALSE,VLOOKUP(B176,[12]hasDogPark!$A$1:$B$14,2,FALSE))</f>
        <v>0</v>
      </c>
      <c r="AF176" t="b">
        <v>0</v>
      </c>
      <c r="AG176" t="b">
        <v>0</v>
      </c>
      <c r="AH176" t="b">
        <v>0</v>
      </c>
      <c r="AI176" t="b">
        <v>0</v>
      </c>
      <c r="AJ176" t="b">
        <f>IF(ISNA(VLOOKUP(B176,[13]hasSkatePark!$A$1:$B$16,2,FALSE)),FALSE,VLOOKUP(B176,[13]hasSkatePark!$A$1:$B$16,2,FALSE))</f>
        <v>0</v>
      </c>
      <c r="AK176" t="b">
        <f>IF(ISNA(VLOOKUP(B176,[14]hasSoccer!$A$1:$B$31,2,FALSE)),FALSE,VLOOKUP(B176,[14]hasSoccer!$A$1:$B$31,2,FALSE))</f>
        <v>0</v>
      </c>
      <c r="AL176" t="b">
        <f>IF(ISNA(VLOOKUP(B176,[15]hasSoftball!$A$1:$B$55,2,FALSE)),FALSE,VLOOKUP(B176,[15]hasSoftball!$A$1:$B$55,2,FALSE))</f>
        <v>0</v>
      </c>
      <c r="AM176" t="b">
        <f>IF(ISNA(VLOOKUP(B176,[16]hasTennis!$A$1:$B$34,2,FALSE)),FALSE,VLOOKUP(B176,[16]hasTennis!$A$1:$B$34,2,FALSE))</f>
        <v>0</v>
      </c>
      <c r="AN176" t="b">
        <v>0</v>
      </c>
      <c r="AO176" t="b">
        <f>IF(ISNA(VLOOKUP(B176,[17]hasPool!$A$1:$B$29,2,FALSE)),FALSE,VLOOKUP(B176,[17]hasPool!$A$1:$B$29,2,FALSE))</f>
        <v>0</v>
      </c>
      <c r="AP176" t="b">
        <v>0</v>
      </c>
      <c r="AQ176" t="b">
        <f>IF(ISNA(VLOOKUP(B176,[18]unpavedBike!$A$1:$B$19,2,FALSE)),FALSE,VLOOKUP(B176,[18]unpavedBike!$A$1:$B$19,2,FALSE))</f>
        <v>0</v>
      </c>
      <c r="AR176" t="b">
        <f>IF(ISNA(VLOOKUP(B176,[19]pavedBike!$A$1:$B$62,2,FALSE)),FALSE,VLOOKUP(B176,[19]pavedBike!$A$1:$B$62,2,FALSE))</f>
        <v>0</v>
      </c>
      <c r="AS176" t="b">
        <f>IF(ISNA(VLOOKUP(B176,[20]hasWalkingTrail!$A$1:$B$142,2,FALSE)),FALSE,VLOOKUP(B176,[20]hasWalkingTrail!$A$1:$B$142,2,FALSE))</f>
        <v>1</v>
      </c>
    </row>
    <row r="177" spans="1:46" s="1" customFormat="1" ht="16" customHeight="1" x14ac:dyDescent="0.2">
      <c r="A177" s="1">
        <v>223</v>
      </c>
      <c r="B177" s="1" t="s">
        <v>392</v>
      </c>
      <c r="C177" s="1" t="s">
        <v>396</v>
      </c>
      <c r="D177" s="1" t="s">
        <v>42</v>
      </c>
      <c r="E177" s="1" t="s">
        <v>39</v>
      </c>
      <c r="G177" s="1">
        <v>-98</v>
      </c>
      <c r="H177" s="1">
        <v>29</v>
      </c>
      <c r="I177" s="1">
        <v>0</v>
      </c>
      <c r="J177" s="1" t="b">
        <v>0</v>
      </c>
      <c r="K177" s="4" t="s">
        <v>393</v>
      </c>
      <c r="L177" s="5" t="s">
        <v>394</v>
      </c>
      <c r="M177" s="1" t="s">
        <v>395</v>
      </c>
      <c r="N177" t="b">
        <f>IF(ISNA(VLOOKUP(B177,[1]hasCommunityCenter!$A$1:$B$45,2,FALSE)),FALSE,VLOOKUP(B177,[1]hasCommunityCenter!$A$1:$B$45,2,FALSE))</f>
        <v>0</v>
      </c>
      <c r="O177" t="b">
        <v>0</v>
      </c>
      <c r="P177" t="b">
        <v>0</v>
      </c>
      <c r="Q177" t="b">
        <f>'School Parks'!P178=IF(ISNA(VLOOKUP(B177,[2]hasPublicArtDisplay!$A$1:$B$40,2,FALSE)),FALSE,VLOOKUP(B177,[2]hasPublicArtDisplay!$A$1:$B$40,2,FALSE))</f>
        <v>1</v>
      </c>
      <c r="R177" t="b">
        <f>IF(ISNA(VLOOKUP(B177,[3]hasRestrooms!$A$1:$B$63,2,FALSE)),FALSE,VLOOKUP(B177,[3]hasRestrooms!$A$1:$B$63,2,FALSE))</f>
        <v>0</v>
      </c>
      <c r="S177" t="b">
        <f>IF(ISNA(VLOOKUP(B177,[4]hasPortolet!$A$1:$B$81,2,FALSE)),FALSE,VLOOKUP(B177,[4]hasPortolet!$A$1:$B$81,2,FALSE))</f>
        <v>0</v>
      </c>
      <c r="T177" t="b">
        <f>IF(ISNA(VLOOKUP(B177,[5]hasWater!$A$1:$B$157,2,FALSE)),FALSE,VLOOKUP(B177,[5]hasWater!$A$1:$B$157,2,FALSE))</f>
        <v>0</v>
      </c>
      <c r="U177" t="b">
        <f>IF(ISNA(VLOOKUP(B177,[6]hasPavillion!$A$1:$B$97,2,FALSE)),FALSE,VLOOKUP(B177,[6]hasPavillion!$A$1:$B$97,2,FALSE))</f>
        <v>0</v>
      </c>
      <c r="V177" t="b">
        <f>IF(ISNA(VLOOKUP(B177,[7]hasPicnicTable!$A$1:$B$149,2,FALSE)),FALSE,VLOOKUP(B177,[7]hasPicnicTable!$A$1:$B$149,2,FALSE))</f>
        <v>0</v>
      </c>
      <c r="W177" t="b">
        <f>IF(ISNA(VLOOKUP(B177,[8]hasGrill!$A$1:$B$106,2,FALSE)),FALSE,VLOOKUP(B177,[8]hasGrill!$A$1:$B$106,2,FALSE))</f>
        <v>0</v>
      </c>
      <c r="X177" t="b">
        <f>IF(ISNA(VLOOKUP(B177,[9]hasPlayground!$A$1:$B$133,2,FALSE)),FALSE,VLOOKUP(B177,[9]hasPlayground!$A$1:$B$133,2,FALSE))</f>
        <v>0</v>
      </c>
      <c r="Y177" t="b">
        <f>IF(ISNA(VLOOKUP(B177,[10]hasBaseball!$A$1:$B$24,2,FALSE)),FALSE,VLOOKUP(B177,[10]hasBaseball!$A$1:$B$24,2,FALSE))</f>
        <v>0</v>
      </c>
      <c r="Z177" t="b">
        <f>IF(ISNA(VLOOKUP(B177,[11]hasBasketBall!$A$1:$B$90,2,FALSE)),FALSE,VLOOKUP(B177,[11]hasBasketBall!$A$1:$B$90,2,FALSE))</f>
        <v>0</v>
      </c>
      <c r="AA177" t="b">
        <v>0</v>
      </c>
      <c r="AB177" t="b">
        <v>0</v>
      </c>
      <c r="AC177" s="1" t="b">
        <v>1</v>
      </c>
      <c r="AD177" t="b">
        <v>0</v>
      </c>
      <c r="AE177" t="b">
        <f>IF(ISNA(VLOOKUP(B177,[12]hasDogPark!$A$1:$B$14,2,FALSE)),FALSE,VLOOKUP(B177,[12]hasDogPark!$A$1:$B$14,2,FALSE))</f>
        <v>0</v>
      </c>
      <c r="AF177" s="1" t="b">
        <v>1</v>
      </c>
      <c r="AG177" t="b">
        <v>0</v>
      </c>
      <c r="AH177" t="b">
        <v>0</v>
      </c>
      <c r="AI177" t="b">
        <v>0</v>
      </c>
      <c r="AJ177" t="b">
        <f>IF(ISNA(VLOOKUP(B177,[13]hasSkatePark!$A$1:$B$16,2,FALSE)),FALSE,VLOOKUP(B177,[13]hasSkatePark!$A$1:$B$16,2,FALSE))</f>
        <v>0</v>
      </c>
      <c r="AK177" t="b">
        <f>IF(ISNA(VLOOKUP(B177,[14]hasSoccer!$A$1:$B$31,2,FALSE)),FALSE,VLOOKUP(B177,[14]hasSoccer!$A$1:$B$31,2,FALSE))</f>
        <v>0</v>
      </c>
      <c r="AL177" t="b">
        <f>IF(ISNA(VLOOKUP(B177,[15]hasSoftball!$A$1:$B$55,2,FALSE)),FALSE,VLOOKUP(B177,[15]hasSoftball!$A$1:$B$55,2,FALSE))</f>
        <v>0</v>
      </c>
      <c r="AM177" t="b">
        <f>IF(ISNA(VLOOKUP(B177,[16]hasTennis!$A$1:$B$34,2,FALSE)),FALSE,VLOOKUP(B177,[16]hasTennis!$A$1:$B$34,2,FALSE))</f>
        <v>0</v>
      </c>
      <c r="AN177" t="b">
        <v>0</v>
      </c>
      <c r="AO177" t="b">
        <f>IF(ISNA(VLOOKUP(B177,[17]hasPool!$A$1:$B$29,2,FALSE)),FALSE,VLOOKUP(B177,[17]hasPool!$A$1:$B$29,2,FALSE))</f>
        <v>0</v>
      </c>
      <c r="AP177" t="b">
        <v>0</v>
      </c>
      <c r="AQ177" t="b">
        <f>IF(ISNA(VLOOKUP(B177,[18]unpavedBike!$A$1:$B$19,2,FALSE)),FALSE,VLOOKUP(B177,[18]unpavedBike!$A$1:$B$19,2,FALSE))</f>
        <v>0</v>
      </c>
      <c r="AR177" t="b">
        <f>IF(ISNA(VLOOKUP(B177,[19]pavedBike!$A$1:$B$62,2,FALSE)),FALSE,VLOOKUP(B177,[19]pavedBike!$A$1:$B$62,2,FALSE))</f>
        <v>0</v>
      </c>
      <c r="AS177" t="b">
        <f>IF(ISNA(VLOOKUP(B177,[20]hasWalkingTrail!$A$1:$B$142,2,FALSE)),FALSE,VLOOKUP(B177,[20]hasWalkingTrail!$A$1:$B$142,2,FALSE))</f>
        <v>0</v>
      </c>
      <c r="AT177" s="1">
        <v>0.7</v>
      </c>
    </row>
    <row r="178" spans="1:46" x14ac:dyDescent="0.2">
      <c r="A178">
        <v>224</v>
      </c>
      <c r="B178" t="s">
        <v>309</v>
      </c>
      <c r="E178" t="s">
        <v>39</v>
      </c>
      <c r="G178">
        <v>-98</v>
      </c>
      <c r="H178">
        <v>29</v>
      </c>
      <c r="I178">
        <v>0</v>
      </c>
      <c r="J178" t="b">
        <v>0</v>
      </c>
      <c r="N178" t="b">
        <f>IF(ISNA(VLOOKUP(B178,[1]hasCommunityCenter!$A$1:$B$45,2,FALSE)),FALSE,VLOOKUP(B178,[1]hasCommunityCenter!$A$1:$B$45,2,FALSE))</f>
        <v>0</v>
      </c>
      <c r="O178" t="b">
        <v>0</v>
      </c>
      <c r="P178" t="b">
        <v>0</v>
      </c>
      <c r="Q178" t="b">
        <f>'School Parks'!P179=IF(ISNA(VLOOKUP(B178,[2]hasPublicArtDisplay!$A$1:$B$40,2,FALSE)),FALSE,VLOOKUP(B178,[2]hasPublicArtDisplay!$A$1:$B$40,2,FALSE))</f>
        <v>1</v>
      </c>
      <c r="R178" t="b">
        <f>IF(ISNA(VLOOKUP(B178,[3]hasRestrooms!$A$1:$B$63,2,FALSE)),FALSE,VLOOKUP(B178,[3]hasRestrooms!$A$1:$B$63,2,FALSE))</f>
        <v>0</v>
      </c>
      <c r="S178" t="b">
        <f>IF(ISNA(VLOOKUP(B178,[4]hasPortolet!$A$1:$B$81,2,FALSE)),FALSE,VLOOKUP(B178,[4]hasPortolet!$A$1:$B$81,2,FALSE))</f>
        <v>0</v>
      </c>
      <c r="T178" t="b">
        <f>IF(ISNA(VLOOKUP(B178,[5]hasWater!$A$1:$B$157,2,FALSE)),FALSE,VLOOKUP(B178,[5]hasWater!$A$1:$B$157,2,FALSE))</f>
        <v>0</v>
      </c>
      <c r="U178" t="b">
        <f>IF(ISNA(VLOOKUP(B178,[6]hasPavillion!$A$1:$B$97,2,FALSE)),FALSE,VLOOKUP(B178,[6]hasPavillion!$A$1:$B$97,2,FALSE))</f>
        <v>0</v>
      </c>
      <c r="V178" t="b">
        <f>IF(ISNA(VLOOKUP(B178,[7]hasPicnicTable!$A$1:$B$149,2,FALSE)),FALSE,VLOOKUP(B178,[7]hasPicnicTable!$A$1:$B$149,2,FALSE))</f>
        <v>1</v>
      </c>
      <c r="W178" t="b">
        <f>IF(ISNA(VLOOKUP(B178,[8]hasGrill!$A$1:$B$106,2,FALSE)),FALSE,VLOOKUP(B178,[8]hasGrill!$A$1:$B$106,2,FALSE))</f>
        <v>1</v>
      </c>
      <c r="X178" t="b">
        <f>IF(ISNA(VLOOKUP(B178,[9]hasPlayground!$A$1:$B$133,2,FALSE)),FALSE,VLOOKUP(B178,[9]hasPlayground!$A$1:$B$133,2,FALSE))</f>
        <v>0</v>
      </c>
      <c r="Y178" t="b">
        <f>IF(ISNA(VLOOKUP(B178,[10]hasBaseball!$A$1:$B$24,2,FALSE)),FALSE,VLOOKUP(B178,[10]hasBaseball!$A$1:$B$24,2,FALSE))</f>
        <v>0</v>
      </c>
      <c r="Z178" t="b">
        <f>IF(ISNA(VLOOKUP(B178,[11]hasBasketBall!$A$1:$B$90,2,FALSE)),FALSE,VLOOKUP(B178,[11]hasBasketBall!$A$1:$B$90,2,FALSE))</f>
        <v>0</v>
      </c>
      <c r="AA178" t="b">
        <v>0</v>
      </c>
      <c r="AB178" t="b">
        <v>0</v>
      </c>
      <c r="AC178" t="b">
        <v>0</v>
      </c>
      <c r="AD178" t="b">
        <v>0</v>
      </c>
      <c r="AE178" t="b">
        <f>IF(ISNA(VLOOKUP(B178,[12]hasDogPark!$A$1:$B$14,2,FALSE)),FALSE,VLOOKUP(B178,[12]hasDogPark!$A$1:$B$14,2,FALSE))</f>
        <v>0</v>
      </c>
      <c r="AF178" t="b">
        <v>0</v>
      </c>
      <c r="AG178" t="b">
        <v>0</v>
      </c>
      <c r="AH178" t="b">
        <v>0</v>
      </c>
      <c r="AI178" t="b">
        <v>0</v>
      </c>
      <c r="AJ178" t="b">
        <f>IF(ISNA(VLOOKUP(B178,[13]hasSkatePark!$A$1:$B$16,2,FALSE)),FALSE,VLOOKUP(B178,[13]hasSkatePark!$A$1:$B$16,2,FALSE))</f>
        <v>0</v>
      </c>
      <c r="AK178" t="b">
        <f>IF(ISNA(VLOOKUP(B178,[14]hasSoccer!$A$1:$B$31,2,FALSE)),FALSE,VLOOKUP(B178,[14]hasSoccer!$A$1:$B$31,2,FALSE))</f>
        <v>0</v>
      </c>
      <c r="AL178" t="b">
        <f>IF(ISNA(VLOOKUP(B178,[15]hasSoftball!$A$1:$B$55,2,FALSE)),FALSE,VLOOKUP(B178,[15]hasSoftball!$A$1:$B$55,2,FALSE))</f>
        <v>0</v>
      </c>
      <c r="AM178" t="b">
        <f>IF(ISNA(VLOOKUP(B178,[16]hasTennis!$A$1:$B$34,2,FALSE)),FALSE,VLOOKUP(B178,[16]hasTennis!$A$1:$B$34,2,FALSE))</f>
        <v>0</v>
      </c>
      <c r="AN178" t="b">
        <v>0</v>
      </c>
      <c r="AO178" t="b">
        <f>IF(ISNA(VLOOKUP(B178,[17]hasPool!$A$1:$B$29,2,FALSE)),FALSE,VLOOKUP(B178,[17]hasPool!$A$1:$B$29,2,FALSE))</f>
        <v>0</v>
      </c>
      <c r="AP178" t="b">
        <v>0</v>
      </c>
      <c r="AQ178" t="b">
        <f>IF(ISNA(VLOOKUP(B178,[18]unpavedBike!$A$1:$B$19,2,FALSE)),FALSE,VLOOKUP(B178,[18]unpavedBike!$A$1:$B$19,2,FALSE))</f>
        <v>0</v>
      </c>
      <c r="AR178" t="b">
        <f>IF(ISNA(VLOOKUP(B178,[19]pavedBike!$A$1:$B$62,2,FALSE)),FALSE,VLOOKUP(B178,[19]pavedBike!$A$1:$B$62,2,FALSE))</f>
        <v>0</v>
      </c>
      <c r="AS178" t="b">
        <f>IF(ISNA(VLOOKUP(B178,[20]hasWalkingTrail!$A$1:$B$142,2,FALSE)),FALSE,VLOOKUP(B178,[20]hasWalkingTrail!$A$1:$B$142,2,FALSE))</f>
        <v>0</v>
      </c>
    </row>
    <row r="179" spans="1:46" x14ac:dyDescent="0.2">
      <c r="A179">
        <v>225</v>
      </c>
      <c r="B179" t="s">
        <v>310</v>
      </c>
      <c r="E179" t="s">
        <v>39</v>
      </c>
      <c r="G179">
        <v>-98</v>
      </c>
      <c r="H179">
        <v>29</v>
      </c>
      <c r="I179">
        <v>0</v>
      </c>
      <c r="J179" t="b">
        <v>0</v>
      </c>
      <c r="N179" t="b">
        <f>IF(ISNA(VLOOKUP(B179,[1]hasCommunityCenter!$A$1:$B$45,2,FALSE)),FALSE,VLOOKUP(B179,[1]hasCommunityCenter!$A$1:$B$45,2,FALSE))</f>
        <v>1</v>
      </c>
      <c r="O179" t="b">
        <v>0</v>
      </c>
      <c r="P179" t="b">
        <v>0</v>
      </c>
      <c r="Q179" t="b">
        <f>'School Parks'!P180=IF(ISNA(VLOOKUP(B179,[2]hasPublicArtDisplay!$A$1:$B$40,2,FALSE)),FALSE,VLOOKUP(B179,[2]hasPublicArtDisplay!$A$1:$B$40,2,FALSE))</f>
        <v>1</v>
      </c>
      <c r="R179" t="b">
        <f>IF(ISNA(VLOOKUP(B179,[3]hasRestrooms!$A$1:$B$63,2,FALSE)),FALSE,VLOOKUP(B179,[3]hasRestrooms!$A$1:$B$63,2,FALSE))</f>
        <v>0</v>
      </c>
      <c r="S179" t="b">
        <f>IF(ISNA(VLOOKUP(B179,[4]hasPortolet!$A$1:$B$81,2,FALSE)),FALSE,VLOOKUP(B179,[4]hasPortolet!$A$1:$B$81,2,FALSE))</f>
        <v>0</v>
      </c>
      <c r="T179" t="b">
        <f>IF(ISNA(VLOOKUP(B179,[5]hasWater!$A$1:$B$157,2,FALSE)),FALSE,VLOOKUP(B179,[5]hasWater!$A$1:$B$157,2,FALSE))</f>
        <v>0</v>
      </c>
      <c r="U179" t="b">
        <f>IF(ISNA(VLOOKUP(B179,[6]hasPavillion!$A$1:$B$97,2,FALSE)),FALSE,VLOOKUP(B179,[6]hasPavillion!$A$1:$B$97,2,FALSE))</f>
        <v>0</v>
      </c>
      <c r="V179" t="b">
        <f>IF(ISNA(VLOOKUP(B179,[7]hasPicnicTable!$A$1:$B$149,2,FALSE)),FALSE,VLOOKUP(B179,[7]hasPicnicTable!$A$1:$B$149,2,FALSE))</f>
        <v>0</v>
      </c>
      <c r="W179" t="b">
        <f>IF(ISNA(VLOOKUP(B179,[8]hasGrill!$A$1:$B$106,2,FALSE)),FALSE,VLOOKUP(B179,[8]hasGrill!$A$1:$B$106,2,FALSE))</f>
        <v>0</v>
      </c>
      <c r="X179" t="b">
        <f>IF(ISNA(VLOOKUP(B179,[9]hasPlayground!$A$1:$B$133,2,FALSE)),FALSE,VLOOKUP(B179,[9]hasPlayground!$A$1:$B$133,2,FALSE))</f>
        <v>1</v>
      </c>
      <c r="Y179" t="b">
        <f>IF(ISNA(VLOOKUP(B179,[10]hasBaseball!$A$1:$B$24,2,FALSE)),FALSE,VLOOKUP(B179,[10]hasBaseball!$A$1:$B$24,2,FALSE))</f>
        <v>0</v>
      </c>
      <c r="Z179" t="b">
        <f>IF(ISNA(VLOOKUP(B179,[11]hasBasketBall!$A$1:$B$90,2,FALSE)),FALSE,VLOOKUP(B179,[11]hasBasketBall!$A$1:$B$90,2,FALSE))</f>
        <v>1</v>
      </c>
      <c r="AA179" t="b">
        <v>0</v>
      </c>
      <c r="AB179" t="b">
        <v>0</v>
      </c>
      <c r="AC179" t="b">
        <v>0</v>
      </c>
      <c r="AD179" t="b">
        <v>0</v>
      </c>
      <c r="AE179" t="b">
        <f>IF(ISNA(VLOOKUP(B179,[12]hasDogPark!$A$1:$B$14,2,FALSE)),FALSE,VLOOKUP(B179,[12]hasDogPark!$A$1:$B$14,2,FALSE))</f>
        <v>0</v>
      </c>
      <c r="AF179" t="b">
        <v>0</v>
      </c>
      <c r="AG179" t="b">
        <v>0</v>
      </c>
      <c r="AH179" t="b">
        <v>0</v>
      </c>
      <c r="AI179" t="b">
        <v>0</v>
      </c>
      <c r="AJ179" t="b">
        <f>IF(ISNA(VLOOKUP(B179,[13]hasSkatePark!$A$1:$B$16,2,FALSE)),FALSE,VLOOKUP(B179,[13]hasSkatePark!$A$1:$B$16,2,FALSE))</f>
        <v>0</v>
      </c>
      <c r="AK179" t="b">
        <f>IF(ISNA(VLOOKUP(B179,[14]hasSoccer!$A$1:$B$31,2,FALSE)),FALSE,VLOOKUP(B179,[14]hasSoccer!$A$1:$B$31,2,FALSE))</f>
        <v>0</v>
      </c>
      <c r="AL179" t="b">
        <f>IF(ISNA(VLOOKUP(B179,[15]hasSoftball!$A$1:$B$55,2,FALSE)),FALSE,VLOOKUP(B179,[15]hasSoftball!$A$1:$B$55,2,FALSE))</f>
        <v>0</v>
      </c>
      <c r="AM179" t="b">
        <f>IF(ISNA(VLOOKUP(B179,[16]hasTennis!$A$1:$B$34,2,FALSE)),FALSE,VLOOKUP(B179,[16]hasTennis!$A$1:$B$34,2,FALSE))</f>
        <v>0</v>
      </c>
      <c r="AN179" t="b">
        <v>0</v>
      </c>
      <c r="AO179" t="b">
        <f>IF(ISNA(VLOOKUP(B179,[17]hasPool!$A$1:$B$29,2,FALSE)),FALSE,VLOOKUP(B179,[17]hasPool!$A$1:$B$29,2,FALSE))</f>
        <v>0</v>
      </c>
      <c r="AP179" t="b">
        <v>0</v>
      </c>
      <c r="AQ179" t="b">
        <f>IF(ISNA(VLOOKUP(B179,[18]unpavedBike!$A$1:$B$19,2,FALSE)),FALSE,VLOOKUP(B179,[18]unpavedBike!$A$1:$B$19,2,FALSE))</f>
        <v>0</v>
      </c>
      <c r="AR179" t="b">
        <f>IF(ISNA(VLOOKUP(B179,[19]pavedBike!$A$1:$B$62,2,FALSE)),FALSE,VLOOKUP(B179,[19]pavedBike!$A$1:$B$62,2,FALSE))</f>
        <v>0</v>
      </c>
      <c r="AS179" t="b">
        <f>IF(ISNA(VLOOKUP(B179,[20]hasWalkingTrail!$A$1:$B$142,2,FALSE)),FALSE,VLOOKUP(B179,[20]hasWalkingTrail!$A$1:$B$142,2,FALSE))</f>
        <v>0</v>
      </c>
    </row>
    <row r="180" spans="1:46" ht="16" customHeight="1" x14ac:dyDescent="0.2">
      <c r="A180">
        <v>226</v>
      </c>
      <c r="B180" t="s">
        <v>311</v>
      </c>
      <c r="C180" t="s">
        <v>427</v>
      </c>
      <c r="D180" t="s">
        <v>42</v>
      </c>
      <c r="E180" t="s">
        <v>39</v>
      </c>
      <c r="G180">
        <v>-98</v>
      </c>
      <c r="H180">
        <v>29</v>
      </c>
      <c r="I180">
        <v>0</v>
      </c>
      <c r="J180" t="b">
        <v>0</v>
      </c>
      <c r="K180" s="3" t="s">
        <v>428</v>
      </c>
      <c r="L180" s="5" t="s">
        <v>429</v>
      </c>
      <c r="M180" t="s">
        <v>430</v>
      </c>
      <c r="N180" t="b">
        <f>IF(ISNA(VLOOKUP(B180,[1]hasCommunityCenter!$A$1:$B$45,2,FALSE)),FALSE,VLOOKUP(B180,[1]hasCommunityCenter!$A$1:$B$45,2,FALSE))</f>
        <v>1</v>
      </c>
      <c r="O180" t="b">
        <v>1</v>
      </c>
      <c r="P180" t="b">
        <v>1</v>
      </c>
      <c r="Q180" t="b">
        <f>'School Parks'!P181=IF(ISNA(VLOOKUP(B180,[2]hasPublicArtDisplay!$A$1:$B$40,2,FALSE)),FALSE,VLOOKUP(B180,[2]hasPublicArtDisplay!$A$1:$B$40,2,FALSE))</f>
        <v>1</v>
      </c>
      <c r="R180" t="b">
        <f>IF(ISNA(VLOOKUP(B180,[3]hasRestrooms!$A$1:$B$63,2,FALSE)),FALSE,VLOOKUP(B180,[3]hasRestrooms!$A$1:$B$63,2,FALSE))</f>
        <v>1</v>
      </c>
      <c r="S180" t="b">
        <f>IF(ISNA(VLOOKUP(B180,[4]hasPortolet!$A$1:$B$81,2,FALSE)),FALSE,VLOOKUP(B180,[4]hasPortolet!$A$1:$B$81,2,FALSE))</f>
        <v>1</v>
      </c>
      <c r="T180" t="b">
        <f>IF(ISNA(VLOOKUP(B180,[5]hasWater!$A$1:$B$157,2,FALSE)),FALSE,VLOOKUP(B180,[5]hasWater!$A$1:$B$157,2,FALSE))</f>
        <v>1</v>
      </c>
      <c r="U180" t="b">
        <f>IF(ISNA(VLOOKUP(B180,[6]hasPavillion!$A$1:$B$97,2,FALSE)),FALSE,VLOOKUP(B180,[6]hasPavillion!$A$1:$B$97,2,FALSE))</f>
        <v>1</v>
      </c>
      <c r="V180" t="b">
        <f>IF(ISNA(VLOOKUP(B180,[7]hasPicnicTable!$A$1:$B$149,2,FALSE)),FALSE,VLOOKUP(B180,[7]hasPicnicTable!$A$1:$B$149,2,FALSE))</f>
        <v>1</v>
      </c>
      <c r="W180" t="b">
        <f>IF(ISNA(VLOOKUP(B180,[8]hasGrill!$A$1:$B$106,2,FALSE)),FALSE,VLOOKUP(B180,[8]hasGrill!$A$1:$B$106,2,FALSE))</f>
        <v>1</v>
      </c>
      <c r="X180" t="b">
        <f>IF(ISNA(VLOOKUP(B180,[9]hasPlayground!$A$1:$B$133,2,FALSE)),FALSE,VLOOKUP(B180,[9]hasPlayground!$A$1:$B$133,2,FALSE))</f>
        <v>1</v>
      </c>
      <c r="Y180" t="b">
        <f>IF(ISNA(VLOOKUP(B180,[10]hasBaseball!$A$1:$B$24,2,FALSE)),FALSE,VLOOKUP(B180,[10]hasBaseball!$A$1:$B$24,2,FALSE))</f>
        <v>1</v>
      </c>
      <c r="Z180" t="b">
        <f>IF(ISNA(VLOOKUP(B180,[11]hasBasketBall!$A$1:$B$90,2,FALSE)),FALSE,VLOOKUP(B180,[11]hasBasketBall!$A$1:$B$90,2,FALSE))</f>
        <v>1</v>
      </c>
      <c r="AA180" t="b">
        <v>0</v>
      </c>
      <c r="AB180" t="b">
        <v>1</v>
      </c>
      <c r="AC180" t="b">
        <v>0</v>
      </c>
      <c r="AD180" t="b">
        <v>0</v>
      </c>
      <c r="AE180" t="b">
        <f>IF(ISNA(VLOOKUP(B180,[12]hasDogPark!$A$1:$B$14,2,FALSE)),FALSE,VLOOKUP(B180,[12]hasDogPark!$A$1:$B$14,2,FALSE))</f>
        <v>1</v>
      </c>
      <c r="AF180" t="b">
        <v>1</v>
      </c>
      <c r="AG180" t="b">
        <v>0</v>
      </c>
      <c r="AH180" t="b">
        <v>1</v>
      </c>
      <c r="AI180" t="b">
        <v>0</v>
      </c>
      <c r="AJ180" t="b">
        <f>IF(ISNA(VLOOKUP(B180,[13]hasSkatePark!$A$1:$B$16,2,FALSE)),FALSE,VLOOKUP(B180,[13]hasSkatePark!$A$1:$B$16,2,FALSE))</f>
        <v>1</v>
      </c>
      <c r="AK180" t="b">
        <f>IF(ISNA(VLOOKUP(B180,[14]hasSoccer!$A$1:$B$31,2,FALSE)),FALSE,VLOOKUP(B180,[14]hasSoccer!$A$1:$B$31,2,FALSE))</f>
        <v>0</v>
      </c>
      <c r="AL180" t="b">
        <f>IF(ISNA(VLOOKUP(B180,[15]hasSoftball!$A$1:$B$55,2,FALSE)),FALSE,VLOOKUP(B180,[15]hasSoftball!$A$1:$B$55,2,FALSE))</f>
        <v>1</v>
      </c>
      <c r="AM180" t="b">
        <f>IF(ISNA(VLOOKUP(B180,[16]hasTennis!$A$1:$B$34,2,FALSE)),FALSE,VLOOKUP(B180,[16]hasTennis!$A$1:$B$34,2,FALSE))</f>
        <v>1</v>
      </c>
      <c r="AN180" t="b">
        <v>0</v>
      </c>
      <c r="AO180" t="b">
        <f>IF(ISNA(VLOOKUP(B180,[17]hasPool!$A$1:$B$29,2,FALSE)),FALSE,VLOOKUP(B180,[17]hasPool!$A$1:$B$29,2,FALSE))</f>
        <v>1</v>
      </c>
      <c r="AP180" t="b">
        <v>0</v>
      </c>
      <c r="AQ180" t="b">
        <f>IF(ISNA(VLOOKUP(B180,[18]unpavedBike!$A$1:$B$19,2,FALSE)),FALSE,VLOOKUP(B180,[18]unpavedBike!$A$1:$B$19,2,FALSE))</f>
        <v>1</v>
      </c>
      <c r="AR180" t="b">
        <f>IF(ISNA(VLOOKUP(B180,[19]pavedBike!$A$1:$B$62,2,FALSE)),FALSE,VLOOKUP(B180,[19]pavedBike!$A$1:$B$62,2,FALSE))</f>
        <v>1</v>
      </c>
      <c r="AS180" t="b">
        <f>IF(ISNA(VLOOKUP(B180,[20]hasWalkingTrail!$A$1:$B$142,2,FALSE)),FALSE,VLOOKUP(B180,[20]hasWalkingTrail!$A$1:$B$142,2,FALSE))</f>
        <v>1</v>
      </c>
      <c r="AT180">
        <v>2</v>
      </c>
    </row>
    <row r="181" spans="1:46" x14ac:dyDescent="0.2">
      <c r="A181">
        <v>228</v>
      </c>
      <c r="B181" t="s">
        <v>312</v>
      </c>
      <c r="E181" t="s">
        <v>39</v>
      </c>
      <c r="G181">
        <v>-98</v>
      </c>
      <c r="H181">
        <v>29</v>
      </c>
      <c r="I181">
        <v>0</v>
      </c>
      <c r="J181" t="b">
        <v>0</v>
      </c>
      <c r="N181" t="b">
        <f>IF(ISNA(VLOOKUP(B181,[1]hasCommunityCenter!$A$1:$B$45,2,FALSE)),FALSE,VLOOKUP(B181,[1]hasCommunityCenter!$A$1:$B$45,2,FALSE))</f>
        <v>0</v>
      </c>
      <c r="O181" t="b">
        <v>0</v>
      </c>
      <c r="P181" t="b">
        <v>0</v>
      </c>
      <c r="Q181" t="b">
        <f>'School Parks'!P182=IF(ISNA(VLOOKUP(B181,[2]hasPublicArtDisplay!$A$1:$B$40,2,FALSE)),FALSE,VLOOKUP(B181,[2]hasPublicArtDisplay!$A$1:$B$40,2,FALSE))</f>
        <v>1</v>
      </c>
      <c r="R181" t="b">
        <f>IF(ISNA(VLOOKUP(B181,[3]hasRestrooms!$A$1:$B$63,2,FALSE)),FALSE,VLOOKUP(B181,[3]hasRestrooms!$A$1:$B$63,2,FALSE))</f>
        <v>0</v>
      </c>
      <c r="S181" t="b">
        <f>IF(ISNA(VLOOKUP(B181,[4]hasPortolet!$A$1:$B$81,2,FALSE)),FALSE,VLOOKUP(B181,[4]hasPortolet!$A$1:$B$81,2,FALSE))</f>
        <v>1</v>
      </c>
      <c r="T181" t="b">
        <f>IF(ISNA(VLOOKUP(B181,[5]hasWater!$A$1:$B$157,2,FALSE)),FALSE,VLOOKUP(B181,[5]hasWater!$A$1:$B$157,2,FALSE))</f>
        <v>1</v>
      </c>
      <c r="U181" t="b">
        <f>IF(ISNA(VLOOKUP(B181,[6]hasPavillion!$A$1:$B$97,2,FALSE)),FALSE,VLOOKUP(B181,[6]hasPavillion!$A$1:$B$97,2,FALSE))</f>
        <v>0</v>
      </c>
      <c r="V181" t="b">
        <f>IF(ISNA(VLOOKUP(B181,[7]hasPicnicTable!$A$1:$B$149,2,FALSE)),FALSE,VLOOKUP(B181,[7]hasPicnicTable!$A$1:$B$149,2,FALSE))</f>
        <v>1</v>
      </c>
      <c r="W181" t="b">
        <f>IF(ISNA(VLOOKUP(B181,[8]hasGrill!$A$1:$B$106,2,FALSE)),FALSE,VLOOKUP(B181,[8]hasGrill!$A$1:$B$106,2,FALSE))</f>
        <v>1</v>
      </c>
      <c r="X181" t="b">
        <f>IF(ISNA(VLOOKUP(B181,[9]hasPlayground!$A$1:$B$133,2,FALSE)),FALSE,VLOOKUP(B181,[9]hasPlayground!$A$1:$B$133,2,FALSE))</f>
        <v>1</v>
      </c>
      <c r="Y181" t="b">
        <f>IF(ISNA(VLOOKUP(B181,[10]hasBaseball!$A$1:$B$24,2,FALSE)),FALSE,VLOOKUP(B181,[10]hasBaseball!$A$1:$B$24,2,FALSE))</f>
        <v>0</v>
      </c>
      <c r="Z181" t="b">
        <f>IF(ISNA(VLOOKUP(B181,[11]hasBasketBall!$A$1:$B$90,2,FALSE)),FALSE,VLOOKUP(B181,[11]hasBasketBall!$A$1:$B$90,2,FALSE))</f>
        <v>1</v>
      </c>
      <c r="AA181" t="b">
        <v>0</v>
      </c>
      <c r="AB181" t="b">
        <v>0</v>
      </c>
      <c r="AC181" t="b">
        <v>0</v>
      </c>
      <c r="AD181" t="b">
        <v>0</v>
      </c>
      <c r="AE181" t="b">
        <f>IF(ISNA(VLOOKUP(B181,[12]hasDogPark!$A$1:$B$14,2,FALSE)),FALSE,VLOOKUP(B181,[12]hasDogPark!$A$1:$B$14,2,FALSE))</f>
        <v>0</v>
      </c>
      <c r="AF181" t="b">
        <v>0</v>
      </c>
      <c r="AG181" t="b">
        <v>0</v>
      </c>
      <c r="AH181" t="b">
        <v>0</v>
      </c>
      <c r="AI181" t="b">
        <v>0</v>
      </c>
      <c r="AJ181" t="b">
        <f>IF(ISNA(VLOOKUP(B181,[13]hasSkatePark!$A$1:$B$16,2,FALSE)),FALSE,VLOOKUP(B181,[13]hasSkatePark!$A$1:$B$16,2,FALSE))</f>
        <v>0</v>
      </c>
      <c r="AK181" t="b">
        <f>IF(ISNA(VLOOKUP(B181,[14]hasSoccer!$A$1:$B$31,2,FALSE)),FALSE,VLOOKUP(B181,[14]hasSoccer!$A$1:$B$31,2,FALSE))</f>
        <v>1</v>
      </c>
      <c r="AL181" t="b">
        <f>IF(ISNA(VLOOKUP(B181,[15]hasSoftball!$A$1:$B$55,2,FALSE)),FALSE,VLOOKUP(B181,[15]hasSoftball!$A$1:$B$55,2,FALSE))</f>
        <v>0</v>
      </c>
      <c r="AM181" t="b">
        <f>IF(ISNA(VLOOKUP(B181,[16]hasTennis!$A$1:$B$34,2,FALSE)),FALSE,VLOOKUP(B181,[16]hasTennis!$A$1:$B$34,2,FALSE))</f>
        <v>0</v>
      </c>
      <c r="AN181" t="b">
        <v>0</v>
      </c>
      <c r="AO181" t="b">
        <f>IF(ISNA(VLOOKUP(B181,[17]hasPool!$A$1:$B$29,2,FALSE)),FALSE,VLOOKUP(B181,[17]hasPool!$A$1:$B$29,2,FALSE))</f>
        <v>0</v>
      </c>
      <c r="AP181" t="b">
        <v>0</v>
      </c>
      <c r="AQ181" t="b">
        <f>IF(ISNA(VLOOKUP(B181,[18]unpavedBike!$A$1:$B$19,2,FALSE)),FALSE,VLOOKUP(B181,[18]unpavedBike!$A$1:$B$19,2,FALSE))</f>
        <v>0</v>
      </c>
      <c r="AR181" t="b">
        <f>IF(ISNA(VLOOKUP(B181,[19]pavedBike!$A$1:$B$62,2,FALSE)),FALSE,VLOOKUP(B181,[19]pavedBike!$A$1:$B$62,2,FALSE))</f>
        <v>1</v>
      </c>
      <c r="AS181" t="b">
        <f>IF(ISNA(VLOOKUP(B181,[20]hasWalkingTrail!$A$1:$B$142,2,FALSE)),FALSE,VLOOKUP(B181,[20]hasWalkingTrail!$A$1:$B$142,2,FALSE))</f>
        <v>1</v>
      </c>
    </row>
    <row r="182" spans="1:46" x14ac:dyDescent="0.2">
      <c r="A182">
        <v>229</v>
      </c>
      <c r="B182" t="s">
        <v>313</v>
      </c>
      <c r="E182" t="s">
        <v>39</v>
      </c>
      <c r="G182">
        <v>-98</v>
      </c>
      <c r="H182">
        <v>29</v>
      </c>
      <c r="I182">
        <v>0</v>
      </c>
      <c r="J182" t="b">
        <v>0</v>
      </c>
      <c r="N182" t="b">
        <f>IF(ISNA(VLOOKUP(B182,[1]hasCommunityCenter!$A$1:$B$45,2,FALSE)),FALSE,VLOOKUP(B182,[1]hasCommunityCenter!$A$1:$B$45,2,FALSE))</f>
        <v>0</v>
      </c>
      <c r="O182" t="b">
        <v>0</v>
      </c>
      <c r="P182" t="b">
        <v>0</v>
      </c>
      <c r="Q182" t="b">
        <f>'School Parks'!P183=IF(ISNA(VLOOKUP(B182,[2]hasPublicArtDisplay!$A$1:$B$40,2,FALSE)),FALSE,VLOOKUP(B182,[2]hasPublicArtDisplay!$A$1:$B$40,2,FALSE))</f>
        <v>0</v>
      </c>
      <c r="R182" t="b">
        <f>IF(ISNA(VLOOKUP(B182,[3]hasRestrooms!$A$1:$B$63,2,FALSE)),FALSE,VLOOKUP(B182,[3]hasRestrooms!$A$1:$B$63,2,FALSE))</f>
        <v>0</v>
      </c>
      <c r="S182" t="b">
        <f>IF(ISNA(VLOOKUP(B182,[4]hasPortolet!$A$1:$B$81,2,FALSE)),FALSE,VLOOKUP(B182,[4]hasPortolet!$A$1:$B$81,2,FALSE))</f>
        <v>0</v>
      </c>
      <c r="T182" t="b">
        <f>IF(ISNA(VLOOKUP(B182,[5]hasWater!$A$1:$B$157,2,FALSE)),FALSE,VLOOKUP(B182,[5]hasWater!$A$1:$B$157,2,FALSE))</f>
        <v>1</v>
      </c>
      <c r="U182" t="b">
        <f>IF(ISNA(VLOOKUP(B182,[6]hasPavillion!$A$1:$B$97,2,FALSE)),FALSE,VLOOKUP(B182,[6]hasPavillion!$A$1:$B$97,2,FALSE))</f>
        <v>0</v>
      </c>
      <c r="V182" t="b">
        <f>IF(ISNA(VLOOKUP(B182,[7]hasPicnicTable!$A$1:$B$149,2,FALSE)),FALSE,VLOOKUP(B182,[7]hasPicnicTable!$A$1:$B$149,2,FALSE))</f>
        <v>0</v>
      </c>
      <c r="W182" t="b">
        <f>IF(ISNA(VLOOKUP(B182,[8]hasGrill!$A$1:$B$106,2,FALSE)),FALSE,VLOOKUP(B182,[8]hasGrill!$A$1:$B$106,2,FALSE))</f>
        <v>0</v>
      </c>
      <c r="X182" t="b">
        <f>IF(ISNA(VLOOKUP(B182,[9]hasPlayground!$A$1:$B$133,2,FALSE)),FALSE,VLOOKUP(B182,[9]hasPlayground!$A$1:$B$133,2,FALSE))</f>
        <v>1</v>
      </c>
      <c r="Y182" t="b">
        <f>IF(ISNA(VLOOKUP(B182,[10]hasBaseball!$A$1:$B$24,2,FALSE)),FALSE,VLOOKUP(B182,[10]hasBaseball!$A$1:$B$24,2,FALSE))</f>
        <v>0</v>
      </c>
      <c r="Z182" t="b">
        <f>IF(ISNA(VLOOKUP(B182,[11]hasBasketBall!$A$1:$B$90,2,FALSE)),FALSE,VLOOKUP(B182,[11]hasBasketBall!$A$1:$B$90,2,FALSE))</f>
        <v>0</v>
      </c>
      <c r="AA182" t="b">
        <v>0</v>
      </c>
      <c r="AB182" t="b">
        <v>0</v>
      </c>
      <c r="AC182" t="b">
        <v>0</v>
      </c>
      <c r="AD182" t="b">
        <v>0</v>
      </c>
      <c r="AE182" t="b">
        <f>IF(ISNA(VLOOKUP(B182,[12]hasDogPark!$A$1:$B$14,2,FALSE)),FALSE,VLOOKUP(B182,[12]hasDogPark!$A$1:$B$14,2,FALSE))</f>
        <v>0</v>
      </c>
      <c r="AF182" t="b">
        <v>0</v>
      </c>
      <c r="AG182" t="b">
        <v>0</v>
      </c>
      <c r="AH182" t="b">
        <v>0</v>
      </c>
      <c r="AI182" t="b">
        <v>0</v>
      </c>
      <c r="AJ182" t="b">
        <f>IF(ISNA(VLOOKUP(B182,[13]hasSkatePark!$A$1:$B$16,2,FALSE)),FALSE,VLOOKUP(B182,[13]hasSkatePark!$A$1:$B$16,2,FALSE))</f>
        <v>1</v>
      </c>
      <c r="AK182" t="b">
        <f>IF(ISNA(VLOOKUP(B182,[14]hasSoccer!$A$1:$B$31,2,FALSE)),FALSE,VLOOKUP(B182,[14]hasSoccer!$A$1:$B$31,2,FALSE))</f>
        <v>0</v>
      </c>
      <c r="AL182" t="b">
        <f>IF(ISNA(VLOOKUP(B182,[15]hasSoftball!$A$1:$B$55,2,FALSE)),FALSE,VLOOKUP(B182,[15]hasSoftball!$A$1:$B$55,2,FALSE))</f>
        <v>0</v>
      </c>
      <c r="AM182" t="b">
        <f>IF(ISNA(VLOOKUP(B182,[16]hasTennis!$A$1:$B$34,2,FALSE)),FALSE,VLOOKUP(B182,[16]hasTennis!$A$1:$B$34,2,FALSE))</f>
        <v>0</v>
      </c>
      <c r="AN182" t="b">
        <v>0</v>
      </c>
      <c r="AO182" t="b">
        <f>IF(ISNA(VLOOKUP(B182,[17]hasPool!$A$1:$B$29,2,FALSE)),FALSE,VLOOKUP(B182,[17]hasPool!$A$1:$B$29,2,FALSE))</f>
        <v>1</v>
      </c>
      <c r="AP182" t="b">
        <v>0</v>
      </c>
      <c r="AQ182" t="b">
        <f>IF(ISNA(VLOOKUP(B182,[18]unpavedBike!$A$1:$B$19,2,FALSE)),FALSE,VLOOKUP(B182,[18]unpavedBike!$A$1:$B$19,2,FALSE))</f>
        <v>0</v>
      </c>
      <c r="AR182" t="b">
        <f>IF(ISNA(VLOOKUP(B182,[19]pavedBike!$A$1:$B$62,2,FALSE)),FALSE,VLOOKUP(B182,[19]pavedBike!$A$1:$B$62,2,FALSE))</f>
        <v>0</v>
      </c>
      <c r="AS182" t="b">
        <f>IF(ISNA(VLOOKUP(B182,[20]hasWalkingTrail!$A$1:$B$142,2,FALSE)),FALSE,VLOOKUP(B182,[20]hasWalkingTrail!$A$1:$B$142,2,FALSE))</f>
        <v>0</v>
      </c>
    </row>
    <row r="183" spans="1:46" x14ac:dyDescent="0.2">
      <c r="A183">
        <v>230</v>
      </c>
      <c r="B183" t="s">
        <v>314</v>
      </c>
      <c r="E183" t="s">
        <v>39</v>
      </c>
      <c r="G183">
        <v>-98</v>
      </c>
      <c r="H183">
        <v>29</v>
      </c>
      <c r="I183">
        <v>0</v>
      </c>
      <c r="J183" t="b">
        <v>0</v>
      </c>
      <c r="N183" t="b">
        <f>IF(ISNA(VLOOKUP(B183,[1]hasCommunityCenter!$A$1:$B$45,2,FALSE)),FALSE,VLOOKUP(B183,[1]hasCommunityCenter!$A$1:$B$45,2,FALSE))</f>
        <v>0</v>
      </c>
      <c r="O183" t="b">
        <v>0</v>
      </c>
      <c r="P183" t="b">
        <v>0</v>
      </c>
      <c r="Q183" t="b">
        <f>'School Parks'!P184=IF(ISNA(VLOOKUP(B183,[2]hasPublicArtDisplay!$A$1:$B$40,2,FALSE)),FALSE,VLOOKUP(B183,[2]hasPublicArtDisplay!$A$1:$B$40,2,FALSE))</f>
        <v>1</v>
      </c>
      <c r="R183" t="b">
        <f>IF(ISNA(VLOOKUP(B183,[3]hasRestrooms!$A$1:$B$63,2,FALSE)),FALSE,VLOOKUP(B183,[3]hasRestrooms!$A$1:$B$63,2,FALSE))</f>
        <v>0</v>
      </c>
      <c r="S183" t="b">
        <f>IF(ISNA(VLOOKUP(B183,[4]hasPortolet!$A$1:$B$81,2,FALSE)),FALSE,VLOOKUP(B183,[4]hasPortolet!$A$1:$B$81,2,FALSE))</f>
        <v>0</v>
      </c>
      <c r="T183" t="b">
        <f>IF(ISNA(VLOOKUP(B183,[5]hasWater!$A$1:$B$157,2,FALSE)),FALSE,VLOOKUP(B183,[5]hasWater!$A$1:$B$157,2,FALSE))</f>
        <v>1</v>
      </c>
      <c r="U183" t="b">
        <f>IF(ISNA(VLOOKUP(B183,[6]hasPavillion!$A$1:$B$97,2,FALSE)),FALSE,VLOOKUP(B183,[6]hasPavillion!$A$1:$B$97,2,FALSE))</f>
        <v>0</v>
      </c>
      <c r="V183" t="b">
        <f>IF(ISNA(VLOOKUP(B183,[7]hasPicnicTable!$A$1:$B$149,2,FALSE)),FALSE,VLOOKUP(B183,[7]hasPicnicTable!$A$1:$B$149,2,FALSE))</f>
        <v>1</v>
      </c>
      <c r="W183" t="b">
        <f>IF(ISNA(VLOOKUP(B183,[8]hasGrill!$A$1:$B$106,2,FALSE)),FALSE,VLOOKUP(B183,[8]hasGrill!$A$1:$B$106,2,FALSE))</f>
        <v>0</v>
      </c>
      <c r="X183" t="b">
        <f>IF(ISNA(VLOOKUP(B183,[9]hasPlayground!$A$1:$B$133,2,FALSE)),FALSE,VLOOKUP(B183,[9]hasPlayground!$A$1:$B$133,2,FALSE))</f>
        <v>1</v>
      </c>
      <c r="Y183" t="b">
        <f>IF(ISNA(VLOOKUP(B183,[10]hasBaseball!$A$1:$B$24,2,FALSE)),FALSE,VLOOKUP(B183,[10]hasBaseball!$A$1:$B$24,2,FALSE))</f>
        <v>0</v>
      </c>
      <c r="Z183" t="b">
        <f>IF(ISNA(VLOOKUP(B183,[11]hasBasketBall!$A$1:$B$90,2,FALSE)),FALSE,VLOOKUP(B183,[11]hasBasketBall!$A$1:$B$90,2,FALSE))</f>
        <v>1</v>
      </c>
      <c r="AA183" t="b">
        <v>0</v>
      </c>
      <c r="AB183" t="b">
        <v>0</v>
      </c>
      <c r="AC183" t="b">
        <v>0</v>
      </c>
      <c r="AD183" t="b">
        <v>0</v>
      </c>
      <c r="AE183" t="b">
        <f>IF(ISNA(VLOOKUP(B183,[12]hasDogPark!$A$1:$B$14,2,FALSE)),FALSE,VLOOKUP(B183,[12]hasDogPark!$A$1:$B$14,2,FALSE))</f>
        <v>0</v>
      </c>
      <c r="AF183" t="b">
        <v>1</v>
      </c>
      <c r="AG183" t="b">
        <v>0</v>
      </c>
      <c r="AH183" t="b">
        <v>0</v>
      </c>
      <c r="AI183" t="b">
        <v>0</v>
      </c>
      <c r="AJ183" t="b">
        <f>IF(ISNA(VLOOKUP(B183,[13]hasSkatePark!$A$1:$B$16,2,FALSE)),FALSE,VLOOKUP(B183,[13]hasSkatePark!$A$1:$B$16,2,FALSE))</f>
        <v>0</v>
      </c>
      <c r="AK183" t="b">
        <f>IF(ISNA(VLOOKUP(B183,[14]hasSoccer!$A$1:$B$31,2,FALSE)),FALSE,VLOOKUP(B183,[14]hasSoccer!$A$1:$B$31,2,FALSE))</f>
        <v>0</v>
      </c>
      <c r="AL183" t="b">
        <f>IF(ISNA(VLOOKUP(B183,[15]hasSoftball!$A$1:$B$55,2,FALSE)),FALSE,VLOOKUP(B183,[15]hasSoftball!$A$1:$B$55,2,FALSE))</f>
        <v>0</v>
      </c>
      <c r="AM183" t="b">
        <f>IF(ISNA(VLOOKUP(B183,[16]hasTennis!$A$1:$B$34,2,FALSE)),FALSE,VLOOKUP(B183,[16]hasTennis!$A$1:$B$34,2,FALSE))</f>
        <v>0</v>
      </c>
      <c r="AN183" t="b">
        <v>0</v>
      </c>
      <c r="AO183" t="b">
        <f>IF(ISNA(VLOOKUP(B183,[17]hasPool!$A$1:$B$29,2,FALSE)),FALSE,VLOOKUP(B183,[17]hasPool!$A$1:$B$29,2,FALSE))</f>
        <v>0</v>
      </c>
      <c r="AP183" t="b">
        <v>0</v>
      </c>
      <c r="AQ183" t="b">
        <f>IF(ISNA(VLOOKUP(B183,[18]unpavedBike!$A$1:$B$19,2,FALSE)),FALSE,VLOOKUP(B183,[18]unpavedBike!$A$1:$B$19,2,FALSE))</f>
        <v>0</v>
      </c>
      <c r="AR183" t="b">
        <f>IF(ISNA(VLOOKUP(B183,[19]pavedBike!$A$1:$B$62,2,FALSE)),FALSE,VLOOKUP(B183,[19]pavedBike!$A$1:$B$62,2,FALSE))</f>
        <v>1</v>
      </c>
      <c r="AS183" t="b">
        <f>IF(ISNA(VLOOKUP(B183,[20]hasWalkingTrail!$A$1:$B$142,2,FALSE)),FALSE,VLOOKUP(B183,[20]hasWalkingTrail!$A$1:$B$142,2,FALSE))</f>
        <v>1</v>
      </c>
    </row>
    <row r="184" spans="1:46" x14ac:dyDescent="0.2">
      <c r="A184">
        <v>231</v>
      </c>
      <c r="B184" t="s">
        <v>315</v>
      </c>
      <c r="E184" t="s">
        <v>39</v>
      </c>
      <c r="G184">
        <v>-98</v>
      </c>
      <c r="H184">
        <v>29</v>
      </c>
      <c r="I184">
        <v>0</v>
      </c>
      <c r="J184" t="b">
        <v>0</v>
      </c>
      <c r="N184" t="b">
        <f>IF(ISNA(VLOOKUP(B184,[1]hasCommunityCenter!$A$1:$B$45,2,FALSE)),FALSE,VLOOKUP(B184,[1]hasCommunityCenter!$A$1:$B$45,2,FALSE))</f>
        <v>0</v>
      </c>
      <c r="O184" t="b">
        <v>0</v>
      </c>
      <c r="P184" t="b">
        <v>0</v>
      </c>
      <c r="Q184" t="b">
        <f>'School Parks'!P185=IF(ISNA(VLOOKUP(B184,[2]hasPublicArtDisplay!$A$1:$B$40,2,FALSE)),FALSE,VLOOKUP(B184,[2]hasPublicArtDisplay!$A$1:$B$40,2,FALSE))</f>
        <v>1</v>
      </c>
      <c r="R184" t="b">
        <f>IF(ISNA(VLOOKUP(B184,[3]hasRestrooms!$A$1:$B$63,2,FALSE)),FALSE,VLOOKUP(B184,[3]hasRestrooms!$A$1:$B$63,2,FALSE))</f>
        <v>1</v>
      </c>
      <c r="S184" t="b">
        <f>IF(ISNA(VLOOKUP(B184,[4]hasPortolet!$A$1:$B$81,2,FALSE)),FALSE,VLOOKUP(B184,[4]hasPortolet!$A$1:$B$81,2,FALSE))</f>
        <v>0</v>
      </c>
      <c r="T184" t="b">
        <f>IF(ISNA(VLOOKUP(B184,[5]hasWater!$A$1:$B$157,2,FALSE)),FALSE,VLOOKUP(B184,[5]hasWater!$A$1:$B$157,2,FALSE))</f>
        <v>1</v>
      </c>
      <c r="U184" t="b">
        <f>IF(ISNA(VLOOKUP(B184,[6]hasPavillion!$A$1:$B$97,2,FALSE)),FALSE,VLOOKUP(B184,[6]hasPavillion!$A$1:$B$97,2,FALSE))</f>
        <v>0</v>
      </c>
      <c r="V184" t="b">
        <f>IF(ISNA(VLOOKUP(B184,[7]hasPicnicTable!$A$1:$B$149,2,FALSE)),FALSE,VLOOKUP(B184,[7]hasPicnicTable!$A$1:$B$149,2,FALSE))</f>
        <v>0</v>
      </c>
      <c r="W184" t="b">
        <f>IF(ISNA(VLOOKUP(B184,[8]hasGrill!$A$1:$B$106,2,FALSE)),FALSE,VLOOKUP(B184,[8]hasGrill!$A$1:$B$106,2,FALSE))</f>
        <v>0</v>
      </c>
      <c r="X184" t="b">
        <f>IF(ISNA(VLOOKUP(B184,[9]hasPlayground!$A$1:$B$133,2,FALSE)),FALSE,VLOOKUP(B184,[9]hasPlayground!$A$1:$B$133,2,FALSE))</f>
        <v>1</v>
      </c>
      <c r="Y184" t="b">
        <f>IF(ISNA(VLOOKUP(B184,[10]hasBaseball!$A$1:$B$24,2,FALSE)),FALSE,VLOOKUP(B184,[10]hasBaseball!$A$1:$B$24,2,FALSE))</f>
        <v>1</v>
      </c>
      <c r="Z184" t="b">
        <f>IF(ISNA(VLOOKUP(B184,[11]hasBasketBall!$A$1:$B$90,2,FALSE)),FALSE,VLOOKUP(B184,[11]hasBasketBall!$A$1:$B$90,2,FALSE))</f>
        <v>0</v>
      </c>
      <c r="AA184" t="b">
        <v>0</v>
      </c>
      <c r="AB184" t="b">
        <v>0</v>
      </c>
      <c r="AC184" t="b">
        <v>0</v>
      </c>
      <c r="AD184" t="b">
        <v>0</v>
      </c>
      <c r="AE184" t="b">
        <f>IF(ISNA(VLOOKUP(B184,[12]hasDogPark!$A$1:$B$14,2,FALSE)),FALSE,VLOOKUP(B184,[12]hasDogPark!$A$1:$B$14,2,FALSE))</f>
        <v>0</v>
      </c>
      <c r="AF184" t="b">
        <v>0</v>
      </c>
      <c r="AG184" t="b">
        <v>0</v>
      </c>
      <c r="AH184" t="b">
        <v>0</v>
      </c>
      <c r="AI184" t="b">
        <v>0</v>
      </c>
      <c r="AJ184" t="b">
        <f>IF(ISNA(VLOOKUP(B184,[13]hasSkatePark!$A$1:$B$16,2,FALSE)),FALSE,VLOOKUP(B184,[13]hasSkatePark!$A$1:$B$16,2,FALSE))</f>
        <v>0</v>
      </c>
      <c r="AK184" t="b">
        <f>IF(ISNA(VLOOKUP(B184,[14]hasSoccer!$A$1:$B$31,2,FALSE)),FALSE,VLOOKUP(B184,[14]hasSoccer!$A$1:$B$31,2,FALSE))</f>
        <v>0</v>
      </c>
      <c r="AL184" t="b">
        <f>IF(ISNA(VLOOKUP(B184,[15]hasSoftball!$A$1:$B$55,2,FALSE)),FALSE,VLOOKUP(B184,[15]hasSoftball!$A$1:$B$55,2,FALSE))</f>
        <v>1</v>
      </c>
      <c r="AM184" t="b">
        <f>IF(ISNA(VLOOKUP(B184,[16]hasTennis!$A$1:$B$34,2,FALSE)),FALSE,VLOOKUP(B184,[16]hasTennis!$A$1:$B$34,2,FALSE))</f>
        <v>0</v>
      </c>
      <c r="AN184" t="b">
        <v>0</v>
      </c>
      <c r="AO184" t="b">
        <f>IF(ISNA(VLOOKUP(B184,[17]hasPool!$A$1:$B$29,2,FALSE)),FALSE,VLOOKUP(B184,[17]hasPool!$A$1:$B$29,2,FALSE))</f>
        <v>0</v>
      </c>
      <c r="AP184" t="b">
        <v>0</v>
      </c>
      <c r="AQ184" t="b">
        <f>IF(ISNA(VLOOKUP(B184,[18]unpavedBike!$A$1:$B$19,2,FALSE)),FALSE,VLOOKUP(B184,[18]unpavedBike!$A$1:$B$19,2,FALSE))</f>
        <v>1</v>
      </c>
      <c r="AR184" t="b">
        <f>IF(ISNA(VLOOKUP(B184,[19]pavedBike!$A$1:$B$62,2,FALSE)),FALSE,VLOOKUP(B184,[19]pavedBike!$A$1:$B$62,2,FALSE))</f>
        <v>0</v>
      </c>
      <c r="AS184" t="b">
        <f>IF(ISNA(VLOOKUP(B184,[20]hasWalkingTrail!$A$1:$B$142,2,FALSE)),FALSE,VLOOKUP(B184,[20]hasWalkingTrail!$A$1:$B$142,2,FALSE))</f>
        <v>1</v>
      </c>
    </row>
    <row r="185" spans="1:46" x14ac:dyDescent="0.2">
      <c r="A185">
        <v>233</v>
      </c>
      <c r="B185" t="s">
        <v>317</v>
      </c>
      <c r="E185" t="s">
        <v>39</v>
      </c>
      <c r="G185">
        <v>-98</v>
      </c>
      <c r="H185">
        <v>29</v>
      </c>
      <c r="I185">
        <v>0</v>
      </c>
      <c r="J185" t="b">
        <v>0</v>
      </c>
      <c r="N185" t="b">
        <f>IF(ISNA(VLOOKUP(B185,[1]hasCommunityCenter!$A$1:$B$45,2,FALSE)),FALSE,VLOOKUP(B185,[1]hasCommunityCenter!$A$1:$B$45,2,FALSE))</f>
        <v>0</v>
      </c>
      <c r="O185" t="b">
        <v>0</v>
      </c>
      <c r="P185" t="b">
        <v>0</v>
      </c>
      <c r="Q185" t="b">
        <f>'School Parks'!P186=IF(ISNA(VLOOKUP(B185,[2]hasPublicArtDisplay!$A$1:$B$40,2,FALSE)),FALSE,VLOOKUP(B185,[2]hasPublicArtDisplay!$A$1:$B$40,2,FALSE))</f>
        <v>1</v>
      </c>
      <c r="R185" t="b">
        <f>IF(ISNA(VLOOKUP(B185,[3]hasRestrooms!$A$1:$B$63,2,FALSE)),FALSE,VLOOKUP(B185,[3]hasRestrooms!$A$1:$B$63,2,FALSE))</f>
        <v>0</v>
      </c>
      <c r="S185" t="b">
        <f>IF(ISNA(VLOOKUP(B185,[4]hasPortolet!$A$1:$B$81,2,FALSE)),FALSE,VLOOKUP(B185,[4]hasPortolet!$A$1:$B$81,2,FALSE))</f>
        <v>0</v>
      </c>
      <c r="T185" t="b">
        <f>IF(ISNA(VLOOKUP(B185,[5]hasWater!$A$1:$B$157,2,FALSE)),FALSE,VLOOKUP(B185,[5]hasWater!$A$1:$B$157,2,FALSE))</f>
        <v>0</v>
      </c>
      <c r="U185" t="b">
        <f>IF(ISNA(VLOOKUP(B185,[6]hasPavillion!$A$1:$B$97,2,FALSE)),FALSE,VLOOKUP(B185,[6]hasPavillion!$A$1:$B$97,2,FALSE))</f>
        <v>0</v>
      </c>
      <c r="V185" t="b">
        <f>IF(ISNA(VLOOKUP(B185,[7]hasPicnicTable!$A$1:$B$149,2,FALSE)),FALSE,VLOOKUP(B185,[7]hasPicnicTable!$A$1:$B$149,2,FALSE))</f>
        <v>0</v>
      </c>
      <c r="W185" t="b">
        <f>IF(ISNA(VLOOKUP(B185,[8]hasGrill!$A$1:$B$106,2,FALSE)),FALSE,VLOOKUP(B185,[8]hasGrill!$A$1:$B$106,2,FALSE))</f>
        <v>0</v>
      </c>
      <c r="X185" t="b">
        <f>IF(ISNA(VLOOKUP(B185,[9]hasPlayground!$A$1:$B$133,2,FALSE)),FALSE,VLOOKUP(B185,[9]hasPlayground!$A$1:$B$133,2,FALSE))</f>
        <v>0</v>
      </c>
      <c r="Y185" t="b">
        <f>IF(ISNA(VLOOKUP(B185,[10]hasBaseball!$A$1:$B$24,2,FALSE)),FALSE,VLOOKUP(B185,[10]hasBaseball!$A$1:$B$24,2,FALSE))</f>
        <v>0</v>
      </c>
      <c r="Z185" t="b">
        <f>IF(ISNA(VLOOKUP(B185,[11]hasBasketBall!$A$1:$B$90,2,FALSE)),FALSE,VLOOKUP(B185,[11]hasBasketBall!$A$1:$B$90,2,FALSE))</f>
        <v>0</v>
      </c>
      <c r="AA185" t="b">
        <v>0</v>
      </c>
      <c r="AB185" t="b">
        <v>0</v>
      </c>
      <c r="AC185" t="b">
        <v>0</v>
      </c>
      <c r="AD185" t="b">
        <v>0</v>
      </c>
      <c r="AE185" t="b">
        <f>IF(ISNA(VLOOKUP(B185,[12]hasDogPark!$A$1:$B$14,2,FALSE)),FALSE,VLOOKUP(B185,[12]hasDogPark!$A$1:$B$14,2,FALSE))</f>
        <v>0</v>
      </c>
      <c r="AF185" t="b">
        <v>0</v>
      </c>
      <c r="AG185" t="b">
        <v>0</v>
      </c>
      <c r="AH185" t="b">
        <v>0</v>
      </c>
      <c r="AI185" t="b">
        <v>0</v>
      </c>
      <c r="AJ185" t="b">
        <f>IF(ISNA(VLOOKUP(B185,[13]hasSkatePark!$A$1:$B$16,2,FALSE)),FALSE,VLOOKUP(B185,[13]hasSkatePark!$A$1:$B$16,2,FALSE))</f>
        <v>0</v>
      </c>
      <c r="AK185" t="b">
        <f>IF(ISNA(VLOOKUP(B185,[14]hasSoccer!$A$1:$B$31,2,FALSE)),FALSE,VLOOKUP(B185,[14]hasSoccer!$A$1:$B$31,2,FALSE))</f>
        <v>0</v>
      </c>
      <c r="AL185" t="b">
        <f>IF(ISNA(VLOOKUP(B185,[15]hasSoftball!$A$1:$B$55,2,FALSE)),FALSE,VLOOKUP(B185,[15]hasSoftball!$A$1:$B$55,2,FALSE))</f>
        <v>0</v>
      </c>
      <c r="AM185" t="b">
        <f>IF(ISNA(VLOOKUP(B185,[16]hasTennis!$A$1:$B$34,2,FALSE)),FALSE,VLOOKUP(B185,[16]hasTennis!$A$1:$B$34,2,FALSE))</f>
        <v>0</v>
      </c>
      <c r="AN185" t="b">
        <v>0</v>
      </c>
      <c r="AO185" t="b">
        <f>IF(ISNA(VLOOKUP(B185,[17]hasPool!$A$1:$B$29,2,FALSE)),FALSE,VLOOKUP(B185,[17]hasPool!$A$1:$B$29,2,FALSE))</f>
        <v>0</v>
      </c>
      <c r="AP185" t="b">
        <v>0</v>
      </c>
      <c r="AQ185" t="b">
        <f>IF(ISNA(VLOOKUP(B185,[18]unpavedBike!$A$1:$B$19,2,FALSE)),FALSE,VLOOKUP(B185,[18]unpavedBike!$A$1:$B$19,2,FALSE))</f>
        <v>0</v>
      </c>
      <c r="AR185" t="b">
        <f>IF(ISNA(VLOOKUP(B185,[19]pavedBike!$A$1:$B$62,2,FALSE)),FALSE,VLOOKUP(B185,[19]pavedBike!$A$1:$B$62,2,FALSE))</f>
        <v>0</v>
      </c>
      <c r="AS185" t="b">
        <f>IF(ISNA(VLOOKUP(B185,[20]hasWalkingTrail!$A$1:$B$142,2,FALSE)),FALSE,VLOOKUP(B185,[20]hasWalkingTrail!$A$1:$B$142,2,FALSE))</f>
        <v>0</v>
      </c>
    </row>
    <row r="186" spans="1:46" x14ac:dyDescent="0.2">
      <c r="A186">
        <v>234</v>
      </c>
      <c r="B186" t="s">
        <v>318</v>
      </c>
      <c r="E186" t="s">
        <v>39</v>
      </c>
      <c r="G186">
        <v>-98</v>
      </c>
      <c r="H186">
        <v>29</v>
      </c>
      <c r="I186">
        <v>0</v>
      </c>
      <c r="J186" t="b">
        <v>0</v>
      </c>
      <c r="N186" t="b">
        <f>IF(ISNA(VLOOKUP(B186,[1]hasCommunityCenter!$A$1:$B$45,2,FALSE)),FALSE,VLOOKUP(B186,[1]hasCommunityCenter!$A$1:$B$45,2,FALSE))</f>
        <v>0</v>
      </c>
      <c r="O186" t="b">
        <v>0</v>
      </c>
      <c r="P186" t="b">
        <v>0</v>
      </c>
      <c r="Q186" t="b">
        <f>'School Parks'!P187=IF(ISNA(VLOOKUP(B186,[2]hasPublicArtDisplay!$A$1:$B$40,2,FALSE)),FALSE,VLOOKUP(B186,[2]hasPublicArtDisplay!$A$1:$B$40,2,FALSE))</f>
        <v>1</v>
      </c>
      <c r="R186" t="b">
        <f>IF(ISNA(VLOOKUP(B186,[3]hasRestrooms!$A$1:$B$63,2,FALSE)),FALSE,VLOOKUP(B186,[3]hasRestrooms!$A$1:$B$63,2,FALSE))</f>
        <v>0</v>
      </c>
      <c r="S186" t="b">
        <f>IF(ISNA(VLOOKUP(B186,[4]hasPortolet!$A$1:$B$81,2,FALSE)),FALSE,VLOOKUP(B186,[4]hasPortolet!$A$1:$B$81,2,FALSE))</f>
        <v>0</v>
      </c>
      <c r="T186" t="b">
        <f>IF(ISNA(VLOOKUP(B186,[5]hasWater!$A$1:$B$157,2,FALSE)),FALSE,VLOOKUP(B186,[5]hasWater!$A$1:$B$157,2,FALSE))</f>
        <v>1</v>
      </c>
      <c r="U186" t="b">
        <f>IF(ISNA(VLOOKUP(B186,[6]hasPavillion!$A$1:$B$97,2,FALSE)),FALSE,VLOOKUP(B186,[6]hasPavillion!$A$1:$B$97,2,FALSE))</f>
        <v>0</v>
      </c>
      <c r="V186" t="b">
        <f>IF(ISNA(VLOOKUP(B186,[7]hasPicnicTable!$A$1:$B$149,2,FALSE)),FALSE,VLOOKUP(B186,[7]hasPicnicTable!$A$1:$B$149,2,FALSE))</f>
        <v>1</v>
      </c>
      <c r="W186" t="b">
        <f>IF(ISNA(VLOOKUP(B186,[8]hasGrill!$A$1:$B$106,2,FALSE)),FALSE,VLOOKUP(B186,[8]hasGrill!$A$1:$B$106,2,FALSE))</f>
        <v>1</v>
      </c>
      <c r="X186" t="b">
        <f>IF(ISNA(VLOOKUP(B186,[9]hasPlayground!$A$1:$B$133,2,FALSE)),FALSE,VLOOKUP(B186,[9]hasPlayground!$A$1:$B$133,2,FALSE))</f>
        <v>1</v>
      </c>
      <c r="Y186" t="b">
        <f>IF(ISNA(VLOOKUP(B186,[10]hasBaseball!$A$1:$B$24,2,FALSE)),FALSE,VLOOKUP(B186,[10]hasBaseball!$A$1:$B$24,2,FALSE))</f>
        <v>0</v>
      </c>
      <c r="Z186" t="b">
        <f>IF(ISNA(VLOOKUP(B186,[11]hasBasketBall!$A$1:$B$90,2,FALSE)),FALSE,VLOOKUP(B186,[11]hasBasketBall!$A$1:$B$90,2,FALSE))</f>
        <v>0</v>
      </c>
      <c r="AA186" t="b">
        <v>0</v>
      </c>
      <c r="AB186" t="b">
        <v>0</v>
      </c>
      <c r="AC186" t="b">
        <v>0</v>
      </c>
      <c r="AD186" t="b">
        <v>0</v>
      </c>
      <c r="AE186" t="b">
        <f>IF(ISNA(VLOOKUP(B186,[12]hasDogPark!$A$1:$B$14,2,FALSE)),FALSE,VLOOKUP(B186,[12]hasDogPark!$A$1:$B$14,2,FALSE))</f>
        <v>0</v>
      </c>
      <c r="AF186" t="b">
        <v>0</v>
      </c>
      <c r="AG186" t="b">
        <v>0</v>
      </c>
      <c r="AH186" t="b">
        <v>0</v>
      </c>
      <c r="AI186" t="b">
        <v>0</v>
      </c>
      <c r="AJ186" t="b">
        <f>IF(ISNA(VLOOKUP(B186,[13]hasSkatePark!$A$1:$B$16,2,FALSE)),FALSE,VLOOKUP(B186,[13]hasSkatePark!$A$1:$B$16,2,FALSE))</f>
        <v>0</v>
      </c>
      <c r="AK186" t="b">
        <f>IF(ISNA(VLOOKUP(B186,[14]hasSoccer!$A$1:$B$31,2,FALSE)),FALSE,VLOOKUP(B186,[14]hasSoccer!$A$1:$B$31,2,FALSE))</f>
        <v>0</v>
      </c>
      <c r="AL186" t="b">
        <f>IF(ISNA(VLOOKUP(B186,[15]hasSoftball!$A$1:$B$55,2,FALSE)),FALSE,VLOOKUP(B186,[15]hasSoftball!$A$1:$B$55,2,FALSE))</f>
        <v>0</v>
      </c>
      <c r="AM186" t="b">
        <f>IF(ISNA(VLOOKUP(B186,[16]hasTennis!$A$1:$B$34,2,FALSE)),FALSE,VLOOKUP(B186,[16]hasTennis!$A$1:$B$34,2,FALSE))</f>
        <v>0</v>
      </c>
      <c r="AN186" t="b">
        <v>0</v>
      </c>
      <c r="AO186" t="b">
        <f>IF(ISNA(VLOOKUP(B186,[17]hasPool!$A$1:$B$29,2,FALSE)),FALSE,VLOOKUP(B186,[17]hasPool!$A$1:$B$29,2,FALSE))</f>
        <v>0</v>
      </c>
      <c r="AP186" t="b">
        <v>0</v>
      </c>
      <c r="AQ186" t="b">
        <f>IF(ISNA(VLOOKUP(B186,[18]unpavedBike!$A$1:$B$19,2,FALSE)),FALSE,VLOOKUP(B186,[18]unpavedBike!$A$1:$B$19,2,FALSE))</f>
        <v>0</v>
      </c>
      <c r="AR186" t="b">
        <f>IF(ISNA(VLOOKUP(B186,[19]pavedBike!$A$1:$B$62,2,FALSE)),FALSE,VLOOKUP(B186,[19]pavedBike!$A$1:$B$62,2,FALSE))</f>
        <v>1</v>
      </c>
      <c r="AS186" t="b">
        <f>IF(ISNA(VLOOKUP(B186,[20]hasWalkingTrail!$A$1:$B$142,2,FALSE)),FALSE,VLOOKUP(B186,[20]hasWalkingTrail!$A$1:$B$142,2,FALSE))</f>
        <v>1</v>
      </c>
    </row>
    <row r="187" spans="1:46" x14ac:dyDescent="0.2">
      <c r="A187">
        <v>235</v>
      </c>
      <c r="B187" t="s">
        <v>319</v>
      </c>
      <c r="E187" t="s">
        <v>39</v>
      </c>
      <c r="G187">
        <v>-98</v>
      </c>
      <c r="H187">
        <v>29</v>
      </c>
      <c r="I187">
        <v>0</v>
      </c>
      <c r="J187" t="b">
        <v>0</v>
      </c>
      <c r="N187" t="b">
        <f>IF(ISNA(VLOOKUP(B187,[1]hasCommunityCenter!$A$1:$B$45,2,FALSE)),FALSE,VLOOKUP(B187,[1]hasCommunityCenter!$A$1:$B$45,2,FALSE))</f>
        <v>0</v>
      </c>
      <c r="O187" t="b">
        <v>0</v>
      </c>
      <c r="P187" t="b">
        <v>0</v>
      </c>
      <c r="Q187" t="b">
        <f>'School Parks'!P188=IF(ISNA(VLOOKUP(B187,[2]hasPublicArtDisplay!$A$1:$B$40,2,FALSE)),FALSE,VLOOKUP(B187,[2]hasPublicArtDisplay!$A$1:$B$40,2,FALSE))</f>
        <v>1</v>
      </c>
      <c r="R187" t="b">
        <f>IF(ISNA(VLOOKUP(B187,[3]hasRestrooms!$A$1:$B$63,2,FALSE)),FALSE,VLOOKUP(B187,[3]hasRestrooms!$A$1:$B$63,2,FALSE))</f>
        <v>0</v>
      </c>
      <c r="S187" t="b">
        <f>IF(ISNA(VLOOKUP(B187,[4]hasPortolet!$A$1:$B$81,2,FALSE)),FALSE,VLOOKUP(B187,[4]hasPortolet!$A$1:$B$81,2,FALSE))</f>
        <v>0</v>
      </c>
      <c r="T187" t="b">
        <f>IF(ISNA(VLOOKUP(B187,[5]hasWater!$A$1:$B$157,2,FALSE)),FALSE,VLOOKUP(B187,[5]hasWater!$A$1:$B$157,2,FALSE))</f>
        <v>0</v>
      </c>
      <c r="U187" t="b">
        <f>IF(ISNA(VLOOKUP(B187,[6]hasPavillion!$A$1:$B$97,2,FALSE)),FALSE,VLOOKUP(B187,[6]hasPavillion!$A$1:$B$97,2,FALSE))</f>
        <v>0</v>
      </c>
      <c r="V187" t="b">
        <f>IF(ISNA(VLOOKUP(B187,[7]hasPicnicTable!$A$1:$B$149,2,FALSE)),FALSE,VLOOKUP(B187,[7]hasPicnicTable!$A$1:$B$149,2,FALSE))</f>
        <v>1</v>
      </c>
      <c r="W187" t="b">
        <f>IF(ISNA(VLOOKUP(B187,[8]hasGrill!$A$1:$B$106,2,FALSE)),FALSE,VLOOKUP(B187,[8]hasGrill!$A$1:$B$106,2,FALSE))</f>
        <v>0</v>
      </c>
      <c r="X187" t="b">
        <f>IF(ISNA(VLOOKUP(B187,[9]hasPlayground!$A$1:$B$133,2,FALSE)),FALSE,VLOOKUP(B187,[9]hasPlayground!$A$1:$B$133,2,FALSE))</f>
        <v>1</v>
      </c>
      <c r="Y187" t="b">
        <f>IF(ISNA(VLOOKUP(B187,[10]hasBaseball!$A$1:$B$24,2,FALSE)),FALSE,VLOOKUP(B187,[10]hasBaseball!$A$1:$B$24,2,FALSE))</f>
        <v>0</v>
      </c>
      <c r="Z187" t="b">
        <f>IF(ISNA(VLOOKUP(B187,[11]hasBasketBall!$A$1:$B$90,2,FALSE)),FALSE,VLOOKUP(B187,[11]hasBasketBall!$A$1:$B$90,2,FALSE))</f>
        <v>1</v>
      </c>
      <c r="AA187" t="b">
        <v>0</v>
      </c>
      <c r="AB187" t="b">
        <v>0</v>
      </c>
      <c r="AC187" t="b">
        <v>0</v>
      </c>
      <c r="AD187" t="b">
        <v>0</v>
      </c>
      <c r="AE187" t="b">
        <f>IF(ISNA(VLOOKUP(B187,[12]hasDogPark!$A$1:$B$14,2,FALSE)),FALSE,VLOOKUP(B187,[12]hasDogPark!$A$1:$B$14,2,FALSE))</f>
        <v>0</v>
      </c>
      <c r="AF187" t="b">
        <v>0</v>
      </c>
      <c r="AG187" t="b">
        <v>0</v>
      </c>
      <c r="AH187" t="b">
        <v>0</v>
      </c>
      <c r="AI187" t="b">
        <v>0</v>
      </c>
      <c r="AJ187" t="b">
        <f>IF(ISNA(VLOOKUP(B187,[13]hasSkatePark!$A$1:$B$16,2,FALSE)),FALSE,VLOOKUP(B187,[13]hasSkatePark!$A$1:$B$16,2,FALSE))</f>
        <v>0</v>
      </c>
      <c r="AK187" t="b">
        <f>IF(ISNA(VLOOKUP(B187,[14]hasSoccer!$A$1:$B$31,2,FALSE)),FALSE,VLOOKUP(B187,[14]hasSoccer!$A$1:$B$31,2,FALSE))</f>
        <v>0</v>
      </c>
      <c r="AL187" t="b">
        <f>IF(ISNA(VLOOKUP(B187,[15]hasSoftball!$A$1:$B$55,2,FALSE)),FALSE,VLOOKUP(B187,[15]hasSoftball!$A$1:$B$55,2,FALSE))</f>
        <v>0</v>
      </c>
      <c r="AM187" t="b">
        <f>IF(ISNA(VLOOKUP(B187,[16]hasTennis!$A$1:$B$34,2,FALSE)),FALSE,VLOOKUP(B187,[16]hasTennis!$A$1:$B$34,2,FALSE))</f>
        <v>0</v>
      </c>
      <c r="AN187" t="b">
        <v>0</v>
      </c>
      <c r="AO187" t="b">
        <f>IF(ISNA(VLOOKUP(B187,[17]hasPool!$A$1:$B$29,2,FALSE)),FALSE,VLOOKUP(B187,[17]hasPool!$A$1:$B$29,2,FALSE))</f>
        <v>1</v>
      </c>
      <c r="AP187" t="b">
        <v>0</v>
      </c>
      <c r="AQ187" t="b">
        <f>IF(ISNA(VLOOKUP(B187,[18]unpavedBike!$A$1:$B$19,2,FALSE)),FALSE,VLOOKUP(B187,[18]unpavedBike!$A$1:$B$19,2,FALSE))</f>
        <v>0</v>
      </c>
      <c r="AR187" t="b">
        <f>IF(ISNA(VLOOKUP(B187,[19]pavedBike!$A$1:$B$62,2,FALSE)),FALSE,VLOOKUP(B187,[19]pavedBike!$A$1:$B$62,2,FALSE))</f>
        <v>0</v>
      </c>
      <c r="AS187" t="b">
        <f>IF(ISNA(VLOOKUP(B187,[20]hasWalkingTrail!$A$1:$B$142,2,FALSE)),FALSE,VLOOKUP(B187,[20]hasWalkingTrail!$A$1:$B$142,2,FALSE))</f>
        <v>0</v>
      </c>
    </row>
    <row r="188" spans="1:46" x14ac:dyDescent="0.2">
      <c r="A188">
        <v>236</v>
      </c>
      <c r="B188" t="s">
        <v>320</v>
      </c>
      <c r="E188" t="s">
        <v>39</v>
      </c>
      <c r="G188">
        <v>-98</v>
      </c>
      <c r="H188">
        <v>29</v>
      </c>
      <c r="I188">
        <v>0</v>
      </c>
      <c r="J188" t="b">
        <v>0</v>
      </c>
      <c r="N188" t="b">
        <f>IF(ISNA(VLOOKUP(B188,[1]hasCommunityCenter!$A$1:$B$45,2,FALSE)),FALSE,VLOOKUP(B188,[1]hasCommunityCenter!$A$1:$B$45,2,FALSE))</f>
        <v>0</v>
      </c>
      <c r="O188" t="b">
        <v>0</v>
      </c>
      <c r="P188" t="b">
        <v>0</v>
      </c>
      <c r="Q188" t="b">
        <f>'School Parks'!P189=IF(ISNA(VLOOKUP(B188,[2]hasPublicArtDisplay!$A$1:$B$40,2,FALSE)),FALSE,VLOOKUP(B188,[2]hasPublicArtDisplay!$A$1:$B$40,2,FALSE))</f>
        <v>1</v>
      </c>
      <c r="R188" t="b">
        <f>IF(ISNA(VLOOKUP(B188,[3]hasRestrooms!$A$1:$B$63,2,FALSE)),FALSE,VLOOKUP(B188,[3]hasRestrooms!$A$1:$B$63,2,FALSE))</f>
        <v>0</v>
      </c>
      <c r="S188" t="b">
        <f>IF(ISNA(VLOOKUP(B188,[4]hasPortolet!$A$1:$B$81,2,FALSE)),FALSE,VLOOKUP(B188,[4]hasPortolet!$A$1:$B$81,2,FALSE))</f>
        <v>0</v>
      </c>
      <c r="T188" t="b">
        <f>IF(ISNA(VLOOKUP(B188,[5]hasWater!$A$1:$B$157,2,FALSE)),FALSE,VLOOKUP(B188,[5]hasWater!$A$1:$B$157,2,FALSE))</f>
        <v>0</v>
      </c>
      <c r="U188" t="b">
        <f>IF(ISNA(VLOOKUP(B188,[6]hasPavillion!$A$1:$B$97,2,FALSE)),FALSE,VLOOKUP(B188,[6]hasPavillion!$A$1:$B$97,2,FALSE))</f>
        <v>0</v>
      </c>
      <c r="V188" t="b">
        <f>IF(ISNA(VLOOKUP(B188,[7]hasPicnicTable!$A$1:$B$149,2,FALSE)),FALSE,VLOOKUP(B188,[7]hasPicnicTable!$A$1:$B$149,2,FALSE))</f>
        <v>0</v>
      </c>
      <c r="W188" t="b">
        <f>IF(ISNA(VLOOKUP(B188,[8]hasGrill!$A$1:$B$106,2,FALSE)),FALSE,VLOOKUP(B188,[8]hasGrill!$A$1:$B$106,2,FALSE))</f>
        <v>0</v>
      </c>
      <c r="X188" t="b">
        <f>IF(ISNA(VLOOKUP(B188,[9]hasPlayground!$A$1:$B$133,2,FALSE)),FALSE,VLOOKUP(B188,[9]hasPlayground!$A$1:$B$133,2,FALSE))</f>
        <v>0</v>
      </c>
      <c r="Y188" t="b">
        <f>IF(ISNA(VLOOKUP(B188,[10]hasBaseball!$A$1:$B$24,2,FALSE)),FALSE,VLOOKUP(B188,[10]hasBaseball!$A$1:$B$24,2,FALSE))</f>
        <v>0</v>
      </c>
      <c r="Z188" t="b">
        <f>IF(ISNA(VLOOKUP(B188,[11]hasBasketBall!$A$1:$B$90,2,FALSE)),FALSE,VLOOKUP(B188,[11]hasBasketBall!$A$1:$B$90,2,FALSE))</f>
        <v>0</v>
      </c>
      <c r="AA188" t="b">
        <v>0</v>
      </c>
      <c r="AB188" t="b">
        <v>0</v>
      </c>
      <c r="AC188" t="b">
        <v>0</v>
      </c>
      <c r="AD188" t="b">
        <v>0</v>
      </c>
      <c r="AE188" t="b">
        <f>IF(ISNA(VLOOKUP(B188,[12]hasDogPark!$A$1:$B$14,2,FALSE)),FALSE,VLOOKUP(B188,[12]hasDogPark!$A$1:$B$14,2,FALSE))</f>
        <v>0</v>
      </c>
      <c r="AF188" t="b">
        <v>0</v>
      </c>
      <c r="AG188" t="b">
        <v>0</v>
      </c>
      <c r="AH188" t="b">
        <v>0</v>
      </c>
      <c r="AI188" t="b">
        <v>0</v>
      </c>
      <c r="AJ188" t="b">
        <f>IF(ISNA(VLOOKUP(B188,[13]hasSkatePark!$A$1:$B$16,2,FALSE)),FALSE,VLOOKUP(B188,[13]hasSkatePark!$A$1:$B$16,2,FALSE))</f>
        <v>0</v>
      </c>
      <c r="AK188" t="b">
        <f>IF(ISNA(VLOOKUP(B188,[14]hasSoccer!$A$1:$B$31,2,FALSE)),FALSE,VLOOKUP(B188,[14]hasSoccer!$A$1:$B$31,2,FALSE))</f>
        <v>0</v>
      </c>
      <c r="AL188" t="b">
        <f>IF(ISNA(VLOOKUP(B188,[15]hasSoftball!$A$1:$B$55,2,FALSE)),FALSE,VLOOKUP(B188,[15]hasSoftball!$A$1:$B$55,2,FALSE))</f>
        <v>0</v>
      </c>
      <c r="AM188" t="b">
        <f>IF(ISNA(VLOOKUP(B188,[16]hasTennis!$A$1:$B$34,2,FALSE)),FALSE,VLOOKUP(B188,[16]hasTennis!$A$1:$B$34,2,FALSE))</f>
        <v>0</v>
      </c>
      <c r="AN188" t="b">
        <v>0</v>
      </c>
      <c r="AO188" t="b">
        <f>IF(ISNA(VLOOKUP(B188,[17]hasPool!$A$1:$B$29,2,FALSE)),FALSE,VLOOKUP(B188,[17]hasPool!$A$1:$B$29,2,FALSE))</f>
        <v>0</v>
      </c>
      <c r="AP188" t="b">
        <v>0</v>
      </c>
      <c r="AQ188" t="b">
        <f>IF(ISNA(VLOOKUP(B188,[18]unpavedBike!$A$1:$B$19,2,FALSE)),FALSE,VLOOKUP(B188,[18]unpavedBike!$A$1:$B$19,2,FALSE))</f>
        <v>0</v>
      </c>
      <c r="AR188" t="b">
        <f>IF(ISNA(VLOOKUP(B188,[19]pavedBike!$A$1:$B$62,2,FALSE)),FALSE,VLOOKUP(B188,[19]pavedBike!$A$1:$B$62,2,FALSE))</f>
        <v>0</v>
      </c>
      <c r="AS188" t="b">
        <f>IF(ISNA(VLOOKUP(B188,[20]hasWalkingTrail!$A$1:$B$142,2,FALSE)),FALSE,VLOOKUP(B188,[20]hasWalkingTrail!$A$1:$B$142,2,FALSE))</f>
        <v>0</v>
      </c>
    </row>
    <row r="189" spans="1:46" x14ac:dyDescent="0.2">
      <c r="A189">
        <v>237</v>
      </c>
      <c r="B189" t="s">
        <v>321</v>
      </c>
      <c r="E189" t="s">
        <v>39</v>
      </c>
      <c r="G189">
        <v>-98</v>
      </c>
      <c r="H189">
        <v>29</v>
      </c>
      <c r="I189">
        <v>0</v>
      </c>
      <c r="J189" t="b">
        <v>0</v>
      </c>
      <c r="N189" t="b">
        <f>IF(ISNA(VLOOKUP(B189,[1]hasCommunityCenter!$A$1:$B$45,2,FALSE)),FALSE,VLOOKUP(B189,[1]hasCommunityCenter!$A$1:$B$45,2,FALSE))</f>
        <v>0</v>
      </c>
      <c r="O189" t="b">
        <v>0</v>
      </c>
      <c r="P189" t="b">
        <v>0</v>
      </c>
      <c r="Q189" t="b">
        <f>'School Parks'!P190=IF(ISNA(VLOOKUP(B189,[2]hasPublicArtDisplay!$A$1:$B$40,2,FALSE)),FALSE,VLOOKUP(B189,[2]hasPublicArtDisplay!$A$1:$B$40,2,FALSE))</f>
        <v>1</v>
      </c>
      <c r="R189" t="b">
        <f>IF(ISNA(VLOOKUP(B189,[3]hasRestrooms!$A$1:$B$63,2,FALSE)),FALSE,VLOOKUP(B189,[3]hasRestrooms!$A$1:$B$63,2,FALSE))</f>
        <v>1</v>
      </c>
      <c r="S189" t="b">
        <f>IF(ISNA(VLOOKUP(B189,[4]hasPortolet!$A$1:$B$81,2,FALSE)),FALSE,VLOOKUP(B189,[4]hasPortolet!$A$1:$B$81,2,FALSE))</f>
        <v>0</v>
      </c>
      <c r="T189" t="b">
        <f>IF(ISNA(VLOOKUP(B189,[5]hasWater!$A$1:$B$157,2,FALSE)),FALSE,VLOOKUP(B189,[5]hasWater!$A$1:$B$157,2,FALSE))</f>
        <v>1</v>
      </c>
      <c r="U189" t="b">
        <f>IF(ISNA(VLOOKUP(B189,[6]hasPavillion!$A$1:$B$97,2,FALSE)),FALSE,VLOOKUP(B189,[6]hasPavillion!$A$1:$B$97,2,FALSE))</f>
        <v>1</v>
      </c>
      <c r="V189" t="b">
        <f>IF(ISNA(VLOOKUP(B189,[7]hasPicnicTable!$A$1:$B$149,2,FALSE)),FALSE,VLOOKUP(B189,[7]hasPicnicTable!$A$1:$B$149,2,FALSE))</f>
        <v>1</v>
      </c>
      <c r="W189" t="b">
        <f>IF(ISNA(VLOOKUP(B189,[8]hasGrill!$A$1:$B$106,2,FALSE)),FALSE,VLOOKUP(B189,[8]hasGrill!$A$1:$B$106,2,FALSE))</f>
        <v>1</v>
      </c>
      <c r="X189" t="b">
        <f>IF(ISNA(VLOOKUP(B189,[9]hasPlayground!$A$1:$B$133,2,FALSE)),FALSE,VLOOKUP(B189,[9]hasPlayground!$A$1:$B$133,2,FALSE))</f>
        <v>1</v>
      </c>
      <c r="Y189" t="b">
        <f>IF(ISNA(VLOOKUP(B189,[10]hasBaseball!$A$1:$B$24,2,FALSE)),FALSE,VLOOKUP(B189,[10]hasBaseball!$A$1:$B$24,2,FALSE))</f>
        <v>0</v>
      </c>
      <c r="Z189" t="b">
        <f>IF(ISNA(VLOOKUP(B189,[11]hasBasketBall!$A$1:$B$90,2,FALSE)),FALSE,VLOOKUP(B189,[11]hasBasketBall!$A$1:$B$90,2,FALSE))</f>
        <v>1</v>
      </c>
      <c r="AA189" t="b">
        <v>0</v>
      </c>
      <c r="AB189" t="b">
        <v>0</v>
      </c>
      <c r="AC189" t="b">
        <v>0</v>
      </c>
      <c r="AD189" t="b">
        <v>0</v>
      </c>
      <c r="AE189" t="b">
        <f>IF(ISNA(VLOOKUP(B189,[12]hasDogPark!$A$1:$B$14,2,FALSE)),FALSE,VLOOKUP(B189,[12]hasDogPark!$A$1:$B$14,2,FALSE))</f>
        <v>0</v>
      </c>
      <c r="AF189" t="b">
        <v>0</v>
      </c>
      <c r="AG189" t="b">
        <v>0</v>
      </c>
      <c r="AH189" t="b">
        <v>0</v>
      </c>
      <c r="AI189" t="b">
        <v>0</v>
      </c>
      <c r="AJ189" t="b">
        <f>IF(ISNA(VLOOKUP(B189,[13]hasSkatePark!$A$1:$B$16,2,FALSE)),FALSE,VLOOKUP(B189,[13]hasSkatePark!$A$1:$B$16,2,FALSE))</f>
        <v>0</v>
      </c>
      <c r="AK189" t="b">
        <f>IF(ISNA(VLOOKUP(B189,[14]hasSoccer!$A$1:$B$31,2,FALSE)),FALSE,VLOOKUP(B189,[14]hasSoccer!$A$1:$B$31,2,FALSE))</f>
        <v>0</v>
      </c>
      <c r="AL189" t="b">
        <f>IF(ISNA(VLOOKUP(B189,[15]hasSoftball!$A$1:$B$55,2,FALSE)),FALSE,VLOOKUP(B189,[15]hasSoftball!$A$1:$B$55,2,FALSE))</f>
        <v>1</v>
      </c>
      <c r="AM189" t="b">
        <f>IF(ISNA(VLOOKUP(B189,[16]hasTennis!$A$1:$B$34,2,FALSE)),FALSE,VLOOKUP(B189,[16]hasTennis!$A$1:$B$34,2,FALSE))</f>
        <v>1</v>
      </c>
      <c r="AN189" t="b">
        <v>0</v>
      </c>
      <c r="AO189" t="b">
        <f>IF(ISNA(VLOOKUP(B189,[17]hasPool!$A$1:$B$29,2,FALSE)),FALSE,VLOOKUP(B189,[17]hasPool!$A$1:$B$29,2,FALSE))</f>
        <v>0</v>
      </c>
      <c r="AP189" t="b">
        <v>0</v>
      </c>
      <c r="AQ189" t="b">
        <f>IF(ISNA(VLOOKUP(B189,[18]unpavedBike!$A$1:$B$19,2,FALSE)),FALSE,VLOOKUP(B189,[18]unpavedBike!$A$1:$B$19,2,FALSE))</f>
        <v>0</v>
      </c>
      <c r="AR189" t="b">
        <f>IF(ISNA(VLOOKUP(B189,[19]pavedBike!$A$1:$B$62,2,FALSE)),FALSE,VLOOKUP(B189,[19]pavedBike!$A$1:$B$62,2,FALSE))</f>
        <v>0</v>
      </c>
      <c r="AS189" t="b">
        <f>IF(ISNA(VLOOKUP(B189,[20]hasWalkingTrail!$A$1:$B$142,2,FALSE)),FALSE,VLOOKUP(B189,[20]hasWalkingTrail!$A$1:$B$142,2,FALSE))</f>
        <v>0</v>
      </c>
    </row>
    <row r="190" spans="1:46" x14ac:dyDescent="0.2">
      <c r="A190">
        <v>238</v>
      </c>
      <c r="B190" t="s">
        <v>322</v>
      </c>
      <c r="E190" t="s">
        <v>39</v>
      </c>
      <c r="G190">
        <v>-98</v>
      </c>
      <c r="H190">
        <v>29</v>
      </c>
      <c r="I190">
        <v>0</v>
      </c>
      <c r="J190" t="b">
        <v>0</v>
      </c>
      <c r="N190" t="b">
        <f>IF(ISNA(VLOOKUP(B190,[1]hasCommunityCenter!$A$1:$B$45,2,FALSE)),FALSE,VLOOKUP(B190,[1]hasCommunityCenter!$A$1:$B$45,2,FALSE))</f>
        <v>0</v>
      </c>
      <c r="O190" t="b">
        <v>0</v>
      </c>
      <c r="P190" t="b">
        <v>0</v>
      </c>
      <c r="Q190" t="b">
        <f>'School Parks'!P191=IF(ISNA(VLOOKUP(B190,[2]hasPublicArtDisplay!$A$1:$B$40,2,FALSE)),FALSE,VLOOKUP(B190,[2]hasPublicArtDisplay!$A$1:$B$40,2,FALSE))</f>
        <v>1</v>
      </c>
      <c r="R190" t="b">
        <f>IF(ISNA(VLOOKUP(B190,[3]hasRestrooms!$A$1:$B$63,2,FALSE)),FALSE,VLOOKUP(B190,[3]hasRestrooms!$A$1:$B$63,2,FALSE))</f>
        <v>0</v>
      </c>
      <c r="S190" t="b">
        <f>IF(ISNA(VLOOKUP(B190,[4]hasPortolet!$A$1:$B$81,2,FALSE)),FALSE,VLOOKUP(B190,[4]hasPortolet!$A$1:$B$81,2,FALSE))</f>
        <v>0</v>
      </c>
      <c r="T190" t="b">
        <f>IF(ISNA(VLOOKUP(B190,[5]hasWater!$A$1:$B$157,2,FALSE)),FALSE,VLOOKUP(B190,[5]hasWater!$A$1:$B$157,2,FALSE))</f>
        <v>0</v>
      </c>
      <c r="U190" t="b">
        <f>IF(ISNA(VLOOKUP(B190,[6]hasPavillion!$A$1:$B$97,2,FALSE)),FALSE,VLOOKUP(B190,[6]hasPavillion!$A$1:$B$97,2,FALSE))</f>
        <v>0</v>
      </c>
      <c r="V190" t="b">
        <f>IF(ISNA(VLOOKUP(B190,[7]hasPicnicTable!$A$1:$B$149,2,FALSE)),FALSE,VLOOKUP(B190,[7]hasPicnicTable!$A$1:$B$149,2,FALSE))</f>
        <v>0</v>
      </c>
      <c r="W190" t="b">
        <f>IF(ISNA(VLOOKUP(B190,[8]hasGrill!$A$1:$B$106,2,FALSE)),FALSE,VLOOKUP(B190,[8]hasGrill!$A$1:$B$106,2,FALSE))</f>
        <v>0</v>
      </c>
      <c r="X190" t="b">
        <f>IF(ISNA(VLOOKUP(B190,[9]hasPlayground!$A$1:$B$133,2,FALSE)),FALSE,VLOOKUP(B190,[9]hasPlayground!$A$1:$B$133,2,FALSE))</f>
        <v>0</v>
      </c>
      <c r="Y190" t="b">
        <f>IF(ISNA(VLOOKUP(B190,[10]hasBaseball!$A$1:$B$24,2,FALSE)),FALSE,VLOOKUP(B190,[10]hasBaseball!$A$1:$B$24,2,FALSE))</f>
        <v>0</v>
      </c>
      <c r="Z190" t="b">
        <f>IF(ISNA(VLOOKUP(B190,[11]hasBasketBall!$A$1:$B$90,2,FALSE)),FALSE,VLOOKUP(B190,[11]hasBasketBall!$A$1:$B$90,2,FALSE))</f>
        <v>0</v>
      </c>
      <c r="AA190" t="b">
        <v>0</v>
      </c>
      <c r="AB190" t="b">
        <v>0</v>
      </c>
      <c r="AC190" t="b">
        <v>0</v>
      </c>
      <c r="AD190" t="b">
        <v>0</v>
      </c>
      <c r="AE190" t="b">
        <f>IF(ISNA(VLOOKUP(B190,[12]hasDogPark!$A$1:$B$14,2,FALSE)),FALSE,VLOOKUP(B190,[12]hasDogPark!$A$1:$B$14,2,FALSE))</f>
        <v>0</v>
      </c>
      <c r="AF190" t="b">
        <v>0</v>
      </c>
      <c r="AG190" t="b">
        <v>0</v>
      </c>
      <c r="AH190" t="b">
        <v>0</v>
      </c>
      <c r="AI190" t="b">
        <v>0</v>
      </c>
      <c r="AJ190" t="b">
        <f>IF(ISNA(VLOOKUP(B190,[13]hasSkatePark!$A$1:$B$16,2,FALSE)),FALSE,VLOOKUP(B190,[13]hasSkatePark!$A$1:$B$16,2,FALSE))</f>
        <v>0</v>
      </c>
      <c r="AK190" t="b">
        <f>IF(ISNA(VLOOKUP(B190,[14]hasSoccer!$A$1:$B$31,2,FALSE)),FALSE,VLOOKUP(B190,[14]hasSoccer!$A$1:$B$31,2,FALSE))</f>
        <v>0</v>
      </c>
      <c r="AL190" t="b">
        <f>IF(ISNA(VLOOKUP(B190,[15]hasSoftball!$A$1:$B$55,2,FALSE)),FALSE,VLOOKUP(B190,[15]hasSoftball!$A$1:$B$55,2,FALSE))</f>
        <v>0</v>
      </c>
      <c r="AM190" t="b">
        <f>IF(ISNA(VLOOKUP(B190,[16]hasTennis!$A$1:$B$34,2,FALSE)),FALSE,VLOOKUP(B190,[16]hasTennis!$A$1:$B$34,2,FALSE))</f>
        <v>0</v>
      </c>
      <c r="AN190" t="b">
        <v>0</v>
      </c>
      <c r="AO190" t="b">
        <f>IF(ISNA(VLOOKUP(B190,[17]hasPool!$A$1:$B$29,2,FALSE)),FALSE,VLOOKUP(B190,[17]hasPool!$A$1:$B$29,2,FALSE))</f>
        <v>0</v>
      </c>
      <c r="AP190" t="b">
        <v>0</v>
      </c>
      <c r="AQ190" t="b">
        <f>IF(ISNA(VLOOKUP(B190,[18]unpavedBike!$A$1:$B$19,2,FALSE)),FALSE,VLOOKUP(B190,[18]unpavedBike!$A$1:$B$19,2,FALSE))</f>
        <v>0</v>
      </c>
      <c r="AR190" t="b">
        <f>IF(ISNA(VLOOKUP(B190,[19]pavedBike!$A$1:$B$62,2,FALSE)),FALSE,VLOOKUP(B190,[19]pavedBike!$A$1:$B$62,2,FALSE))</f>
        <v>0</v>
      </c>
      <c r="AS190" t="b">
        <f>IF(ISNA(VLOOKUP(B190,[20]hasWalkingTrail!$A$1:$B$142,2,FALSE)),FALSE,VLOOKUP(B190,[20]hasWalkingTrail!$A$1:$B$142,2,FALSE))</f>
        <v>0</v>
      </c>
    </row>
    <row r="191" spans="1:46" x14ac:dyDescent="0.2">
      <c r="A191">
        <v>239</v>
      </c>
      <c r="B191" t="s">
        <v>323</v>
      </c>
      <c r="E191" t="s">
        <v>39</v>
      </c>
      <c r="G191">
        <v>-98</v>
      </c>
      <c r="H191">
        <v>29</v>
      </c>
      <c r="I191">
        <v>0</v>
      </c>
      <c r="J191" t="b">
        <v>0</v>
      </c>
      <c r="N191" t="b">
        <f>IF(ISNA(VLOOKUP(B191,[1]hasCommunityCenter!$A$1:$B$45,2,FALSE)),FALSE,VLOOKUP(B191,[1]hasCommunityCenter!$A$1:$B$45,2,FALSE))</f>
        <v>0</v>
      </c>
      <c r="O191" t="b">
        <v>0</v>
      </c>
      <c r="P191" t="b">
        <v>0</v>
      </c>
      <c r="Q191" t="b">
        <f>'School Parks'!P192=IF(ISNA(VLOOKUP(B191,[2]hasPublicArtDisplay!$A$1:$B$40,2,FALSE)),FALSE,VLOOKUP(B191,[2]hasPublicArtDisplay!$A$1:$B$40,2,FALSE))</f>
        <v>1</v>
      </c>
      <c r="R191" t="b">
        <f>IF(ISNA(VLOOKUP(B191,[3]hasRestrooms!$A$1:$B$63,2,FALSE)),FALSE,VLOOKUP(B191,[3]hasRestrooms!$A$1:$B$63,2,FALSE))</f>
        <v>0</v>
      </c>
      <c r="S191" t="b">
        <f>IF(ISNA(VLOOKUP(B191,[4]hasPortolet!$A$1:$B$81,2,FALSE)),FALSE,VLOOKUP(B191,[4]hasPortolet!$A$1:$B$81,2,FALSE))</f>
        <v>0</v>
      </c>
      <c r="T191" t="b">
        <f>IF(ISNA(VLOOKUP(B191,[5]hasWater!$A$1:$B$157,2,FALSE)),FALSE,VLOOKUP(B191,[5]hasWater!$A$1:$B$157,2,FALSE))</f>
        <v>0</v>
      </c>
      <c r="U191" t="b">
        <f>IF(ISNA(VLOOKUP(B191,[6]hasPavillion!$A$1:$B$97,2,FALSE)),FALSE,VLOOKUP(B191,[6]hasPavillion!$A$1:$B$97,2,FALSE))</f>
        <v>1</v>
      </c>
      <c r="V191" t="b">
        <f>IF(ISNA(VLOOKUP(B191,[7]hasPicnicTable!$A$1:$B$149,2,FALSE)),FALSE,VLOOKUP(B191,[7]hasPicnicTable!$A$1:$B$149,2,FALSE))</f>
        <v>1</v>
      </c>
      <c r="W191" t="b">
        <f>IF(ISNA(VLOOKUP(B191,[8]hasGrill!$A$1:$B$106,2,FALSE)),FALSE,VLOOKUP(B191,[8]hasGrill!$A$1:$B$106,2,FALSE))</f>
        <v>1</v>
      </c>
      <c r="X191" t="b">
        <f>IF(ISNA(VLOOKUP(B191,[9]hasPlayground!$A$1:$B$133,2,FALSE)),FALSE,VLOOKUP(B191,[9]hasPlayground!$A$1:$B$133,2,FALSE))</f>
        <v>1</v>
      </c>
      <c r="Y191" t="b">
        <f>IF(ISNA(VLOOKUP(B191,[10]hasBaseball!$A$1:$B$24,2,FALSE)),FALSE,VLOOKUP(B191,[10]hasBaseball!$A$1:$B$24,2,FALSE))</f>
        <v>0</v>
      </c>
      <c r="Z191" t="b">
        <f>IF(ISNA(VLOOKUP(B191,[11]hasBasketBall!$A$1:$B$90,2,FALSE)),FALSE,VLOOKUP(B191,[11]hasBasketBall!$A$1:$B$90,2,FALSE))</f>
        <v>0</v>
      </c>
      <c r="AA191" t="b">
        <v>0</v>
      </c>
      <c r="AB191" t="b">
        <v>0</v>
      </c>
      <c r="AC191" t="b">
        <v>0</v>
      </c>
      <c r="AD191" t="b">
        <v>0</v>
      </c>
      <c r="AE191" t="b">
        <f>IF(ISNA(VLOOKUP(B191,[12]hasDogPark!$A$1:$B$14,2,FALSE)),FALSE,VLOOKUP(B191,[12]hasDogPark!$A$1:$B$14,2,FALSE))</f>
        <v>0</v>
      </c>
      <c r="AF191" t="b">
        <v>0</v>
      </c>
      <c r="AG191" t="b">
        <v>0</v>
      </c>
      <c r="AH191" t="b">
        <v>0</v>
      </c>
      <c r="AI191" t="b">
        <v>0</v>
      </c>
      <c r="AJ191" t="b">
        <f>IF(ISNA(VLOOKUP(B191,[13]hasSkatePark!$A$1:$B$16,2,FALSE)),FALSE,VLOOKUP(B191,[13]hasSkatePark!$A$1:$B$16,2,FALSE))</f>
        <v>0</v>
      </c>
      <c r="AK191" t="b">
        <f>IF(ISNA(VLOOKUP(B191,[14]hasSoccer!$A$1:$B$31,2,FALSE)),FALSE,VLOOKUP(B191,[14]hasSoccer!$A$1:$B$31,2,FALSE))</f>
        <v>0</v>
      </c>
      <c r="AL191" t="b">
        <f>IF(ISNA(VLOOKUP(B191,[15]hasSoftball!$A$1:$B$55,2,FALSE)),FALSE,VLOOKUP(B191,[15]hasSoftball!$A$1:$B$55,2,FALSE))</f>
        <v>0</v>
      </c>
      <c r="AM191" t="b">
        <f>IF(ISNA(VLOOKUP(B191,[16]hasTennis!$A$1:$B$34,2,FALSE)),FALSE,VLOOKUP(B191,[16]hasTennis!$A$1:$B$34,2,FALSE))</f>
        <v>0</v>
      </c>
      <c r="AN191" t="b">
        <v>0</v>
      </c>
      <c r="AO191" t="b">
        <f>IF(ISNA(VLOOKUP(B191,[17]hasPool!$A$1:$B$29,2,FALSE)),FALSE,VLOOKUP(B191,[17]hasPool!$A$1:$B$29,2,FALSE))</f>
        <v>0</v>
      </c>
      <c r="AP191" t="b">
        <v>0</v>
      </c>
      <c r="AQ191" t="b">
        <f>IF(ISNA(VLOOKUP(B191,[18]unpavedBike!$A$1:$B$19,2,FALSE)),FALSE,VLOOKUP(B191,[18]unpavedBike!$A$1:$B$19,2,FALSE))</f>
        <v>0</v>
      </c>
      <c r="AR191" t="b">
        <f>IF(ISNA(VLOOKUP(B191,[19]pavedBike!$A$1:$B$62,2,FALSE)),FALSE,VLOOKUP(B191,[19]pavedBike!$A$1:$B$62,2,FALSE))</f>
        <v>0</v>
      </c>
      <c r="AS191" t="b">
        <f>IF(ISNA(VLOOKUP(B191,[20]hasWalkingTrail!$A$1:$B$142,2,FALSE)),FALSE,VLOOKUP(B191,[20]hasWalkingTrail!$A$1:$B$142,2,FALSE))</f>
        <v>0</v>
      </c>
    </row>
    <row r="192" spans="1:46" x14ac:dyDescent="0.2">
      <c r="A192">
        <v>240</v>
      </c>
      <c r="B192" t="s">
        <v>324</v>
      </c>
      <c r="E192" t="s">
        <v>39</v>
      </c>
      <c r="G192">
        <v>-98</v>
      </c>
      <c r="H192">
        <v>29</v>
      </c>
      <c r="I192">
        <v>0</v>
      </c>
      <c r="J192" t="b">
        <v>0</v>
      </c>
      <c r="N192" t="b">
        <f>IF(ISNA(VLOOKUP(B192,[1]hasCommunityCenter!$A$1:$B$45,2,FALSE)),FALSE,VLOOKUP(B192,[1]hasCommunityCenter!$A$1:$B$45,2,FALSE))</f>
        <v>1</v>
      </c>
      <c r="O192" t="b">
        <v>0</v>
      </c>
      <c r="P192" t="b">
        <v>0</v>
      </c>
      <c r="Q192" t="b">
        <f>'School Parks'!P193=IF(ISNA(VLOOKUP(B192,[2]hasPublicArtDisplay!$A$1:$B$40,2,FALSE)),FALSE,VLOOKUP(B192,[2]hasPublicArtDisplay!$A$1:$B$40,2,FALSE))</f>
        <v>1</v>
      </c>
      <c r="R192" t="b">
        <f>IF(ISNA(VLOOKUP(B192,[3]hasRestrooms!$A$1:$B$63,2,FALSE)),FALSE,VLOOKUP(B192,[3]hasRestrooms!$A$1:$B$63,2,FALSE))</f>
        <v>1</v>
      </c>
      <c r="S192" t="b">
        <f>IF(ISNA(VLOOKUP(B192,[4]hasPortolet!$A$1:$B$81,2,FALSE)),FALSE,VLOOKUP(B192,[4]hasPortolet!$A$1:$B$81,2,FALSE))</f>
        <v>0</v>
      </c>
      <c r="T192" t="b">
        <f>IF(ISNA(VLOOKUP(B192,[5]hasWater!$A$1:$B$157,2,FALSE)),FALSE,VLOOKUP(B192,[5]hasWater!$A$1:$B$157,2,FALSE))</f>
        <v>0</v>
      </c>
      <c r="U192" t="b">
        <f>IF(ISNA(VLOOKUP(B192,[6]hasPavillion!$A$1:$B$97,2,FALSE)),FALSE,VLOOKUP(B192,[6]hasPavillion!$A$1:$B$97,2,FALSE))</f>
        <v>0</v>
      </c>
      <c r="V192" t="b">
        <f>IF(ISNA(VLOOKUP(B192,[7]hasPicnicTable!$A$1:$B$149,2,FALSE)),FALSE,VLOOKUP(B192,[7]hasPicnicTable!$A$1:$B$149,2,FALSE))</f>
        <v>0</v>
      </c>
      <c r="W192" t="b">
        <f>IF(ISNA(VLOOKUP(B192,[8]hasGrill!$A$1:$B$106,2,FALSE)),FALSE,VLOOKUP(B192,[8]hasGrill!$A$1:$B$106,2,FALSE))</f>
        <v>0</v>
      </c>
      <c r="X192" t="b">
        <f>IF(ISNA(VLOOKUP(B192,[9]hasPlayground!$A$1:$B$133,2,FALSE)),FALSE,VLOOKUP(B192,[9]hasPlayground!$A$1:$B$133,2,FALSE))</f>
        <v>0</v>
      </c>
      <c r="Y192" t="b">
        <f>IF(ISNA(VLOOKUP(B192,[10]hasBaseball!$A$1:$B$24,2,FALSE)),FALSE,VLOOKUP(B192,[10]hasBaseball!$A$1:$B$24,2,FALSE))</f>
        <v>0</v>
      </c>
      <c r="Z192" t="b">
        <f>IF(ISNA(VLOOKUP(B192,[11]hasBasketBall!$A$1:$B$90,2,FALSE)),FALSE,VLOOKUP(B192,[11]hasBasketBall!$A$1:$B$90,2,FALSE))</f>
        <v>0</v>
      </c>
      <c r="AA192" t="b">
        <v>0</v>
      </c>
      <c r="AB192" t="b">
        <v>0</v>
      </c>
      <c r="AC192" t="b">
        <v>0</v>
      </c>
      <c r="AD192" t="b">
        <v>0</v>
      </c>
      <c r="AE192" t="b">
        <f>IF(ISNA(VLOOKUP(B192,[12]hasDogPark!$A$1:$B$14,2,FALSE)),FALSE,VLOOKUP(B192,[12]hasDogPark!$A$1:$B$14,2,FALSE))</f>
        <v>0</v>
      </c>
      <c r="AF192" t="b">
        <v>0</v>
      </c>
      <c r="AG192" t="b">
        <v>0</v>
      </c>
      <c r="AH192" t="b">
        <v>0</v>
      </c>
      <c r="AI192" t="b">
        <v>0</v>
      </c>
      <c r="AJ192" t="b">
        <f>IF(ISNA(VLOOKUP(B192,[13]hasSkatePark!$A$1:$B$16,2,FALSE)),FALSE,VLOOKUP(B192,[13]hasSkatePark!$A$1:$B$16,2,FALSE))</f>
        <v>0</v>
      </c>
      <c r="AK192" t="b">
        <f>IF(ISNA(VLOOKUP(B192,[14]hasSoccer!$A$1:$B$31,2,FALSE)),FALSE,VLOOKUP(B192,[14]hasSoccer!$A$1:$B$31,2,FALSE))</f>
        <v>0</v>
      </c>
      <c r="AL192" t="b">
        <f>IF(ISNA(VLOOKUP(B192,[15]hasSoftball!$A$1:$B$55,2,FALSE)),FALSE,VLOOKUP(B192,[15]hasSoftball!$A$1:$B$55,2,FALSE))</f>
        <v>0</v>
      </c>
      <c r="AM192" t="b">
        <f>IF(ISNA(VLOOKUP(B192,[16]hasTennis!$A$1:$B$34,2,FALSE)),FALSE,VLOOKUP(B192,[16]hasTennis!$A$1:$B$34,2,FALSE))</f>
        <v>0</v>
      </c>
      <c r="AN192" t="b">
        <v>0</v>
      </c>
      <c r="AO192" t="b">
        <f>IF(ISNA(VLOOKUP(B192,[17]hasPool!$A$1:$B$29,2,FALSE)),FALSE,VLOOKUP(B192,[17]hasPool!$A$1:$B$29,2,FALSE))</f>
        <v>0</v>
      </c>
      <c r="AP192" t="b">
        <v>0</v>
      </c>
      <c r="AQ192" t="b">
        <f>IF(ISNA(VLOOKUP(B192,[18]unpavedBike!$A$1:$B$19,2,FALSE)),FALSE,VLOOKUP(B192,[18]unpavedBike!$A$1:$B$19,2,FALSE))</f>
        <v>0</v>
      </c>
      <c r="AR192" t="b">
        <f>IF(ISNA(VLOOKUP(B192,[19]pavedBike!$A$1:$B$62,2,FALSE)),FALSE,VLOOKUP(B192,[19]pavedBike!$A$1:$B$62,2,FALSE))</f>
        <v>0</v>
      </c>
      <c r="AS192" t="b">
        <f>IF(ISNA(VLOOKUP(B192,[20]hasWalkingTrail!$A$1:$B$142,2,FALSE)),FALSE,VLOOKUP(B192,[20]hasWalkingTrail!$A$1:$B$142,2,FALSE))</f>
        <v>0</v>
      </c>
    </row>
    <row r="193" spans="1:45" x14ac:dyDescent="0.2">
      <c r="A193">
        <v>241</v>
      </c>
      <c r="B193" t="s">
        <v>325</v>
      </c>
      <c r="E193" t="s">
        <v>39</v>
      </c>
      <c r="G193">
        <v>-98</v>
      </c>
      <c r="H193">
        <v>29</v>
      </c>
      <c r="I193">
        <v>0</v>
      </c>
      <c r="J193" t="b">
        <v>0</v>
      </c>
      <c r="N193" t="b">
        <f>IF(ISNA(VLOOKUP(B193,[1]hasCommunityCenter!$A$1:$B$45,2,FALSE)),FALSE,VLOOKUP(B193,[1]hasCommunityCenter!$A$1:$B$45,2,FALSE))</f>
        <v>0</v>
      </c>
      <c r="O193" t="b">
        <v>0</v>
      </c>
      <c r="P193" t="b">
        <v>0</v>
      </c>
      <c r="Q193" t="b">
        <f>'School Parks'!P194=IF(ISNA(VLOOKUP(B193,[2]hasPublicArtDisplay!$A$1:$B$40,2,FALSE)),FALSE,VLOOKUP(B193,[2]hasPublicArtDisplay!$A$1:$B$40,2,FALSE))</f>
        <v>1</v>
      </c>
      <c r="R193" t="b">
        <f>IF(ISNA(VLOOKUP(B193,[3]hasRestrooms!$A$1:$B$63,2,FALSE)),FALSE,VLOOKUP(B193,[3]hasRestrooms!$A$1:$B$63,2,FALSE))</f>
        <v>0</v>
      </c>
      <c r="S193" t="b">
        <f>IF(ISNA(VLOOKUP(B193,[4]hasPortolet!$A$1:$B$81,2,FALSE)),FALSE,VLOOKUP(B193,[4]hasPortolet!$A$1:$B$81,2,FALSE))</f>
        <v>1</v>
      </c>
      <c r="T193" t="b">
        <f>IF(ISNA(VLOOKUP(B193,[5]hasWater!$A$1:$B$157,2,FALSE)),FALSE,VLOOKUP(B193,[5]hasWater!$A$1:$B$157,2,FALSE))</f>
        <v>0</v>
      </c>
      <c r="U193" t="b">
        <f>IF(ISNA(VLOOKUP(B193,[6]hasPavillion!$A$1:$B$97,2,FALSE)),FALSE,VLOOKUP(B193,[6]hasPavillion!$A$1:$B$97,2,FALSE))</f>
        <v>0</v>
      </c>
      <c r="V193" t="b">
        <f>IF(ISNA(VLOOKUP(B193,[7]hasPicnicTable!$A$1:$B$149,2,FALSE)),FALSE,VLOOKUP(B193,[7]hasPicnicTable!$A$1:$B$149,2,FALSE))</f>
        <v>0</v>
      </c>
      <c r="W193" t="b">
        <f>IF(ISNA(VLOOKUP(B193,[8]hasGrill!$A$1:$B$106,2,FALSE)),FALSE,VLOOKUP(B193,[8]hasGrill!$A$1:$B$106,2,FALSE))</f>
        <v>0</v>
      </c>
      <c r="X193" t="b">
        <f>IF(ISNA(VLOOKUP(B193,[9]hasPlayground!$A$1:$B$133,2,FALSE)),FALSE,VLOOKUP(B193,[9]hasPlayground!$A$1:$B$133,2,FALSE))</f>
        <v>0</v>
      </c>
      <c r="Y193" t="b">
        <f>IF(ISNA(VLOOKUP(B193,[10]hasBaseball!$A$1:$B$24,2,FALSE)),FALSE,VLOOKUP(B193,[10]hasBaseball!$A$1:$B$24,2,FALSE))</f>
        <v>0</v>
      </c>
      <c r="Z193" t="b">
        <f>IF(ISNA(VLOOKUP(B193,[11]hasBasketBall!$A$1:$B$90,2,FALSE)),FALSE,VLOOKUP(B193,[11]hasBasketBall!$A$1:$B$90,2,FALSE))</f>
        <v>0</v>
      </c>
      <c r="AA193" t="b">
        <v>0</v>
      </c>
      <c r="AB193" t="b">
        <v>0</v>
      </c>
      <c r="AC193" t="b">
        <v>0</v>
      </c>
      <c r="AD193" t="b">
        <v>0</v>
      </c>
      <c r="AE193" t="b">
        <f>IF(ISNA(VLOOKUP(B193,[12]hasDogPark!$A$1:$B$14,2,FALSE)),FALSE,VLOOKUP(B193,[12]hasDogPark!$A$1:$B$14,2,FALSE))</f>
        <v>0</v>
      </c>
      <c r="AF193" t="b">
        <v>0</v>
      </c>
      <c r="AG193" t="b">
        <v>0</v>
      </c>
      <c r="AH193" t="b">
        <v>0</v>
      </c>
      <c r="AI193" t="b">
        <v>0</v>
      </c>
      <c r="AJ193" t="b">
        <f>IF(ISNA(VLOOKUP(B193,[13]hasSkatePark!$A$1:$B$16,2,FALSE)),FALSE,VLOOKUP(B193,[13]hasSkatePark!$A$1:$B$16,2,FALSE))</f>
        <v>0</v>
      </c>
      <c r="AK193" t="b">
        <f>IF(ISNA(VLOOKUP(B193,[14]hasSoccer!$A$1:$B$31,2,FALSE)),FALSE,VLOOKUP(B193,[14]hasSoccer!$A$1:$B$31,2,FALSE))</f>
        <v>0</v>
      </c>
      <c r="AL193" t="b">
        <f>IF(ISNA(VLOOKUP(B193,[15]hasSoftball!$A$1:$B$55,2,FALSE)),FALSE,VLOOKUP(B193,[15]hasSoftball!$A$1:$B$55,2,FALSE))</f>
        <v>0</v>
      </c>
      <c r="AM193" t="b">
        <f>IF(ISNA(VLOOKUP(B193,[16]hasTennis!$A$1:$B$34,2,FALSE)),FALSE,VLOOKUP(B193,[16]hasTennis!$A$1:$B$34,2,FALSE))</f>
        <v>0</v>
      </c>
      <c r="AN193" t="b">
        <v>0</v>
      </c>
      <c r="AO193" t="b">
        <f>IF(ISNA(VLOOKUP(B193,[17]hasPool!$A$1:$B$29,2,FALSE)),FALSE,VLOOKUP(B193,[17]hasPool!$A$1:$B$29,2,FALSE))</f>
        <v>0</v>
      </c>
      <c r="AP193" t="b">
        <v>0</v>
      </c>
      <c r="AQ193" t="b">
        <f>IF(ISNA(VLOOKUP(B193,[18]unpavedBike!$A$1:$B$19,2,FALSE)),FALSE,VLOOKUP(B193,[18]unpavedBike!$A$1:$B$19,2,FALSE))</f>
        <v>0</v>
      </c>
      <c r="AR193" t="b">
        <f>IF(ISNA(VLOOKUP(B193,[19]pavedBike!$A$1:$B$62,2,FALSE)),FALSE,VLOOKUP(B193,[19]pavedBike!$A$1:$B$62,2,FALSE))</f>
        <v>1</v>
      </c>
      <c r="AS193" t="b">
        <f>IF(ISNA(VLOOKUP(B193,[20]hasWalkingTrail!$A$1:$B$142,2,FALSE)),FALSE,VLOOKUP(B193,[20]hasWalkingTrail!$A$1:$B$142,2,FALSE))</f>
        <v>1</v>
      </c>
    </row>
    <row r="194" spans="1:45" x14ac:dyDescent="0.2">
      <c r="A194">
        <v>242</v>
      </c>
      <c r="B194" t="s">
        <v>326</v>
      </c>
      <c r="E194" t="s">
        <v>39</v>
      </c>
      <c r="G194">
        <v>-98</v>
      </c>
      <c r="H194">
        <v>29</v>
      </c>
      <c r="I194">
        <v>0</v>
      </c>
      <c r="J194" t="b">
        <v>0</v>
      </c>
      <c r="N194" t="b">
        <f>IF(ISNA(VLOOKUP(B194,[1]hasCommunityCenter!$A$1:$B$45,2,FALSE)),FALSE,VLOOKUP(B194,[1]hasCommunityCenter!$A$1:$B$45,2,FALSE))</f>
        <v>0</v>
      </c>
      <c r="O194" t="b">
        <v>0</v>
      </c>
      <c r="P194" t="b">
        <v>0</v>
      </c>
      <c r="Q194" t="b">
        <f>'School Parks'!P195=IF(ISNA(VLOOKUP(B194,[2]hasPublicArtDisplay!$A$1:$B$40,2,FALSE)),FALSE,VLOOKUP(B194,[2]hasPublicArtDisplay!$A$1:$B$40,2,FALSE))</f>
        <v>0</v>
      </c>
      <c r="R194" t="b">
        <f>IF(ISNA(VLOOKUP(B194,[3]hasRestrooms!$A$1:$B$63,2,FALSE)),FALSE,VLOOKUP(B194,[3]hasRestrooms!$A$1:$B$63,2,FALSE))</f>
        <v>0</v>
      </c>
      <c r="S194" t="b">
        <f>IF(ISNA(VLOOKUP(B194,[4]hasPortolet!$A$1:$B$81,2,FALSE)),FALSE,VLOOKUP(B194,[4]hasPortolet!$A$1:$B$81,2,FALSE))</f>
        <v>0</v>
      </c>
      <c r="T194" t="b">
        <f>IF(ISNA(VLOOKUP(B194,[5]hasWater!$A$1:$B$157,2,FALSE)),FALSE,VLOOKUP(B194,[5]hasWater!$A$1:$B$157,2,FALSE))</f>
        <v>1</v>
      </c>
      <c r="U194" t="b">
        <f>IF(ISNA(VLOOKUP(B194,[6]hasPavillion!$A$1:$B$97,2,FALSE)),FALSE,VLOOKUP(B194,[6]hasPavillion!$A$1:$B$97,2,FALSE))</f>
        <v>0</v>
      </c>
      <c r="V194" t="b">
        <f>IF(ISNA(VLOOKUP(B194,[7]hasPicnicTable!$A$1:$B$149,2,FALSE)),FALSE,VLOOKUP(B194,[7]hasPicnicTable!$A$1:$B$149,2,FALSE))</f>
        <v>0</v>
      </c>
      <c r="W194" t="b">
        <f>IF(ISNA(VLOOKUP(B194,[8]hasGrill!$A$1:$B$106,2,FALSE)),FALSE,VLOOKUP(B194,[8]hasGrill!$A$1:$B$106,2,FALSE))</f>
        <v>0</v>
      </c>
      <c r="X194" t="b">
        <f>IF(ISNA(VLOOKUP(B194,[9]hasPlayground!$A$1:$B$133,2,FALSE)),FALSE,VLOOKUP(B194,[9]hasPlayground!$A$1:$B$133,2,FALSE))</f>
        <v>0</v>
      </c>
      <c r="Y194" t="b">
        <f>IF(ISNA(VLOOKUP(B194,[10]hasBaseball!$A$1:$B$24,2,FALSE)),FALSE,VLOOKUP(B194,[10]hasBaseball!$A$1:$B$24,2,FALSE))</f>
        <v>0</v>
      </c>
      <c r="Z194" t="b">
        <f>IF(ISNA(VLOOKUP(B194,[11]hasBasketBall!$A$1:$B$90,2,FALSE)),FALSE,VLOOKUP(B194,[11]hasBasketBall!$A$1:$B$90,2,FALSE))</f>
        <v>0</v>
      </c>
      <c r="AA194" t="b">
        <v>0</v>
      </c>
      <c r="AB194" t="b">
        <v>0</v>
      </c>
      <c r="AC194" t="b">
        <v>0</v>
      </c>
      <c r="AD194" t="b">
        <v>0</v>
      </c>
      <c r="AE194" t="b">
        <f>IF(ISNA(VLOOKUP(B194,[12]hasDogPark!$A$1:$B$14,2,FALSE)),FALSE,VLOOKUP(B194,[12]hasDogPark!$A$1:$B$14,2,FALSE))</f>
        <v>1</v>
      </c>
      <c r="AF194" t="b">
        <v>0</v>
      </c>
      <c r="AG194" t="b">
        <v>0</v>
      </c>
      <c r="AH194" t="b">
        <v>0</v>
      </c>
      <c r="AI194" t="b">
        <v>0</v>
      </c>
      <c r="AJ194" t="b">
        <f>IF(ISNA(VLOOKUP(B194,[13]hasSkatePark!$A$1:$B$16,2,FALSE)),FALSE,VLOOKUP(B194,[13]hasSkatePark!$A$1:$B$16,2,FALSE))</f>
        <v>0</v>
      </c>
      <c r="AK194" t="b">
        <f>IF(ISNA(VLOOKUP(B194,[14]hasSoccer!$A$1:$B$31,2,FALSE)),FALSE,VLOOKUP(B194,[14]hasSoccer!$A$1:$B$31,2,FALSE))</f>
        <v>0</v>
      </c>
      <c r="AL194" t="b">
        <f>IF(ISNA(VLOOKUP(B194,[15]hasSoftball!$A$1:$B$55,2,FALSE)),FALSE,VLOOKUP(B194,[15]hasSoftball!$A$1:$B$55,2,FALSE))</f>
        <v>0</v>
      </c>
      <c r="AM194" t="b">
        <f>IF(ISNA(VLOOKUP(B194,[16]hasTennis!$A$1:$B$34,2,FALSE)),FALSE,VLOOKUP(B194,[16]hasTennis!$A$1:$B$34,2,FALSE))</f>
        <v>0</v>
      </c>
      <c r="AN194" t="b">
        <v>0</v>
      </c>
      <c r="AO194" t="b">
        <f>IF(ISNA(VLOOKUP(B194,[17]hasPool!$A$1:$B$29,2,FALSE)),FALSE,VLOOKUP(B194,[17]hasPool!$A$1:$B$29,2,FALSE))</f>
        <v>0</v>
      </c>
      <c r="AP194" t="b">
        <v>0</v>
      </c>
      <c r="AQ194" t="b">
        <f>IF(ISNA(VLOOKUP(B194,[18]unpavedBike!$A$1:$B$19,2,FALSE)),FALSE,VLOOKUP(B194,[18]unpavedBike!$A$1:$B$19,2,FALSE))</f>
        <v>0</v>
      </c>
      <c r="AR194" t="b">
        <f>IF(ISNA(VLOOKUP(B194,[19]pavedBike!$A$1:$B$62,2,FALSE)),FALSE,VLOOKUP(B194,[19]pavedBike!$A$1:$B$62,2,FALSE))</f>
        <v>0</v>
      </c>
      <c r="AS194" t="b">
        <f>IF(ISNA(VLOOKUP(B194,[20]hasWalkingTrail!$A$1:$B$142,2,FALSE)),FALSE,VLOOKUP(B194,[20]hasWalkingTrail!$A$1:$B$142,2,FALSE))</f>
        <v>1</v>
      </c>
    </row>
    <row r="195" spans="1:45" x14ac:dyDescent="0.2">
      <c r="A195">
        <v>244</v>
      </c>
      <c r="B195" t="s">
        <v>327</v>
      </c>
      <c r="E195" t="s">
        <v>39</v>
      </c>
      <c r="G195">
        <v>-98</v>
      </c>
      <c r="H195">
        <v>29</v>
      </c>
      <c r="I195">
        <v>0</v>
      </c>
      <c r="J195" t="b">
        <v>0</v>
      </c>
      <c r="N195" t="b">
        <f>IF(ISNA(VLOOKUP(B195,[1]hasCommunityCenter!$A$1:$B$45,2,FALSE)),FALSE,VLOOKUP(B195,[1]hasCommunityCenter!$A$1:$B$45,2,FALSE))</f>
        <v>0</v>
      </c>
      <c r="O195" t="b">
        <v>0</v>
      </c>
      <c r="P195" t="b">
        <v>0</v>
      </c>
      <c r="Q195" t="b">
        <f>'School Parks'!P196=IF(ISNA(VLOOKUP(B195,[2]hasPublicArtDisplay!$A$1:$B$40,2,FALSE)),FALSE,VLOOKUP(B195,[2]hasPublicArtDisplay!$A$1:$B$40,2,FALSE))</f>
        <v>0</v>
      </c>
      <c r="R195" t="b">
        <f>IF(ISNA(VLOOKUP(B195,[3]hasRestrooms!$A$1:$B$63,2,FALSE)),FALSE,VLOOKUP(B195,[3]hasRestrooms!$A$1:$B$63,2,FALSE))</f>
        <v>0</v>
      </c>
      <c r="S195" t="b">
        <f>IF(ISNA(VLOOKUP(B195,[4]hasPortolet!$A$1:$B$81,2,FALSE)),FALSE,VLOOKUP(B195,[4]hasPortolet!$A$1:$B$81,2,FALSE))</f>
        <v>0</v>
      </c>
      <c r="T195" t="b">
        <f>IF(ISNA(VLOOKUP(B195,[5]hasWater!$A$1:$B$157,2,FALSE)),FALSE,VLOOKUP(B195,[5]hasWater!$A$1:$B$157,2,FALSE))</f>
        <v>0</v>
      </c>
      <c r="U195" t="b">
        <f>IF(ISNA(VLOOKUP(B195,[6]hasPavillion!$A$1:$B$97,2,FALSE)),FALSE,VLOOKUP(B195,[6]hasPavillion!$A$1:$B$97,2,FALSE))</f>
        <v>0</v>
      </c>
      <c r="V195" t="b">
        <f>IF(ISNA(VLOOKUP(B195,[7]hasPicnicTable!$A$1:$B$149,2,FALSE)),FALSE,VLOOKUP(B195,[7]hasPicnicTable!$A$1:$B$149,2,FALSE))</f>
        <v>0</v>
      </c>
      <c r="W195" t="b">
        <f>IF(ISNA(VLOOKUP(B195,[8]hasGrill!$A$1:$B$106,2,FALSE)),FALSE,VLOOKUP(B195,[8]hasGrill!$A$1:$B$106,2,FALSE))</f>
        <v>0</v>
      </c>
      <c r="X195" t="b">
        <f>IF(ISNA(VLOOKUP(B195,[9]hasPlayground!$A$1:$B$133,2,FALSE)),FALSE,VLOOKUP(B195,[9]hasPlayground!$A$1:$B$133,2,FALSE))</f>
        <v>0</v>
      </c>
      <c r="Y195" t="b">
        <f>IF(ISNA(VLOOKUP(B195,[10]hasBaseball!$A$1:$B$24,2,FALSE)),FALSE,VLOOKUP(B195,[10]hasBaseball!$A$1:$B$24,2,FALSE))</f>
        <v>0</v>
      </c>
      <c r="Z195" t="b">
        <f>IF(ISNA(VLOOKUP(B195,[11]hasBasketBall!$A$1:$B$90,2,FALSE)),FALSE,VLOOKUP(B195,[11]hasBasketBall!$A$1:$B$90,2,FALSE))</f>
        <v>0</v>
      </c>
      <c r="AA195" t="b">
        <v>0</v>
      </c>
      <c r="AB195" t="b">
        <v>0</v>
      </c>
      <c r="AC195" t="b">
        <v>0</v>
      </c>
      <c r="AD195" t="b">
        <v>0</v>
      </c>
      <c r="AE195" t="b">
        <f>IF(ISNA(VLOOKUP(B195,[12]hasDogPark!$A$1:$B$14,2,FALSE)),FALSE,VLOOKUP(B195,[12]hasDogPark!$A$1:$B$14,2,FALSE))</f>
        <v>0</v>
      </c>
      <c r="AF195" t="b">
        <v>0</v>
      </c>
      <c r="AG195" t="b">
        <v>0</v>
      </c>
      <c r="AH195" t="b">
        <v>0</v>
      </c>
      <c r="AI195" t="b">
        <v>0</v>
      </c>
      <c r="AJ195" t="b">
        <f>IF(ISNA(VLOOKUP(B195,[13]hasSkatePark!$A$1:$B$16,2,FALSE)),FALSE,VLOOKUP(B195,[13]hasSkatePark!$A$1:$B$16,2,FALSE))</f>
        <v>0</v>
      </c>
      <c r="AK195" t="b">
        <f>IF(ISNA(VLOOKUP(B195,[14]hasSoccer!$A$1:$B$31,2,FALSE)),FALSE,VLOOKUP(B195,[14]hasSoccer!$A$1:$B$31,2,FALSE))</f>
        <v>0</v>
      </c>
      <c r="AL195" t="b">
        <f>IF(ISNA(VLOOKUP(B195,[15]hasSoftball!$A$1:$B$55,2,FALSE)),FALSE,VLOOKUP(B195,[15]hasSoftball!$A$1:$B$55,2,FALSE))</f>
        <v>0</v>
      </c>
      <c r="AM195" t="b">
        <f>IF(ISNA(VLOOKUP(B195,[16]hasTennis!$A$1:$B$34,2,FALSE)),FALSE,VLOOKUP(B195,[16]hasTennis!$A$1:$B$34,2,FALSE))</f>
        <v>0</v>
      </c>
      <c r="AN195" t="b">
        <v>0</v>
      </c>
      <c r="AO195" t="b">
        <f>IF(ISNA(VLOOKUP(B195,[17]hasPool!$A$1:$B$29,2,FALSE)),FALSE,VLOOKUP(B195,[17]hasPool!$A$1:$B$29,2,FALSE))</f>
        <v>0</v>
      </c>
      <c r="AP195" t="b">
        <v>0</v>
      </c>
      <c r="AQ195" t="b">
        <f>IF(ISNA(VLOOKUP(B195,[18]unpavedBike!$A$1:$B$19,2,FALSE)),FALSE,VLOOKUP(B195,[18]unpavedBike!$A$1:$B$19,2,FALSE))</f>
        <v>0</v>
      </c>
      <c r="AR195" t="b">
        <f>IF(ISNA(VLOOKUP(B195,[19]pavedBike!$A$1:$B$62,2,FALSE)),FALSE,VLOOKUP(B195,[19]pavedBike!$A$1:$B$62,2,FALSE))</f>
        <v>0</v>
      </c>
      <c r="AS195" t="b">
        <f>IF(ISNA(VLOOKUP(B195,[20]hasWalkingTrail!$A$1:$B$142,2,FALSE)),FALSE,VLOOKUP(B195,[20]hasWalkingTrail!$A$1:$B$142,2,FALSE))</f>
        <v>0</v>
      </c>
    </row>
    <row r="196" spans="1:45" x14ac:dyDescent="0.2">
      <c r="A196">
        <v>245</v>
      </c>
      <c r="B196" t="s">
        <v>328</v>
      </c>
      <c r="E196" t="s">
        <v>39</v>
      </c>
      <c r="G196">
        <v>-98</v>
      </c>
      <c r="H196">
        <v>29</v>
      </c>
      <c r="I196">
        <v>0</v>
      </c>
      <c r="J196" t="b">
        <v>0</v>
      </c>
      <c r="N196" t="b">
        <f>IF(ISNA(VLOOKUP(B196,[1]hasCommunityCenter!$A$1:$B$45,2,FALSE)),FALSE,VLOOKUP(B196,[1]hasCommunityCenter!$A$1:$B$45,2,FALSE))</f>
        <v>0</v>
      </c>
      <c r="O196" t="b">
        <v>0</v>
      </c>
      <c r="P196" t="b">
        <v>0</v>
      </c>
      <c r="Q196" t="b">
        <f>'School Parks'!P197=IF(ISNA(VLOOKUP(B196,[2]hasPublicArtDisplay!$A$1:$B$40,2,FALSE)),FALSE,VLOOKUP(B196,[2]hasPublicArtDisplay!$A$1:$B$40,2,FALSE))</f>
        <v>1</v>
      </c>
      <c r="R196" t="b">
        <f>IF(ISNA(VLOOKUP(B196,[3]hasRestrooms!$A$1:$B$63,2,FALSE)),FALSE,VLOOKUP(B196,[3]hasRestrooms!$A$1:$B$63,2,FALSE))</f>
        <v>0</v>
      </c>
      <c r="S196" t="b">
        <f>IF(ISNA(VLOOKUP(B196,[4]hasPortolet!$A$1:$B$81,2,FALSE)),FALSE,VLOOKUP(B196,[4]hasPortolet!$A$1:$B$81,2,FALSE))</f>
        <v>0</v>
      </c>
      <c r="T196" t="b">
        <f>IF(ISNA(VLOOKUP(B196,[5]hasWater!$A$1:$B$157,2,FALSE)),FALSE,VLOOKUP(B196,[5]hasWater!$A$1:$B$157,2,FALSE))</f>
        <v>1</v>
      </c>
      <c r="U196" t="b">
        <f>IF(ISNA(VLOOKUP(B196,[6]hasPavillion!$A$1:$B$97,2,FALSE)),FALSE,VLOOKUP(B196,[6]hasPavillion!$A$1:$B$97,2,FALSE))</f>
        <v>0</v>
      </c>
      <c r="V196" t="b">
        <f>IF(ISNA(VLOOKUP(B196,[7]hasPicnicTable!$A$1:$B$149,2,FALSE)),FALSE,VLOOKUP(B196,[7]hasPicnicTable!$A$1:$B$149,2,FALSE))</f>
        <v>1</v>
      </c>
      <c r="W196" t="b">
        <f>IF(ISNA(VLOOKUP(B196,[8]hasGrill!$A$1:$B$106,2,FALSE)),FALSE,VLOOKUP(B196,[8]hasGrill!$A$1:$B$106,2,FALSE))</f>
        <v>1</v>
      </c>
      <c r="X196" t="b">
        <f>IF(ISNA(VLOOKUP(B196,[9]hasPlayground!$A$1:$B$133,2,FALSE)),FALSE,VLOOKUP(B196,[9]hasPlayground!$A$1:$B$133,2,FALSE))</f>
        <v>1</v>
      </c>
      <c r="Y196" t="b">
        <f>IF(ISNA(VLOOKUP(B196,[10]hasBaseball!$A$1:$B$24,2,FALSE)),FALSE,VLOOKUP(B196,[10]hasBaseball!$A$1:$B$24,2,FALSE))</f>
        <v>0</v>
      </c>
      <c r="Z196" t="b">
        <f>IF(ISNA(VLOOKUP(B196,[11]hasBasketBall!$A$1:$B$90,2,FALSE)),FALSE,VLOOKUP(B196,[11]hasBasketBall!$A$1:$B$90,2,FALSE))</f>
        <v>1</v>
      </c>
      <c r="AA196" t="b">
        <v>0</v>
      </c>
      <c r="AB196" t="b">
        <v>0</v>
      </c>
      <c r="AC196" t="b">
        <v>0</v>
      </c>
      <c r="AD196" t="b">
        <v>0</v>
      </c>
      <c r="AE196" t="b">
        <f>IF(ISNA(VLOOKUP(B196,[12]hasDogPark!$A$1:$B$14,2,FALSE)),FALSE,VLOOKUP(B196,[12]hasDogPark!$A$1:$B$14,2,FALSE))</f>
        <v>0</v>
      </c>
      <c r="AF196" t="b">
        <v>0</v>
      </c>
      <c r="AG196" t="b">
        <v>0</v>
      </c>
      <c r="AH196" t="b">
        <v>0</v>
      </c>
      <c r="AI196" t="b">
        <v>0</v>
      </c>
      <c r="AJ196" t="b">
        <f>IF(ISNA(VLOOKUP(B196,[13]hasSkatePark!$A$1:$B$16,2,FALSE)),FALSE,VLOOKUP(B196,[13]hasSkatePark!$A$1:$B$16,2,FALSE))</f>
        <v>0</v>
      </c>
      <c r="AK196" t="b">
        <f>IF(ISNA(VLOOKUP(B196,[14]hasSoccer!$A$1:$B$31,2,FALSE)),FALSE,VLOOKUP(B196,[14]hasSoccer!$A$1:$B$31,2,FALSE))</f>
        <v>0</v>
      </c>
      <c r="AL196" t="b">
        <f>IF(ISNA(VLOOKUP(B196,[15]hasSoftball!$A$1:$B$55,2,FALSE)),FALSE,VLOOKUP(B196,[15]hasSoftball!$A$1:$B$55,2,FALSE))</f>
        <v>0</v>
      </c>
      <c r="AM196" t="b">
        <f>IF(ISNA(VLOOKUP(B196,[16]hasTennis!$A$1:$B$34,2,FALSE)),FALSE,VLOOKUP(B196,[16]hasTennis!$A$1:$B$34,2,FALSE))</f>
        <v>0</v>
      </c>
      <c r="AN196" t="b">
        <v>0</v>
      </c>
      <c r="AO196" t="b">
        <f>IF(ISNA(VLOOKUP(B196,[17]hasPool!$A$1:$B$29,2,FALSE)),FALSE,VLOOKUP(B196,[17]hasPool!$A$1:$B$29,2,FALSE))</f>
        <v>0</v>
      </c>
      <c r="AP196" t="b">
        <v>0</v>
      </c>
      <c r="AQ196" t="b">
        <f>IF(ISNA(VLOOKUP(B196,[18]unpavedBike!$A$1:$B$19,2,FALSE)),FALSE,VLOOKUP(B196,[18]unpavedBike!$A$1:$B$19,2,FALSE))</f>
        <v>0</v>
      </c>
      <c r="AR196" t="b">
        <f>IF(ISNA(VLOOKUP(B196,[19]pavedBike!$A$1:$B$62,2,FALSE)),FALSE,VLOOKUP(B196,[19]pavedBike!$A$1:$B$62,2,FALSE))</f>
        <v>0</v>
      </c>
      <c r="AS196" t="b">
        <f>IF(ISNA(VLOOKUP(B196,[20]hasWalkingTrail!$A$1:$B$142,2,FALSE)),FALSE,VLOOKUP(B196,[20]hasWalkingTrail!$A$1:$B$142,2,FALSE))</f>
        <v>0</v>
      </c>
    </row>
    <row r="197" spans="1:45" x14ac:dyDescent="0.2">
      <c r="A197">
        <v>246</v>
      </c>
      <c r="B197" t="s">
        <v>329</v>
      </c>
      <c r="E197" t="s">
        <v>39</v>
      </c>
      <c r="G197">
        <v>-98</v>
      </c>
      <c r="H197">
        <v>29</v>
      </c>
      <c r="I197">
        <v>0</v>
      </c>
      <c r="J197" t="b">
        <v>0</v>
      </c>
      <c r="N197" t="b">
        <f>IF(ISNA(VLOOKUP(B197,[1]hasCommunityCenter!$A$1:$B$45,2,FALSE)),FALSE,VLOOKUP(B197,[1]hasCommunityCenter!$A$1:$B$45,2,FALSE))</f>
        <v>0</v>
      </c>
      <c r="O197" t="b">
        <v>0</v>
      </c>
      <c r="P197" t="b">
        <v>0</v>
      </c>
      <c r="Q197" t="b">
        <f>'School Parks'!P198=IF(ISNA(VLOOKUP(B197,[2]hasPublicArtDisplay!$A$1:$B$40,2,FALSE)),FALSE,VLOOKUP(B197,[2]hasPublicArtDisplay!$A$1:$B$40,2,FALSE))</f>
        <v>0</v>
      </c>
      <c r="R197" t="b">
        <f>IF(ISNA(VLOOKUP(B197,[3]hasRestrooms!$A$1:$B$63,2,FALSE)),FALSE,VLOOKUP(B197,[3]hasRestrooms!$A$1:$B$63,2,FALSE))</f>
        <v>0</v>
      </c>
      <c r="S197" t="b">
        <f>IF(ISNA(VLOOKUP(B197,[4]hasPortolet!$A$1:$B$81,2,FALSE)),FALSE,VLOOKUP(B197,[4]hasPortolet!$A$1:$B$81,2,FALSE))</f>
        <v>0</v>
      </c>
      <c r="T197" t="b">
        <f>IF(ISNA(VLOOKUP(B197,[5]hasWater!$A$1:$B$157,2,FALSE)),FALSE,VLOOKUP(B197,[5]hasWater!$A$1:$B$157,2,FALSE))</f>
        <v>0</v>
      </c>
      <c r="U197" t="b">
        <f>IF(ISNA(VLOOKUP(B197,[6]hasPavillion!$A$1:$B$97,2,FALSE)),FALSE,VLOOKUP(B197,[6]hasPavillion!$A$1:$B$97,2,FALSE))</f>
        <v>0</v>
      </c>
      <c r="V197" t="b">
        <f>IF(ISNA(VLOOKUP(B197,[7]hasPicnicTable!$A$1:$B$149,2,FALSE)),FALSE,VLOOKUP(B197,[7]hasPicnicTable!$A$1:$B$149,2,FALSE))</f>
        <v>0</v>
      </c>
      <c r="W197" t="b">
        <f>IF(ISNA(VLOOKUP(B197,[8]hasGrill!$A$1:$B$106,2,FALSE)),FALSE,VLOOKUP(B197,[8]hasGrill!$A$1:$B$106,2,FALSE))</f>
        <v>0</v>
      </c>
      <c r="X197" t="b">
        <f>IF(ISNA(VLOOKUP(B197,[9]hasPlayground!$A$1:$B$133,2,FALSE)),FALSE,VLOOKUP(B197,[9]hasPlayground!$A$1:$B$133,2,FALSE))</f>
        <v>0</v>
      </c>
      <c r="Y197" t="b">
        <f>IF(ISNA(VLOOKUP(B197,[10]hasBaseball!$A$1:$B$24,2,FALSE)),FALSE,VLOOKUP(B197,[10]hasBaseball!$A$1:$B$24,2,FALSE))</f>
        <v>0</v>
      </c>
      <c r="Z197" t="b">
        <f>IF(ISNA(VLOOKUP(B197,[11]hasBasketBall!$A$1:$B$90,2,FALSE)),FALSE,VLOOKUP(B197,[11]hasBasketBall!$A$1:$B$90,2,FALSE))</f>
        <v>0</v>
      </c>
      <c r="AA197" t="b">
        <v>0</v>
      </c>
      <c r="AB197" t="b">
        <v>0</v>
      </c>
      <c r="AC197" t="b">
        <v>0</v>
      </c>
      <c r="AD197" t="b">
        <v>0</v>
      </c>
      <c r="AE197" t="b">
        <f>IF(ISNA(VLOOKUP(B197,[12]hasDogPark!$A$1:$B$14,2,FALSE)),FALSE,VLOOKUP(B197,[12]hasDogPark!$A$1:$B$14,2,FALSE))</f>
        <v>0</v>
      </c>
      <c r="AF197" t="b">
        <v>0</v>
      </c>
      <c r="AG197" t="b">
        <v>0</v>
      </c>
      <c r="AH197" t="b">
        <v>0</v>
      </c>
      <c r="AI197" t="b">
        <v>0</v>
      </c>
      <c r="AJ197" t="b">
        <f>IF(ISNA(VLOOKUP(B197,[13]hasSkatePark!$A$1:$B$16,2,FALSE)),FALSE,VLOOKUP(B197,[13]hasSkatePark!$A$1:$B$16,2,FALSE))</f>
        <v>0</v>
      </c>
      <c r="AK197" t="b">
        <f>IF(ISNA(VLOOKUP(B197,[14]hasSoccer!$A$1:$B$31,2,FALSE)),FALSE,VLOOKUP(B197,[14]hasSoccer!$A$1:$B$31,2,FALSE))</f>
        <v>0</v>
      </c>
      <c r="AL197" t="b">
        <f>IF(ISNA(VLOOKUP(B197,[15]hasSoftball!$A$1:$B$55,2,FALSE)),FALSE,VLOOKUP(B197,[15]hasSoftball!$A$1:$B$55,2,FALSE))</f>
        <v>0</v>
      </c>
      <c r="AM197" t="b">
        <f>IF(ISNA(VLOOKUP(B197,[16]hasTennis!$A$1:$B$34,2,FALSE)),FALSE,VLOOKUP(B197,[16]hasTennis!$A$1:$B$34,2,FALSE))</f>
        <v>0</v>
      </c>
      <c r="AN197" t="b">
        <v>0</v>
      </c>
      <c r="AO197" t="b">
        <f>IF(ISNA(VLOOKUP(B197,[17]hasPool!$A$1:$B$29,2,FALSE)),FALSE,VLOOKUP(B197,[17]hasPool!$A$1:$B$29,2,FALSE))</f>
        <v>0</v>
      </c>
      <c r="AP197" t="b">
        <v>0</v>
      </c>
      <c r="AQ197" t="b">
        <f>IF(ISNA(VLOOKUP(B197,[18]unpavedBike!$A$1:$B$19,2,FALSE)),FALSE,VLOOKUP(B197,[18]unpavedBike!$A$1:$B$19,2,FALSE))</f>
        <v>0</v>
      </c>
      <c r="AR197" t="b">
        <f>IF(ISNA(VLOOKUP(B197,[19]pavedBike!$A$1:$B$62,2,FALSE)),FALSE,VLOOKUP(B197,[19]pavedBike!$A$1:$B$62,2,FALSE))</f>
        <v>0</v>
      </c>
      <c r="AS197" t="b">
        <f>IF(ISNA(VLOOKUP(B197,[20]hasWalkingTrail!$A$1:$B$142,2,FALSE)),FALSE,VLOOKUP(B197,[20]hasWalkingTrail!$A$1:$B$142,2,FALSE))</f>
        <v>0</v>
      </c>
    </row>
    <row r="198" spans="1:45" x14ac:dyDescent="0.2">
      <c r="A198">
        <v>248</v>
      </c>
      <c r="B198" t="s">
        <v>330</v>
      </c>
      <c r="E198" t="s">
        <v>39</v>
      </c>
      <c r="G198">
        <v>-98</v>
      </c>
      <c r="H198">
        <v>29</v>
      </c>
      <c r="I198">
        <v>0</v>
      </c>
      <c r="J198" t="b">
        <v>0</v>
      </c>
      <c r="N198" t="b">
        <f>IF(ISNA(VLOOKUP(B198,[1]hasCommunityCenter!$A$1:$B$45,2,FALSE)),FALSE,VLOOKUP(B198,[1]hasCommunityCenter!$A$1:$B$45,2,FALSE))</f>
        <v>0</v>
      </c>
      <c r="O198" t="b">
        <v>0</v>
      </c>
      <c r="P198" t="b">
        <v>0</v>
      </c>
      <c r="Q198" t="b">
        <f>'School Parks'!P199=IF(ISNA(VLOOKUP(B198,[2]hasPublicArtDisplay!$A$1:$B$40,2,FALSE)),FALSE,VLOOKUP(B198,[2]hasPublicArtDisplay!$A$1:$B$40,2,FALSE))</f>
        <v>0</v>
      </c>
      <c r="R198" t="b">
        <f>IF(ISNA(VLOOKUP(B198,[3]hasRestrooms!$A$1:$B$63,2,FALSE)),FALSE,VLOOKUP(B198,[3]hasRestrooms!$A$1:$B$63,2,FALSE))</f>
        <v>0</v>
      </c>
      <c r="S198" t="b">
        <f>IF(ISNA(VLOOKUP(B198,[4]hasPortolet!$A$1:$B$81,2,FALSE)),FALSE,VLOOKUP(B198,[4]hasPortolet!$A$1:$B$81,2,FALSE))</f>
        <v>1</v>
      </c>
      <c r="T198" t="b">
        <f>IF(ISNA(VLOOKUP(B198,[5]hasWater!$A$1:$B$157,2,FALSE)),FALSE,VLOOKUP(B198,[5]hasWater!$A$1:$B$157,2,FALSE))</f>
        <v>1</v>
      </c>
      <c r="U198" t="b">
        <f>IF(ISNA(VLOOKUP(B198,[6]hasPavillion!$A$1:$B$97,2,FALSE)),FALSE,VLOOKUP(B198,[6]hasPavillion!$A$1:$B$97,2,FALSE))</f>
        <v>1</v>
      </c>
      <c r="V198" t="b">
        <f>IF(ISNA(VLOOKUP(B198,[7]hasPicnicTable!$A$1:$B$149,2,FALSE)),FALSE,VLOOKUP(B198,[7]hasPicnicTable!$A$1:$B$149,2,FALSE))</f>
        <v>1</v>
      </c>
      <c r="W198" t="b">
        <f>IF(ISNA(VLOOKUP(B198,[8]hasGrill!$A$1:$B$106,2,FALSE)),FALSE,VLOOKUP(B198,[8]hasGrill!$A$1:$B$106,2,FALSE))</f>
        <v>1</v>
      </c>
      <c r="X198" t="b">
        <f>IF(ISNA(VLOOKUP(B198,[9]hasPlayground!$A$1:$B$133,2,FALSE)),FALSE,VLOOKUP(B198,[9]hasPlayground!$A$1:$B$133,2,FALSE))</f>
        <v>1</v>
      </c>
      <c r="Y198" t="b">
        <f>IF(ISNA(VLOOKUP(B198,[10]hasBaseball!$A$1:$B$24,2,FALSE)),FALSE,VLOOKUP(B198,[10]hasBaseball!$A$1:$B$24,2,FALSE))</f>
        <v>0</v>
      </c>
      <c r="Z198" t="b">
        <f>IF(ISNA(VLOOKUP(B198,[11]hasBasketBall!$A$1:$B$90,2,FALSE)),FALSE,VLOOKUP(B198,[11]hasBasketBall!$A$1:$B$90,2,FALSE))</f>
        <v>1</v>
      </c>
      <c r="AA198" t="b">
        <v>0</v>
      </c>
      <c r="AB198" t="b">
        <v>0</v>
      </c>
      <c r="AC198" t="b">
        <v>0</v>
      </c>
      <c r="AD198" t="b">
        <v>0</v>
      </c>
      <c r="AE198" t="b">
        <f>IF(ISNA(VLOOKUP(B198,[12]hasDogPark!$A$1:$B$14,2,FALSE)),FALSE,VLOOKUP(B198,[12]hasDogPark!$A$1:$B$14,2,FALSE))</f>
        <v>0</v>
      </c>
      <c r="AF198" t="b">
        <v>0</v>
      </c>
      <c r="AG198" t="b">
        <v>0</v>
      </c>
      <c r="AH198" t="b">
        <v>0</v>
      </c>
      <c r="AI198" t="b">
        <v>0</v>
      </c>
      <c r="AJ198" t="b">
        <f>IF(ISNA(VLOOKUP(B198,[13]hasSkatePark!$A$1:$B$16,2,FALSE)),FALSE,VLOOKUP(B198,[13]hasSkatePark!$A$1:$B$16,2,FALSE))</f>
        <v>0</v>
      </c>
      <c r="AK198" t="b">
        <f>IF(ISNA(VLOOKUP(B198,[14]hasSoccer!$A$1:$B$31,2,FALSE)),FALSE,VLOOKUP(B198,[14]hasSoccer!$A$1:$B$31,2,FALSE))</f>
        <v>0</v>
      </c>
      <c r="AL198" t="b">
        <f>IF(ISNA(VLOOKUP(B198,[15]hasSoftball!$A$1:$B$55,2,FALSE)),FALSE,VLOOKUP(B198,[15]hasSoftball!$A$1:$B$55,2,FALSE))</f>
        <v>1</v>
      </c>
      <c r="AM198" t="b">
        <f>IF(ISNA(VLOOKUP(B198,[16]hasTennis!$A$1:$B$34,2,FALSE)),FALSE,VLOOKUP(B198,[16]hasTennis!$A$1:$B$34,2,FALSE))</f>
        <v>0</v>
      </c>
      <c r="AN198" t="b">
        <v>0</v>
      </c>
      <c r="AO198" t="b">
        <f>IF(ISNA(VLOOKUP(B198,[17]hasPool!$A$1:$B$29,2,FALSE)),FALSE,VLOOKUP(B198,[17]hasPool!$A$1:$B$29,2,FALSE))</f>
        <v>0</v>
      </c>
      <c r="AP198" t="b">
        <v>0</v>
      </c>
      <c r="AQ198" t="b">
        <f>IF(ISNA(VLOOKUP(B198,[18]unpavedBike!$A$1:$B$19,2,FALSE)),FALSE,VLOOKUP(B198,[18]unpavedBike!$A$1:$B$19,2,FALSE))</f>
        <v>0</v>
      </c>
      <c r="AR198" t="b">
        <f>IF(ISNA(VLOOKUP(B198,[19]pavedBike!$A$1:$B$62,2,FALSE)),FALSE,VLOOKUP(B198,[19]pavedBike!$A$1:$B$62,2,FALSE))</f>
        <v>0</v>
      </c>
      <c r="AS198" t="b">
        <f>IF(ISNA(VLOOKUP(B198,[20]hasWalkingTrail!$A$1:$B$142,2,FALSE)),FALSE,VLOOKUP(B198,[20]hasWalkingTrail!$A$1:$B$142,2,FALSE))</f>
        <v>1</v>
      </c>
    </row>
    <row r="199" spans="1:45" x14ac:dyDescent="0.2">
      <c r="A199">
        <v>249</v>
      </c>
      <c r="B199" t="s">
        <v>331</v>
      </c>
      <c r="E199" t="s">
        <v>39</v>
      </c>
      <c r="G199">
        <v>-98</v>
      </c>
      <c r="H199">
        <v>29</v>
      </c>
      <c r="I199">
        <v>0</v>
      </c>
      <c r="J199" t="b">
        <v>0</v>
      </c>
      <c r="N199" t="b">
        <f>IF(ISNA(VLOOKUP(B199,[1]hasCommunityCenter!$A$1:$B$45,2,FALSE)),FALSE,VLOOKUP(B199,[1]hasCommunityCenter!$A$1:$B$45,2,FALSE))</f>
        <v>1</v>
      </c>
      <c r="O199" t="b">
        <v>0</v>
      </c>
      <c r="P199" t="b">
        <v>0</v>
      </c>
      <c r="Q199" t="b">
        <f>'School Parks'!P200=IF(ISNA(VLOOKUP(B199,[2]hasPublicArtDisplay!$A$1:$B$40,2,FALSE)),FALSE,VLOOKUP(B199,[2]hasPublicArtDisplay!$A$1:$B$40,2,FALSE))</f>
        <v>1</v>
      </c>
      <c r="R199" t="b">
        <f>IF(ISNA(VLOOKUP(B199,[3]hasRestrooms!$A$1:$B$63,2,FALSE)),FALSE,VLOOKUP(B199,[3]hasRestrooms!$A$1:$B$63,2,FALSE))</f>
        <v>1</v>
      </c>
      <c r="S199" t="b">
        <f>IF(ISNA(VLOOKUP(B199,[4]hasPortolet!$A$1:$B$81,2,FALSE)),FALSE,VLOOKUP(B199,[4]hasPortolet!$A$1:$B$81,2,FALSE))</f>
        <v>0</v>
      </c>
      <c r="T199" t="b">
        <f>IF(ISNA(VLOOKUP(B199,[5]hasWater!$A$1:$B$157,2,FALSE)),FALSE,VLOOKUP(B199,[5]hasWater!$A$1:$B$157,2,FALSE))</f>
        <v>1</v>
      </c>
      <c r="U199" t="b">
        <f>IF(ISNA(VLOOKUP(B199,[6]hasPavillion!$A$1:$B$97,2,FALSE)),FALSE,VLOOKUP(B199,[6]hasPavillion!$A$1:$B$97,2,FALSE))</f>
        <v>1</v>
      </c>
      <c r="V199" t="b">
        <f>IF(ISNA(VLOOKUP(B199,[7]hasPicnicTable!$A$1:$B$149,2,FALSE)),FALSE,VLOOKUP(B199,[7]hasPicnicTable!$A$1:$B$149,2,FALSE))</f>
        <v>1</v>
      </c>
      <c r="W199" t="b">
        <f>IF(ISNA(VLOOKUP(B199,[8]hasGrill!$A$1:$B$106,2,FALSE)),FALSE,VLOOKUP(B199,[8]hasGrill!$A$1:$B$106,2,FALSE))</f>
        <v>1</v>
      </c>
      <c r="X199" t="b">
        <f>IF(ISNA(VLOOKUP(B199,[9]hasPlayground!$A$1:$B$133,2,FALSE)),FALSE,VLOOKUP(B199,[9]hasPlayground!$A$1:$B$133,2,FALSE))</f>
        <v>1</v>
      </c>
      <c r="Y199" t="b">
        <f>IF(ISNA(VLOOKUP(B199,[10]hasBaseball!$A$1:$B$24,2,FALSE)),FALSE,VLOOKUP(B199,[10]hasBaseball!$A$1:$B$24,2,FALSE))</f>
        <v>0</v>
      </c>
      <c r="Z199" t="b">
        <f>IF(ISNA(VLOOKUP(B199,[11]hasBasketBall!$A$1:$B$90,2,FALSE)),FALSE,VLOOKUP(B199,[11]hasBasketBall!$A$1:$B$90,2,FALSE))</f>
        <v>1</v>
      </c>
      <c r="AA199" t="b">
        <v>0</v>
      </c>
      <c r="AB199" t="b">
        <v>0</v>
      </c>
      <c r="AC199" t="b">
        <v>0</v>
      </c>
      <c r="AD199" t="b">
        <v>0</v>
      </c>
      <c r="AE199" t="b">
        <f>IF(ISNA(VLOOKUP(B199,[12]hasDogPark!$A$1:$B$14,2,FALSE)),FALSE,VLOOKUP(B199,[12]hasDogPark!$A$1:$B$14,2,FALSE))</f>
        <v>0</v>
      </c>
      <c r="AF199" t="b">
        <v>0</v>
      </c>
      <c r="AG199" t="b">
        <v>0</v>
      </c>
      <c r="AH199" t="b">
        <v>0</v>
      </c>
      <c r="AI199" t="b">
        <v>0</v>
      </c>
      <c r="AJ199" t="b">
        <f>IF(ISNA(VLOOKUP(B199,[13]hasSkatePark!$A$1:$B$16,2,FALSE)),FALSE,VLOOKUP(B199,[13]hasSkatePark!$A$1:$B$16,2,FALSE))</f>
        <v>0</v>
      </c>
      <c r="AK199" t="b">
        <f>IF(ISNA(VLOOKUP(B199,[14]hasSoccer!$A$1:$B$31,2,FALSE)),FALSE,VLOOKUP(B199,[14]hasSoccer!$A$1:$B$31,2,FALSE))</f>
        <v>1</v>
      </c>
      <c r="AL199" t="b">
        <f>IF(ISNA(VLOOKUP(B199,[15]hasSoftball!$A$1:$B$55,2,FALSE)),FALSE,VLOOKUP(B199,[15]hasSoftball!$A$1:$B$55,2,FALSE))</f>
        <v>1</v>
      </c>
      <c r="AM199" t="b">
        <f>IF(ISNA(VLOOKUP(B199,[16]hasTennis!$A$1:$B$34,2,FALSE)),FALSE,VLOOKUP(B199,[16]hasTennis!$A$1:$B$34,2,FALSE))</f>
        <v>1</v>
      </c>
      <c r="AN199" t="b">
        <v>0</v>
      </c>
      <c r="AO199" t="b">
        <f>IF(ISNA(VLOOKUP(B199,[17]hasPool!$A$1:$B$29,2,FALSE)),FALSE,VLOOKUP(B199,[17]hasPool!$A$1:$B$29,2,FALSE))</f>
        <v>0</v>
      </c>
      <c r="AP199" t="b">
        <v>0</v>
      </c>
      <c r="AQ199" t="b">
        <f>IF(ISNA(VLOOKUP(B199,[18]unpavedBike!$A$1:$B$19,2,FALSE)),FALSE,VLOOKUP(B199,[18]unpavedBike!$A$1:$B$19,2,FALSE))</f>
        <v>0</v>
      </c>
      <c r="AR199" t="b">
        <f>IF(ISNA(VLOOKUP(B199,[19]pavedBike!$A$1:$B$62,2,FALSE)),FALSE,VLOOKUP(B199,[19]pavedBike!$A$1:$B$62,2,FALSE))</f>
        <v>0</v>
      </c>
      <c r="AS199" t="b">
        <f>IF(ISNA(VLOOKUP(B199,[20]hasWalkingTrail!$A$1:$B$142,2,FALSE)),FALSE,VLOOKUP(B199,[20]hasWalkingTrail!$A$1:$B$142,2,FALSE))</f>
        <v>1</v>
      </c>
    </row>
    <row r="200" spans="1:45" x14ac:dyDescent="0.2">
      <c r="A200">
        <v>250</v>
      </c>
      <c r="B200" t="s">
        <v>332</v>
      </c>
      <c r="E200" t="s">
        <v>39</v>
      </c>
      <c r="G200">
        <v>-98</v>
      </c>
      <c r="H200">
        <v>29</v>
      </c>
      <c r="I200">
        <v>0</v>
      </c>
      <c r="J200" t="b">
        <v>0</v>
      </c>
      <c r="N200" t="b">
        <f>IF(ISNA(VLOOKUP(B200,[1]hasCommunityCenter!$A$1:$B$45,2,FALSE)),FALSE,VLOOKUP(B200,[1]hasCommunityCenter!$A$1:$B$45,2,FALSE))</f>
        <v>0</v>
      </c>
      <c r="O200" t="b">
        <v>0</v>
      </c>
      <c r="P200" t="b">
        <v>1</v>
      </c>
      <c r="Q200" t="b">
        <f>'School Parks'!P201=IF(ISNA(VLOOKUP(B200,[2]hasPublicArtDisplay!$A$1:$B$40,2,FALSE)),FALSE,VLOOKUP(B200,[2]hasPublicArtDisplay!$A$1:$B$40,2,FALSE))</f>
        <v>1</v>
      </c>
      <c r="R200" t="b">
        <f>IF(ISNA(VLOOKUP(B200,[3]hasRestrooms!$A$1:$B$63,2,FALSE)),FALSE,VLOOKUP(B200,[3]hasRestrooms!$A$1:$B$63,2,FALSE))</f>
        <v>0</v>
      </c>
      <c r="S200" t="b">
        <f>IF(ISNA(VLOOKUP(B200,[4]hasPortolet!$A$1:$B$81,2,FALSE)),FALSE,VLOOKUP(B200,[4]hasPortolet!$A$1:$B$81,2,FALSE))</f>
        <v>0</v>
      </c>
      <c r="T200" t="b">
        <f>IF(ISNA(VLOOKUP(B200,[5]hasWater!$A$1:$B$157,2,FALSE)),FALSE,VLOOKUP(B200,[5]hasWater!$A$1:$B$157,2,FALSE))</f>
        <v>0</v>
      </c>
      <c r="U200" t="b">
        <f>IF(ISNA(VLOOKUP(B200,[6]hasPavillion!$A$1:$B$97,2,FALSE)),FALSE,VLOOKUP(B200,[6]hasPavillion!$A$1:$B$97,2,FALSE))</f>
        <v>0</v>
      </c>
      <c r="V200" t="b">
        <f>IF(ISNA(VLOOKUP(B200,[7]hasPicnicTable!$A$1:$B$149,2,FALSE)),FALSE,VLOOKUP(B200,[7]hasPicnicTable!$A$1:$B$149,2,FALSE))</f>
        <v>0</v>
      </c>
      <c r="W200" t="b">
        <f>IF(ISNA(VLOOKUP(B200,[8]hasGrill!$A$1:$B$106,2,FALSE)),FALSE,VLOOKUP(B200,[8]hasGrill!$A$1:$B$106,2,FALSE))</f>
        <v>0</v>
      </c>
      <c r="X200" t="b">
        <f>IF(ISNA(VLOOKUP(B200,[9]hasPlayground!$A$1:$B$133,2,FALSE)),FALSE,VLOOKUP(B200,[9]hasPlayground!$A$1:$B$133,2,FALSE))</f>
        <v>0</v>
      </c>
      <c r="Y200" t="b">
        <f>IF(ISNA(VLOOKUP(B200,[10]hasBaseball!$A$1:$B$24,2,FALSE)),FALSE,VLOOKUP(B200,[10]hasBaseball!$A$1:$B$24,2,FALSE))</f>
        <v>0</v>
      </c>
      <c r="Z200" t="b">
        <f>IF(ISNA(VLOOKUP(B200,[11]hasBasketBall!$A$1:$B$90,2,FALSE)),FALSE,VLOOKUP(B200,[11]hasBasketBall!$A$1:$B$90,2,FALSE))</f>
        <v>0</v>
      </c>
      <c r="AA200" t="b">
        <v>0</v>
      </c>
      <c r="AB200" t="b">
        <v>0</v>
      </c>
      <c r="AC200" t="b">
        <v>0</v>
      </c>
      <c r="AD200" t="b">
        <v>0</v>
      </c>
      <c r="AE200" t="b">
        <f>IF(ISNA(VLOOKUP(B200,[12]hasDogPark!$A$1:$B$14,2,FALSE)),FALSE,VLOOKUP(B200,[12]hasDogPark!$A$1:$B$14,2,FALSE))</f>
        <v>0</v>
      </c>
      <c r="AF200" t="b">
        <v>0</v>
      </c>
      <c r="AG200" t="b">
        <v>0</v>
      </c>
      <c r="AH200" t="b">
        <v>0</v>
      </c>
      <c r="AI200" t="b">
        <v>0</v>
      </c>
      <c r="AJ200" t="b">
        <f>IF(ISNA(VLOOKUP(B200,[13]hasSkatePark!$A$1:$B$16,2,FALSE)),FALSE,VLOOKUP(B200,[13]hasSkatePark!$A$1:$B$16,2,FALSE))</f>
        <v>0</v>
      </c>
      <c r="AK200" t="b">
        <f>IF(ISNA(VLOOKUP(B200,[14]hasSoccer!$A$1:$B$31,2,FALSE)),FALSE,VLOOKUP(B200,[14]hasSoccer!$A$1:$B$31,2,FALSE))</f>
        <v>0</v>
      </c>
      <c r="AL200" t="b">
        <f>IF(ISNA(VLOOKUP(B200,[15]hasSoftball!$A$1:$B$55,2,FALSE)),FALSE,VLOOKUP(B200,[15]hasSoftball!$A$1:$B$55,2,FALSE))</f>
        <v>0</v>
      </c>
      <c r="AM200" t="b">
        <f>IF(ISNA(VLOOKUP(B200,[16]hasTennis!$A$1:$B$34,2,FALSE)),FALSE,VLOOKUP(B200,[16]hasTennis!$A$1:$B$34,2,FALSE))</f>
        <v>0</v>
      </c>
      <c r="AN200" t="b">
        <v>0</v>
      </c>
      <c r="AO200" t="b">
        <f>IF(ISNA(VLOOKUP(B200,[17]hasPool!$A$1:$B$29,2,FALSE)),FALSE,VLOOKUP(B200,[17]hasPool!$A$1:$B$29,2,FALSE))</f>
        <v>0</v>
      </c>
      <c r="AP200" t="b">
        <v>0</v>
      </c>
      <c r="AQ200" t="b">
        <f>IF(ISNA(VLOOKUP(B200,[18]unpavedBike!$A$1:$B$19,2,FALSE)),FALSE,VLOOKUP(B200,[18]unpavedBike!$A$1:$B$19,2,FALSE))</f>
        <v>0</v>
      </c>
      <c r="AR200" t="b">
        <f>IF(ISNA(VLOOKUP(B200,[19]pavedBike!$A$1:$B$62,2,FALSE)),FALSE,VLOOKUP(B200,[19]pavedBike!$A$1:$B$62,2,FALSE))</f>
        <v>0</v>
      </c>
      <c r="AS200" t="b">
        <f>IF(ISNA(VLOOKUP(B200,[20]hasWalkingTrail!$A$1:$B$142,2,FALSE)),FALSE,VLOOKUP(B200,[20]hasWalkingTrail!$A$1:$B$142,2,FALSE))</f>
        <v>0</v>
      </c>
    </row>
    <row r="201" spans="1:45" x14ac:dyDescent="0.2">
      <c r="A201">
        <v>251</v>
      </c>
      <c r="B201" t="s">
        <v>333</v>
      </c>
      <c r="E201" t="s">
        <v>39</v>
      </c>
      <c r="G201">
        <v>-98</v>
      </c>
      <c r="H201">
        <v>29</v>
      </c>
      <c r="I201">
        <v>0</v>
      </c>
      <c r="J201" t="b">
        <v>0</v>
      </c>
      <c r="N201" t="b">
        <f>IF(ISNA(VLOOKUP(B201,[1]hasCommunityCenter!$A$1:$B$45,2,FALSE)),FALSE,VLOOKUP(B201,[1]hasCommunityCenter!$A$1:$B$45,2,FALSE))</f>
        <v>0</v>
      </c>
      <c r="O201" t="b">
        <v>0</v>
      </c>
      <c r="P201" t="b">
        <v>0</v>
      </c>
      <c r="Q201" t="b">
        <f>'School Parks'!P202=IF(ISNA(VLOOKUP(B201,[2]hasPublicArtDisplay!$A$1:$B$40,2,FALSE)),FALSE,VLOOKUP(B201,[2]hasPublicArtDisplay!$A$1:$B$40,2,FALSE))</f>
        <v>1</v>
      </c>
      <c r="R201" t="b">
        <f>IF(ISNA(VLOOKUP(B201,[3]hasRestrooms!$A$1:$B$63,2,FALSE)),FALSE,VLOOKUP(B201,[3]hasRestrooms!$A$1:$B$63,2,FALSE))</f>
        <v>0</v>
      </c>
      <c r="S201" t="b">
        <f>IF(ISNA(VLOOKUP(B201,[4]hasPortolet!$A$1:$B$81,2,FALSE)),FALSE,VLOOKUP(B201,[4]hasPortolet!$A$1:$B$81,2,FALSE))</f>
        <v>0</v>
      </c>
      <c r="T201" t="b">
        <f>IF(ISNA(VLOOKUP(B201,[5]hasWater!$A$1:$B$157,2,FALSE)),FALSE,VLOOKUP(B201,[5]hasWater!$A$1:$B$157,2,FALSE))</f>
        <v>0</v>
      </c>
      <c r="U201" t="b">
        <f>IF(ISNA(VLOOKUP(B201,[6]hasPavillion!$A$1:$B$97,2,FALSE)),FALSE,VLOOKUP(B201,[6]hasPavillion!$A$1:$B$97,2,FALSE))</f>
        <v>0</v>
      </c>
      <c r="V201" t="b">
        <f>IF(ISNA(VLOOKUP(B201,[7]hasPicnicTable!$A$1:$B$149,2,FALSE)),FALSE,VLOOKUP(B201,[7]hasPicnicTable!$A$1:$B$149,2,FALSE))</f>
        <v>0</v>
      </c>
      <c r="W201" t="b">
        <f>IF(ISNA(VLOOKUP(B201,[8]hasGrill!$A$1:$B$106,2,FALSE)),FALSE,VLOOKUP(B201,[8]hasGrill!$A$1:$B$106,2,FALSE))</f>
        <v>0</v>
      </c>
      <c r="X201" t="b">
        <f>IF(ISNA(VLOOKUP(B201,[9]hasPlayground!$A$1:$B$133,2,FALSE)),FALSE,VLOOKUP(B201,[9]hasPlayground!$A$1:$B$133,2,FALSE))</f>
        <v>0</v>
      </c>
      <c r="Y201" t="b">
        <f>IF(ISNA(VLOOKUP(B201,[10]hasBaseball!$A$1:$B$24,2,FALSE)),FALSE,VLOOKUP(B201,[10]hasBaseball!$A$1:$B$24,2,FALSE))</f>
        <v>0</v>
      </c>
      <c r="Z201" t="b">
        <f>IF(ISNA(VLOOKUP(B201,[11]hasBasketBall!$A$1:$B$90,2,FALSE)),FALSE,VLOOKUP(B201,[11]hasBasketBall!$A$1:$B$90,2,FALSE))</f>
        <v>0</v>
      </c>
      <c r="AA201" t="b">
        <v>0</v>
      </c>
      <c r="AB201" t="b">
        <v>0</v>
      </c>
      <c r="AC201" t="b">
        <v>0</v>
      </c>
      <c r="AD201" t="b">
        <v>0</v>
      </c>
      <c r="AE201" t="b">
        <f>IF(ISNA(VLOOKUP(B201,[12]hasDogPark!$A$1:$B$14,2,FALSE)),FALSE,VLOOKUP(B201,[12]hasDogPark!$A$1:$B$14,2,FALSE))</f>
        <v>0</v>
      </c>
      <c r="AF201" t="b">
        <v>0</v>
      </c>
      <c r="AG201" t="b">
        <v>0</v>
      </c>
      <c r="AH201" t="b">
        <v>0</v>
      </c>
      <c r="AI201" t="b">
        <v>0</v>
      </c>
      <c r="AJ201" t="b">
        <f>IF(ISNA(VLOOKUP(B201,[13]hasSkatePark!$A$1:$B$16,2,FALSE)),FALSE,VLOOKUP(B201,[13]hasSkatePark!$A$1:$B$16,2,FALSE))</f>
        <v>0</v>
      </c>
      <c r="AK201" t="b">
        <f>IF(ISNA(VLOOKUP(B201,[14]hasSoccer!$A$1:$B$31,2,FALSE)),FALSE,VLOOKUP(B201,[14]hasSoccer!$A$1:$B$31,2,FALSE))</f>
        <v>0</v>
      </c>
      <c r="AL201" t="b">
        <f>IF(ISNA(VLOOKUP(B201,[15]hasSoftball!$A$1:$B$55,2,FALSE)),FALSE,VLOOKUP(B201,[15]hasSoftball!$A$1:$B$55,2,FALSE))</f>
        <v>0</v>
      </c>
      <c r="AM201" t="b">
        <f>IF(ISNA(VLOOKUP(B201,[16]hasTennis!$A$1:$B$34,2,FALSE)),FALSE,VLOOKUP(B201,[16]hasTennis!$A$1:$B$34,2,FALSE))</f>
        <v>0</v>
      </c>
      <c r="AN201" t="b">
        <v>0</v>
      </c>
      <c r="AO201" t="b">
        <f>IF(ISNA(VLOOKUP(B201,[17]hasPool!$A$1:$B$29,2,FALSE)),FALSE,VLOOKUP(B201,[17]hasPool!$A$1:$B$29,2,FALSE))</f>
        <v>0</v>
      </c>
      <c r="AP201" t="b">
        <v>0</v>
      </c>
      <c r="AQ201" t="b">
        <f>IF(ISNA(VLOOKUP(B201,[18]unpavedBike!$A$1:$B$19,2,FALSE)),FALSE,VLOOKUP(B201,[18]unpavedBike!$A$1:$B$19,2,FALSE))</f>
        <v>0</v>
      </c>
      <c r="AR201" t="b">
        <f>IF(ISNA(VLOOKUP(B201,[19]pavedBike!$A$1:$B$62,2,FALSE)),FALSE,VLOOKUP(B201,[19]pavedBike!$A$1:$B$62,2,FALSE))</f>
        <v>0</v>
      </c>
      <c r="AS201" t="b">
        <f>IF(ISNA(VLOOKUP(B201,[20]hasWalkingTrail!$A$1:$B$142,2,FALSE)),FALSE,VLOOKUP(B201,[20]hasWalkingTrail!$A$1:$B$142,2,FALSE))</f>
        <v>0</v>
      </c>
    </row>
    <row r="202" spans="1:45" x14ac:dyDescent="0.2">
      <c r="A202">
        <v>252</v>
      </c>
      <c r="B202" t="s">
        <v>334</v>
      </c>
      <c r="E202" t="s">
        <v>39</v>
      </c>
      <c r="G202">
        <v>-98</v>
      </c>
      <c r="H202">
        <v>29</v>
      </c>
      <c r="I202">
        <v>0</v>
      </c>
      <c r="J202" t="b">
        <v>0</v>
      </c>
      <c r="N202" t="b">
        <f>IF(ISNA(VLOOKUP(B202,[1]hasCommunityCenter!$A$1:$B$45,2,FALSE)),FALSE,VLOOKUP(B202,[1]hasCommunityCenter!$A$1:$B$45,2,FALSE))</f>
        <v>0</v>
      </c>
      <c r="O202" t="b">
        <v>0</v>
      </c>
      <c r="P202" t="b">
        <v>0</v>
      </c>
      <c r="Q202" t="b">
        <f>'School Parks'!P203=IF(ISNA(VLOOKUP(B202,[2]hasPublicArtDisplay!$A$1:$B$40,2,FALSE)),FALSE,VLOOKUP(B202,[2]hasPublicArtDisplay!$A$1:$B$40,2,FALSE))</f>
        <v>1</v>
      </c>
      <c r="R202" t="b">
        <f>IF(ISNA(VLOOKUP(B202,[3]hasRestrooms!$A$1:$B$63,2,FALSE)),FALSE,VLOOKUP(B202,[3]hasRestrooms!$A$1:$B$63,2,FALSE))</f>
        <v>0</v>
      </c>
      <c r="S202" t="b">
        <f>IF(ISNA(VLOOKUP(B202,[4]hasPortolet!$A$1:$B$81,2,FALSE)),FALSE,VLOOKUP(B202,[4]hasPortolet!$A$1:$B$81,2,FALSE))</f>
        <v>0</v>
      </c>
      <c r="T202" t="b">
        <f>IF(ISNA(VLOOKUP(B202,[5]hasWater!$A$1:$B$157,2,FALSE)),FALSE,VLOOKUP(B202,[5]hasWater!$A$1:$B$157,2,FALSE))</f>
        <v>0</v>
      </c>
      <c r="U202" t="b">
        <f>IF(ISNA(VLOOKUP(B202,[6]hasPavillion!$A$1:$B$97,2,FALSE)),FALSE,VLOOKUP(B202,[6]hasPavillion!$A$1:$B$97,2,FALSE))</f>
        <v>0</v>
      </c>
      <c r="V202" t="b">
        <f>IF(ISNA(VLOOKUP(B202,[7]hasPicnicTable!$A$1:$B$149,2,FALSE)),FALSE,VLOOKUP(B202,[7]hasPicnicTable!$A$1:$B$149,2,FALSE))</f>
        <v>0</v>
      </c>
      <c r="W202" t="b">
        <f>IF(ISNA(VLOOKUP(B202,[8]hasGrill!$A$1:$B$106,2,FALSE)),FALSE,VLOOKUP(B202,[8]hasGrill!$A$1:$B$106,2,FALSE))</f>
        <v>0</v>
      </c>
      <c r="X202" t="b">
        <f>IF(ISNA(VLOOKUP(B202,[9]hasPlayground!$A$1:$B$133,2,FALSE)),FALSE,VLOOKUP(B202,[9]hasPlayground!$A$1:$B$133,2,FALSE))</f>
        <v>0</v>
      </c>
      <c r="Y202" t="b">
        <f>IF(ISNA(VLOOKUP(B202,[10]hasBaseball!$A$1:$B$24,2,FALSE)),FALSE,VLOOKUP(B202,[10]hasBaseball!$A$1:$B$24,2,FALSE))</f>
        <v>0</v>
      </c>
      <c r="Z202" t="b">
        <f>IF(ISNA(VLOOKUP(B202,[11]hasBasketBall!$A$1:$B$90,2,FALSE)),FALSE,VLOOKUP(B202,[11]hasBasketBall!$A$1:$B$90,2,FALSE))</f>
        <v>0</v>
      </c>
      <c r="AA202" t="b">
        <v>0</v>
      </c>
      <c r="AB202" t="b">
        <v>0</v>
      </c>
      <c r="AC202" t="b">
        <v>0</v>
      </c>
      <c r="AD202" t="b">
        <v>0</v>
      </c>
      <c r="AE202" t="b">
        <f>IF(ISNA(VLOOKUP(B202,[12]hasDogPark!$A$1:$B$14,2,FALSE)),FALSE,VLOOKUP(B202,[12]hasDogPark!$A$1:$B$14,2,FALSE))</f>
        <v>0</v>
      </c>
      <c r="AF202" t="b">
        <v>0</v>
      </c>
      <c r="AG202" t="b">
        <v>0</v>
      </c>
      <c r="AH202" t="b">
        <v>0</v>
      </c>
      <c r="AI202" t="b">
        <v>0</v>
      </c>
      <c r="AJ202" t="b">
        <f>IF(ISNA(VLOOKUP(B202,[13]hasSkatePark!$A$1:$B$16,2,FALSE)),FALSE,VLOOKUP(B202,[13]hasSkatePark!$A$1:$B$16,2,FALSE))</f>
        <v>0</v>
      </c>
      <c r="AK202" t="b">
        <f>IF(ISNA(VLOOKUP(B202,[14]hasSoccer!$A$1:$B$31,2,FALSE)),FALSE,VLOOKUP(B202,[14]hasSoccer!$A$1:$B$31,2,FALSE))</f>
        <v>0</v>
      </c>
      <c r="AL202" t="b">
        <f>IF(ISNA(VLOOKUP(B202,[15]hasSoftball!$A$1:$B$55,2,FALSE)),FALSE,VLOOKUP(B202,[15]hasSoftball!$A$1:$B$55,2,FALSE))</f>
        <v>0</v>
      </c>
      <c r="AM202" t="b">
        <f>IF(ISNA(VLOOKUP(B202,[16]hasTennis!$A$1:$B$34,2,FALSE)),FALSE,VLOOKUP(B202,[16]hasTennis!$A$1:$B$34,2,FALSE))</f>
        <v>0</v>
      </c>
      <c r="AN202" t="b">
        <v>0</v>
      </c>
      <c r="AO202" t="b">
        <f>IF(ISNA(VLOOKUP(B202,[17]hasPool!$A$1:$B$29,2,FALSE)),FALSE,VLOOKUP(B202,[17]hasPool!$A$1:$B$29,2,FALSE))</f>
        <v>0</v>
      </c>
      <c r="AP202" t="b">
        <v>0</v>
      </c>
      <c r="AQ202" t="b">
        <f>IF(ISNA(VLOOKUP(B202,[18]unpavedBike!$A$1:$B$19,2,FALSE)),FALSE,VLOOKUP(B202,[18]unpavedBike!$A$1:$B$19,2,FALSE))</f>
        <v>0</v>
      </c>
      <c r="AR202" t="b">
        <f>IF(ISNA(VLOOKUP(B202,[19]pavedBike!$A$1:$B$62,2,FALSE)),FALSE,VLOOKUP(B202,[19]pavedBike!$A$1:$B$62,2,FALSE))</f>
        <v>0</v>
      </c>
      <c r="AS202" t="b">
        <f>IF(ISNA(VLOOKUP(B202,[20]hasWalkingTrail!$A$1:$B$142,2,FALSE)),FALSE,VLOOKUP(B202,[20]hasWalkingTrail!$A$1:$B$142,2,FALSE))</f>
        <v>0</v>
      </c>
    </row>
    <row r="203" spans="1:45" s="1" customFormat="1" x14ac:dyDescent="0.2">
      <c r="A203" s="1">
        <v>253</v>
      </c>
      <c r="B203" s="1" t="s">
        <v>335</v>
      </c>
      <c r="E203" s="1" t="s">
        <v>39</v>
      </c>
      <c r="G203" s="1">
        <v>-98</v>
      </c>
      <c r="H203" s="1">
        <v>29</v>
      </c>
      <c r="I203" s="1">
        <v>0</v>
      </c>
      <c r="J203" s="1" t="b">
        <v>0</v>
      </c>
      <c r="N203" s="1" t="b">
        <f>IF(ISNA(VLOOKUP(B203,[1]hasCommunityCenter!$A$1:$B$45,2,FALSE)),FALSE,VLOOKUP(B203,[1]hasCommunityCenter!$A$1:$B$45,2,FALSE))</f>
        <v>0</v>
      </c>
      <c r="O203" t="b">
        <v>0</v>
      </c>
      <c r="P203" t="b">
        <v>0</v>
      </c>
      <c r="Q203" s="1" t="b">
        <f>'School Parks'!P204=IF(ISNA(VLOOKUP(B203,[2]hasPublicArtDisplay!$A$1:$B$40,2,FALSE)),FALSE,VLOOKUP(B203,[2]hasPublicArtDisplay!$A$1:$B$40,2,FALSE))</f>
        <v>1</v>
      </c>
      <c r="R203" s="1" t="b">
        <f>IF(ISNA(VLOOKUP(B203,[3]hasRestrooms!$A$1:$B$63,2,FALSE)),FALSE,VLOOKUP(B203,[3]hasRestrooms!$A$1:$B$63,2,FALSE))</f>
        <v>0</v>
      </c>
      <c r="S203" s="1" t="b">
        <f>IF(ISNA(VLOOKUP(B203,[4]hasPortolet!$A$1:$B$81,2,FALSE)),FALSE,VLOOKUP(B203,[4]hasPortolet!$A$1:$B$81,2,FALSE))</f>
        <v>0</v>
      </c>
      <c r="T203" s="1" t="b">
        <f>IF(ISNA(VLOOKUP(B203,[5]hasWater!$A$1:$B$157,2,FALSE)),FALSE,VLOOKUP(B203,[5]hasWater!$A$1:$B$157,2,FALSE))</f>
        <v>0</v>
      </c>
      <c r="U203" s="1" t="b">
        <f>IF(ISNA(VLOOKUP(B203,[6]hasPavillion!$A$1:$B$97,2,FALSE)),FALSE,VLOOKUP(B203,[6]hasPavillion!$A$1:$B$97,2,FALSE))</f>
        <v>0</v>
      </c>
      <c r="V203" s="1" t="b">
        <f>IF(ISNA(VLOOKUP(B203,[7]hasPicnicTable!$A$1:$B$149,2,FALSE)),FALSE,VLOOKUP(B203,[7]hasPicnicTable!$A$1:$B$149,2,FALSE))</f>
        <v>0</v>
      </c>
      <c r="W203" s="1" t="b">
        <f>IF(ISNA(VLOOKUP(B203,[8]hasGrill!$A$1:$B$106,2,FALSE)),FALSE,VLOOKUP(B203,[8]hasGrill!$A$1:$B$106,2,FALSE))</f>
        <v>0</v>
      </c>
      <c r="X203" s="1" t="b">
        <f>IF(ISNA(VLOOKUP(B203,[9]hasPlayground!$A$1:$B$133,2,FALSE)),FALSE,VLOOKUP(B203,[9]hasPlayground!$A$1:$B$133,2,FALSE))</f>
        <v>0</v>
      </c>
      <c r="Y203" s="1" t="b">
        <f>IF(ISNA(VLOOKUP(B203,[10]hasBaseball!$A$1:$B$24,2,FALSE)),FALSE,VLOOKUP(B203,[10]hasBaseball!$A$1:$B$24,2,FALSE))</f>
        <v>0</v>
      </c>
      <c r="Z203" s="1" t="b">
        <f>IF(ISNA(VLOOKUP(B203,[11]hasBasketBall!$A$1:$B$90,2,FALSE)),FALSE,VLOOKUP(B203,[11]hasBasketBall!$A$1:$B$90,2,FALSE))</f>
        <v>0</v>
      </c>
      <c r="AA203" t="b">
        <v>0</v>
      </c>
      <c r="AB203" t="b">
        <v>0</v>
      </c>
      <c r="AC203" s="1" t="b">
        <v>0</v>
      </c>
      <c r="AD203" t="b">
        <v>0</v>
      </c>
      <c r="AE203" s="1" t="b">
        <f>IF(ISNA(VLOOKUP(B203,[12]hasDogPark!$A$1:$B$14,2,FALSE)),FALSE,VLOOKUP(B203,[12]hasDogPark!$A$1:$B$14,2,FALSE))</f>
        <v>0</v>
      </c>
      <c r="AF203" s="1" t="b">
        <v>1</v>
      </c>
      <c r="AG203" t="b">
        <v>0</v>
      </c>
      <c r="AH203" t="b">
        <v>0</v>
      </c>
      <c r="AI203" t="b">
        <v>0</v>
      </c>
      <c r="AJ203" s="1" t="b">
        <f>IF(ISNA(VLOOKUP(B203,[13]hasSkatePark!$A$1:$B$16,2,FALSE)),FALSE,VLOOKUP(B203,[13]hasSkatePark!$A$1:$B$16,2,FALSE))</f>
        <v>0</v>
      </c>
      <c r="AK203" s="1" t="b">
        <f>IF(ISNA(VLOOKUP(B203,[14]hasSoccer!$A$1:$B$31,2,FALSE)),FALSE,VLOOKUP(B203,[14]hasSoccer!$A$1:$B$31,2,FALSE))</f>
        <v>0</v>
      </c>
      <c r="AL203" s="1" t="b">
        <f>IF(ISNA(VLOOKUP(B203,[15]hasSoftball!$A$1:$B$55,2,FALSE)),FALSE,VLOOKUP(B203,[15]hasSoftball!$A$1:$B$55,2,FALSE))</f>
        <v>0</v>
      </c>
      <c r="AM203" s="1" t="b">
        <f>IF(ISNA(VLOOKUP(B203,[16]hasTennis!$A$1:$B$34,2,FALSE)),FALSE,VLOOKUP(B203,[16]hasTennis!$A$1:$B$34,2,FALSE))</f>
        <v>0</v>
      </c>
      <c r="AN203" t="b">
        <v>0</v>
      </c>
      <c r="AO203" s="1" t="b">
        <f>IF(ISNA(VLOOKUP(B203,[17]hasPool!$A$1:$B$29,2,FALSE)),FALSE,VLOOKUP(B203,[17]hasPool!$A$1:$B$29,2,FALSE))</f>
        <v>0</v>
      </c>
      <c r="AP203" t="b">
        <v>0</v>
      </c>
      <c r="AQ203" s="1" t="b">
        <f>IF(ISNA(VLOOKUP(B203,[18]unpavedBike!$A$1:$B$19,2,FALSE)),FALSE,VLOOKUP(B203,[18]unpavedBike!$A$1:$B$19,2,FALSE))</f>
        <v>0</v>
      </c>
      <c r="AR203" s="1" t="b">
        <f>IF(ISNA(VLOOKUP(B203,[19]pavedBike!$A$1:$B$62,2,FALSE)),FALSE,VLOOKUP(B203,[19]pavedBike!$A$1:$B$62,2,FALSE))</f>
        <v>0</v>
      </c>
      <c r="AS203" s="1" t="b">
        <f>IF(ISNA(VLOOKUP(B203,[20]hasWalkingTrail!$A$1:$B$142,2,FALSE)),FALSE,VLOOKUP(B203,[20]hasWalkingTrail!$A$1:$B$142,2,FALSE))</f>
        <v>0</v>
      </c>
    </row>
    <row r="204" spans="1:45" x14ac:dyDescent="0.2">
      <c r="A204">
        <v>254</v>
      </c>
      <c r="B204" t="s">
        <v>336</v>
      </c>
      <c r="E204" t="s">
        <v>39</v>
      </c>
      <c r="G204">
        <v>-98</v>
      </c>
      <c r="H204">
        <v>29</v>
      </c>
      <c r="I204">
        <v>0</v>
      </c>
      <c r="J204" t="b">
        <v>0</v>
      </c>
      <c r="N204" t="b">
        <f>IF(ISNA(VLOOKUP(B204,[1]hasCommunityCenter!$A$1:$B$45,2,FALSE)),FALSE,VLOOKUP(B204,[1]hasCommunityCenter!$A$1:$B$45,2,FALSE))</f>
        <v>0</v>
      </c>
      <c r="O204" t="b">
        <v>0</v>
      </c>
      <c r="P204" t="b">
        <v>0</v>
      </c>
      <c r="Q204" t="b">
        <f>'School Parks'!P205=IF(ISNA(VLOOKUP(B204,[2]hasPublicArtDisplay!$A$1:$B$40,2,FALSE)),FALSE,VLOOKUP(B204,[2]hasPublicArtDisplay!$A$1:$B$40,2,FALSE))</f>
        <v>1</v>
      </c>
      <c r="R204" t="b">
        <f>IF(ISNA(VLOOKUP(B204,[3]hasRestrooms!$A$1:$B$63,2,FALSE)),FALSE,VLOOKUP(B204,[3]hasRestrooms!$A$1:$B$63,2,FALSE))</f>
        <v>0</v>
      </c>
      <c r="S204" t="b">
        <f>IF(ISNA(VLOOKUP(B204,[4]hasPortolet!$A$1:$B$81,2,FALSE)),FALSE,VLOOKUP(B204,[4]hasPortolet!$A$1:$B$81,2,FALSE))</f>
        <v>0</v>
      </c>
      <c r="T204" t="b">
        <f>IF(ISNA(VLOOKUP(B204,[5]hasWater!$A$1:$B$157,2,FALSE)),FALSE,VLOOKUP(B204,[5]hasWater!$A$1:$B$157,2,FALSE))</f>
        <v>0</v>
      </c>
      <c r="U204" t="b">
        <f>IF(ISNA(VLOOKUP(B204,[6]hasPavillion!$A$1:$B$97,2,FALSE)),FALSE,VLOOKUP(B204,[6]hasPavillion!$A$1:$B$97,2,FALSE))</f>
        <v>0</v>
      </c>
      <c r="V204" t="b">
        <f>IF(ISNA(VLOOKUP(B204,[7]hasPicnicTable!$A$1:$B$149,2,FALSE)),FALSE,VLOOKUP(B204,[7]hasPicnicTable!$A$1:$B$149,2,FALSE))</f>
        <v>1</v>
      </c>
      <c r="W204" t="b">
        <f>IF(ISNA(VLOOKUP(B204,[8]hasGrill!$A$1:$B$106,2,FALSE)),FALSE,VLOOKUP(B204,[8]hasGrill!$A$1:$B$106,2,FALSE))</f>
        <v>1</v>
      </c>
      <c r="X204" t="b">
        <f>IF(ISNA(VLOOKUP(B204,[9]hasPlayground!$A$1:$B$133,2,FALSE)),FALSE,VLOOKUP(B204,[9]hasPlayground!$A$1:$B$133,2,FALSE))</f>
        <v>1</v>
      </c>
      <c r="Y204" t="b">
        <f>IF(ISNA(VLOOKUP(B204,[10]hasBaseball!$A$1:$B$24,2,FALSE)),FALSE,VLOOKUP(B204,[10]hasBaseball!$A$1:$B$24,2,FALSE))</f>
        <v>0</v>
      </c>
      <c r="Z204" t="b">
        <f>IF(ISNA(VLOOKUP(B204,[11]hasBasketBall!$A$1:$B$90,2,FALSE)),FALSE,VLOOKUP(B204,[11]hasBasketBall!$A$1:$B$90,2,FALSE))</f>
        <v>0</v>
      </c>
      <c r="AA204" t="b">
        <v>0</v>
      </c>
      <c r="AB204" t="b">
        <v>0</v>
      </c>
      <c r="AC204" t="b">
        <v>0</v>
      </c>
      <c r="AD204" t="b">
        <v>0</v>
      </c>
      <c r="AE204" t="b">
        <f>IF(ISNA(VLOOKUP(B204,[12]hasDogPark!$A$1:$B$14,2,FALSE)),FALSE,VLOOKUP(B204,[12]hasDogPark!$A$1:$B$14,2,FALSE))</f>
        <v>0</v>
      </c>
      <c r="AF204" t="b">
        <v>0</v>
      </c>
      <c r="AG204" t="b">
        <v>0</v>
      </c>
      <c r="AH204" t="b">
        <v>0</v>
      </c>
      <c r="AI204" t="b">
        <v>0</v>
      </c>
      <c r="AJ204" t="b">
        <f>IF(ISNA(VLOOKUP(B204,[13]hasSkatePark!$A$1:$B$16,2,FALSE)),FALSE,VLOOKUP(B204,[13]hasSkatePark!$A$1:$B$16,2,FALSE))</f>
        <v>0</v>
      </c>
      <c r="AK204" t="b">
        <f>IF(ISNA(VLOOKUP(B204,[14]hasSoccer!$A$1:$B$31,2,FALSE)),FALSE,VLOOKUP(B204,[14]hasSoccer!$A$1:$B$31,2,FALSE))</f>
        <v>0</v>
      </c>
      <c r="AL204" t="b">
        <f>IF(ISNA(VLOOKUP(B204,[15]hasSoftball!$A$1:$B$55,2,FALSE)),FALSE,VLOOKUP(B204,[15]hasSoftball!$A$1:$B$55,2,FALSE))</f>
        <v>0</v>
      </c>
      <c r="AM204" t="b">
        <f>IF(ISNA(VLOOKUP(B204,[16]hasTennis!$A$1:$B$34,2,FALSE)),FALSE,VLOOKUP(B204,[16]hasTennis!$A$1:$B$34,2,FALSE))</f>
        <v>0</v>
      </c>
      <c r="AN204" t="b">
        <v>0</v>
      </c>
      <c r="AO204" t="b">
        <f>IF(ISNA(VLOOKUP(B204,[17]hasPool!$A$1:$B$29,2,FALSE)),FALSE,VLOOKUP(B204,[17]hasPool!$A$1:$B$29,2,FALSE))</f>
        <v>1</v>
      </c>
      <c r="AP204" t="b">
        <v>0</v>
      </c>
      <c r="AQ204" t="b">
        <f>IF(ISNA(VLOOKUP(B204,[18]unpavedBike!$A$1:$B$19,2,FALSE)),FALSE,VLOOKUP(B204,[18]unpavedBike!$A$1:$B$19,2,FALSE))</f>
        <v>0</v>
      </c>
      <c r="AR204" t="b">
        <f>IF(ISNA(VLOOKUP(B204,[19]pavedBike!$A$1:$B$62,2,FALSE)),FALSE,VLOOKUP(B204,[19]pavedBike!$A$1:$B$62,2,FALSE))</f>
        <v>0</v>
      </c>
      <c r="AS204" t="b">
        <f>IF(ISNA(VLOOKUP(B204,[20]hasWalkingTrail!$A$1:$B$142,2,FALSE)),FALSE,VLOOKUP(B204,[20]hasWalkingTrail!$A$1:$B$142,2,FALSE))</f>
        <v>0</v>
      </c>
    </row>
    <row r="205" spans="1:45" x14ac:dyDescent="0.2">
      <c r="A205">
        <v>255</v>
      </c>
      <c r="B205" t="s">
        <v>337</v>
      </c>
      <c r="E205" t="s">
        <v>39</v>
      </c>
      <c r="G205">
        <v>-98</v>
      </c>
      <c r="H205">
        <v>29</v>
      </c>
      <c r="I205">
        <v>0</v>
      </c>
      <c r="J205" t="b">
        <v>0</v>
      </c>
      <c r="N205" t="b">
        <f>IF(ISNA(VLOOKUP(B205,[1]hasCommunityCenter!$A$1:$B$45,2,FALSE)),FALSE,VLOOKUP(B205,[1]hasCommunityCenter!$A$1:$B$45,2,FALSE))</f>
        <v>0</v>
      </c>
      <c r="O205" t="b">
        <v>0</v>
      </c>
      <c r="P205" t="b">
        <v>0</v>
      </c>
      <c r="Q205" t="b">
        <f>'School Parks'!P206=IF(ISNA(VLOOKUP(B205,[2]hasPublicArtDisplay!$A$1:$B$40,2,FALSE)),FALSE,VLOOKUP(B205,[2]hasPublicArtDisplay!$A$1:$B$40,2,FALSE))</f>
        <v>1</v>
      </c>
      <c r="R205" t="b">
        <f>IF(ISNA(VLOOKUP(B205,[3]hasRestrooms!$A$1:$B$63,2,FALSE)),FALSE,VLOOKUP(B205,[3]hasRestrooms!$A$1:$B$63,2,FALSE))</f>
        <v>0</v>
      </c>
      <c r="S205" t="b">
        <f>IF(ISNA(VLOOKUP(B205,[4]hasPortolet!$A$1:$B$81,2,FALSE)),FALSE,VLOOKUP(B205,[4]hasPortolet!$A$1:$B$81,2,FALSE))</f>
        <v>0</v>
      </c>
      <c r="T205" t="b">
        <f>IF(ISNA(VLOOKUP(B205,[5]hasWater!$A$1:$B$157,2,FALSE)),FALSE,VLOOKUP(B205,[5]hasWater!$A$1:$B$157,2,FALSE))</f>
        <v>1</v>
      </c>
      <c r="U205" t="b">
        <f>IF(ISNA(VLOOKUP(B205,[6]hasPavillion!$A$1:$B$97,2,FALSE)),FALSE,VLOOKUP(B205,[6]hasPavillion!$A$1:$B$97,2,FALSE))</f>
        <v>1</v>
      </c>
      <c r="V205" t="b">
        <f>IF(ISNA(VLOOKUP(B205,[7]hasPicnicTable!$A$1:$B$149,2,FALSE)),FALSE,VLOOKUP(B205,[7]hasPicnicTable!$A$1:$B$149,2,FALSE))</f>
        <v>1</v>
      </c>
      <c r="W205" t="b">
        <f>IF(ISNA(VLOOKUP(B205,[8]hasGrill!$A$1:$B$106,2,FALSE)),FALSE,VLOOKUP(B205,[8]hasGrill!$A$1:$B$106,2,FALSE))</f>
        <v>1</v>
      </c>
      <c r="X205" t="b">
        <f>IF(ISNA(VLOOKUP(B205,[9]hasPlayground!$A$1:$B$133,2,FALSE)),FALSE,VLOOKUP(B205,[9]hasPlayground!$A$1:$B$133,2,FALSE))</f>
        <v>1</v>
      </c>
      <c r="Y205" t="b">
        <f>IF(ISNA(VLOOKUP(B205,[10]hasBaseball!$A$1:$B$24,2,FALSE)),FALSE,VLOOKUP(B205,[10]hasBaseball!$A$1:$B$24,2,FALSE))</f>
        <v>0</v>
      </c>
      <c r="Z205" t="b">
        <f>IF(ISNA(VLOOKUP(B205,[11]hasBasketBall!$A$1:$B$90,2,FALSE)),FALSE,VLOOKUP(B205,[11]hasBasketBall!$A$1:$B$90,2,FALSE))</f>
        <v>0</v>
      </c>
      <c r="AA205" t="b">
        <v>0</v>
      </c>
      <c r="AB205" t="b">
        <v>0</v>
      </c>
      <c r="AC205" t="b">
        <v>0</v>
      </c>
      <c r="AD205" t="b">
        <v>0</v>
      </c>
      <c r="AE205" t="b">
        <f>IF(ISNA(VLOOKUP(B205,[12]hasDogPark!$A$1:$B$14,2,FALSE)),FALSE,VLOOKUP(B205,[12]hasDogPark!$A$1:$B$14,2,FALSE))</f>
        <v>0</v>
      </c>
      <c r="AF205" t="b">
        <v>0</v>
      </c>
      <c r="AG205" t="b">
        <v>0</v>
      </c>
      <c r="AH205" t="b">
        <v>0</v>
      </c>
      <c r="AI205" t="b">
        <v>0</v>
      </c>
      <c r="AJ205" t="b">
        <f>IF(ISNA(VLOOKUP(B205,[13]hasSkatePark!$A$1:$B$16,2,FALSE)),FALSE,VLOOKUP(B205,[13]hasSkatePark!$A$1:$B$16,2,FALSE))</f>
        <v>0</v>
      </c>
      <c r="AK205" t="b">
        <f>IF(ISNA(VLOOKUP(B205,[14]hasSoccer!$A$1:$B$31,2,FALSE)),FALSE,VLOOKUP(B205,[14]hasSoccer!$A$1:$B$31,2,FALSE))</f>
        <v>0</v>
      </c>
      <c r="AL205" t="b">
        <f>IF(ISNA(VLOOKUP(B205,[15]hasSoftball!$A$1:$B$55,2,FALSE)),FALSE,VLOOKUP(B205,[15]hasSoftball!$A$1:$B$55,2,FALSE))</f>
        <v>0</v>
      </c>
      <c r="AM205" t="b">
        <f>IF(ISNA(VLOOKUP(B205,[16]hasTennis!$A$1:$B$34,2,FALSE)),FALSE,VLOOKUP(B205,[16]hasTennis!$A$1:$B$34,2,FALSE))</f>
        <v>0</v>
      </c>
      <c r="AN205" t="b">
        <v>0</v>
      </c>
      <c r="AO205" t="b">
        <f>IF(ISNA(VLOOKUP(B205,[17]hasPool!$A$1:$B$29,2,FALSE)),FALSE,VLOOKUP(B205,[17]hasPool!$A$1:$B$29,2,FALSE))</f>
        <v>0</v>
      </c>
      <c r="AP205" t="b">
        <v>0</v>
      </c>
      <c r="AQ205" t="b">
        <f>IF(ISNA(VLOOKUP(B205,[18]unpavedBike!$A$1:$B$19,2,FALSE)),FALSE,VLOOKUP(B205,[18]unpavedBike!$A$1:$B$19,2,FALSE))</f>
        <v>0</v>
      </c>
      <c r="AR205" t="b">
        <f>IF(ISNA(VLOOKUP(B205,[19]pavedBike!$A$1:$B$62,2,FALSE)),FALSE,VLOOKUP(B205,[19]pavedBike!$A$1:$B$62,2,FALSE))</f>
        <v>1</v>
      </c>
      <c r="AS205" t="b">
        <f>IF(ISNA(VLOOKUP(B205,[20]hasWalkingTrail!$A$1:$B$142,2,FALSE)),FALSE,VLOOKUP(B205,[20]hasWalkingTrail!$A$1:$B$142,2,FALSE))</f>
        <v>1</v>
      </c>
    </row>
    <row r="206" spans="1:45" x14ac:dyDescent="0.2">
      <c r="A206">
        <v>258</v>
      </c>
      <c r="B206" t="s">
        <v>338</v>
      </c>
      <c r="E206" t="s">
        <v>39</v>
      </c>
      <c r="G206">
        <v>-98</v>
      </c>
      <c r="H206">
        <v>29</v>
      </c>
      <c r="I206">
        <v>0</v>
      </c>
      <c r="J206" t="b">
        <v>0</v>
      </c>
      <c r="N206" t="b">
        <f>IF(ISNA(VLOOKUP(B206,[1]hasCommunityCenter!$A$1:$B$45,2,FALSE)),FALSE,VLOOKUP(B206,[1]hasCommunityCenter!$A$1:$B$45,2,FALSE))</f>
        <v>0</v>
      </c>
      <c r="O206" t="b">
        <v>0</v>
      </c>
      <c r="P206" t="b">
        <v>0</v>
      </c>
      <c r="Q206" t="b">
        <f>'School Parks'!P207=IF(ISNA(VLOOKUP(B206,[2]hasPublicArtDisplay!$A$1:$B$40,2,FALSE)),FALSE,VLOOKUP(B206,[2]hasPublicArtDisplay!$A$1:$B$40,2,FALSE))</f>
        <v>1</v>
      </c>
      <c r="R206" t="b">
        <f>IF(ISNA(VLOOKUP(B206,[3]hasRestrooms!$A$1:$B$63,2,FALSE)),FALSE,VLOOKUP(B206,[3]hasRestrooms!$A$1:$B$63,2,FALSE))</f>
        <v>0</v>
      </c>
      <c r="S206" t="b">
        <f>IF(ISNA(VLOOKUP(B206,[4]hasPortolet!$A$1:$B$81,2,FALSE)),FALSE,VLOOKUP(B206,[4]hasPortolet!$A$1:$B$81,2,FALSE))</f>
        <v>0</v>
      </c>
      <c r="T206" t="b">
        <f>IF(ISNA(VLOOKUP(B206,[5]hasWater!$A$1:$B$157,2,FALSE)),FALSE,VLOOKUP(B206,[5]hasWater!$A$1:$B$157,2,FALSE))</f>
        <v>0</v>
      </c>
      <c r="U206" t="b">
        <f>IF(ISNA(VLOOKUP(B206,[6]hasPavillion!$A$1:$B$97,2,FALSE)),FALSE,VLOOKUP(B206,[6]hasPavillion!$A$1:$B$97,2,FALSE))</f>
        <v>0</v>
      </c>
      <c r="V206" t="b">
        <f>IF(ISNA(VLOOKUP(B206,[7]hasPicnicTable!$A$1:$B$149,2,FALSE)),FALSE,VLOOKUP(B206,[7]hasPicnicTable!$A$1:$B$149,2,FALSE))</f>
        <v>0</v>
      </c>
      <c r="W206" t="b">
        <f>IF(ISNA(VLOOKUP(B206,[8]hasGrill!$A$1:$B$106,2,FALSE)),FALSE,VLOOKUP(B206,[8]hasGrill!$A$1:$B$106,2,FALSE))</f>
        <v>0</v>
      </c>
      <c r="X206" t="b">
        <f>IF(ISNA(VLOOKUP(B206,[9]hasPlayground!$A$1:$B$133,2,FALSE)),FALSE,VLOOKUP(B206,[9]hasPlayground!$A$1:$B$133,2,FALSE))</f>
        <v>0</v>
      </c>
      <c r="Y206" t="b">
        <f>IF(ISNA(VLOOKUP(B206,[10]hasBaseball!$A$1:$B$24,2,FALSE)),FALSE,VLOOKUP(B206,[10]hasBaseball!$A$1:$B$24,2,FALSE))</f>
        <v>0</v>
      </c>
      <c r="Z206" t="b">
        <f>IF(ISNA(VLOOKUP(B206,[11]hasBasketBall!$A$1:$B$90,2,FALSE)),FALSE,VLOOKUP(B206,[11]hasBasketBall!$A$1:$B$90,2,FALSE))</f>
        <v>0</v>
      </c>
      <c r="AA206" t="b">
        <v>0</v>
      </c>
      <c r="AB206" t="b">
        <v>0</v>
      </c>
      <c r="AC206" t="b">
        <v>0</v>
      </c>
      <c r="AD206" t="b">
        <v>0</v>
      </c>
      <c r="AE206" t="b">
        <f>IF(ISNA(VLOOKUP(B206,[12]hasDogPark!$A$1:$B$14,2,FALSE)),FALSE,VLOOKUP(B206,[12]hasDogPark!$A$1:$B$14,2,FALSE))</f>
        <v>0</v>
      </c>
      <c r="AF206" t="b">
        <v>0</v>
      </c>
      <c r="AG206" t="b">
        <v>0</v>
      </c>
      <c r="AH206" t="b">
        <v>0</v>
      </c>
      <c r="AI206" t="b">
        <v>0</v>
      </c>
      <c r="AJ206" t="b">
        <f>IF(ISNA(VLOOKUP(B206,[13]hasSkatePark!$A$1:$B$16,2,FALSE)),FALSE,VLOOKUP(B206,[13]hasSkatePark!$A$1:$B$16,2,FALSE))</f>
        <v>0</v>
      </c>
      <c r="AK206" t="b">
        <f>IF(ISNA(VLOOKUP(B206,[14]hasSoccer!$A$1:$B$31,2,FALSE)),FALSE,VLOOKUP(B206,[14]hasSoccer!$A$1:$B$31,2,FALSE))</f>
        <v>0</v>
      </c>
      <c r="AL206" t="b">
        <f>IF(ISNA(VLOOKUP(B206,[15]hasSoftball!$A$1:$B$55,2,FALSE)),FALSE,VLOOKUP(B206,[15]hasSoftball!$A$1:$B$55,2,FALSE))</f>
        <v>0</v>
      </c>
      <c r="AM206" t="b">
        <f>IF(ISNA(VLOOKUP(B206,[16]hasTennis!$A$1:$B$34,2,FALSE)),FALSE,VLOOKUP(B206,[16]hasTennis!$A$1:$B$34,2,FALSE))</f>
        <v>0</v>
      </c>
      <c r="AN206" t="b">
        <v>0</v>
      </c>
      <c r="AO206" t="b">
        <f>IF(ISNA(VLOOKUP(B206,[17]hasPool!$A$1:$B$29,2,FALSE)),FALSE,VLOOKUP(B206,[17]hasPool!$A$1:$B$29,2,FALSE))</f>
        <v>0</v>
      </c>
      <c r="AP206" t="b">
        <v>0</v>
      </c>
      <c r="AQ206" t="b">
        <f>IF(ISNA(VLOOKUP(B206,[18]unpavedBike!$A$1:$B$19,2,FALSE)),FALSE,VLOOKUP(B206,[18]unpavedBike!$A$1:$B$19,2,FALSE))</f>
        <v>0</v>
      </c>
      <c r="AR206" t="b">
        <f>IF(ISNA(VLOOKUP(B206,[19]pavedBike!$A$1:$B$62,2,FALSE)),FALSE,VLOOKUP(B206,[19]pavedBike!$A$1:$B$62,2,FALSE))</f>
        <v>0</v>
      </c>
      <c r="AS206" t="b">
        <f>IF(ISNA(VLOOKUP(B206,[20]hasWalkingTrail!$A$1:$B$142,2,FALSE)),FALSE,VLOOKUP(B206,[20]hasWalkingTrail!$A$1:$B$142,2,FALSE))</f>
        <v>0</v>
      </c>
    </row>
    <row r="207" spans="1:45" x14ac:dyDescent="0.2">
      <c r="A207">
        <v>259</v>
      </c>
      <c r="B207" t="s">
        <v>339</v>
      </c>
      <c r="E207" t="s">
        <v>39</v>
      </c>
      <c r="G207">
        <v>-98</v>
      </c>
      <c r="H207">
        <v>29</v>
      </c>
      <c r="I207">
        <v>0</v>
      </c>
      <c r="J207" t="b">
        <v>0</v>
      </c>
      <c r="N207" t="b">
        <f>IF(ISNA(VLOOKUP(B207,[1]hasCommunityCenter!$A$1:$B$45,2,FALSE)),FALSE,VLOOKUP(B207,[1]hasCommunityCenter!$A$1:$B$45,2,FALSE))</f>
        <v>0</v>
      </c>
      <c r="O207" t="b">
        <v>0</v>
      </c>
      <c r="P207" t="b">
        <v>0</v>
      </c>
      <c r="Q207" t="b">
        <f>'School Parks'!P208=IF(ISNA(VLOOKUP(B207,[2]hasPublicArtDisplay!$A$1:$B$40,2,FALSE)),FALSE,VLOOKUP(B207,[2]hasPublicArtDisplay!$A$1:$B$40,2,FALSE))</f>
        <v>1</v>
      </c>
      <c r="R207" t="b">
        <f>IF(ISNA(VLOOKUP(B207,[3]hasRestrooms!$A$1:$B$63,2,FALSE)),FALSE,VLOOKUP(B207,[3]hasRestrooms!$A$1:$B$63,2,FALSE))</f>
        <v>0</v>
      </c>
      <c r="S207" t="b">
        <f>IF(ISNA(VLOOKUP(B207,[4]hasPortolet!$A$1:$B$81,2,FALSE)),FALSE,VLOOKUP(B207,[4]hasPortolet!$A$1:$B$81,2,FALSE))</f>
        <v>0</v>
      </c>
      <c r="T207" t="b">
        <f>IF(ISNA(VLOOKUP(B207,[5]hasWater!$A$1:$B$157,2,FALSE)),FALSE,VLOOKUP(B207,[5]hasWater!$A$1:$B$157,2,FALSE))</f>
        <v>1</v>
      </c>
      <c r="U207" t="b">
        <f>IF(ISNA(VLOOKUP(B207,[6]hasPavillion!$A$1:$B$97,2,FALSE)),FALSE,VLOOKUP(B207,[6]hasPavillion!$A$1:$B$97,2,FALSE))</f>
        <v>0</v>
      </c>
      <c r="V207" t="b">
        <f>IF(ISNA(VLOOKUP(B207,[7]hasPicnicTable!$A$1:$B$149,2,FALSE)),FALSE,VLOOKUP(B207,[7]hasPicnicTable!$A$1:$B$149,2,FALSE))</f>
        <v>1</v>
      </c>
      <c r="W207" t="b">
        <f>IF(ISNA(VLOOKUP(B207,[8]hasGrill!$A$1:$B$106,2,FALSE)),FALSE,VLOOKUP(B207,[8]hasGrill!$A$1:$B$106,2,FALSE))</f>
        <v>1</v>
      </c>
      <c r="X207" t="b">
        <f>IF(ISNA(VLOOKUP(B207,[9]hasPlayground!$A$1:$B$133,2,FALSE)),FALSE,VLOOKUP(B207,[9]hasPlayground!$A$1:$B$133,2,FALSE))</f>
        <v>1</v>
      </c>
      <c r="Y207" t="b">
        <f>IF(ISNA(VLOOKUP(B207,[10]hasBaseball!$A$1:$B$24,2,FALSE)),FALSE,VLOOKUP(B207,[10]hasBaseball!$A$1:$B$24,2,FALSE))</f>
        <v>0</v>
      </c>
      <c r="Z207" t="b">
        <f>IF(ISNA(VLOOKUP(B207,[11]hasBasketBall!$A$1:$B$90,2,FALSE)),FALSE,VLOOKUP(B207,[11]hasBasketBall!$A$1:$B$90,2,FALSE))</f>
        <v>0</v>
      </c>
      <c r="AA207" t="b">
        <v>0</v>
      </c>
      <c r="AB207" t="b">
        <v>0</v>
      </c>
      <c r="AC207" t="b">
        <v>0</v>
      </c>
      <c r="AD207" t="b">
        <v>0</v>
      </c>
      <c r="AE207" t="b">
        <f>IF(ISNA(VLOOKUP(B207,[12]hasDogPark!$A$1:$B$14,2,FALSE)),FALSE,VLOOKUP(B207,[12]hasDogPark!$A$1:$B$14,2,FALSE))</f>
        <v>0</v>
      </c>
      <c r="AF207" t="b">
        <v>0</v>
      </c>
      <c r="AG207" t="b">
        <v>0</v>
      </c>
      <c r="AH207" t="b">
        <v>0</v>
      </c>
      <c r="AI207" t="b">
        <v>0</v>
      </c>
      <c r="AJ207" t="b">
        <f>IF(ISNA(VLOOKUP(B207,[13]hasSkatePark!$A$1:$B$16,2,FALSE)),FALSE,VLOOKUP(B207,[13]hasSkatePark!$A$1:$B$16,2,FALSE))</f>
        <v>0</v>
      </c>
      <c r="AK207" t="b">
        <f>IF(ISNA(VLOOKUP(B207,[14]hasSoccer!$A$1:$B$31,2,FALSE)),FALSE,VLOOKUP(B207,[14]hasSoccer!$A$1:$B$31,2,FALSE))</f>
        <v>1</v>
      </c>
      <c r="AL207" t="b">
        <f>IF(ISNA(VLOOKUP(B207,[15]hasSoftball!$A$1:$B$55,2,FALSE)),FALSE,VLOOKUP(B207,[15]hasSoftball!$A$1:$B$55,2,FALSE))</f>
        <v>0</v>
      </c>
      <c r="AM207" t="b">
        <f>IF(ISNA(VLOOKUP(B207,[16]hasTennis!$A$1:$B$34,2,FALSE)),FALSE,VLOOKUP(B207,[16]hasTennis!$A$1:$B$34,2,FALSE))</f>
        <v>1</v>
      </c>
      <c r="AN207" t="b">
        <v>0</v>
      </c>
      <c r="AO207" t="b">
        <f>IF(ISNA(VLOOKUP(B207,[17]hasPool!$A$1:$B$29,2,FALSE)),FALSE,VLOOKUP(B207,[17]hasPool!$A$1:$B$29,2,FALSE))</f>
        <v>0</v>
      </c>
      <c r="AP207" t="b">
        <v>0</v>
      </c>
      <c r="AQ207" t="b">
        <f>IF(ISNA(VLOOKUP(B207,[18]unpavedBike!$A$1:$B$19,2,FALSE)),FALSE,VLOOKUP(B207,[18]unpavedBike!$A$1:$B$19,2,FALSE))</f>
        <v>0</v>
      </c>
      <c r="AR207" t="b">
        <f>IF(ISNA(VLOOKUP(B207,[19]pavedBike!$A$1:$B$62,2,FALSE)),FALSE,VLOOKUP(B207,[19]pavedBike!$A$1:$B$62,2,FALSE))</f>
        <v>0</v>
      </c>
      <c r="AS207" t="b">
        <f>IF(ISNA(VLOOKUP(B207,[20]hasWalkingTrail!$A$1:$B$142,2,FALSE)),FALSE,VLOOKUP(B207,[20]hasWalkingTrail!$A$1:$B$142,2,FALSE))</f>
        <v>0</v>
      </c>
    </row>
    <row r="208" spans="1:45" x14ac:dyDescent="0.2">
      <c r="A208">
        <v>260</v>
      </c>
      <c r="B208" t="s">
        <v>340</v>
      </c>
      <c r="E208" t="s">
        <v>39</v>
      </c>
      <c r="G208">
        <v>-98</v>
      </c>
      <c r="H208">
        <v>29</v>
      </c>
      <c r="I208">
        <v>0</v>
      </c>
      <c r="J208" t="b">
        <v>0</v>
      </c>
      <c r="N208" t="b">
        <f>IF(ISNA(VLOOKUP(B208,[1]hasCommunityCenter!$A$1:$B$45,2,FALSE)),FALSE,VLOOKUP(B208,[1]hasCommunityCenter!$A$1:$B$45,2,FALSE))</f>
        <v>1</v>
      </c>
      <c r="O208" t="b">
        <v>0</v>
      </c>
      <c r="P208" t="b">
        <v>0</v>
      </c>
      <c r="Q208" t="b">
        <f>'School Parks'!P209=IF(ISNA(VLOOKUP(B208,[2]hasPublicArtDisplay!$A$1:$B$40,2,FALSE)),FALSE,VLOOKUP(B208,[2]hasPublicArtDisplay!$A$1:$B$40,2,FALSE))</f>
        <v>1</v>
      </c>
      <c r="R208" t="b">
        <f>IF(ISNA(VLOOKUP(B208,[3]hasRestrooms!$A$1:$B$63,2,FALSE)),FALSE,VLOOKUP(B208,[3]hasRestrooms!$A$1:$B$63,2,FALSE))</f>
        <v>0</v>
      </c>
      <c r="S208" t="b">
        <f>IF(ISNA(VLOOKUP(B208,[4]hasPortolet!$A$1:$B$81,2,FALSE)),FALSE,VLOOKUP(B208,[4]hasPortolet!$A$1:$B$81,2,FALSE))</f>
        <v>0</v>
      </c>
      <c r="T208" t="b">
        <f>IF(ISNA(VLOOKUP(B208,[5]hasWater!$A$1:$B$157,2,FALSE)),FALSE,VLOOKUP(B208,[5]hasWater!$A$1:$B$157,2,FALSE))</f>
        <v>1</v>
      </c>
      <c r="U208" t="b">
        <f>IF(ISNA(VLOOKUP(B208,[6]hasPavillion!$A$1:$B$97,2,FALSE)),FALSE,VLOOKUP(B208,[6]hasPavillion!$A$1:$B$97,2,FALSE))</f>
        <v>0</v>
      </c>
      <c r="V208" t="b">
        <f>IF(ISNA(VLOOKUP(B208,[7]hasPicnicTable!$A$1:$B$149,2,FALSE)),FALSE,VLOOKUP(B208,[7]hasPicnicTable!$A$1:$B$149,2,FALSE))</f>
        <v>1</v>
      </c>
      <c r="W208" t="b">
        <f>IF(ISNA(VLOOKUP(B208,[8]hasGrill!$A$1:$B$106,2,FALSE)),FALSE,VLOOKUP(B208,[8]hasGrill!$A$1:$B$106,2,FALSE))</f>
        <v>1</v>
      </c>
      <c r="X208" t="b">
        <f>IF(ISNA(VLOOKUP(B208,[9]hasPlayground!$A$1:$B$133,2,FALSE)),FALSE,VLOOKUP(B208,[9]hasPlayground!$A$1:$B$133,2,FALSE))</f>
        <v>0</v>
      </c>
      <c r="Y208" t="b">
        <f>IF(ISNA(VLOOKUP(B208,[10]hasBaseball!$A$1:$B$24,2,FALSE)),FALSE,VLOOKUP(B208,[10]hasBaseball!$A$1:$B$24,2,FALSE))</f>
        <v>0</v>
      </c>
      <c r="Z208" t="b">
        <f>IF(ISNA(VLOOKUP(B208,[11]hasBasketBall!$A$1:$B$90,2,FALSE)),FALSE,VLOOKUP(B208,[11]hasBasketBall!$A$1:$B$90,2,FALSE))</f>
        <v>1</v>
      </c>
      <c r="AA208" t="b">
        <v>0</v>
      </c>
      <c r="AB208" t="b">
        <v>0</v>
      </c>
      <c r="AC208" t="b">
        <v>0</v>
      </c>
      <c r="AD208" t="b">
        <v>0</v>
      </c>
      <c r="AE208" t="b">
        <f>IF(ISNA(VLOOKUP(B208,[12]hasDogPark!$A$1:$B$14,2,FALSE)),FALSE,VLOOKUP(B208,[12]hasDogPark!$A$1:$B$14,2,FALSE))</f>
        <v>0</v>
      </c>
      <c r="AF208" t="b">
        <v>0</v>
      </c>
      <c r="AG208" t="b">
        <v>0</v>
      </c>
      <c r="AH208" t="b">
        <v>0</v>
      </c>
      <c r="AI208" t="b">
        <v>0</v>
      </c>
      <c r="AJ208" t="b">
        <f>IF(ISNA(VLOOKUP(B208,[13]hasSkatePark!$A$1:$B$16,2,FALSE)),FALSE,VLOOKUP(B208,[13]hasSkatePark!$A$1:$B$16,2,FALSE))</f>
        <v>0</v>
      </c>
      <c r="AK208" t="b">
        <f>IF(ISNA(VLOOKUP(B208,[14]hasSoccer!$A$1:$B$31,2,FALSE)),FALSE,VLOOKUP(B208,[14]hasSoccer!$A$1:$B$31,2,FALSE))</f>
        <v>1</v>
      </c>
      <c r="AL208" t="b">
        <f>IF(ISNA(VLOOKUP(B208,[15]hasSoftball!$A$1:$B$55,2,FALSE)),FALSE,VLOOKUP(B208,[15]hasSoftball!$A$1:$B$55,2,FALSE))</f>
        <v>1</v>
      </c>
      <c r="AM208" t="b">
        <f>IF(ISNA(VLOOKUP(B208,[16]hasTennis!$A$1:$B$34,2,FALSE)),FALSE,VLOOKUP(B208,[16]hasTennis!$A$1:$B$34,2,FALSE))</f>
        <v>0</v>
      </c>
      <c r="AN208" t="b">
        <v>0</v>
      </c>
      <c r="AO208" t="b">
        <f>IF(ISNA(VLOOKUP(B208,[17]hasPool!$A$1:$B$29,2,FALSE)),FALSE,VLOOKUP(B208,[17]hasPool!$A$1:$B$29,2,FALSE))</f>
        <v>0</v>
      </c>
      <c r="AP208" t="b">
        <v>0</v>
      </c>
      <c r="AQ208" t="b">
        <f>IF(ISNA(VLOOKUP(B208,[18]unpavedBike!$A$1:$B$19,2,FALSE)),FALSE,VLOOKUP(B208,[18]unpavedBike!$A$1:$B$19,2,FALSE))</f>
        <v>0</v>
      </c>
      <c r="AR208" t="b">
        <f>IF(ISNA(VLOOKUP(B208,[19]pavedBike!$A$1:$B$62,2,FALSE)),FALSE,VLOOKUP(B208,[19]pavedBike!$A$1:$B$62,2,FALSE))</f>
        <v>0</v>
      </c>
      <c r="AS208" t="b">
        <f>IF(ISNA(VLOOKUP(B208,[20]hasWalkingTrail!$A$1:$B$142,2,FALSE)),FALSE,VLOOKUP(B208,[20]hasWalkingTrail!$A$1:$B$142,2,FALSE))</f>
        <v>0</v>
      </c>
    </row>
    <row r="209" spans="1:45" x14ac:dyDescent="0.2">
      <c r="A209">
        <v>262</v>
      </c>
      <c r="B209" t="s">
        <v>341</v>
      </c>
      <c r="E209" t="s">
        <v>39</v>
      </c>
      <c r="G209">
        <v>-98</v>
      </c>
      <c r="H209">
        <v>29</v>
      </c>
      <c r="I209">
        <v>0</v>
      </c>
      <c r="J209" t="b">
        <v>0</v>
      </c>
      <c r="N209" t="b">
        <f>IF(ISNA(VLOOKUP(B209,[1]hasCommunityCenter!$A$1:$B$45,2,FALSE)),FALSE,VLOOKUP(B209,[1]hasCommunityCenter!$A$1:$B$45,2,FALSE))</f>
        <v>1</v>
      </c>
      <c r="O209" t="b">
        <v>0</v>
      </c>
      <c r="P209" t="b">
        <v>1</v>
      </c>
      <c r="Q209" t="b">
        <f>'School Parks'!P210=IF(ISNA(VLOOKUP(B209,[2]hasPublicArtDisplay!$A$1:$B$40,2,FALSE)),FALSE,VLOOKUP(B209,[2]hasPublicArtDisplay!$A$1:$B$40,2,FALSE))</f>
        <v>0</v>
      </c>
      <c r="R209" t="b">
        <f>IF(ISNA(VLOOKUP(B209,[3]hasRestrooms!$A$1:$B$63,2,FALSE)),FALSE,VLOOKUP(B209,[3]hasRestrooms!$A$1:$B$63,2,FALSE))</f>
        <v>1</v>
      </c>
      <c r="S209" t="b">
        <f>IF(ISNA(VLOOKUP(B209,[4]hasPortolet!$A$1:$B$81,2,FALSE)),FALSE,VLOOKUP(B209,[4]hasPortolet!$A$1:$B$81,2,FALSE))</f>
        <v>1</v>
      </c>
      <c r="T209" t="b">
        <f>IF(ISNA(VLOOKUP(B209,[5]hasWater!$A$1:$B$157,2,FALSE)),FALSE,VLOOKUP(B209,[5]hasWater!$A$1:$B$157,2,FALSE))</f>
        <v>1</v>
      </c>
      <c r="U209" t="b">
        <f>IF(ISNA(VLOOKUP(B209,[6]hasPavillion!$A$1:$B$97,2,FALSE)),FALSE,VLOOKUP(B209,[6]hasPavillion!$A$1:$B$97,2,FALSE))</f>
        <v>1</v>
      </c>
      <c r="V209" t="b">
        <f>IF(ISNA(VLOOKUP(B209,[7]hasPicnicTable!$A$1:$B$149,2,FALSE)),FALSE,VLOOKUP(B209,[7]hasPicnicTable!$A$1:$B$149,2,FALSE))</f>
        <v>1</v>
      </c>
      <c r="W209" t="b">
        <f>IF(ISNA(VLOOKUP(B209,[8]hasGrill!$A$1:$B$106,2,FALSE)),FALSE,VLOOKUP(B209,[8]hasGrill!$A$1:$B$106,2,FALSE))</f>
        <v>1</v>
      </c>
      <c r="X209" t="b">
        <f>IF(ISNA(VLOOKUP(B209,[9]hasPlayground!$A$1:$B$133,2,FALSE)),FALSE,VLOOKUP(B209,[9]hasPlayground!$A$1:$B$133,2,FALSE))</f>
        <v>1</v>
      </c>
      <c r="Y209" t="b">
        <f>IF(ISNA(VLOOKUP(B209,[10]hasBaseball!$A$1:$B$24,2,FALSE)),FALSE,VLOOKUP(B209,[10]hasBaseball!$A$1:$B$24,2,FALSE))</f>
        <v>0</v>
      </c>
      <c r="Z209" t="b">
        <f>IF(ISNA(VLOOKUP(B209,[11]hasBasketBall!$A$1:$B$90,2,FALSE)),FALSE,VLOOKUP(B209,[11]hasBasketBall!$A$1:$B$90,2,FALSE))</f>
        <v>1</v>
      </c>
      <c r="AA209" t="b">
        <v>0</v>
      </c>
      <c r="AB209" t="b">
        <v>0</v>
      </c>
      <c r="AC209" t="b">
        <v>0</v>
      </c>
      <c r="AD209" t="b">
        <v>0</v>
      </c>
      <c r="AE209" t="b">
        <f>IF(ISNA(VLOOKUP(B209,[12]hasDogPark!$A$1:$B$14,2,FALSE)),FALSE,VLOOKUP(B209,[12]hasDogPark!$A$1:$B$14,2,FALSE))</f>
        <v>1</v>
      </c>
      <c r="AF209" t="b">
        <v>1</v>
      </c>
      <c r="AG209" t="b">
        <v>0</v>
      </c>
      <c r="AH209" t="b">
        <v>0</v>
      </c>
      <c r="AI209" t="b">
        <v>0</v>
      </c>
      <c r="AJ209" t="b">
        <f>IF(ISNA(VLOOKUP(B209,[13]hasSkatePark!$A$1:$B$16,2,FALSE)),FALSE,VLOOKUP(B209,[13]hasSkatePark!$A$1:$B$16,2,FALSE))</f>
        <v>0</v>
      </c>
      <c r="AK209" t="b">
        <f>IF(ISNA(VLOOKUP(B209,[14]hasSoccer!$A$1:$B$31,2,FALSE)),FALSE,VLOOKUP(B209,[14]hasSoccer!$A$1:$B$31,2,FALSE))</f>
        <v>0</v>
      </c>
      <c r="AL209" t="b">
        <f>IF(ISNA(VLOOKUP(B209,[15]hasSoftball!$A$1:$B$55,2,FALSE)),FALSE,VLOOKUP(B209,[15]hasSoftball!$A$1:$B$55,2,FALSE))</f>
        <v>1</v>
      </c>
      <c r="AM209" t="b">
        <f>IF(ISNA(VLOOKUP(B209,[16]hasTennis!$A$1:$B$34,2,FALSE)),FALSE,VLOOKUP(B209,[16]hasTennis!$A$1:$B$34,2,FALSE))</f>
        <v>1</v>
      </c>
      <c r="AN209" t="b">
        <v>0</v>
      </c>
      <c r="AO209" t="b">
        <f>IF(ISNA(VLOOKUP(B209,[17]hasPool!$A$1:$B$29,2,FALSE)),FALSE,VLOOKUP(B209,[17]hasPool!$A$1:$B$29,2,FALSE))</f>
        <v>1</v>
      </c>
      <c r="AP209" t="b">
        <v>0</v>
      </c>
      <c r="AQ209" t="b">
        <f>IF(ISNA(VLOOKUP(B209,[18]unpavedBike!$A$1:$B$19,2,FALSE)),FALSE,VLOOKUP(B209,[18]unpavedBike!$A$1:$B$19,2,FALSE))</f>
        <v>0</v>
      </c>
      <c r="AR209" t="b">
        <f>IF(ISNA(VLOOKUP(B209,[19]pavedBike!$A$1:$B$62,2,FALSE)),FALSE,VLOOKUP(B209,[19]pavedBike!$A$1:$B$62,2,FALSE))</f>
        <v>1</v>
      </c>
      <c r="AS209" t="b">
        <f>IF(ISNA(VLOOKUP(B209,[20]hasWalkingTrail!$A$1:$B$142,2,FALSE)),FALSE,VLOOKUP(B209,[20]hasWalkingTrail!$A$1:$B$142,2,FALSE))</f>
        <v>1</v>
      </c>
    </row>
    <row r="210" spans="1:45" x14ac:dyDescent="0.2">
      <c r="A210">
        <v>263</v>
      </c>
      <c r="B210" t="s">
        <v>342</v>
      </c>
      <c r="E210" t="s">
        <v>39</v>
      </c>
      <c r="G210">
        <v>-98</v>
      </c>
      <c r="H210">
        <v>29</v>
      </c>
      <c r="I210">
        <v>0</v>
      </c>
      <c r="J210" t="b">
        <v>0</v>
      </c>
      <c r="N210" t="b">
        <f>IF(ISNA(VLOOKUP(B210,[1]hasCommunityCenter!$A$1:$B$45,2,FALSE)),FALSE,VLOOKUP(B210,[1]hasCommunityCenter!$A$1:$B$45,2,FALSE))</f>
        <v>0</v>
      </c>
      <c r="O210" t="b">
        <v>0</v>
      </c>
      <c r="P210" t="b">
        <v>0</v>
      </c>
      <c r="Q210" t="b">
        <f>'School Parks'!P211=IF(ISNA(VLOOKUP(B210,[2]hasPublicArtDisplay!$A$1:$B$40,2,FALSE)),FALSE,VLOOKUP(B210,[2]hasPublicArtDisplay!$A$1:$B$40,2,FALSE))</f>
        <v>1</v>
      </c>
      <c r="R210" t="b">
        <f>IF(ISNA(VLOOKUP(B210,[3]hasRestrooms!$A$1:$B$63,2,FALSE)),FALSE,VLOOKUP(B210,[3]hasRestrooms!$A$1:$B$63,2,FALSE))</f>
        <v>0</v>
      </c>
      <c r="S210" t="b">
        <f>IF(ISNA(VLOOKUP(B210,[4]hasPortolet!$A$1:$B$81,2,FALSE)),FALSE,VLOOKUP(B210,[4]hasPortolet!$A$1:$B$81,2,FALSE))</f>
        <v>0</v>
      </c>
      <c r="T210" t="b">
        <f>IF(ISNA(VLOOKUP(B210,[5]hasWater!$A$1:$B$157,2,FALSE)),FALSE,VLOOKUP(B210,[5]hasWater!$A$1:$B$157,2,FALSE))</f>
        <v>0</v>
      </c>
      <c r="U210" t="b">
        <f>IF(ISNA(VLOOKUP(B210,[6]hasPavillion!$A$1:$B$97,2,FALSE)),FALSE,VLOOKUP(B210,[6]hasPavillion!$A$1:$B$97,2,FALSE))</f>
        <v>0</v>
      </c>
      <c r="V210" t="b">
        <f>IF(ISNA(VLOOKUP(B210,[7]hasPicnicTable!$A$1:$B$149,2,FALSE)),FALSE,VLOOKUP(B210,[7]hasPicnicTable!$A$1:$B$149,2,FALSE))</f>
        <v>0</v>
      </c>
      <c r="W210" t="b">
        <f>IF(ISNA(VLOOKUP(B210,[8]hasGrill!$A$1:$B$106,2,FALSE)),FALSE,VLOOKUP(B210,[8]hasGrill!$A$1:$B$106,2,FALSE))</f>
        <v>0</v>
      </c>
      <c r="X210" t="b">
        <f>IF(ISNA(VLOOKUP(B210,[9]hasPlayground!$A$1:$B$133,2,FALSE)),FALSE,VLOOKUP(B210,[9]hasPlayground!$A$1:$B$133,2,FALSE))</f>
        <v>0</v>
      </c>
      <c r="Y210" t="b">
        <f>IF(ISNA(VLOOKUP(B210,[10]hasBaseball!$A$1:$B$24,2,FALSE)),FALSE,VLOOKUP(B210,[10]hasBaseball!$A$1:$B$24,2,FALSE))</f>
        <v>0</v>
      </c>
      <c r="Z210" t="b">
        <f>IF(ISNA(VLOOKUP(B210,[11]hasBasketBall!$A$1:$B$90,2,FALSE)),FALSE,VLOOKUP(B210,[11]hasBasketBall!$A$1:$B$90,2,FALSE))</f>
        <v>0</v>
      </c>
      <c r="AA210" t="b">
        <v>0</v>
      </c>
      <c r="AB210" t="b">
        <v>0</v>
      </c>
      <c r="AC210" t="b">
        <v>0</v>
      </c>
      <c r="AD210" t="b">
        <v>0</v>
      </c>
      <c r="AE210" t="b">
        <f>IF(ISNA(VLOOKUP(B210,[12]hasDogPark!$A$1:$B$14,2,FALSE)),FALSE,VLOOKUP(B210,[12]hasDogPark!$A$1:$B$14,2,FALSE))</f>
        <v>0</v>
      </c>
      <c r="AF210" t="b">
        <v>0</v>
      </c>
      <c r="AG210" t="b">
        <v>0</v>
      </c>
      <c r="AH210" t="b">
        <v>0</v>
      </c>
      <c r="AI210" t="b">
        <v>0</v>
      </c>
      <c r="AJ210" t="b">
        <f>IF(ISNA(VLOOKUP(B210,[13]hasSkatePark!$A$1:$B$16,2,FALSE)),FALSE,VLOOKUP(B210,[13]hasSkatePark!$A$1:$B$16,2,FALSE))</f>
        <v>0</v>
      </c>
      <c r="AK210" t="b">
        <f>IF(ISNA(VLOOKUP(B210,[14]hasSoccer!$A$1:$B$31,2,FALSE)),FALSE,VLOOKUP(B210,[14]hasSoccer!$A$1:$B$31,2,FALSE))</f>
        <v>0</v>
      </c>
      <c r="AL210" t="b">
        <f>IF(ISNA(VLOOKUP(B210,[15]hasSoftball!$A$1:$B$55,2,FALSE)),FALSE,VLOOKUP(B210,[15]hasSoftball!$A$1:$B$55,2,FALSE))</f>
        <v>0</v>
      </c>
      <c r="AM210" t="b">
        <f>IF(ISNA(VLOOKUP(B210,[16]hasTennis!$A$1:$B$34,2,FALSE)),FALSE,VLOOKUP(B210,[16]hasTennis!$A$1:$B$34,2,FALSE))</f>
        <v>0</v>
      </c>
      <c r="AN210" t="b">
        <v>0</v>
      </c>
      <c r="AO210" t="b">
        <f>IF(ISNA(VLOOKUP(B210,[17]hasPool!$A$1:$B$29,2,FALSE)),FALSE,VLOOKUP(B210,[17]hasPool!$A$1:$B$29,2,FALSE))</f>
        <v>0</v>
      </c>
      <c r="AP210" t="b">
        <v>0</v>
      </c>
      <c r="AQ210" t="b">
        <f>IF(ISNA(VLOOKUP(B210,[18]unpavedBike!$A$1:$B$19,2,FALSE)),FALSE,VLOOKUP(B210,[18]unpavedBike!$A$1:$B$19,2,FALSE))</f>
        <v>0</v>
      </c>
      <c r="AR210" t="b">
        <f>IF(ISNA(VLOOKUP(B210,[19]pavedBike!$A$1:$B$62,2,FALSE)),FALSE,VLOOKUP(B210,[19]pavedBike!$A$1:$B$62,2,FALSE))</f>
        <v>0</v>
      </c>
      <c r="AS210" t="b">
        <f>IF(ISNA(VLOOKUP(B210,[20]hasWalkingTrail!$A$1:$B$142,2,FALSE)),FALSE,VLOOKUP(B210,[20]hasWalkingTrail!$A$1:$B$142,2,FALSE))</f>
        <v>0</v>
      </c>
    </row>
    <row r="211" spans="1:45" x14ac:dyDescent="0.2">
      <c r="A211">
        <v>267</v>
      </c>
      <c r="B211" t="s">
        <v>343</v>
      </c>
      <c r="E211" t="s">
        <v>39</v>
      </c>
      <c r="G211">
        <v>-98</v>
      </c>
      <c r="H211">
        <v>29</v>
      </c>
      <c r="I211">
        <v>0</v>
      </c>
      <c r="J211" t="b">
        <v>0</v>
      </c>
      <c r="N211" t="b">
        <f>IF(ISNA(VLOOKUP(B211,[1]hasCommunityCenter!$A$1:$B$45,2,FALSE)),FALSE,VLOOKUP(B211,[1]hasCommunityCenter!$A$1:$B$45,2,FALSE))</f>
        <v>0</v>
      </c>
      <c r="O211" t="b">
        <v>0</v>
      </c>
      <c r="P211" t="b">
        <v>0</v>
      </c>
      <c r="Q211" t="b">
        <f>'School Parks'!P212=IF(ISNA(VLOOKUP(B211,[2]hasPublicArtDisplay!$A$1:$B$40,2,FALSE)),FALSE,VLOOKUP(B211,[2]hasPublicArtDisplay!$A$1:$B$40,2,FALSE))</f>
        <v>1</v>
      </c>
      <c r="R211" t="b">
        <f>IF(ISNA(VLOOKUP(B211,[3]hasRestrooms!$A$1:$B$63,2,FALSE)),FALSE,VLOOKUP(B211,[3]hasRestrooms!$A$1:$B$63,2,FALSE))</f>
        <v>0</v>
      </c>
      <c r="S211" t="b">
        <f>IF(ISNA(VLOOKUP(B211,[4]hasPortolet!$A$1:$B$81,2,FALSE)),FALSE,VLOOKUP(B211,[4]hasPortolet!$A$1:$B$81,2,FALSE))</f>
        <v>0</v>
      </c>
      <c r="T211" t="b">
        <f>IF(ISNA(VLOOKUP(B211,[5]hasWater!$A$1:$B$157,2,FALSE)),FALSE,VLOOKUP(B211,[5]hasWater!$A$1:$B$157,2,FALSE))</f>
        <v>0</v>
      </c>
      <c r="U211" t="b">
        <f>IF(ISNA(VLOOKUP(B211,[6]hasPavillion!$A$1:$B$97,2,FALSE)),FALSE,VLOOKUP(B211,[6]hasPavillion!$A$1:$B$97,2,FALSE))</f>
        <v>0</v>
      </c>
      <c r="V211" t="b">
        <f>IF(ISNA(VLOOKUP(B211,[7]hasPicnicTable!$A$1:$B$149,2,FALSE)),FALSE,VLOOKUP(B211,[7]hasPicnicTable!$A$1:$B$149,2,FALSE))</f>
        <v>0</v>
      </c>
      <c r="W211" t="b">
        <f>IF(ISNA(VLOOKUP(B211,[8]hasGrill!$A$1:$B$106,2,FALSE)),FALSE,VLOOKUP(B211,[8]hasGrill!$A$1:$B$106,2,FALSE))</f>
        <v>0</v>
      </c>
      <c r="X211" t="b">
        <f>IF(ISNA(VLOOKUP(B211,[9]hasPlayground!$A$1:$B$133,2,FALSE)),FALSE,VLOOKUP(B211,[9]hasPlayground!$A$1:$B$133,2,FALSE))</f>
        <v>0</v>
      </c>
      <c r="Y211" t="b">
        <f>IF(ISNA(VLOOKUP(B211,[10]hasBaseball!$A$1:$B$24,2,FALSE)),FALSE,VLOOKUP(B211,[10]hasBaseball!$A$1:$B$24,2,FALSE))</f>
        <v>0</v>
      </c>
      <c r="Z211" t="b">
        <f>IF(ISNA(VLOOKUP(B211,[11]hasBasketBall!$A$1:$B$90,2,FALSE)),FALSE,VLOOKUP(B211,[11]hasBasketBall!$A$1:$B$90,2,FALSE))</f>
        <v>0</v>
      </c>
      <c r="AA211" t="b">
        <v>0</v>
      </c>
      <c r="AB211" t="b">
        <v>0</v>
      </c>
      <c r="AC211" t="b">
        <v>0</v>
      </c>
      <c r="AD211" t="b">
        <v>0</v>
      </c>
      <c r="AE211" t="b">
        <f>IF(ISNA(VLOOKUP(B211,[12]hasDogPark!$A$1:$B$14,2,FALSE)),FALSE,VLOOKUP(B211,[12]hasDogPark!$A$1:$B$14,2,FALSE))</f>
        <v>0</v>
      </c>
      <c r="AF211" t="b">
        <v>0</v>
      </c>
      <c r="AG211" t="b">
        <v>0</v>
      </c>
      <c r="AH211" t="b">
        <v>0</v>
      </c>
      <c r="AI211" t="b">
        <v>0</v>
      </c>
      <c r="AJ211" t="b">
        <f>IF(ISNA(VLOOKUP(B211,[13]hasSkatePark!$A$1:$B$16,2,FALSE)),FALSE,VLOOKUP(B211,[13]hasSkatePark!$A$1:$B$16,2,FALSE))</f>
        <v>0</v>
      </c>
      <c r="AK211" t="b">
        <f>IF(ISNA(VLOOKUP(B211,[14]hasSoccer!$A$1:$B$31,2,FALSE)),FALSE,VLOOKUP(B211,[14]hasSoccer!$A$1:$B$31,2,FALSE))</f>
        <v>0</v>
      </c>
      <c r="AL211" t="b">
        <f>IF(ISNA(VLOOKUP(B211,[15]hasSoftball!$A$1:$B$55,2,FALSE)),FALSE,VLOOKUP(B211,[15]hasSoftball!$A$1:$B$55,2,FALSE))</f>
        <v>0</v>
      </c>
      <c r="AM211" t="b">
        <f>IF(ISNA(VLOOKUP(B211,[16]hasTennis!$A$1:$B$34,2,FALSE)),FALSE,VLOOKUP(B211,[16]hasTennis!$A$1:$B$34,2,FALSE))</f>
        <v>0</v>
      </c>
      <c r="AN211" t="b">
        <v>0</v>
      </c>
      <c r="AO211" t="b">
        <f>IF(ISNA(VLOOKUP(B211,[17]hasPool!$A$1:$B$29,2,FALSE)),FALSE,VLOOKUP(B211,[17]hasPool!$A$1:$B$29,2,FALSE))</f>
        <v>0</v>
      </c>
      <c r="AP211" t="b">
        <v>0</v>
      </c>
      <c r="AQ211" t="b">
        <f>IF(ISNA(VLOOKUP(B211,[18]unpavedBike!$A$1:$B$19,2,FALSE)),FALSE,VLOOKUP(B211,[18]unpavedBike!$A$1:$B$19,2,FALSE))</f>
        <v>0</v>
      </c>
      <c r="AR211" t="b">
        <f>IF(ISNA(VLOOKUP(B211,[19]pavedBike!$A$1:$B$62,2,FALSE)),FALSE,VLOOKUP(B211,[19]pavedBike!$A$1:$B$62,2,FALSE))</f>
        <v>0</v>
      </c>
      <c r="AS211" t="b">
        <f>IF(ISNA(VLOOKUP(B211,[20]hasWalkingTrail!$A$1:$B$142,2,FALSE)),FALSE,VLOOKUP(B211,[20]hasWalkingTrail!$A$1:$B$142,2,FALSE))</f>
        <v>0</v>
      </c>
    </row>
    <row r="212" spans="1:45" x14ac:dyDescent="0.2">
      <c r="A212">
        <v>268</v>
      </c>
      <c r="B212" t="s">
        <v>344</v>
      </c>
      <c r="C212" t="s">
        <v>407</v>
      </c>
      <c r="D212" t="s">
        <v>42</v>
      </c>
      <c r="E212" t="s">
        <v>39</v>
      </c>
      <c r="G212">
        <v>-98</v>
      </c>
      <c r="H212">
        <v>29</v>
      </c>
      <c r="I212">
        <v>0</v>
      </c>
      <c r="J212" t="b">
        <v>0</v>
      </c>
      <c r="K212" t="s">
        <v>405</v>
      </c>
      <c r="L212" s="2" t="s">
        <v>406</v>
      </c>
      <c r="M212" t="s">
        <v>408</v>
      </c>
      <c r="N212" t="b">
        <f>IF(ISNA(VLOOKUP(B212,[1]hasCommunityCenter!$A$1:$B$45,2,FALSE)),FALSE,VLOOKUP(B212,[1]hasCommunityCenter!$A$1:$B$45,2,FALSE))</f>
        <v>0</v>
      </c>
      <c r="O212" t="b">
        <v>0</v>
      </c>
      <c r="P212" t="b">
        <v>0</v>
      </c>
      <c r="Q212" t="b">
        <f>'School Parks'!P213=IF(ISNA(VLOOKUP(B212,[2]hasPublicArtDisplay!$A$1:$B$40,2,FALSE)),FALSE,VLOOKUP(B212,[2]hasPublicArtDisplay!$A$1:$B$40,2,FALSE))</f>
        <v>1</v>
      </c>
      <c r="R212" t="b">
        <f>IF(ISNA(VLOOKUP(B212,[3]hasRestrooms!$A$1:$B$63,2,FALSE)),FALSE,VLOOKUP(B212,[3]hasRestrooms!$A$1:$B$63,2,FALSE))</f>
        <v>0</v>
      </c>
      <c r="S212" t="b">
        <f>IF(ISNA(VLOOKUP(B212,[4]hasPortolet!$A$1:$B$81,2,FALSE)),FALSE,VLOOKUP(B212,[4]hasPortolet!$A$1:$B$81,2,FALSE))</f>
        <v>0</v>
      </c>
      <c r="T212" t="b">
        <f>IF(ISNA(VLOOKUP(B212,[5]hasWater!$A$1:$B$157,2,FALSE)),FALSE,VLOOKUP(B212,[5]hasWater!$A$1:$B$157,2,FALSE))</f>
        <v>0</v>
      </c>
      <c r="U212" t="b">
        <f>IF(ISNA(VLOOKUP(B212,[6]hasPavillion!$A$1:$B$97,2,FALSE)),FALSE,VLOOKUP(B212,[6]hasPavillion!$A$1:$B$97,2,FALSE))</f>
        <v>0</v>
      </c>
      <c r="V212" t="b">
        <f>IF(ISNA(VLOOKUP(B212,[7]hasPicnicTable!$A$1:$B$149,2,FALSE)),FALSE,VLOOKUP(B212,[7]hasPicnicTable!$A$1:$B$149,2,FALSE))</f>
        <v>1</v>
      </c>
      <c r="W212" t="b">
        <f>IF(ISNA(VLOOKUP(B212,[8]hasGrill!$A$1:$B$106,2,FALSE)),FALSE,VLOOKUP(B212,[8]hasGrill!$A$1:$B$106,2,FALSE))</f>
        <v>0</v>
      </c>
      <c r="X212" t="b">
        <f>IF(ISNA(VLOOKUP(B212,[9]hasPlayground!$A$1:$B$133,2,FALSE)),FALSE,VLOOKUP(B212,[9]hasPlayground!$A$1:$B$133,2,FALSE))</f>
        <v>1</v>
      </c>
      <c r="Y212" t="b">
        <f>IF(ISNA(VLOOKUP(B212,[10]hasBaseball!$A$1:$B$24,2,FALSE)),FALSE,VLOOKUP(B212,[10]hasBaseball!$A$1:$B$24,2,FALSE))</f>
        <v>0</v>
      </c>
      <c r="Z212" t="b">
        <f>IF(ISNA(VLOOKUP(B212,[11]hasBasketBall!$A$1:$B$90,2,FALSE)),FALSE,VLOOKUP(B212,[11]hasBasketBall!$A$1:$B$90,2,FALSE))</f>
        <v>1</v>
      </c>
      <c r="AA212" t="b">
        <v>0</v>
      </c>
      <c r="AB212" t="b">
        <v>1</v>
      </c>
      <c r="AC212" t="b">
        <v>0</v>
      </c>
      <c r="AD212" t="b">
        <v>0</v>
      </c>
      <c r="AE212" t="b">
        <f>IF(ISNA(VLOOKUP(B212,[12]hasDogPark!$A$1:$B$14,2,FALSE)),FALSE,VLOOKUP(B212,[12]hasDogPark!$A$1:$B$14,2,FALSE))</f>
        <v>0</v>
      </c>
      <c r="AF212" t="b">
        <v>1</v>
      </c>
      <c r="AG212" t="b">
        <v>0</v>
      </c>
      <c r="AH212" t="b">
        <v>1</v>
      </c>
      <c r="AI212" t="b">
        <v>0</v>
      </c>
      <c r="AJ212" t="b">
        <f>IF(ISNA(VLOOKUP(B212,[13]hasSkatePark!$A$1:$B$16,2,FALSE)),FALSE,VLOOKUP(B212,[13]hasSkatePark!$A$1:$B$16,2,FALSE))</f>
        <v>0</v>
      </c>
      <c r="AK212" t="b">
        <f>IF(ISNA(VLOOKUP(B212,[14]hasSoccer!$A$1:$B$31,2,FALSE)),FALSE,VLOOKUP(B212,[14]hasSoccer!$A$1:$B$31,2,FALSE))</f>
        <v>0</v>
      </c>
      <c r="AL212" t="b">
        <f>IF(ISNA(VLOOKUP(B212,[15]hasSoftball!$A$1:$B$55,2,FALSE)),FALSE,VLOOKUP(B212,[15]hasSoftball!$A$1:$B$55,2,FALSE))</f>
        <v>1</v>
      </c>
      <c r="AM212" t="b">
        <f>IF(ISNA(VLOOKUP(B212,[16]hasTennis!$A$1:$B$34,2,FALSE)),FALSE,VLOOKUP(B212,[16]hasTennis!$A$1:$B$34,2,FALSE))</f>
        <v>0</v>
      </c>
      <c r="AN212" t="b">
        <v>0</v>
      </c>
      <c r="AO212" t="b">
        <f>IF(ISNA(VLOOKUP(B212,[17]hasPool!$A$1:$B$29,2,FALSE)),FALSE,VLOOKUP(B212,[17]hasPool!$A$1:$B$29,2,FALSE))</f>
        <v>0</v>
      </c>
      <c r="AP212" t="b">
        <v>0</v>
      </c>
      <c r="AQ212" t="b">
        <f>IF(ISNA(VLOOKUP(B212,[18]unpavedBike!$A$1:$B$19,2,FALSE)),FALSE,VLOOKUP(B212,[18]unpavedBike!$A$1:$B$19,2,FALSE))</f>
        <v>0</v>
      </c>
      <c r="AR212" t="b">
        <f>IF(ISNA(VLOOKUP(B212,[19]pavedBike!$A$1:$B$62,2,FALSE)),FALSE,VLOOKUP(B212,[19]pavedBike!$A$1:$B$62,2,FALSE))</f>
        <v>0</v>
      </c>
      <c r="AS212" t="b">
        <f>IF(ISNA(VLOOKUP(B212,[20]hasWalkingTrail!$A$1:$B$142,2,FALSE)),FALSE,VLOOKUP(B212,[20]hasWalkingTrail!$A$1:$B$142,2,FALSE))</f>
        <v>0</v>
      </c>
    </row>
    <row r="213" spans="1:45" x14ac:dyDescent="0.2">
      <c r="A213">
        <v>271</v>
      </c>
      <c r="B213" t="s">
        <v>345</v>
      </c>
      <c r="E213" t="s">
        <v>39</v>
      </c>
      <c r="G213">
        <v>-98</v>
      </c>
      <c r="H213">
        <v>29</v>
      </c>
      <c r="I213">
        <v>0</v>
      </c>
      <c r="J213" t="b">
        <v>0</v>
      </c>
      <c r="N213" t="b">
        <f>IF(ISNA(VLOOKUP(B213,[1]hasCommunityCenter!$A$1:$B$45,2,FALSE)),FALSE,VLOOKUP(B213,[1]hasCommunityCenter!$A$1:$B$45,2,FALSE))</f>
        <v>0</v>
      </c>
      <c r="O213" t="b">
        <v>0</v>
      </c>
      <c r="P213" t="b">
        <v>0</v>
      </c>
      <c r="Q213" t="b">
        <f>'School Parks'!P214=IF(ISNA(VLOOKUP(B213,[2]hasPublicArtDisplay!$A$1:$B$40,2,FALSE)),FALSE,VLOOKUP(B213,[2]hasPublicArtDisplay!$A$1:$B$40,2,FALSE))</f>
        <v>1</v>
      </c>
      <c r="R213" t="b">
        <f>IF(ISNA(VLOOKUP(B213,[3]hasRestrooms!$A$1:$B$63,2,FALSE)),FALSE,VLOOKUP(B213,[3]hasRestrooms!$A$1:$B$63,2,FALSE))</f>
        <v>0</v>
      </c>
      <c r="S213" t="b">
        <f>IF(ISNA(VLOOKUP(B213,[4]hasPortolet!$A$1:$B$81,2,FALSE)),FALSE,VLOOKUP(B213,[4]hasPortolet!$A$1:$B$81,2,FALSE))</f>
        <v>0</v>
      </c>
      <c r="T213" t="b">
        <f>IF(ISNA(VLOOKUP(B213,[5]hasWater!$A$1:$B$157,2,FALSE)),FALSE,VLOOKUP(B213,[5]hasWater!$A$1:$B$157,2,FALSE))</f>
        <v>0</v>
      </c>
      <c r="U213" t="b">
        <f>IF(ISNA(VLOOKUP(B213,[6]hasPavillion!$A$1:$B$97,2,FALSE)),FALSE,VLOOKUP(B213,[6]hasPavillion!$A$1:$B$97,2,FALSE))</f>
        <v>0</v>
      </c>
      <c r="V213" t="b">
        <f>IF(ISNA(VLOOKUP(B213,[7]hasPicnicTable!$A$1:$B$149,2,FALSE)),FALSE,VLOOKUP(B213,[7]hasPicnicTable!$A$1:$B$149,2,FALSE))</f>
        <v>0</v>
      </c>
      <c r="W213" t="b">
        <f>IF(ISNA(VLOOKUP(B213,[8]hasGrill!$A$1:$B$106,2,FALSE)),FALSE,VLOOKUP(B213,[8]hasGrill!$A$1:$B$106,2,FALSE))</f>
        <v>0</v>
      </c>
      <c r="X213" t="b">
        <f>IF(ISNA(VLOOKUP(B213,[9]hasPlayground!$A$1:$B$133,2,FALSE)),FALSE,VLOOKUP(B213,[9]hasPlayground!$A$1:$B$133,2,FALSE))</f>
        <v>0</v>
      </c>
      <c r="Y213" t="b">
        <f>IF(ISNA(VLOOKUP(B213,[10]hasBaseball!$A$1:$B$24,2,FALSE)),FALSE,VLOOKUP(B213,[10]hasBaseball!$A$1:$B$24,2,FALSE))</f>
        <v>0</v>
      </c>
      <c r="Z213" t="b">
        <f>IF(ISNA(VLOOKUP(B213,[11]hasBasketBall!$A$1:$B$90,2,FALSE)),FALSE,VLOOKUP(B213,[11]hasBasketBall!$A$1:$B$90,2,FALSE))</f>
        <v>0</v>
      </c>
      <c r="AA213" t="b">
        <v>0</v>
      </c>
      <c r="AB213" t="b">
        <v>0</v>
      </c>
      <c r="AC213" t="b">
        <v>0</v>
      </c>
      <c r="AD213" t="b">
        <v>0</v>
      </c>
      <c r="AE213" t="b">
        <f>IF(ISNA(VLOOKUP(B213,[12]hasDogPark!$A$1:$B$14,2,FALSE)),FALSE,VLOOKUP(B213,[12]hasDogPark!$A$1:$B$14,2,FALSE))</f>
        <v>0</v>
      </c>
      <c r="AF213" t="b">
        <v>0</v>
      </c>
      <c r="AG213" t="b">
        <v>0</v>
      </c>
      <c r="AH213" t="b">
        <v>0</v>
      </c>
      <c r="AI213" t="b">
        <v>0</v>
      </c>
      <c r="AJ213" t="b">
        <f>IF(ISNA(VLOOKUP(B213,[13]hasSkatePark!$A$1:$B$16,2,FALSE)),FALSE,VLOOKUP(B213,[13]hasSkatePark!$A$1:$B$16,2,FALSE))</f>
        <v>0</v>
      </c>
      <c r="AK213" t="b">
        <f>IF(ISNA(VLOOKUP(B213,[14]hasSoccer!$A$1:$B$31,2,FALSE)),FALSE,VLOOKUP(B213,[14]hasSoccer!$A$1:$B$31,2,FALSE))</f>
        <v>0</v>
      </c>
      <c r="AL213" t="b">
        <f>IF(ISNA(VLOOKUP(B213,[15]hasSoftball!$A$1:$B$55,2,FALSE)),FALSE,VLOOKUP(B213,[15]hasSoftball!$A$1:$B$55,2,FALSE))</f>
        <v>0</v>
      </c>
      <c r="AM213" t="b">
        <f>IF(ISNA(VLOOKUP(B213,[16]hasTennis!$A$1:$B$34,2,FALSE)),FALSE,VLOOKUP(B213,[16]hasTennis!$A$1:$B$34,2,FALSE))</f>
        <v>0</v>
      </c>
      <c r="AN213" t="b">
        <v>0</v>
      </c>
      <c r="AO213" t="b">
        <f>IF(ISNA(VLOOKUP(B213,[17]hasPool!$A$1:$B$29,2,FALSE)),FALSE,VLOOKUP(B213,[17]hasPool!$A$1:$B$29,2,FALSE))</f>
        <v>0</v>
      </c>
      <c r="AP213" t="b">
        <v>0</v>
      </c>
      <c r="AQ213" t="b">
        <f>IF(ISNA(VLOOKUP(B213,[18]unpavedBike!$A$1:$B$19,2,FALSE)),FALSE,VLOOKUP(B213,[18]unpavedBike!$A$1:$B$19,2,FALSE))</f>
        <v>0</v>
      </c>
      <c r="AR213" t="b">
        <f>IF(ISNA(VLOOKUP(B213,[19]pavedBike!$A$1:$B$62,2,FALSE)),FALSE,VLOOKUP(B213,[19]pavedBike!$A$1:$B$62,2,FALSE))</f>
        <v>0</v>
      </c>
      <c r="AS213" t="b">
        <f>IF(ISNA(VLOOKUP(B213,[20]hasWalkingTrail!$A$1:$B$142,2,FALSE)),FALSE,VLOOKUP(B213,[20]hasWalkingTrail!$A$1:$B$142,2,FALSE))</f>
        <v>0</v>
      </c>
    </row>
    <row r="214" spans="1:45" x14ac:dyDescent="0.2">
      <c r="A214">
        <v>272</v>
      </c>
      <c r="B214" t="s">
        <v>346</v>
      </c>
      <c r="E214" t="s">
        <v>39</v>
      </c>
      <c r="G214">
        <v>-98</v>
      </c>
      <c r="H214">
        <v>29</v>
      </c>
      <c r="I214">
        <v>0</v>
      </c>
      <c r="J214" t="b">
        <v>0</v>
      </c>
      <c r="N214" t="b">
        <f>IF(ISNA(VLOOKUP(B214,[1]hasCommunityCenter!$A$1:$B$45,2,FALSE)),FALSE,VLOOKUP(B214,[1]hasCommunityCenter!$A$1:$B$45,2,FALSE))</f>
        <v>0</v>
      </c>
      <c r="O214" t="b">
        <v>0</v>
      </c>
      <c r="P214" t="b">
        <v>0</v>
      </c>
      <c r="Q214" t="b">
        <f>'School Parks'!P215=IF(ISNA(VLOOKUP(B214,[2]hasPublicArtDisplay!$A$1:$B$40,2,FALSE)),FALSE,VLOOKUP(B214,[2]hasPublicArtDisplay!$A$1:$B$40,2,FALSE))</f>
        <v>1</v>
      </c>
      <c r="R214" t="b">
        <f>IF(ISNA(VLOOKUP(B214,[3]hasRestrooms!$A$1:$B$63,2,FALSE)),FALSE,VLOOKUP(B214,[3]hasRestrooms!$A$1:$B$63,2,FALSE))</f>
        <v>0</v>
      </c>
      <c r="S214" t="b">
        <f>IF(ISNA(VLOOKUP(B214,[4]hasPortolet!$A$1:$B$81,2,FALSE)),FALSE,VLOOKUP(B214,[4]hasPortolet!$A$1:$B$81,2,FALSE))</f>
        <v>1</v>
      </c>
      <c r="T214" t="b">
        <f>IF(ISNA(VLOOKUP(B214,[5]hasWater!$A$1:$B$157,2,FALSE)),FALSE,VLOOKUP(B214,[5]hasWater!$A$1:$B$157,2,FALSE))</f>
        <v>1</v>
      </c>
      <c r="U214" t="b">
        <f>IF(ISNA(VLOOKUP(B214,[6]hasPavillion!$A$1:$B$97,2,FALSE)),FALSE,VLOOKUP(B214,[6]hasPavillion!$A$1:$B$97,2,FALSE))</f>
        <v>0</v>
      </c>
      <c r="V214" t="b">
        <f>IF(ISNA(VLOOKUP(B214,[7]hasPicnicTable!$A$1:$B$149,2,FALSE)),FALSE,VLOOKUP(B214,[7]hasPicnicTable!$A$1:$B$149,2,FALSE))</f>
        <v>0</v>
      </c>
      <c r="W214" t="b">
        <f>IF(ISNA(VLOOKUP(B214,[8]hasGrill!$A$1:$B$106,2,FALSE)),FALSE,VLOOKUP(B214,[8]hasGrill!$A$1:$B$106,2,FALSE))</f>
        <v>0</v>
      </c>
      <c r="X214" t="b">
        <f>IF(ISNA(VLOOKUP(B214,[9]hasPlayground!$A$1:$B$133,2,FALSE)),FALSE,VLOOKUP(B214,[9]hasPlayground!$A$1:$B$133,2,FALSE))</f>
        <v>0</v>
      </c>
      <c r="Y214" t="b">
        <f>IF(ISNA(VLOOKUP(B214,[10]hasBaseball!$A$1:$B$24,2,FALSE)),FALSE,VLOOKUP(B214,[10]hasBaseball!$A$1:$B$24,2,FALSE))</f>
        <v>0</v>
      </c>
      <c r="Z214" t="b">
        <f>IF(ISNA(VLOOKUP(B214,[11]hasBasketBall!$A$1:$B$90,2,FALSE)),FALSE,VLOOKUP(B214,[11]hasBasketBall!$A$1:$B$90,2,FALSE))</f>
        <v>0</v>
      </c>
      <c r="AA214" t="b">
        <v>0</v>
      </c>
      <c r="AB214" t="b">
        <v>0</v>
      </c>
      <c r="AC214" t="b">
        <v>0</v>
      </c>
      <c r="AD214" t="b">
        <v>0</v>
      </c>
      <c r="AE214" t="b">
        <f>IF(ISNA(VLOOKUP(B214,[12]hasDogPark!$A$1:$B$14,2,FALSE)),FALSE,VLOOKUP(B214,[12]hasDogPark!$A$1:$B$14,2,FALSE))</f>
        <v>0</v>
      </c>
      <c r="AF214" t="b">
        <v>0</v>
      </c>
      <c r="AG214" t="b">
        <v>0</v>
      </c>
      <c r="AH214" t="b">
        <v>0</v>
      </c>
      <c r="AI214" t="b">
        <v>0</v>
      </c>
      <c r="AJ214" t="b">
        <f>IF(ISNA(VLOOKUP(B214,[13]hasSkatePark!$A$1:$B$16,2,FALSE)),FALSE,VLOOKUP(B214,[13]hasSkatePark!$A$1:$B$16,2,FALSE))</f>
        <v>0</v>
      </c>
      <c r="AK214" t="b">
        <f>IF(ISNA(VLOOKUP(B214,[14]hasSoccer!$A$1:$B$31,2,FALSE)),FALSE,VLOOKUP(B214,[14]hasSoccer!$A$1:$B$31,2,FALSE))</f>
        <v>0</v>
      </c>
      <c r="AL214" t="b">
        <f>IF(ISNA(VLOOKUP(B214,[15]hasSoftball!$A$1:$B$55,2,FALSE)),FALSE,VLOOKUP(B214,[15]hasSoftball!$A$1:$B$55,2,FALSE))</f>
        <v>0</v>
      </c>
      <c r="AM214" t="b">
        <f>IF(ISNA(VLOOKUP(B214,[16]hasTennis!$A$1:$B$34,2,FALSE)),FALSE,VLOOKUP(B214,[16]hasTennis!$A$1:$B$34,2,FALSE))</f>
        <v>0</v>
      </c>
      <c r="AN214" t="b">
        <v>0</v>
      </c>
      <c r="AO214" t="b">
        <f>IF(ISNA(VLOOKUP(B214,[17]hasPool!$A$1:$B$29,2,FALSE)),FALSE,VLOOKUP(B214,[17]hasPool!$A$1:$B$29,2,FALSE))</f>
        <v>0</v>
      </c>
      <c r="AP214" t="b">
        <v>0</v>
      </c>
      <c r="AQ214" t="b">
        <f>IF(ISNA(VLOOKUP(B214,[18]unpavedBike!$A$1:$B$19,2,FALSE)),FALSE,VLOOKUP(B214,[18]unpavedBike!$A$1:$B$19,2,FALSE))</f>
        <v>0</v>
      </c>
      <c r="AR214" t="b">
        <f>IF(ISNA(VLOOKUP(B214,[19]pavedBike!$A$1:$B$62,2,FALSE)),FALSE,VLOOKUP(B214,[19]pavedBike!$A$1:$B$62,2,FALSE))</f>
        <v>0</v>
      </c>
      <c r="AS214" t="b">
        <f>IF(ISNA(VLOOKUP(B214,[20]hasWalkingTrail!$A$1:$B$142,2,FALSE)),FALSE,VLOOKUP(B214,[20]hasWalkingTrail!$A$1:$B$142,2,FALSE))</f>
        <v>1</v>
      </c>
    </row>
    <row r="215" spans="1:45" x14ac:dyDescent="0.2">
      <c r="A215">
        <v>297</v>
      </c>
      <c r="B215" t="s">
        <v>347</v>
      </c>
      <c r="E215" t="s">
        <v>39</v>
      </c>
      <c r="G215">
        <v>-98</v>
      </c>
      <c r="H215">
        <v>29</v>
      </c>
      <c r="I215">
        <v>0</v>
      </c>
      <c r="J215" t="b">
        <v>0</v>
      </c>
      <c r="N215" t="b">
        <f>IF(ISNA(VLOOKUP(B215,[1]hasCommunityCenter!$A$1:$B$45,2,FALSE)),FALSE,VLOOKUP(B215,[1]hasCommunityCenter!$A$1:$B$45,2,FALSE))</f>
        <v>0</v>
      </c>
      <c r="O215" t="b">
        <v>0</v>
      </c>
      <c r="P215" t="b">
        <v>0</v>
      </c>
      <c r="Q215" t="b">
        <f>'School Parks'!P216=IF(ISNA(VLOOKUP(B215,[2]hasPublicArtDisplay!$A$1:$B$40,2,FALSE)),FALSE,VLOOKUP(B215,[2]hasPublicArtDisplay!$A$1:$B$40,2,FALSE))</f>
        <v>1</v>
      </c>
      <c r="R215" t="b">
        <f>IF(ISNA(VLOOKUP(B215,[3]hasRestrooms!$A$1:$B$63,2,FALSE)),FALSE,VLOOKUP(B215,[3]hasRestrooms!$A$1:$B$63,2,FALSE))</f>
        <v>0</v>
      </c>
      <c r="S215" t="b">
        <f>IF(ISNA(VLOOKUP(B215,[4]hasPortolet!$A$1:$B$81,2,FALSE)),FALSE,VLOOKUP(B215,[4]hasPortolet!$A$1:$B$81,2,FALSE))</f>
        <v>0</v>
      </c>
      <c r="T215" t="b">
        <f>IF(ISNA(VLOOKUP(B215,[5]hasWater!$A$1:$B$157,2,FALSE)),FALSE,VLOOKUP(B215,[5]hasWater!$A$1:$B$157,2,FALSE))</f>
        <v>0</v>
      </c>
      <c r="U215" t="b">
        <f>IF(ISNA(VLOOKUP(B215,[6]hasPavillion!$A$1:$B$97,2,FALSE)),FALSE,VLOOKUP(B215,[6]hasPavillion!$A$1:$B$97,2,FALSE))</f>
        <v>0</v>
      </c>
      <c r="V215" t="b">
        <f>IF(ISNA(VLOOKUP(B215,[7]hasPicnicTable!$A$1:$B$149,2,FALSE)),FALSE,VLOOKUP(B215,[7]hasPicnicTable!$A$1:$B$149,2,FALSE))</f>
        <v>1</v>
      </c>
      <c r="W215" t="b">
        <f>IF(ISNA(VLOOKUP(B215,[8]hasGrill!$A$1:$B$106,2,FALSE)),FALSE,VLOOKUP(B215,[8]hasGrill!$A$1:$B$106,2,FALSE))</f>
        <v>1</v>
      </c>
      <c r="X215" t="b">
        <f>IF(ISNA(VLOOKUP(B215,[9]hasPlayground!$A$1:$B$133,2,FALSE)),FALSE,VLOOKUP(B215,[9]hasPlayground!$A$1:$B$133,2,FALSE))</f>
        <v>0</v>
      </c>
      <c r="Y215" t="b">
        <f>IF(ISNA(VLOOKUP(B215,[10]hasBaseball!$A$1:$B$24,2,FALSE)),FALSE,VLOOKUP(B215,[10]hasBaseball!$A$1:$B$24,2,FALSE))</f>
        <v>0</v>
      </c>
      <c r="Z215" t="b">
        <f>IF(ISNA(VLOOKUP(B215,[11]hasBasketBall!$A$1:$B$90,2,FALSE)),FALSE,VLOOKUP(B215,[11]hasBasketBall!$A$1:$B$90,2,FALSE))</f>
        <v>0</v>
      </c>
      <c r="AA215" t="b">
        <v>0</v>
      </c>
      <c r="AB215" t="b">
        <v>0</v>
      </c>
      <c r="AC215" t="b">
        <v>0</v>
      </c>
      <c r="AD215" t="b">
        <v>0</v>
      </c>
      <c r="AE215" t="b">
        <f>IF(ISNA(VLOOKUP(B215,[12]hasDogPark!$A$1:$B$14,2,FALSE)),FALSE,VLOOKUP(B215,[12]hasDogPark!$A$1:$B$14,2,FALSE))</f>
        <v>0</v>
      </c>
      <c r="AF215" t="b">
        <v>0</v>
      </c>
      <c r="AG215" t="b">
        <v>0</v>
      </c>
      <c r="AH215" t="b">
        <v>0</v>
      </c>
      <c r="AI215" t="b">
        <v>0</v>
      </c>
      <c r="AJ215" t="b">
        <f>IF(ISNA(VLOOKUP(B215,[13]hasSkatePark!$A$1:$B$16,2,FALSE)),FALSE,VLOOKUP(B215,[13]hasSkatePark!$A$1:$B$16,2,FALSE))</f>
        <v>0</v>
      </c>
      <c r="AK215" t="b">
        <f>IF(ISNA(VLOOKUP(B215,[14]hasSoccer!$A$1:$B$31,2,FALSE)),FALSE,VLOOKUP(B215,[14]hasSoccer!$A$1:$B$31,2,FALSE))</f>
        <v>0</v>
      </c>
      <c r="AL215" t="b">
        <f>IF(ISNA(VLOOKUP(B215,[15]hasSoftball!$A$1:$B$55,2,FALSE)),FALSE,VLOOKUP(B215,[15]hasSoftball!$A$1:$B$55,2,FALSE))</f>
        <v>0</v>
      </c>
      <c r="AM215" t="b">
        <f>IF(ISNA(VLOOKUP(B215,[16]hasTennis!$A$1:$B$34,2,FALSE)),FALSE,VLOOKUP(B215,[16]hasTennis!$A$1:$B$34,2,FALSE))</f>
        <v>0</v>
      </c>
      <c r="AN215" t="b">
        <v>0</v>
      </c>
      <c r="AO215" t="b">
        <f>IF(ISNA(VLOOKUP(B215,[17]hasPool!$A$1:$B$29,2,FALSE)),FALSE,VLOOKUP(B215,[17]hasPool!$A$1:$B$29,2,FALSE))</f>
        <v>0</v>
      </c>
      <c r="AP215" t="b">
        <v>0</v>
      </c>
      <c r="AQ215" t="b">
        <f>IF(ISNA(VLOOKUP(B215,[18]unpavedBike!$A$1:$B$19,2,FALSE)),FALSE,VLOOKUP(B215,[18]unpavedBike!$A$1:$B$19,2,FALSE))</f>
        <v>0</v>
      </c>
      <c r="AR215" t="b">
        <f>IF(ISNA(VLOOKUP(B215,[19]pavedBike!$A$1:$B$62,2,FALSE)),FALSE,VLOOKUP(B215,[19]pavedBike!$A$1:$B$62,2,FALSE))</f>
        <v>0</v>
      </c>
      <c r="AS215" t="b">
        <f>IF(ISNA(VLOOKUP(B215,[20]hasWalkingTrail!$A$1:$B$142,2,FALSE)),FALSE,VLOOKUP(B215,[20]hasWalkingTrail!$A$1:$B$142,2,FALSE))</f>
        <v>1</v>
      </c>
    </row>
    <row r="216" spans="1:45" x14ac:dyDescent="0.2">
      <c r="A216">
        <v>310</v>
      </c>
      <c r="B216" t="s">
        <v>348</v>
      </c>
      <c r="E216" t="s">
        <v>39</v>
      </c>
      <c r="G216">
        <v>-98</v>
      </c>
      <c r="H216">
        <v>29</v>
      </c>
      <c r="I216">
        <v>0</v>
      </c>
      <c r="J216" t="b">
        <v>0</v>
      </c>
      <c r="N216" t="b">
        <f>IF(ISNA(VLOOKUP(B216,[1]hasCommunityCenter!$A$1:$B$45,2,FALSE)),FALSE,VLOOKUP(B216,[1]hasCommunityCenter!$A$1:$B$45,2,FALSE))</f>
        <v>0</v>
      </c>
      <c r="O216" t="b">
        <v>0</v>
      </c>
      <c r="P216" t="b">
        <v>0</v>
      </c>
      <c r="Q216" t="b">
        <f>'School Parks'!P217=IF(ISNA(VLOOKUP(B216,[2]hasPublicArtDisplay!$A$1:$B$40,2,FALSE)),FALSE,VLOOKUP(B216,[2]hasPublicArtDisplay!$A$1:$B$40,2,FALSE))</f>
        <v>1</v>
      </c>
      <c r="R216" t="b">
        <f>IF(ISNA(VLOOKUP(B216,[3]hasRestrooms!$A$1:$B$63,2,FALSE)),FALSE,VLOOKUP(B216,[3]hasRestrooms!$A$1:$B$63,2,FALSE))</f>
        <v>0</v>
      </c>
      <c r="S216" t="b">
        <f>IF(ISNA(VLOOKUP(B216,[4]hasPortolet!$A$1:$B$81,2,FALSE)),FALSE,VLOOKUP(B216,[4]hasPortolet!$A$1:$B$81,2,FALSE))</f>
        <v>0</v>
      </c>
      <c r="T216" t="b">
        <f>IF(ISNA(VLOOKUP(B216,[5]hasWater!$A$1:$B$157,2,FALSE)),FALSE,VLOOKUP(B216,[5]hasWater!$A$1:$B$157,2,FALSE))</f>
        <v>0</v>
      </c>
      <c r="U216" t="b">
        <f>IF(ISNA(VLOOKUP(B216,[6]hasPavillion!$A$1:$B$97,2,FALSE)),FALSE,VLOOKUP(B216,[6]hasPavillion!$A$1:$B$97,2,FALSE))</f>
        <v>0</v>
      </c>
      <c r="V216" t="b">
        <f>IF(ISNA(VLOOKUP(B216,[7]hasPicnicTable!$A$1:$B$149,2,FALSE)),FALSE,VLOOKUP(B216,[7]hasPicnicTable!$A$1:$B$149,2,FALSE))</f>
        <v>0</v>
      </c>
      <c r="W216" t="b">
        <f>IF(ISNA(VLOOKUP(B216,[8]hasGrill!$A$1:$B$106,2,FALSE)),FALSE,VLOOKUP(B216,[8]hasGrill!$A$1:$B$106,2,FALSE))</f>
        <v>0</v>
      </c>
      <c r="X216" t="b">
        <f>IF(ISNA(VLOOKUP(B216,[9]hasPlayground!$A$1:$B$133,2,FALSE)),FALSE,VLOOKUP(B216,[9]hasPlayground!$A$1:$B$133,2,FALSE))</f>
        <v>0</v>
      </c>
      <c r="Y216" t="b">
        <f>IF(ISNA(VLOOKUP(B216,[10]hasBaseball!$A$1:$B$24,2,FALSE)),FALSE,VLOOKUP(B216,[10]hasBaseball!$A$1:$B$24,2,FALSE))</f>
        <v>0</v>
      </c>
      <c r="Z216" t="b">
        <f>IF(ISNA(VLOOKUP(B216,[11]hasBasketBall!$A$1:$B$90,2,FALSE)),FALSE,VLOOKUP(B216,[11]hasBasketBall!$A$1:$B$90,2,FALSE))</f>
        <v>0</v>
      </c>
      <c r="AA216" t="b">
        <v>0</v>
      </c>
      <c r="AB216" t="b">
        <v>0</v>
      </c>
      <c r="AC216" t="b">
        <v>0</v>
      </c>
      <c r="AD216" t="b">
        <v>0</v>
      </c>
      <c r="AE216" t="b">
        <f>IF(ISNA(VLOOKUP(B216,[12]hasDogPark!$A$1:$B$14,2,FALSE)),FALSE,VLOOKUP(B216,[12]hasDogPark!$A$1:$B$14,2,FALSE))</f>
        <v>0</v>
      </c>
      <c r="AF216" t="b">
        <v>0</v>
      </c>
      <c r="AG216" t="b">
        <v>0</v>
      </c>
      <c r="AH216" t="b">
        <v>0</v>
      </c>
      <c r="AI216" t="b">
        <v>0</v>
      </c>
      <c r="AJ216" t="b">
        <f>IF(ISNA(VLOOKUP(B216,[13]hasSkatePark!$A$1:$B$16,2,FALSE)),FALSE,VLOOKUP(B216,[13]hasSkatePark!$A$1:$B$16,2,FALSE))</f>
        <v>0</v>
      </c>
      <c r="AK216" t="b">
        <f>IF(ISNA(VLOOKUP(B216,[14]hasSoccer!$A$1:$B$31,2,FALSE)),FALSE,VLOOKUP(B216,[14]hasSoccer!$A$1:$B$31,2,FALSE))</f>
        <v>0</v>
      </c>
      <c r="AL216" t="b">
        <f>IF(ISNA(VLOOKUP(B216,[15]hasSoftball!$A$1:$B$55,2,FALSE)),FALSE,VLOOKUP(B216,[15]hasSoftball!$A$1:$B$55,2,FALSE))</f>
        <v>0</v>
      </c>
      <c r="AM216" t="b">
        <f>IF(ISNA(VLOOKUP(B216,[16]hasTennis!$A$1:$B$34,2,FALSE)),FALSE,VLOOKUP(B216,[16]hasTennis!$A$1:$B$34,2,FALSE))</f>
        <v>0</v>
      </c>
      <c r="AN216" t="b">
        <v>0</v>
      </c>
      <c r="AO216" t="b">
        <f>IF(ISNA(VLOOKUP(B216,[17]hasPool!$A$1:$B$29,2,FALSE)),FALSE,VLOOKUP(B216,[17]hasPool!$A$1:$B$29,2,FALSE))</f>
        <v>0</v>
      </c>
      <c r="AP216" t="b">
        <v>0</v>
      </c>
      <c r="AQ216" t="b">
        <f>IF(ISNA(VLOOKUP(B216,[18]unpavedBike!$A$1:$B$19,2,FALSE)),FALSE,VLOOKUP(B216,[18]unpavedBike!$A$1:$B$19,2,FALSE))</f>
        <v>0</v>
      </c>
      <c r="AR216" t="b">
        <f>IF(ISNA(VLOOKUP(B216,[19]pavedBike!$A$1:$B$62,2,FALSE)),FALSE,VLOOKUP(B216,[19]pavedBike!$A$1:$B$62,2,FALSE))</f>
        <v>0</v>
      </c>
      <c r="AS216" t="b">
        <f>IF(ISNA(VLOOKUP(B216,[20]hasWalkingTrail!$A$1:$B$142,2,FALSE)),FALSE,VLOOKUP(B216,[20]hasWalkingTrail!$A$1:$B$142,2,FALSE))</f>
        <v>0</v>
      </c>
    </row>
    <row r="217" spans="1:45" x14ac:dyDescent="0.2">
      <c r="A217">
        <v>313</v>
      </c>
      <c r="B217" t="s">
        <v>349</v>
      </c>
      <c r="E217" t="s">
        <v>39</v>
      </c>
      <c r="G217">
        <v>-98</v>
      </c>
      <c r="H217">
        <v>29</v>
      </c>
      <c r="I217">
        <v>0</v>
      </c>
      <c r="J217" t="b">
        <v>0</v>
      </c>
      <c r="N217" t="b">
        <f>IF(ISNA(VLOOKUP(B217,[1]hasCommunityCenter!$A$1:$B$45,2,FALSE)),FALSE,VLOOKUP(B217,[1]hasCommunityCenter!$A$1:$B$45,2,FALSE))</f>
        <v>0</v>
      </c>
      <c r="O217" t="b">
        <v>0</v>
      </c>
      <c r="P217" t="b">
        <v>0</v>
      </c>
      <c r="Q217" t="b">
        <f>'School Parks'!P218=IF(ISNA(VLOOKUP(B217,[2]hasPublicArtDisplay!$A$1:$B$40,2,FALSE)),FALSE,VLOOKUP(B217,[2]hasPublicArtDisplay!$A$1:$B$40,2,FALSE))</f>
        <v>1</v>
      </c>
      <c r="R217" t="b">
        <f>IF(ISNA(VLOOKUP(B217,[3]hasRestrooms!$A$1:$B$63,2,FALSE)),FALSE,VLOOKUP(B217,[3]hasRestrooms!$A$1:$B$63,2,FALSE))</f>
        <v>0</v>
      </c>
      <c r="S217" t="b">
        <f>IF(ISNA(VLOOKUP(B217,[4]hasPortolet!$A$1:$B$81,2,FALSE)),FALSE,VLOOKUP(B217,[4]hasPortolet!$A$1:$B$81,2,FALSE))</f>
        <v>0</v>
      </c>
      <c r="T217" t="b">
        <f>IF(ISNA(VLOOKUP(B217,[5]hasWater!$A$1:$B$157,2,FALSE)),FALSE,VLOOKUP(B217,[5]hasWater!$A$1:$B$157,2,FALSE))</f>
        <v>0</v>
      </c>
      <c r="U217" t="b">
        <f>IF(ISNA(VLOOKUP(B217,[6]hasPavillion!$A$1:$B$97,2,FALSE)),FALSE,VLOOKUP(B217,[6]hasPavillion!$A$1:$B$97,2,FALSE))</f>
        <v>0</v>
      </c>
      <c r="V217" t="b">
        <f>IF(ISNA(VLOOKUP(B217,[7]hasPicnicTable!$A$1:$B$149,2,FALSE)),FALSE,VLOOKUP(B217,[7]hasPicnicTable!$A$1:$B$149,2,FALSE))</f>
        <v>0</v>
      </c>
      <c r="W217" t="b">
        <f>IF(ISNA(VLOOKUP(B217,[8]hasGrill!$A$1:$B$106,2,FALSE)),FALSE,VLOOKUP(B217,[8]hasGrill!$A$1:$B$106,2,FALSE))</f>
        <v>0</v>
      </c>
      <c r="X217" t="b">
        <f>IF(ISNA(VLOOKUP(B217,[9]hasPlayground!$A$1:$B$133,2,FALSE)),FALSE,VLOOKUP(B217,[9]hasPlayground!$A$1:$B$133,2,FALSE))</f>
        <v>0</v>
      </c>
      <c r="Y217" t="b">
        <f>IF(ISNA(VLOOKUP(B217,[10]hasBaseball!$A$1:$B$24,2,FALSE)),FALSE,VLOOKUP(B217,[10]hasBaseball!$A$1:$B$24,2,FALSE))</f>
        <v>0</v>
      </c>
      <c r="Z217" t="b">
        <f>IF(ISNA(VLOOKUP(B217,[11]hasBasketBall!$A$1:$B$90,2,FALSE)),FALSE,VLOOKUP(B217,[11]hasBasketBall!$A$1:$B$90,2,FALSE))</f>
        <v>0</v>
      </c>
      <c r="AA217" t="b">
        <v>0</v>
      </c>
      <c r="AB217" t="b">
        <v>0</v>
      </c>
      <c r="AC217" t="b">
        <v>0</v>
      </c>
      <c r="AD217" t="b">
        <v>0</v>
      </c>
      <c r="AE217" t="b">
        <f>IF(ISNA(VLOOKUP(B217,[12]hasDogPark!$A$1:$B$14,2,FALSE)),FALSE,VLOOKUP(B217,[12]hasDogPark!$A$1:$B$14,2,FALSE))</f>
        <v>0</v>
      </c>
      <c r="AF217" t="b">
        <v>0</v>
      </c>
      <c r="AG217" t="b">
        <v>0</v>
      </c>
      <c r="AH217" t="b">
        <v>0</v>
      </c>
      <c r="AI217" t="b">
        <v>0</v>
      </c>
      <c r="AJ217" t="b">
        <f>IF(ISNA(VLOOKUP(B217,[13]hasSkatePark!$A$1:$B$16,2,FALSE)),FALSE,VLOOKUP(B217,[13]hasSkatePark!$A$1:$B$16,2,FALSE))</f>
        <v>0</v>
      </c>
      <c r="AK217" t="b">
        <f>IF(ISNA(VLOOKUP(B217,[14]hasSoccer!$A$1:$B$31,2,FALSE)),FALSE,VLOOKUP(B217,[14]hasSoccer!$A$1:$B$31,2,FALSE))</f>
        <v>0</v>
      </c>
      <c r="AL217" t="b">
        <f>IF(ISNA(VLOOKUP(B217,[15]hasSoftball!$A$1:$B$55,2,FALSE)),FALSE,VLOOKUP(B217,[15]hasSoftball!$A$1:$B$55,2,FALSE))</f>
        <v>0</v>
      </c>
      <c r="AM217" t="b">
        <f>IF(ISNA(VLOOKUP(B217,[16]hasTennis!$A$1:$B$34,2,FALSE)),FALSE,VLOOKUP(B217,[16]hasTennis!$A$1:$B$34,2,FALSE))</f>
        <v>0</v>
      </c>
      <c r="AN217" t="b">
        <v>0</v>
      </c>
      <c r="AO217" t="b">
        <f>IF(ISNA(VLOOKUP(B217,[17]hasPool!$A$1:$B$29,2,FALSE)),FALSE,VLOOKUP(B217,[17]hasPool!$A$1:$B$29,2,FALSE))</f>
        <v>0</v>
      </c>
      <c r="AP217" t="b">
        <v>0</v>
      </c>
      <c r="AQ217" t="b">
        <f>IF(ISNA(VLOOKUP(B217,[18]unpavedBike!$A$1:$B$19,2,FALSE)),FALSE,VLOOKUP(B217,[18]unpavedBike!$A$1:$B$19,2,FALSE))</f>
        <v>0</v>
      </c>
      <c r="AR217" t="b">
        <f>IF(ISNA(VLOOKUP(B217,[19]pavedBike!$A$1:$B$62,2,FALSE)),FALSE,VLOOKUP(B217,[19]pavedBike!$A$1:$B$62,2,FALSE))</f>
        <v>0</v>
      </c>
      <c r="AS217" t="b">
        <f>IF(ISNA(VLOOKUP(B217,[20]hasWalkingTrail!$A$1:$B$142,2,FALSE)),FALSE,VLOOKUP(B217,[20]hasWalkingTrail!$A$1:$B$142,2,FALSE))</f>
        <v>0</v>
      </c>
    </row>
    <row r="218" spans="1:45" x14ac:dyDescent="0.2">
      <c r="A218">
        <v>315</v>
      </c>
      <c r="B218" t="s">
        <v>350</v>
      </c>
      <c r="E218" t="s">
        <v>39</v>
      </c>
      <c r="G218">
        <v>-98</v>
      </c>
      <c r="H218">
        <v>29</v>
      </c>
      <c r="I218">
        <v>0</v>
      </c>
      <c r="J218" t="b">
        <v>0</v>
      </c>
      <c r="N218" t="b">
        <f>IF(ISNA(VLOOKUP(B218,[1]hasCommunityCenter!$A$1:$B$45,2,FALSE)),FALSE,VLOOKUP(B218,[1]hasCommunityCenter!$A$1:$B$45,2,FALSE))</f>
        <v>0</v>
      </c>
      <c r="O218" t="b">
        <v>0</v>
      </c>
      <c r="P218" t="b">
        <v>0</v>
      </c>
      <c r="Q218" t="b">
        <f>'School Parks'!P219=IF(ISNA(VLOOKUP(B218,[2]hasPublicArtDisplay!$A$1:$B$40,2,FALSE)),FALSE,VLOOKUP(B218,[2]hasPublicArtDisplay!$A$1:$B$40,2,FALSE))</f>
        <v>1</v>
      </c>
      <c r="R218" t="b">
        <f>IF(ISNA(VLOOKUP(B218,[3]hasRestrooms!$A$1:$B$63,2,FALSE)),FALSE,VLOOKUP(B218,[3]hasRestrooms!$A$1:$B$63,2,FALSE))</f>
        <v>0</v>
      </c>
      <c r="S218" t="b">
        <f>IF(ISNA(VLOOKUP(B218,[4]hasPortolet!$A$1:$B$81,2,FALSE)),FALSE,VLOOKUP(B218,[4]hasPortolet!$A$1:$B$81,2,FALSE))</f>
        <v>0</v>
      </c>
      <c r="T218" t="b">
        <f>IF(ISNA(VLOOKUP(B218,[5]hasWater!$A$1:$B$157,2,FALSE)),FALSE,VLOOKUP(B218,[5]hasWater!$A$1:$B$157,2,FALSE))</f>
        <v>0</v>
      </c>
      <c r="U218" t="b">
        <f>IF(ISNA(VLOOKUP(B218,[6]hasPavillion!$A$1:$B$97,2,FALSE)),FALSE,VLOOKUP(B218,[6]hasPavillion!$A$1:$B$97,2,FALSE))</f>
        <v>0</v>
      </c>
      <c r="V218" t="b">
        <f>IF(ISNA(VLOOKUP(B218,[7]hasPicnicTable!$A$1:$B$149,2,FALSE)),FALSE,VLOOKUP(B218,[7]hasPicnicTable!$A$1:$B$149,2,FALSE))</f>
        <v>0</v>
      </c>
      <c r="W218" t="b">
        <f>IF(ISNA(VLOOKUP(B218,[8]hasGrill!$A$1:$B$106,2,FALSE)),FALSE,VLOOKUP(B218,[8]hasGrill!$A$1:$B$106,2,FALSE))</f>
        <v>0</v>
      </c>
      <c r="X218" t="b">
        <f>IF(ISNA(VLOOKUP(B218,[9]hasPlayground!$A$1:$B$133,2,FALSE)),FALSE,VLOOKUP(B218,[9]hasPlayground!$A$1:$B$133,2,FALSE))</f>
        <v>0</v>
      </c>
      <c r="Y218" t="b">
        <f>IF(ISNA(VLOOKUP(B218,[10]hasBaseball!$A$1:$B$24,2,FALSE)),FALSE,VLOOKUP(B218,[10]hasBaseball!$A$1:$B$24,2,FALSE))</f>
        <v>0</v>
      </c>
      <c r="Z218" t="b">
        <f>IF(ISNA(VLOOKUP(B218,[11]hasBasketBall!$A$1:$B$90,2,FALSE)),FALSE,VLOOKUP(B218,[11]hasBasketBall!$A$1:$B$90,2,FALSE))</f>
        <v>0</v>
      </c>
      <c r="AA218" t="b">
        <v>0</v>
      </c>
      <c r="AB218" t="b">
        <v>0</v>
      </c>
      <c r="AC218" t="b">
        <v>0</v>
      </c>
      <c r="AD218" t="b">
        <v>0</v>
      </c>
      <c r="AE218" t="b">
        <f>IF(ISNA(VLOOKUP(B218,[12]hasDogPark!$A$1:$B$14,2,FALSE)),FALSE,VLOOKUP(B218,[12]hasDogPark!$A$1:$B$14,2,FALSE))</f>
        <v>0</v>
      </c>
      <c r="AF218" t="b">
        <v>0</v>
      </c>
      <c r="AG218" t="b">
        <v>0</v>
      </c>
      <c r="AH218" t="b">
        <v>0</v>
      </c>
      <c r="AI218" t="b">
        <v>0</v>
      </c>
      <c r="AJ218" t="b">
        <f>IF(ISNA(VLOOKUP(B218,[13]hasSkatePark!$A$1:$B$16,2,FALSE)),FALSE,VLOOKUP(B218,[13]hasSkatePark!$A$1:$B$16,2,FALSE))</f>
        <v>0</v>
      </c>
      <c r="AK218" t="b">
        <f>IF(ISNA(VLOOKUP(B218,[14]hasSoccer!$A$1:$B$31,2,FALSE)),FALSE,VLOOKUP(B218,[14]hasSoccer!$A$1:$B$31,2,FALSE))</f>
        <v>0</v>
      </c>
      <c r="AL218" t="b">
        <f>IF(ISNA(VLOOKUP(B218,[15]hasSoftball!$A$1:$B$55,2,FALSE)),FALSE,VLOOKUP(B218,[15]hasSoftball!$A$1:$B$55,2,FALSE))</f>
        <v>0</v>
      </c>
      <c r="AM218" t="b">
        <f>IF(ISNA(VLOOKUP(B218,[16]hasTennis!$A$1:$B$34,2,FALSE)),FALSE,VLOOKUP(B218,[16]hasTennis!$A$1:$B$34,2,FALSE))</f>
        <v>0</v>
      </c>
      <c r="AN218" t="b">
        <v>0</v>
      </c>
      <c r="AO218" t="b">
        <f>IF(ISNA(VLOOKUP(B218,[17]hasPool!$A$1:$B$29,2,FALSE)),FALSE,VLOOKUP(B218,[17]hasPool!$A$1:$B$29,2,FALSE))</f>
        <v>0</v>
      </c>
      <c r="AP218" t="b">
        <v>0</v>
      </c>
      <c r="AQ218" t="b">
        <f>IF(ISNA(VLOOKUP(B218,[18]unpavedBike!$A$1:$B$19,2,FALSE)),FALSE,VLOOKUP(B218,[18]unpavedBike!$A$1:$B$19,2,FALSE))</f>
        <v>0</v>
      </c>
      <c r="AR218" t="b">
        <f>IF(ISNA(VLOOKUP(B218,[19]pavedBike!$A$1:$B$62,2,FALSE)),FALSE,VLOOKUP(B218,[19]pavedBike!$A$1:$B$62,2,FALSE))</f>
        <v>0</v>
      </c>
      <c r="AS218" t="b">
        <f>IF(ISNA(VLOOKUP(B218,[20]hasWalkingTrail!$A$1:$B$142,2,FALSE)),FALSE,VLOOKUP(B218,[20]hasWalkingTrail!$A$1:$B$142,2,FALSE))</f>
        <v>1</v>
      </c>
    </row>
    <row r="219" spans="1:45" x14ac:dyDescent="0.2">
      <c r="A219">
        <v>316</v>
      </c>
      <c r="B219" t="s">
        <v>351</v>
      </c>
      <c r="E219" t="s">
        <v>39</v>
      </c>
      <c r="G219">
        <v>-98</v>
      </c>
      <c r="H219">
        <v>29</v>
      </c>
      <c r="I219">
        <v>0</v>
      </c>
      <c r="J219" t="b">
        <v>0</v>
      </c>
      <c r="N219" t="b">
        <f>IF(ISNA(VLOOKUP(B219,[1]hasCommunityCenter!$A$1:$B$45,2,FALSE)),FALSE,VLOOKUP(B219,[1]hasCommunityCenter!$A$1:$B$45,2,FALSE))</f>
        <v>0</v>
      </c>
      <c r="O219" t="b">
        <v>0</v>
      </c>
      <c r="P219" t="b">
        <v>0</v>
      </c>
      <c r="Q219" t="b">
        <f>'School Parks'!P220=IF(ISNA(VLOOKUP(B219,[2]hasPublicArtDisplay!$A$1:$B$40,2,FALSE)),FALSE,VLOOKUP(B219,[2]hasPublicArtDisplay!$A$1:$B$40,2,FALSE))</f>
        <v>1</v>
      </c>
      <c r="R219" t="b">
        <f>IF(ISNA(VLOOKUP(B219,[3]hasRestrooms!$A$1:$B$63,2,FALSE)),FALSE,VLOOKUP(B219,[3]hasRestrooms!$A$1:$B$63,2,FALSE))</f>
        <v>0</v>
      </c>
      <c r="S219" t="b">
        <f>IF(ISNA(VLOOKUP(B219,[4]hasPortolet!$A$1:$B$81,2,FALSE)),FALSE,VLOOKUP(B219,[4]hasPortolet!$A$1:$B$81,2,FALSE))</f>
        <v>0</v>
      </c>
      <c r="T219" t="b">
        <f>IF(ISNA(VLOOKUP(B219,[5]hasWater!$A$1:$B$157,2,FALSE)),FALSE,VLOOKUP(B219,[5]hasWater!$A$1:$B$157,2,FALSE))</f>
        <v>0</v>
      </c>
      <c r="U219" t="b">
        <f>IF(ISNA(VLOOKUP(B219,[6]hasPavillion!$A$1:$B$97,2,FALSE)),FALSE,VLOOKUP(B219,[6]hasPavillion!$A$1:$B$97,2,FALSE))</f>
        <v>0</v>
      </c>
      <c r="V219" t="b">
        <f>IF(ISNA(VLOOKUP(B219,[7]hasPicnicTable!$A$1:$B$149,2,FALSE)),FALSE,VLOOKUP(B219,[7]hasPicnicTable!$A$1:$B$149,2,FALSE))</f>
        <v>0</v>
      </c>
      <c r="W219" t="b">
        <f>IF(ISNA(VLOOKUP(B219,[8]hasGrill!$A$1:$B$106,2,FALSE)),FALSE,VLOOKUP(B219,[8]hasGrill!$A$1:$B$106,2,FALSE))</f>
        <v>0</v>
      </c>
      <c r="X219" t="b">
        <f>IF(ISNA(VLOOKUP(B219,[9]hasPlayground!$A$1:$B$133,2,FALSE)),FALSE,VLOOKUP(B219,[9]hasPlayground!$A$1:$B$133,2,FALSE))</f>
        <v>0</v>
      </c>
      <c r="Y219" t="b">
        <f>IF(ISNA(VLOOKUP(B219,[10]hasBaseball!$A$1:$B$24,2,FALSE)),FALSE,VLOOKUP(B219,[10]hasBaseball!$A$1:$B$24,2,FALSE))</f>
        <v>0</v>
      </c>
      <c r="Z219" t="b">
        <f>IF(ISNA(VLOOKUP(B219,[11]hasBasketBall!$A$1:$B$90,2,FALSE)),FALSE,VLOOKUP(B219,[11]hasBasketBall!$A$1:$B$90,2,FALSE))</f>
        <v>0</v>
      </c>
      <c r="AA219" t="b">
        <v>0</v>
      </c>
      <c r="AB219" t="b">
        <v>0</v>
      </c>
      <c r="AC219" t="b">
        <v>0</v>
      </c>
      <c r="AD219" t="b">
        <v>0</v>
      </c>
      <c r="AE219" t="b">
        <f>IF(ISNA(VLOOKUP(B219,[12]hasDogPark!$A$1:$B$14,2,FALSE)),FALSE,VLOOKUP(B219,[12]hasDogPark!$A$1:$B$14,2,FALSE))</f>
        <v>0</v>
      </c>
      <c r="AF219" t="b">
        <v>0</v>
      </c>
      <c r="AG219" t="b">
        <v>0</v>
      </c>
      <c r="AH219" t="b">
        <v>0</v>
      </c>
      <c r="AI219" t="b">
        <v>0</v>
      </c>
      <c r="AJ219" t="b">
        <f>IF(ISNA(VLOOKUP(B219,[13]hasSkatePark!$A$1:$B$16,2,FALSE)),FALSE,VLOOKUP(B219,[13]hasSkatePark!$A$1:$B$16,2,FALSE))</f>
        <v>0</v>
      </c>
      <c r="AK219" t="b">
        <f>IF(ISNA(VLOOKUP(B219,[14]hasSoccer!$A$1:$B$31,2,FALSE)),FALSE,VLOOKUP(B219,[14]hasSoccer!$A$1:$B$31,2,FALSE))</f>
        <v>0</v>
      </c>
      <c r="AL219" t="b">
        <f>IF(ISNA(VLOOKUP(B219,[15]hasSoftball!$A$1:$B$55,2,FALSE)),FALSE,VLOOKUP(B219,[15]hasSoftball!$A$1:$B$55,2,FALSE))</f>
        <v>0</v>
      </c>
      <c r="AM219" t="b">
        <f>IF(ISNA(VLOOKUP(B219,[16]hasTennis!$A$1:$B$34,2,FALSE)),FALSE,VLOOKUP(B219,[16]hasTennis!$A$1:$B$34,2,FALSE))</f>
        <v>0</v>
      </c>
      <c r="AN219" t="b">
        <v>0</v>
      </c>
      <c r="AO219" t="b">
        <f>IF(ISNA(VLOOKUP(B219,[17]hasPool!$A$1:$B$29,2,FALSE)),FALSE,VLOOKUP(B219,[17]hasPool!$A$1:$B$29,2,FALSE))</f>
        <v>0</v>
      </c>
      <c r="AP219" t="b">
        <v>0</v>
      </c>
      <c r="AQ219" t="b">
        <f>IF(ISNA(VLOOKUP(B219,[18]unpavedBike!$A$1:$B$19,2,FALSE)),FALSE,VLOOKUP(B219,[18]unpavedBike!$A$1:$B$19,2,FALSE))</f>
        <v>0</v>
      </c>
      <c r="AR219" t="b">
        <f>IF(ISNA(VLOOKUP(B219,[19]pavedBike!$A$1:$B$62,2,FALSE)),FALSE,VLOOKUP(B219,[19]pavedBike!$A$1:$B$62,2,FALSE))</f>
        <v>0</v>
      </c>
      <c r="AS219" t="b">
        <f>IF(ISNA(VLOOKUP(B219,[20]hasWalkingTrail!$A$1:$B$142,2,FALSE)),FALSE,VLOOKUP(B219,[20]hasWalkingTrail!$A$1:$B$142,2,FALSE))</f>
        <v>0</v>
      </c>
    </row>
    <row r="220" spans="1:45" x14ac:dyDescent="0.2">
      <c r="A220">
        <v>346</v>
      </c>
      <c r="B220" t="s">
        <v>352</v>
      </c>
      <c r="E220" t="s">
        <v>39</v>
      </c>
      <c r="G220">
        <v>-98</v>
      </c>
      <c r="H220">
        <v>29</v>
      </c>
      <c r="I220">
        <v>0</v>
      </c>
      <c r="J220" t="b">
        <v>0</v>
      </c>
      <c r="N220" t="b">
        <f>IF(ISNA(VLOOKUP(B220,[1]hasCommunityCenter!$A$1:$B$45,2,FALSE)),FALSE,VLOOKUP(B220,[1]hasCommunityCenter!$A$1:$B$45,2,FALSE))</f>
        <v>0</v>
      </c>
      <c r="O220" t="b">
        <v>0</v>
      </c>
      <c r="P220" t="b">
        <v>0</v>
      </c>
      <c r="Q220" t="b">
        <f>'School Parks'!P221=IF(ISNA(VLOOKUP(B220,[2]hasPublicArtDisplay!$A$1:$B$40,2,FALSE)),FALSE,VLOOKUP(B220,[2]hasPublicArtDisplay!$A$1:$B$40,2,FALSE))</f>
        <v>1</v>
      </c>
      <c r="R220" t="b">
        <f>IF(ISNA(VLOOKUP(B220,[3]hasRestrooms!$A$1:$B$63,2,FALSE)),FALSE,VLOOKUP(B220,[3]hasRestrooms!$A$1:$B$63,2,FALSE))</f>
        <v>0</v>
      </c>
      <c r="S220" t="b">
        <f>IF(ISNA(VLOOKUP(B220,[4]hasPortolet!$A$1:$B$81,2,FALSE)),FALSE,VLOOKUP(B220,[4]hasPortolet!$A$1:$B$81,2,FALSE))</f>
        <v>1</v>
      </c>
      <c r="T220" t="b">
        <f>IF(ISNA(VLOOKUP(B220,[5]hasWater!$A$1:$B$157,2,FALSE)),FALSE,VLOOKUP(B220,[5]hasWater!$A$1:$B$157,2,FALSE))</f>
        <v>1</v>
      </c>
      <c r="U220" t="b">
        <f>IF(ISNA(VLOOKUP(B220,[6]hasPavillion!$A$1:$B$97,2,FALSE)),FALSE,VLOOKUP(B220,[6]hasPavillion!$A$1:$B$97,2,FALSE))</f>
        <v>1</v>
      </c>
      <c r="V220" t="b">
        <f>IF(ISNA(VLOOKUP(B220,[7]hasPicnicTable!$A$1:$B$149,2,FALSE)),FALSE,VLOOKUP(B220,[7]hasPicnicTable!$A$1:$B$149,2,FALSE))</f>
        <v>0</v>
      </c>
      <c r="W220" t="b">
        <f>IF(ISNA(VLOOKUP(B220,[8]hasGrill!$A$1:$B$106,2,FALSE)),FALSE,VLOOKUP(B220,[8]hasGrill!$A$1:$B$106,2,FALSE))</f>
        <v>0</v>
      </c>
      <c r="X220" t="b">
        <f>IF(ISNA(VLOOKUP(B220,[9]hasPlayground!$A$1:$B$133,2,FALSE)),FALSE,VLOOKUP(B220,[9]hasPlayground!$A$1:$B$133,2,FALSE))</f>
        <v>1</v>
      </c>
      <c r="Y220" t="b">
        <f>IF(ISNA(VLOOKUP(B220,[10]hasBaseball!$A$1:$B$24,2,FALSE)),FALSE,VLOOKUP(B220,[10]hasBaseball!$A$1:$B$24,2,FALSE))</f>
        <v>0</v>
      </c>
      <c r="Z220" t="b">
        <f>IF(ISNA(VLOOKUP(B220,[11]hasBasketBall!$A$1:$B$90,2,FALSE)),FALSE,VLOOKUP(B220,[11]hasBasketBall!$A$1:$B$90,2,FALSE))</f>
        <v>1</v>
      </c>
      <c r="AA220" t="b">
        <v>0</v>
      </c>
      <c r="AB220" t="b">
        <v>0</v>
      </c>
      <c r="AC220" t="b">
        <v>0</v>
      </c>
      <c r="AD220" t="b">
        <v>0</v>
      </c>
      <c r="AE220" t="b">
        <f>IF(ISNA(VLOOKUP(B220,[12]hasDogPark!$A$1:$B$14,2,FALSE)),FALSE,VLOOKUP(B220,[12]hasDogPark!$A$1:$B$14,2,FALSE))</f>
        <v>0</v>
      </c>
      <c r="AF220" t="b">
        <v>0</v>
      </c>
      <c r="AG220" t="b">
        <v>0</v>
      </c>
      <c r="AH220" t="b">
        <v>0</v>
      </c>
      <c r="AI220" t="b">
        <v>0</v>
      </c>
      <c r="AJ220" t="b">
        <f>IF(ISNA(VLOOKUP(B220,[13]hasSkatePark!$A$1:$B$16,2,FALSE)),FALSE,VLOOKUP(B220,[13]hasSkatePark!$A$1:$B$16,2,FALSE))</f>
        <v>0</v>
      </c>
      <c r="AK220" t="b">
        <f>IF(ISNA(VLOOKUP(B220,[14]hasSoccer!$A$1:$B$31,2,FALSE)),FALSE,VLOOKUP(B220,[14]hasSoccer!$A$1:$B$31,2,FALSE))</f>
        <v>0</v>
      </c>
      <c r="AL220" t="b">
        <f>IF(ISNA(VLOOKUP(B220,[15]hasSoftball!$A$1:$B$55,2,FALSE)),FALSE,VLOOKUP(B220,[15]hasSoftball!$A$1:$B$55,2,FALSE))</f>
        <v>0</v>
      </c>
      <c r="AM220" t="b">
        <f>IF(ISNA(VLOOKUP(B220,[16]hasTennis!$A$1:$B$34,2,FALSE)),FALSE,VLOOKUP(B220,[16]hasTennis!$A$1:$B$34,2,FALSE))</f>
        <v>0</v>
      </c>
      <c r="AN220" t="b">
        <v>0</v>
      </c>
      <c r="AO220" t="b">
        <f>IF(ISNA(VLOOKUP(B220,[17]hasPool!$A$1:$B$29,2,FALSE)),FALSE,VLOOKUP(B220,[17]hasPool!$A$1:$B$29,2,FALSE))</f>
        <v>0</v>
      </c>
      <c r="AP220" t="b">
        <v>0</v>
      </c>
      <c r="AQ220" t="b">
        <f>IF(ISNA(VLOOKUP(B220,[18]unpavedBike!$A$1:$B$19,2,FALSE)),FALSE,VLOOKUP(B220,[18]unpavedBike!$A$1:$B$19,2,FALSE))</f>
        <v>0</v>
      </c>
      <c r="AR220" t="b">
        <f>IF(ISNA(VLOOKUP(B220,[19]pavedBike!$A$1:$B$62,2,FALSE)),FALSE,VLOOKUP(B220,[19]pavedBike!$A$1:$B$62,2,FALSE))</f>
        <v>0</v>
      </c>
      <c r="AS220" t="b">
        <f>IF(ISNA(VLOOKUP(B220,[20]hasWalkingTrail!$A$1:$B$142,2,FALSE)),FALSE,VLOOKUP(B220,[20]hasWalkingTrail!$A$1:$B$142,2,FALSE))</f>
        <v>1</v>
      </c>
    </row>
    <row r="221" spans="1:45" x14ac:dyDescent="0.2">
      <c r="A221">
        <v>347</v>
      </c>
      <c r="B221" t="s">
        <v>353</v>
      </c>
      <c r="E221" t="s">
        <v>39</v>
      </c>
      <c r="G221">
        <v>-98</v>
      </c>
      <c r="H221">
        <v>29</v>
      </c>
      <c r="I221">
        <v>0</v>
      </c>
      <c r="J221" t="b">
        <v>0</v>
      </c>
      <c r="N221" t="b">
        <f>IF(ISNA(VLOOKUP(B221,[1]hasCommunityCenter!$A$1:$B$45,2,FALSE)),FALSE,VLOOKUP(B221,[1]hasCommunityCenter!$A$1:$B$45,2,FALSE))</f>
        <v>0</v>
      </c>
      <c r="O221" t="b">
        <v>0</v>
      </c>
      <c r="P221" t="b">
        <v>0</v>
      </c>
      <c r="Q221" t="b">
        <f>'School Parks'!P222=IF(ISNA(VLOOKUP(B221,[2]hasPublicArtDisplay!$A$1:$B$40,2,FALSE)),FALSE,VLOOKUP(B221,[2]hasPublicArtDisplay!$A$1:$B$40,2,FALSE))</f>
        <v>1</v>
      </c>
      <c r="R221" t="b">
        <f>IF(ISNA(VLOOKUP(B221,[3]hasRestrooms!$A$1:$B$63,2,FALSE)),FALSE,VLOOKUP(B221,[3]hasRestrooms!$A$1:$B$63,2,FALSE))</f>
        <v>0</v>
      </c>
      <c r="S221" t="b">
        <f>IF(ISNA(VLOOKUP(B221,[4]hasPortolet!$A$1:$B$81,2,FALSE)),FALSE,VLOOKUP(B221,[4]hasPortolet!$A$1:$B$81,2,FALSE))</f>
        <v>0</v>
      </c>
      <c r="T221" t="b">
        <f>IF(ISNA(VLOOKUP(B221,[5]hasWater!$A$1:$B$157,2,FALSE)),FALSE,VLOOKUP(B221,[5]hasWater!$A$1:$B$157,2,FALSE))</f>
        <v>0</v>
      </c>
      <c r="U221" t="b">
        <f>IF(ISNA(VLOOKUP(B221,[6]hasPavillion!$A$1:$B$97,2,FALSE)),FALSE,VLOOKUP(B221,[6]hasPavillion!$A$1:$B$97,2,FALSE))</f>
        <v>0</v>
      </c>
      <c r="V221" t="b">
        <f>IF(ISNA(VLOOKUP(B221,[7]hasPicnicTable!$A$1:$B$149,2,FALSE)),FALSE,VLOOKUP(B221,[7]hasPicnicTable!$A$1:$B$149,2,FALSE))</f>
        <v>0</v>
      </c>
      <c r="W221" t="b">
        <f>IF(ISNA(VLOOKUP(B221,[8]hasGrill!$A$1:$B$106,2,FALSE)),FALSE,VLOOKUP(B221,[8]hasGrill!$A$1:$B$106,2,FALSE))</f>
        <v>0</v>
      </c>
      <c r="X221" t="b">
        <f>IF(ISNA(VLOOKUP(B221,[9]hasPlayground!$A$1:$B$133,2,FALSE)),FALSE,VLOOKUP(B221,[9]hasPlayground!$A$1:$B$133,2,FALSE))</f>
        <v>0</v>
      </c>
      <c r="Y221" t="b">
        <f>IF(ISNA(VLOOKUP(B221,[10]hasBaseball!$A$1:$B$24,2,FALSE)),FALSE,VLOOKUP(B221,[10]hasBaseball!$A$1:$B$24,2,FALSE))</f>
        <v>0</v>
      </c>
      <c r="Z221" t="b">
        <f>IF(ISNA(VLOOKUP(B221,[11]hasBasketBall!$A$1:$B$90,2,FALSE)),FALSE,VLOOKUP(B221,[11]hasBasketBall!$A$1:$B$90,2,FALSE))</f>
        <v>0</v>
      </c>
      <c r="AA221" t="b">
        <v>0</v>
      </c>
      <c r="AB221" t="b">
        <v>0</v>
      </c>
      <c r="AC221" t="b">
        <v>0</v>
      </c>
      <c r="AD221" t="b">
        <v>0</v>
      </c>
      <c r="AE221" t="b">
        <f>IF(ISNA(VLOOKUP(B221,[12]hasDogPark!$A$1:$B$14,2,FALSE)),FALSE,VLOOKUP(B221,[12]hasDogPark!$A$1:$B$14,2,FALSE))</f>
        <v>0</v>
      </c>
      <c r="AF221" t="b">
        <v>0</v>
      </c>
      <c r="AG221" t="b">
        <v>0</v>
      </c>
      <c r="AH221" t="b">
        <v>0</v>
      </c>
      <c r="AI221" t="b">
        <v>0</v>
      </c>
      <c r="AJ221" t="b">
        <f>IF(ISNA(VLOOKUP(B221,[13]hasSkatePark!$A$1:$B$16,2,FALSE)),FALSE,VLOOKUP(B221,[13]hasSkatePark!$A$1:$B$16,2,FALSE))</f>
        <v>0</v>
      </c>
      <c r="AK221" t="b">
        <f>IF(ISNA(VLOOKUP(B221,[14]hasSoccer!$A$1:$B$31,2,FALSE)),FALSE,VLOOKUP(B221,[14]hasSoccer!$A$1:$B$31,2,FALSE))</f>
        <v>0</v>
      </c>
      <c r="AL221" t="b">
        <f>IF(ISNA(VLOOKUP(B221,[15]hasSoftball!$A$1:$B$55,2,FALSE)),FALSE,VLOOKUP(B221,[15]hasSoftball!$A$1:$B$55,2,FALSE))</f>
        <v>0</v>
      </c>
      <c r="AM221" t="b">
        <f>IF(ISNA(VLOOKUP(B221,[16]hasTennis!$A$1:$B$34,2,FALSE)),FALSE,VLOOKUP(B221,[16]hasTennis!$A$1:$B$34,2,FALSE))</f>
        <v>0</v>
      </c>
      <c r="AN221" t="b">
        <v>0</v>
      </c>
      <c r="AO221" t="b">
        <f>IF(ISNA(VLOOKUP(B221,[17]hasPool!$A$1:$B$29,2,FALSE)),FALSE,VLOOKUP(B221,[17]hasPool!$A$1:$B$29,2,FALSE))</f>
        <v>0</v>
      </c>
      <c r="AP221" t="b">
        <v>0</v>
      </c>
      <c r="AQ221" t="b">
        <f>IF(ISNA(VLOOKUP(B221,[18]unpavedBike!$A$1:$B$19,2,FALSE)),FALSE,VLOOKUP(B221,[18]unpavedBike!$A$1:$B$19,2,FALSE))</f>
        <v>0</v>
      </c>
      <c r="AR221" t="b">
        <f>IF(ISNA(VLOOKUP(B221,[19]pavedBike!$A$1:$B$62,2,FALSE)),FALSE,VLOOKUP(B221,[19]pavedBike!$A$1:$B$62,2,FALSE))</f>
        <v>0</v>
      </c>
      <c r="AS221" t="b">
        <f>IF(ISNA(VLOOKUP(B221,[20]hasWalkingTrail!$A$1:$B$142,2,FALSE)),FALSE,VLOOKUP(B221,[20]hasWalkingTrail!$A$1:$B$142,2,FALSE))</f>
        <v>0</v>
      </c>
    </row>
    <row r="222" spans="1:45" x14ac:dyDescent="0.2">
      <c r="A222">
        <v>349</v>
      </c>
      <c r="B222" t="s">
        <v>354</v>
      </c>
      <c r="E222" t="s">
        <v>39</v>
      </c>
      <c r="G222">
        <v>-98</v>
      </c>
      <c r="H222">
        <v>29</v>
      </c>
      <c r="I222">
        <v>0</v>
      </c>
      <c r="J222" t="b">
        <v>0</v>
      </c>
      <c r="N222" t="b">
        <f>IF(ISNA(VLOOKUP(B222,[1]hasCommunityCenter!$A$1:$B$45,2,FALSE)),FALSE,VLOOKUP(B222,[1]hasCommunityCenter!$A$1:$B$45,2,FALSE))</f>
        <v>0</v>
      </c>
      <c r="O222" t="b">
        <v>0</v>
      </c>
      <c r="P222" t="b">
        <v>0</v>
      </c>
      <c r="Q222" t="b">
        <f>'School Parks'!P223=IF(ISNA(VLOOKUP(B222,[2]hasPublicArtDisplay!$A$1:$B$40,2,FALSE)),FALSE,VLOOKUP(B222,[2]hasPublicArtDisplay!$A$1:$B$40,2,FALSE))</f>
        <v>1</v>
      </c>
      <c r="R222" t="b">
        <f>IF(ISNA(VLOOKUP(B222,[3]hasRestrooms!$A$1:$B$63,2,FALSE)),FALSE,VLOOKUP(B222,[3]hasRestrooms!$A$1:$B$63,2,FALSE))</f>
        <v>0</v>
      </c>
      <c r="S222" t="b">
        <f>IF(ISNA(VLOOKUP(B222,[4]hasPortolet!$A$1:$B$81,2,FALSE)),FALSE,VLOOKUP(B222,[4]hasPortolet!$A$1:$B$81,2,FALSE))</f>
        <v>0</v>
      </c>
      <c r="T222" t="b">
        <f>IF(ISNA(VLOOKUP(B222,[5]hasWater!$A$1:$B$157,2,FALSE)),FALSE,VLOOKUP(B222,[5]hasWater!$A$1:$B$157,2,FALSE))</f>
        <v>0</v>
      </c>
      <c r="U222" t="b">
        <f>IF(ISNA(VLOOKUP(B222,[6]hasPavillion!$A$1:$B$97,2,FALSE)),FALSE,VLOOKUP(B222,[6]hasPavillion!$A$1:$B$97,2,FALSE))</f>
        <v>0</v>
      </c>
      <c r="V222" t="b">
        <f>IF(ISNA(VLOOKUP(B222,[7]hasPicnicTable!$A$1:$B$149,2,FALSE)),FALSE,VLOOKUP(B222,[7]hasPicnicTable!$A$1:$B$149,2,FALSE))</f>
        <v>0</v>
      </c>
      <c r="W222" t="b">
        <f>IF(ISNA(VLOOKUP(B222,[8]hasGrill!$A$1:$B$106,2,FALSE)),FALSE,VLOOKUP(B222,[8]hasGrill!$A$1:$B$106,2,FALSE))</f>
        <v>0</v>
      </c>
      <c r="X222" t="b">
        <f>IF(ISNA(VLOOKUP(B222,[9]hasPlayground!$A$1:$B$133,2,FALSE)),FALSE,VLOOKUP(B222,[9]hasPlayground!$A$1:$B$133,2,FALSE))</f>
        <v>0</v>
      </c>
      <c r="Y222" t="b">
        <f>IF(ISNA(VLOOKUP(B222,[10]hasBaseball!$A$1:$B$24,2,FALSE)),FALSE,VLOOKUP(B222,[10]hasBaseball!$A$1:$B$24,2,FALSE))</f>
        <v>0</v>
      </c>
      <c r="Z222" t="b">
        <f>IF(ISNA(VLOOKUP(B222,[11]hasBasketBall!$A$1:$B$90,2,FALSE)),FALSE,VLOOKUP(B222,[11]hasBasketBall!$A$1:$B$90,2,FALSE))</f>
        <v>0</v>
      </c>
      <c r="AA222" t="b">
        <v>0</v>
      </c>
      <c r="AB222" t="b">
        <v>0</v>
      </c>
      <c r="AC222" t="b">
        <v>0</v>
      </c>
      <c r="AD222" t="b">
        <v>0</v>
      </c>
      <c r="AE222" t="b">
        <f>IF(ISNA(VLOOKUP(B222,[12]hasDogPark!$A$1:$B$14,2,FALSE)),FALSE,VLOOKUP(B222,[12]hasDogPark!$A$1:$B$14,2,FALSE))</f>
        <v>0</v>
      </c>
      <c r="AF222" t="b">
        <v>0</v>
      </c>
      <c r="AG222" t="b">
        <v>0</v>
      </c>
      <c r="AH222" t="b">
        <v>0</v>
      </c>
      <c r="AI222" t="b">
        <v>0</v>
      </c>
      <c r="AJ222" t="b">
        <f>IF(ISNA(VLOOKUP(B222,[13]hasSkatePark!$A$1:$B$16,2,FALSE)),FALSE,VLOOKUP(B222,[13]hasSkatePark!$A$1:$B$16,2,FALSE))</f>
        <v>0</v>
      </c>
      <c r="AK222" t="b">
        <f>IF(ISNA(VLOOKUP(B222,[14]hasSoccer!$A$1:$B$31,2,FALSE)),FALSE,VLOOKUP(B222,[14]hasSoccer!$A$1:$B$31,2,FALSE))</f>
        <v>0</v>
      </c>
      <c r="AL222" t="b">
        <f>IF(ISNA(VLOOKUP(B222,[15]hasSoftball!$A$1:$B$55,2,FALSE)),FALSE,VLOOKUP(B222,[15]hasSoftball!$A$1:$B$55,2,FALSE))</f>
        <v>0</v>
      </c>
      <c r="AM222" t="b">
        <f>IF(ISNA(VLOOKUP(B222,[16]hasTennis!$A$1:$B$34,2,FALSE)),FALSE,VLOOKUP(B222,[16]hasTennis!$A$1:$B$34,2,FALSE))</f>
        <v>0</v>
      </c>
      <c r="AN222" t="b">
        <v>0</v>
      </c>
      <c r="AO222" t="b">
        <f>IF(ISNA(VLOOKUP(B222,[17]hasPool!$A$1:$B$29,2,FALSE)),FALSE,VLOOKUP(B222,[17]hasPool!$A$1:$B$29,2,FALSE))</f>
        <v>0</v>
      </c>
      <c r="AP222" t="b">
        <v>0</v>
      </c>
      <c r="AQ222" t="b">
        <f>IF(ISNA(VLOOKUP(B222,[18]unpavedBike!$A$1:$B$19,2,FALSE)),FALSE,VLOOKUP(B222,[18]unpavedBike!$A$1:$B$19,2,FALSE))</f>
        <v>0</v>
      </c>
      <c r="AR222" t="b">
        <f>IF(ISNA(VLOOKUP(B222,[19]pavedBike!$A$1:$B$62,2,FALSE)),FALSE,VLOOKUP(B222,[19]pavedBike!$A$1:$B$62,2,FALSE))</f>
        <v>0</v>
      </c>
      <c r="AS222" t="b">
        <f>IF(ISNA(VLOOKUP(B222,[20]hasWalkingTrail!$A$1:$B$142,2,FALSE)),FALSE,VLOOKUP(B222,[20]hasWalkingTrail!$A$1:$B$142,2,FALSE))</f>
        <v>0</v>
      </c>
    </row>
    <row r="223" spans="1:45" x14ac:dyDescent="0.2">
      <c r="A223">
        <v>352</v>
      </c>
      <c r="B223" t="s">
        <v>355</v>
      </c>
      <c r="E223" t="s">
        <v>39</v>
      </c>
      <c r="G223">
        <v>-98</v>
      </c>
      <c r="H223">
        <v>29</v>
      </c>
      <c r="I223">
        <v>0</v>
      </c>
      <c r="J223" t="b">
        <v>0</v>
      </c>
      <c r="N223" t="b">
        <f>IF(ISNA(VLOOKUP(B223,[1]hasCommunityCenter!$A$1:$B$45,2,FALSE)),FALSE,VLOOKUP(B223,[1]hasCommunityCenter!$A$1:$B$45,2,FALSE))</f>
        <v>0</v>
      </c>
      <c r="O223" t="b">
        <v>0</v>
      </c>
      <c r="P223" t="b">
        <v>0</v>
      </c>
      <c r="Q223" t="b">
        <f>'School Parks'!P224=IF(ISNA(VLOOKUP(B223,[2]hasPublicArtDisplay!$A$1:$B$40,2,FALSE)),FALSE,VLOOKUP(B223,[2]hasPublicArtDisplay!$A$1:$B$40,2,FALSE))</f>
        <v>1</v>
      </c>
      <c r="R223" t="b">
        <f>IF(ISNA(VLOOKUP(B223,[3]hasRestrooms!$A$1:$B$63,2,FALSE)),FALSE,VLOOKUP(B223,[3]hasRestrooms!$A$1:$B$63,2,FALSE))</f>
        <v>0</v>
      </c>
      <c r="S223" t="b">
        <f>IF(ISNA(VLOOKUP(B223,[4]hasPortolet!$A$1:$B$81,2,FALSE)),FALSE,VLOOKUP(B223,[4]hasPortolet!$A$1:$B$81,2,FALSE))</f>
        <v>0</v>
      </c>
      <c r="T223" t="b">
        <f>IF(ISNA(VLOOKUP(B223,[5]hasWater!$A$1:$B$157,2,FALSE)),FALSE,VLOOKUP(B223,[5]hasWater!$A$1:$B$157,2,FALSE))</f>
        <v>0</v>
      </c>
      <c r="U223" t="b">
        <f>IF(ISNA(VLOOKUP(B223,[6]hasPavillion!$A$1:$B$97,2,FALSE)),FALSE,VLOOKUP(B223,[6]hasPavillion!$A$1:$B$97,2,FALSE))</f>
        <v>0</v>
      </c>
      <c r="V223" t="b">
        <f>IF(ISNA(VLOOKUP(B223,[7]hasPicnicTable!$A$1:$B$149,2,FALSE)),FALSE,VLOOKUP(B223,[7]hasPicnicTable!$A$1:$B$149,2,FALSE))</f>
        <v>0</v>
      </c>
      <c r="W223" t="b">
        <f>IF(ISNA(VLOOKUP(B223,[8]hasGrill!$A$1:$B$106,2,FALSE)),FALSE,VLOOKUP(B223,[8]hasGrill!$A$1:$B$106,2,FALSE))</f>
        <v>0</v>
      </c>
      <c r="X223" t="b">
        <f>IF(ISNA(VLOOKUP(B223,[9]hasPlayground!$A$1:$B$133,2,FALSE)),FALSE,VLOOKUP(B223,[9]hasPlayground!$A$1:$B$133,2,FALSE))</f>
        <v>0</v>
      </c>
      <c r="Y223" t="b">
        <f>IF(ISNA(VLOOKUP(B223,[10]hasBaseball!$A$1:$B$24,2,FALSE)),FALSE,VLOOKUP(B223,[10]hasBaseball!$A$1:$B$24,2,FALSE))</f>
        <v>0</v>
      </c>
      <c r="Z223" t="b">
        <f>IF(ISNA(VLOOKUP(B223,[11]hasBasketBall!$A$1:$B$90,2,FALSE)),FALSE,VLOOKUP(B223,[11]hasBasketBall!$A$1:$B$90,2,FALSE))</f>
        <v>0</v>
      </c>
      <c r="AA223" t="b">
        <v>0</v>
      </c>
      <c r="AB223" t="b">
        <v>0</v>
      </c>
      <c r="AC223" t="b">
        <v>0</v>
      </c>
      <c r="AD223" t="b">
        <v>0</v>
      </c>
      <c r="AE223" t="b">
        <f>IF(ISNA(VLOOKUP(B223,[12]hasDogPark!$A$1:$B$14,2,FALSE)),FALSE,VLOOKUP(B223,[12]hasDogPark!$A$1:$B$14,2,FALSE))</f>
        <v>0</v>
      </c>
      <c r="AF223" t="b">
        <v>0</v>
      </c>
      <c r="AG223" t="b">
        <v>0</v>
      </c>
      <c r="AH223" t="b">
        <v>0</v>
      </c>
      <c r="AI223" t="b">
        <v>0</v>
      </c>
      <c r="AJ223" t="b">
        <f>IF(ISNA(VLOOKUP(B223,[13]hasSkatePark!$A$1:$B$16,2,FALSE)),FALSE,VLOOKUP(B223,[13]hasSkatePark!$A$1:$B$16,2,FALSE))</f>
        <v>0</v>
      </c>
      <c r="AK223" t="b">
        <f>IF(ISNA(VLOOKUP(B223,[14]hasSoccer!$A$1:$B$31,2,FALSE)),FALSE,VLOOKUP(B223,[14]hasSoccer!$A$1:$B$31,2,FALSE))</f>
        <v>0</v>
      </c>
      <c r="AL223" t="b">
        <f>IF(ISNA(VLOOKUP(B223,[15]hasSoftball!$A$1:$B$55,2,FALSE)),FALSE,VLOOKUP(B223,[15]hasSoftball!$A$1:$B$55,2,FALSE))</f>
        <v>0</v>
      </c>
      <c r="AM223" t="b">
        <f>IF(ISNA(VLOOKUP(B223,[16]hasTennis!$A$1:$B$34,2,FALSE)),FALSE,VLOOKUP(B223,[16]hasTennis!$A$1:$B$34,2,FALSE))</f>
        <v>0</v>
      </c>
      <c r="AN223" t="b">
        <v>0</v>
      </c>
      <c r="AO223" t="b">
        <f>IF(ISNA(VLOOKUP(B223,[17]hasPool!$A$1:$B$29,2,FALSE)),FALSE,VLOOKUP(B223,[17]hasPool!$A$1:$B$29,2,FALSE))</f>
        <v>0</v>
      </c>
      <c r="AP223" t="b">
        <v>0</v>
      </c>
      <c r="AQ223" t="b">
        <f>IF(ISNA(VLOOKUP(B223,[18]unpavedBike!$A$1:$B$19,2,FALSE)),FALSE,VLOOKUP(B223,[18]unpavedBike!$A$1:$B$19,2,FALSE))</f>
        <v>0</v>
      </c>
      <c r="AR223" t="b">
        <f>IF(ISNA(VLOOKUP(B223,[19]pavedBike!$A$1:$B$62,2,FALSE)),FALSE,VLOOKUP(B223,[19]pavedBike!$A$1:$B$62,2,FALSE))</f>
        <v>0</v>
      </c>
      <c r="AS223" t="b">
        <f>IF(ISNA(VLOOKUP(B223,[20]hasWalkingTrail!$A$1:$B$142,2,FALSE)),FALSE,VLOOKUP(B223,[20]hasWalkingTrail!$A$1:$B$142,2,FALSE))</f>
        <v>0</v>
      </c>
    </row>
    <row r="224" spans="1:45" x14ac:dyDescent="0.2">
      <c r="A224">
        <v>354</v>
      </c>
      <c r="B224" t="s">
        <v>356</v>
      </c>
      <c r="E224" t="s">
        <v>39</v>
      </c>
      <c r="G224">
        <v>-98</v>
      </c>
      <c r="H224">
        <v>29</v>
      </c>
      <c r="I224">
        <v>0</v>
      </c>
      <c r="J224" t="b">
        <v>0</v>
      </c>
      <c r="N224" t="b">
        <f>IF(ISNA(VLOOKUP(B224,[1]hasCommunityCenter!$A$1:$B$45,2,FALSE)),FALSE,VLOOKUP(B224,[1]hasCommunityCenter!$A$1:$B$45,2,FALSE))</f>
        <v>0</v>
      </c>
      <c r="O224" t="b">
        <v>0</v>
      </c>
      <c r="P224" t="b">
        <v>0</v>
      </c>
      <c r="Q224" t="b">
        <f>'School Parks'!P225=IF(ISNA(VLOOKUP(B224,[2]hasPublicArtDisplay!$A$1:$B$40,2,FALSE)),FALSE,VLOOKUP(B224,[2]hasPublicArtDisplay!$A$1:$B$40,2,FALSE))</f>
        <v>0</v>
      </c>
      <c r="R224" t="b">
        <f>IF(ISNA(VLOOKUP(B224,[3]hasRestrooms!$A$1:$B$63,2,FALSE)),FALSE,VLOOKUP(B224,[3]hasRestrooms!$A$1:$B$63,2,FALSE))</f>
        <v>0</v>
      </c>
      <c r="S224" t="b">
        <f>IF(ISNA(VLOOKUP(B224,[4]hasPortolet!$A$1:$B$81,2,FALSE)),FALSE,VLOOKUP(B224,[4]hasPortolet!$A$1:$B$81,2,FALSE))</f>
        <v>0</v>
      </c>
      <c r="T224" t="b">
        <f>IF(ISNA(VLOOKUP(B224,[5]hasWater!$A$1:$B$157,2,FALSE)),FALSE,VLOOKUP(B224,[5]hasWater!$A$1:$B$157,2,FALSE))</f>
        <v>1</v>
      </c>
      <c r="U224" t="b">
        <f>IF(ISNA(VLOOKUP(B224,[6]hasPavillion!$A$1:$B$97,2,FALSE)),FALSE,VLOOKUP(B224,[6]hasPavillion!$A$1:$B$97,2,FALSE))</f>
        <v>1</v>
      </c>
      <c r="V224" t="b">
        <f>IF(ISNA(VLOOKUP(B224,[7]hasPicnicTable!$A$1:$B$149,2,FALSE)),FALSE,VLOOKUP(B224,[7]hasPicnicTable!$A$1:$B$149,2,FALSE))</f>
        <v>1</v>
      </c>
      <c r="W224" t="b">
        <f>IF(ISNA(VLOOKUP(B224,[8]hasGrill!$A$1:$B$106,2,FALSE)),FALSE,VLOOKUP(B224,[8]hasGrill!$A$1:$B$106,2,FALSE))</f>
        <v>0</v>
      </c>
      <c r="X224" t="b">
        <f>IF(ISNA(VLOOKUP(B224,[9]hasPlayground!$A$1:$B$133,2,FALSE)),FALSE,VLOOKUP(B224,[9]hasPlayground!$A$1:$B$133,2,FALSE))</f>
        <v>1</v>
      </c>
      <c r="Y224" t="b">
        <f>IF(ISNA(VLOOKUP(B224,[10]hasBaseball!$A$1:$B$24,2,FALSE)),FALSE,VLOOKUP(B224,[10]hasBaseball!$A$1:$B$24,2,FALSE))</f>
        <v>0</v>
      </c>
      <c r="Z224" t="b">
        <f>IF(ISNA(VLOOKUP(B224,[11]hasBasketBall!$A$1:$B$90,2,FALSE)),FALSE,VLOOKUP(B224,[11]hasBasketBall!$A$1:$B$90,2,FALSE))</f>
        <v>0</v>
      </c>
      <c r="AA224" t="b">
        <v>0</v>
      </c>
      <c r="AB224" t="b">
        <v>0</v>
      </c>
      <c r="AC224" t="b">
        <v>0</v>
      </c>
      <c r="AD224" t="b">
        <v>0</v>
      </c>
      <c r="AE224" t="b">
        <f>IF(ISNA(VLOOKUP(B224,[12]hasDogPark!$A$1:$B$14,2,FALSE)),FALSE,VLOOKUP(B224,[12]hasDogPark!$A$1:$B$14,2,FALSE))</f>
        <v>0</v>
      </c>
      <c r="AF224" t="b">
        <v>0</v>
      </c>
      <c r="AG224" t="b">
        <v>0</v>
      </c>
      <c r="AH224" t="b">
        <v>0</v>
      </c>
      <c r="AI224" t="b">
        <v>0</v>
      </c>
      <c r="AJ224" t="b">
        <f>IF(ISNA(VLOOKUP(B224,[13]hasSkatePark!$A$1:$B$16,2,FALSE)),FALSE,VLOOKUP(B224,[13]hasSkatePark!$A$1:$B$16,2,FALSE))</f>
        <v>0</v>
      </c>
      <c r="AK224" t="b">
        <f>IF(ISNA(VLOOKUP(B224,[14]hasSoccer!$A$1:$B$31,2,FALSE)),FALSE,VLOOKUP(B224,[14]hasSoccer!$A$1:$B$31,2,FALSE))</f>
        <v>0</v>
      </c>
      <c r="AL224" t="b">
        <f>IF(ISNA(VLOOKUP(B224,[15]hasSoftball!$A$1:$B$55,2,FALSE)),FALSE,VLOOKUP(B224,[15]hasSoftball!$A$1:$B$55,2,FALSE))</f>
        <v>0</v>
      </c>
      <c r="AM224" t="b">
        <f>IF(ISNA(VLOOKUP(B224,[16]hasTennis!$A$1:$B$34,2,FALSE)),FALSE,VLOOKUP(B224,[16]hasTennis!$A$1:$B$34,2,FALSE))</f>
        <v>0</v>
      </c>
      <c r="AN224" t="b">
        <v>0</v>
      </c>
      <c r="AO224" t="b">
        <f>IF(ISNA(VLOOKUP(B224,[17]hasPool!$A$1:$B$29,2,FALSE)),FALSE,VLOOKUP(B224,[17]hasPool!$A$1:$B$29,2,FALSE))</f>
        <v>0</v>
      </c>
      <c r="AP224" t="b">
        <v>0</v>
      </c>
      <c r="AQ224" t="b">
        <f>IF(ISNA(VLOOKUP(B224,[18]unpavedBike!$A$1:$B$19,2,FALSE)),FALSE,VLOOKUP(B224,[18]unpavedBike!$A$1:$B$19,2,FALSE))</f>
        <v>0</v>
      </c>
      <c r="AR224" t="b">
        <f>IF(ISNA(VLOOKUP(B224,[19]pavedBike!$A$1:$B$62,2,FALSE)),FALSE,VLOOKUP(B224,[19]pavedBike!$A$1:$B$62,2,FALSE))</f>
        <v>1</v>
      </c>
      <c r="AS224" t="b">
        <f>IF(ISNA(VLOOKUP(B224,[20]hasWalkingTrail!$A$1:$B$142,2,FALSE)),FALSE,VLOOKUP(B224,[20]hasWalkingTrail!$A$1:$B$142,2,FALSE))</f>
        <v>1</v>
      </c>
    </row>
    <row r="225" spans="1:45" x14ac:dyDescent="0.2">
      <c r="A225">
        <v>355</v>
      </c>
      <c r="B225" t="s">
        <v>357</v>
      </c>
      <c r="E225" t="s">
        <v>39</v>
      </c>
      <c r="G225">
        <v>-98</v>
      </c>
      <c r="H225">
        <v>29</v>
      </c>
      <c r="I225">
        <v>0</v>
      </c>
      <c r="J225" t="b">
        <v>0</v>
      </c>
      <c r="N225" t="b">
        <f>IF(ISNA(VLOOKUP(B225,[1]hasCommunityCenter!$A$1:$B$45,2,FALSE)),FALSE,VLOOKUP(B225,[1]hasCommunityCenter!$A$1:$B$45,2,FALSE))</f>
        <v>0</v>
      </c>
      <c r="O225" t="b">
        <v>0</v>
      </c>
      <c r="P225" t="b">
        <v>0</v>
      </c>
      <c r="Q225" t="b">
        <f>'School Parks'!P226=IF(ISNA(VLOOKUP(B225,[2]hasPublicArtDisplay!$A$1:$B$40,2,FALSE)),FALSE,VLOOKUP(B225,[2]hasPublicArtDisplay!$A$1:$B$40,2,FALSE))</f>
        <v>1</v>
      </c>
      <c r="R225" t="b">
        <f>IF(ISNA(VLOOKUP(B225,[3]hasRestrooms!$A$1:$B$63,2,FALSE)),FALSE,VLOOKUP(B225,[3]hasRestrooms!$A$1:$B$63,2,FALSE))</f>
        <v>0</v>
      </c>
      <c r="S225" t="b">
        <f>IF(ISNA(VLOOKUP(B225,[4]hasPortolet!$A$1:$B$81,2,FALSE)),FALSE,VLOOKUP(B225,[4]hasPortolet!$A$1:$B$81,2,FALSE))</f>
        <v>0</v>
      </c>
      <c r="T225" t="b">
        <f>IF(ISNA(VLOOKUP(B225,[5]hasWater!$A$1:$B$157,2,FALSE)),FALSE,VLOOKUP(B225,[5]hasWater!$A$1:$B$157,2,FALSE))</f>
        <v>0</v>
      </c>
      <c r="U225" t="b">
        <f>IF(ISNA(VLOOKUP(B225,[6]hasPavillion!$A$1:$B$97,2,FALSE)),FALSE,VLOOKUP(B225,[6]hasPavillion!$A$1:$B$97,2,FALSE))</f>
        <v>0</v>
      </c>
      <c r="V225" t="b">
        <f>IF(ISNA(VLOOKUP(B225,[7]hasPicnicTable!$A$1:$B$149,2,FALSE)),FALSE,VLOOKUP(B225,[7]hasPicnicTable!$A$1:$B$149,2,FALSE))</f>
        <v>0</v>
      </c>
      <c r="W225" t="b">
        <f>IF(ISNA(VLOOKUP(B225,[8]hasGrill!$A$1:$B$106,2,FALSE)),FALSE,VLOOKUP(B225,[8]hasGrill!$A$1:$B$106,2,FALSE))</f>
        <v>0</v>
      </c>
      <c r="X225" t="b">
        <f>IF(ISNA(VLOOKUP(B225,[9]hasPlayground!$A$1:$B$133,2,FALSE)),FALSE,VLOOKUP(B225,[9]hasPlayground!$A$1:$B$133,2,FALSE))</f>
        <v>0</v>
      </c>
      <c r="Y225" t="b">
        <f>IF(ISNA(VLOOKUP(B225,[10]hasBaseball!$A$1:$B$24,2,FALSE)),FALSE,VLOOKUP(B225,[10]hasBaseball!$A$1:$B$24,2,FALSE))</f>
        <v>0</v>
      </c>
      <c r="Z225" t="b">
        <f>IF(ISNA(VLOOKUP(B225,[11]hasBasketBall!$A$1:$B$90,2,FALSE)),FALSE,VLOOKUP(B225,[11]hasBasketBall!$A$1:$B$90,2,FALSE))</f>
        <v>0</v>
      </c>
      <c r="AA225" t="b">
        <v>0</v>
      </c>
      <c r="AB225" t="b">
        <v>0</v>
      </c>
      <c r="AC225" t="b">
        <v>0</v>
      </c>
      <c r="AD225" t="b">
        <v>0</v>
      </c>
      <c r="AE225" t="b">
        <f>IF(ISNA(VLOOKUP(B225,[12]hasDogPark!$A$1:$B$14,2,FALSE)),FALSE,VLOOKUP(B225,[12]hasDogPark!$A$1:$B$14,2,FALSE))</f>
        <v>0</v>
      </c>
      <c r="AF225" t="b">
        <v>0</v>
      </c>
      <c r="AG225" t="b">
        <v>0</v>
      </c>
      <c r="AH225" t="b">
        <v>0</v>
      </c>
      <c r="AI225" t="b">
        <v>0</v>
      </c>
      <c r="AJ225" t="b">
        <f>IF(ISNA(VLOOKUP(B225,[13]hasSkatePark!$A$1:$B$16,2,FALSE)),FALSE,VLOOKUP(B225,[13]hasSkatePark!$A$1:$B$16,2,FALSE))</f>
        <v>0</v>
      </c>
      <c r="AK225" t="b">
        <f>IF(ISNA(VLOOKUP(B225,[14]hasSoccer!$A$1:$B$31,2,FALSE)),FALSE,VLOOKUP(B225,[14]hasSoccer!$A$1:$B$31,2,FALSE))</f>
        <v>0</v>
      </c>
      <c r="AL225" t="b">
        <f>IF(ISNA(VLOOKUP(B225,[15]hasSoftball!$A$1:$B$55,2,FALSE)),FALSE,VLOOKUP(B225,[15]hasSoftball!$A$1:$B$55,2,FALSE))</f>
        <v>0</v>
      </c>
      <c r="AM225" t="b">
        <f>IF(ISNA(VLOOKUP(B225,[16]hasTennis!$A$1:$B$34,2,FALSE)),FALSE,VLOOKUP(B225,[16]hasTennis!$A$1:$B$34,2,FALSE))</f>
        <v>0</v>
      </c>
      <c r="AN225" t="b">
        <v>0</v>
      </c>
      <c r="AO225" t="b">
        <f>IF(ISNA(VLOOKUP(B225,[17]hasPool!$A$1:$B$29,2,FALSE)),FALSE,VLOOKUP(B225,[17]hasPool!$A$1:$B$29,2,FALSE))</f>
        <v>0</v>
      </c>
      <c r="AP225" t="b">
        <v>0</v>
      </c>
      <c r="AQ225" t="b">
        <f>IF(ISNA(VLOOKUP(B225,[18]unpavedBike!$A$1:$B$19,2,FALSE)),FALSE,VLOOKUP(B225,[18]unpavedBike!$A$1:$B$19,2,FALSE))</f>
        <v>0</v>
      </c>
      <c r="AR225" t="b">
        <f>IF(ISNA(VLOOKUP(B225,[19]pavedBike!$A$1:$B$62,2,FALSE)),FALSE,VLOOKUP(B225,[19]pavedBike!$A$1:$B$62,2,FALSE))</f>
        <v>1</v>
      </c>
      <c r="AS225" t="b">
        <f>IF(ISNA(VLOOKUP(B225,[20]hasWalkingTrail!$A$1:$B$142,2,FALSE)),FALSE,VLOOKUP(B225,[20]hasWalkingTrail!$A$1:$B$142,2,FALSE))</f>
        <v>1</v>
      </c>
    </row>
    <row r="226" spans="1:45" x14ac:dyDescent="0.2">
      <c r="A226">
        <v>356</v>
      </c>
      <c r="B226" t="s">
        <v>358</v>
      </c>
      <c r="E226" t="s">
        <v>39</v>
      </c>
      <c r="G226">
        <v>-98</v>
      </c>
      <c r="H226">
        <v>29</v>
      </c>
      <c r="I226">
        <v>0</v>
      </c>
      <c r="J226" t="b">
        <v>0</v>
      </c>
      <c r="N226" t="b">
        <f>IF(ISNA(VLOOKUP(B226,[1]hasCommunityCenter!$A$1:$B$45,2,FALSE)),FALSE,VLOOKUP(B226,[1]hasCommunityCenter!$A$1:$B$45,2,FALSE))</f>
        <v>0</v>
      </c>
      <c r="O226" t="b">
        <v>0</v>
      </c>
      <c r="P226" t="b">
        <v>0</v>
      </c>
      <c r="Q226" t="b">
        <f>'School Parks'!P227=IF(ISNA(VLOOKUP(B226,[2]hasPublicArtDisplay!$A$1:$B$40,2,FALSE)),FALSE,VLOOKUP(B226,[2]hasPublicArtDisplay!$A$1:$B$40,2,FALSE))</f>
        <v>1</v>
      </c>
      <c r="R226" t="b">
        <f>IF(ISNA(VLOOKUP(B226,[3]hasRestrooms!$A$1:$B$63,2,FALSE)),FALSE,VLOOKUP(B226,[3]hasRestrooms!$A$1:$B$63,2,FALSE))</f>
        <v>0</v>
      </c>
      <c r="S226" t="b">
        <f>IF(ISNA(VLOOKUP(B226,[4]hasPortolet!$A$1:$B$81,2,FALSE)),FALSE,VLOOKUP(B226,[4]hasPortolet!$A$1:$B$81,2,FALSE))</f>
        <v>0</v>
      </c>
      <c r="T226" t="b">
        <f>IF(ISNA(VLOOKUP(B226,[5]hasWater!$A$1:$B$157,2,FALSE)),FALSE,VLOOKUP(B226,[5]hasWater!$A$1:$B$157,2,FALSE))</f>
        <v>0</v>
      </c>
      <c r="U226" t="b">
        <f>IF(ISNA(VLOOKUP(B226,[6]hasPavillion!$A$1:$B$97,2,FALSE)),FALSE,VLOOKUP(B226,[6]hasPavillion!$A$1:$B$97,2,FALSE))</f>
        <v>0</v>
      </c>
      <c r="V226" t="b">
        <f>IF(ISNA(VLOOKUP(B226,[7]hasPicnicTable!$A$1:$B$149,2,FALSE)),FALSE,VLOOKUP(B226,[7]hasPicnicTable!$A$1:$B$149,2,FALSE))</f>
        <v>0</v>
      </c>
      <c r="W226" t="b">
        <f>IF(ISNA(VLOOKUP(B226,[8]hasGrill!$A$1:$B$106,2,FALSE)),FALSE,VLOOKUP(B226,[8]hasGrill!$A$1:$B$106,2,FALSE))</f>
        <v>0</v>
      </c>
      <c r="X226" t="b">
        <f>IF(ISNA(VLOOKUP(B226,[9]hasPlayground!$A$1:$B$133,2,FALSE)),FALSE,VLOOKUP(B226,[9]hasPlayground!$A$1:$B$133,2,FALSE))</f>
        <v>0</v>
      </c>
      <c r="Y226" t="b">
        <f>IF(ISNA(VLOOKUP(B226,[10]hasBaseball!$A$1:$B$24,2,FALSE)),FALSE,VLOOKUP(B226,[10]hasBaseball!$A$1:$B$24,2,FALSE))</f>
        <v>0</v>
      </c>
      <c r="Z226" t="b">
        <f>IF(ISNA(VLOOKUP(B226,[11]hasBasketBall!$A$1:$B$90,2,FALSE)),FALSE,VLOOKUP(B226,[11]hasBasketBall!$A$1:$B$90,2,FALSE))</f>
        <v>0</v>
      </c>
      <c r="AA226" t="b">
        <v>0</v>
      </c>
      <c r="AB226" t="b">
        <v>0</v>
      </c>
      <c r="AC226" t="b">
        <v>0</v>
      </c>
      <c r="AD226" t="b">
        <v>0</v>
      </c>
      <c r="AE226" t="b">
        <f>IF(ISNA(VLOOKUP(B226,[12]hasDogPark!$A$1:$B$14,2,FALSE)),FALSE,VLOOKUP(B226,[12]hasDogPark!$A$1:$B$14,2,FALSE))</f>
        <v>0</v>
      </c>
      <c r="AF226" t="b">
        <v>0</v>
      </c>
      <c r="AG226" t="b">
        <v>0</v>
      </c>
      <c r="AH226" t="b">
        <v>0</v>
      </c>
      <c r="AI226" t="b">
        <v>0</v>
      </c>
      <c r="AJ226" t="b">
        <f>IF(ISNA(VLOOKUP(B226,[13]hasSkatePark!$A$1:$B$16,2,FALSE)),FALSE,VLOOKUP(B226,[13]hasSkatePark!$A$1:$B$16,2,FALSE))</f>
        <v>0</v>
      </c>
      <c r="AK226" t="b">
        <f>IF(ISNA(VLOOKUP(B226,[14]hasSoccer!$A$1:$B$31,2,FALSE)),FALSE,VLOOKUP(B226,[14]hasSoccer!$A$1:$B$31,2,FALSE))</f>
        <v>0</v>
      </c>
      <c r="AL226" t="b">
        <f>IF(ISNA(VLOOKUP(B226,[15]hasSoftball!$A$1:$B$55,2,FALSE)),FALSE,VLOOKUP(B226,[15]hasSoftball!$A$1:$B$55,2,FALSE))</f>
        <v>0</v>
      </c>
      <c r="AM226" t="b">
        <f>IF(ISNA(VLOOKUP(B226,[16]hasTennis!$A$1:$B$34,2,FALSE)),FALSE,VLOOKUP(B226,[16]hasTennis!$A$1:$B$34,2,FALSE))</f>
        <v>0</v>
      </c>
      <c r="AN226" t="b">
        <v>0</v>
      </c>
      <c r="AO226" t="b">
        <f>IF(ISNA(VLOOKUP(B226,[17]hasPool!$A$1:$B$29,2,FALSE)),FALSE,VLOOKUP(B226,[17]hasPool!$A$1:$B$29,2,FALSE))</f>
        <v>0</v>
      </c>
      <c r="AP226" t="b">
        <v>0</v>
      </c>
      <c r="AQ226" t="b">
        <f>IF(ISNA(VLOOKUP(B226,[18]unpavedBike!$A$1:$B$19,2,FALSE)),FALSE,VLOOKUP(B226,[18]unpavedBike!$A$1:$B$19,2,FALSE))</f>
        <v>0</v>
      </c>
      <c r="AR226" t="b">
        <f>IF(ISNA(VLOOKUP(B226,[19]pavedBike!$A$1:$B$62,2,FALSE)),FALSE,VLOOKUP(B226,[19]pavedBike!$A$1:$B$62,2,FALSE))</f>
        <v>0</v>
      </c>
      <c r="AS226" t="b">
        <f>IF(ISNA(VLOOKUP(B226,[20]hasWalkingTrail!$A$1:$B$142,2,FALSE)),FALSE,VLOOKUP(B226,[20]hasWalkingTrail!$A$1:$B$142,2,FALSE))</f>
        <v>0</v>
      </c>
    </row>
    <row r="227" spans="1:45" x14ac:dyDescent="0.2">
      <c r="A227">
        <v>357</v>
      </c>
      <c r="B227" t="s">
        <v>359</v>
      </c>
      <c r="E227" t="s">
        <v>39</v>
      </c>
      <c r="G227">
        <v>-98</v>
      </c>
      <c r="H227">
        <v>29</v>
      </c>
      <c r="I227">
        <v>0</v>
      </c>
      <c r="J227" t="b">
        <v>0</v>
      </c>
      <c r="N227" t="b">
        <f>IF(ISNA(VLOOKUP(B227,[1]hasCommunityCenter!$A$1:$B$45,2,FALSE)),FALSE,VLOOKUP(B227,[1]hasCommunityCenter!$A$1:$B$45,2,FALSE))</f>
        <v>0</v>
      </c>
      <c r="O227" t="b">
        <v>0</v>
      </c>
      <c r="P227" t="b">
        <v>0</v>
      </c>
      <c r="Q227" t="b">
        <f>'School Parks'!P228=IF(ISNA(VLOOKUP(B227,[2]hasPublicArtDisplay!$A$1:$B$40,2,FALSE)),FALSE,VLOOKUP(B227,[2]hasPublicArtDisplay!$A$1:$B$40,2,FALSE))</f>
        <v>1</v>
      </c>
      <c r="R227" t="b">
        <f>IF(ISNA(VLOOKUP(B227,[3]hasRestrooms!$A$1:$B$63,2,FALSE)),FALSE,VLOOKUP(B227,[3]hasRestrooms!$A$1:$B$63,2,FALSE))</f>
        <v>0</v>
      </c>
      <c r="S227" t="b">
        <f>IF(ISNA(VLOOKUP(B227,[4]hasPortolet!$A$1:$B$81,2,FALSE)),FALSE,VLOOKUP(B227,[4]hasPortolet!$A$1:$B$81,2,FALSE))</f>
        <v>0</v>
      </c>
      <c r="T227" t="b">
        <f>IF(ISNA(VLOOKUP(B227,[5]hasWater!$A$1:$B$157,2,FALSE)),FALSE,VLOOKUP(B227,[5]hasWater!$A$1:$B$157,2,FALSE))</f>
        <v>0</v>
      </c>
      <c r="U227" t="b">
        <f>IF(ISNA(VLOOKUP(B227,[6]hasPavillion!$A$1:$B$97,2,FALSE)),FALSE,VLOOKUP(B227,[6]hasPavillion!$A$1:$B$97,2,FALSE))</f>
        <v>0</v>
      </c>
      <c r="V227" t="b">
        <f>IF(ISNA(VLOOKUP(B227,[7]hasPicnicTable!$A$1:$B$149,2,FALSE)),FALSE,VLOOKUP(B227,[7]hasPicnicTable!$A$1:$B$149,2,FALSE))</f>
        <v>0</v>
      </c>
      <c r="W227" t="b">
        <f>IF(ISNA(VLOOKUP(B227,[8]hasGrill!$A$1:$B$106,2,FALSE)),FALSE,VLOOKUP(B227,[8]hasGrill!$A$1:$B$106,2,FALSE))</f>
        <v>0</v>
      </c>
      <c r="X227" t="b">
        <f>IF(ISNA(VLOOKUP(B227,[9]hasPlayground!$A$1:$B$133,2,FALSE)),FALSE,VLOOKUP(B227,[9]hasPlayground!$A$1:$B$133,2,FALSE))</f>
        <v>0</v>
      </c>
      <c r="Y227" t="b">
        <f>IF(ISNA(VLOOKUP(B227,[10]hasBaseball!$A$1:$B$24,2,FALSE)),FALSE,VLOOKUP(B227,[10]hasBaseball!$A$1:$B$24,2,FALSE))</f>
        <v>0</v>
      </c>
      <c r="Z227" t="b">
        <f>IF(ISNA(VLOOKUP(B227,[11]hasBasketBall!$A$1:$B$90,2,FALSE)),FALSE,VLOOKUP(B227,[11]hasBasketBall!$A$1:$B$90,2,FALSE))</f>
        <v>0</v>
      </c>
      <c r="AA227" t="b">
        <v>0</v>
      </c>
      <c r="AB227" t="b">
        <v>0</v>
      </c>
      <c r="AC227" t="b">
        <v>0</v>
      </c>
      <c r="AD227" t="b">
        <v>0</v>
      </c>
      <c r="AE227" t="b">
        <f>IF(ISNA(VLOOKUP(B227,[12]hasDogPark!$A$1:$B$14,2,FALSE)),FALSE,VLOOKUP(B227,[12]hasDogPark!$A$1:$B$14,2,FALSE))</f>
        <v>0</v>
      </c>
      <c r="AF227" t="b">
        <v>0</v>
      </c>
      <c r="AG227" t="b">
        <v>0</v>
      </c>
      <c r="AH227" t="b">
        <v>0</v>
      </c>
      <c r="AI227" t="b">
        <v>0</v>
      </c>
      <c r="AJ227" t="b">
        <f>IF(ISNA(VLOOKUP(B227,[13]hasSkatePark!$A$1:$B$16,2,FALSE)),FALSE,VLOOKUP(B227,[13]hasSkatePark!$A$1:$B$16,2,FALSE))</f>
        <v>0</v>
      </c>
      <c r="AK227" t="b">
        <f>IF(ISNA(VLOOKUP(B227,[14]hasSoccer!$A$1:$B$31,2,FALSE)),FALSE,VLOOKUP(B227,[14]hasSoccer!$A$1:$B$31,2,FALSE))</f>
        <v>0</v>
      </c>
      <c r="AL227" t="b">
        <f>IF(ISNA(VLOOKUP(B227,[15]hasSoftball!$A$1:$B$55,2,FALSE)),FALSE,VLOOKUP(B227,[15]hasSoftball!$A$1:$B$55,2,FALSE))</f>
        <v>0</v>
      </c>
      <c r="AM227" t="b">
        <f>IF(ISNA(VLOOKUP(B227,[16]hasTennis!$A$1:$B$34,2,FALSE)),FALSE,VLOOKUP(B227,[16]hasTennis!$A$1:$B$34,2,FALSE))</f>
        <v>0</v>
      </c>
      <c r="AN227" t="b">
        <v>0</v>
      </c>
      <c r="AO227" t="b">
        <f>IF(ISNA(VLOOKUP(B227,[17]hasPool!$A$1:$B$29,2,FALSE)),FALSE,VLOOKUP(B227,[17]hasPool!$A$1:$B$29,2,FALSE))</f>
        <v>0</v>
      </c>
      <c r="AP227" t="b">
        <v>0</v>
      </c>
      <c r="AQ227" t="b">
        <f>IF(ISNA(VLOOKUP(B227,[18]unpavedBike!$A$1:$B$19,2,FALSE)),FALSE,VLOOKUP(B227,[18]unpavedBike!$A$1:$B$19,2,FALSE))</f>
        <v>0</v>
      </c>
      <c r="AR227" t="b">
        <f>IF(ISNA(VLOOKUP(B227,[19]pavedBike!$A$1:$B$62,2,FALSE)),FALSE,VLOOKUP(B227,[19]pavedBike!$A$1:$B$62,2,FALSE))</f>
        <v>0</v>
      </c>
      <c r="AS227" t="b">
        <f>IF(ISNA(VLOOKUP(B227,[20]hasWalkingTrail!$A$1:$B$142,2,FALSE)),FALSE,VLOOKUP(B227,[20]hasWalkingTrail!$A$1:$B$142,2,FALSE))</f>
        <v>0</v>
      </c>
    </row>
    <row r="228" spans="1:45" x14ac:dyDescent="0.2">
      <c r="A228">
        <v>378</v>
      </c>
      <c r="B228" t="s">
        <v>360</v>
      </c>
      <c r="E228" t="s">
        <v>39</v>
      </c>
      <c r="G228">
        <v>-98</v>
      </c>
      <c r="H228">
        <v>29</v>
      </c>
      <c r="I228">
        <v>0</v>
      </c>
      <c r="J228" t="b">
        <v>0</v>
      </c>
      <c r="N228" t="b">
        <f>IF(ISNA(VLOOKUP(B228,[1]hasCommunityCenter!$A$1:$B$45,2,FALSE)),FALSE,VLOOKUP(B228,[1]hasCommunityCenter!$A$1:$B$45,2,FALSE))</f>
        <v>0</v>
      </c>
      <c r="O228" t="b">
        <v>0</v>
      </c>
      <c r="P228" t="b">
        <v>0</v>
      </c>
      <c r="Q228" t="b">
        <f>'School Parks'!P229=IF(ISNA(VLOOKUP(B228,[2]hasPublicArtDisplay!$A$1:$B$40,2,FALSE)),FALSE,VLOOKUP(B228,[2]hasPublicArtDisplay!$A$1:$B$40,2,FALSE))</f>
        <v>1</v>
      </c>
      <c r="R228" t="b">
        <f>IF(ISNA(VLOOKUP(B228,[3]hasRestrooms!$A$1:$B$63,2,FALSE)),FALSE,VLOOKUP(B228,[3]hasRestrooms!$A$1:$B$63,2,FALSE))</f>
        <v>0</v>
      </c>
      <c r="S228" t="b">
        <f>IF(ISNA(VLOOKUP(B228,[4]hasPortolet!$A$1:$B$81,2,FALSE)),FALSE,VLOOKUP(B228,[4]hasPortolet!$A$1:$B$81,2,FALSE))</f>
        <v>0</v>
      </c>
      <c r="T228" t="b">
        <f>IF(ISNA(VLOOKUP(B228,[5]hasWater!$A$1:$B$157,2,FALSE)),FALSE,VLOOKUP(B228,[5]hasWater!$A$1:$B$157,2,FALSE))</f>
        <v>0</v>
      </c>
      <c r="U228" t="b">
        <f>IF(ISNA(VLOOKUP(B228,[6]hasPavillion!$A$1:$B$97,2,FALSE)),FALSE,VLOOKUP(B228,[6]hasPavillion!$A$1:$B$97,2,FALSE))</f>
        <v>0</v>
      </c>
      <c r="V228" t="b">
        <f>IF(ISNA(VLOOKUP(B228,[7]hasPicnicTable!$A$1:$B$149,2,FALSE)),FALSE,VLOOKUP(B228,[7]hasPicnicTable!$A$1:$B$149,2,FALSE))</f>
        <v>0</v>
      </c>
      <c r="W228" t="b">
        <f>IF(ISNA(VLOOKUP(B228,[8]hasGrill!$A$1:$B$106,2,FALSE)),FALSE,VLOOKUP(B228,[8]hasGrill!$A$1:$B$106,2,FALSE))</f>
        <v>0</v>
      </c>
      <c r="X228" t="b">
        <f>IF(ISNA(VLOOKUP(B228,[9]hasPlayground!$A$1:$B$133,2,FALSE)),FALSE,VLOOKUP(B228,[9]hasPlayground!$A$1:$B$133,2,FALSE))</f>
        <v>0</v>
      </c>
      <c r="Y228" t="b">
        <f>IF(ISNA(VLOOKUP(B228,[10]hasBaseball!$A$1:$B$24,2,FALSE)),FALSE,VLOOKUP(B228,[10]hasBaseball!$A$1:$B$24,2,FALSE))</f>
        <v>0</v>
      </c>
      <c r="Z228" t="b">
        <f>IF(ISNA(VLOOKUP(B228,[11]hasBasketBall!$A$1:$B$90,2,FALSE)),FALSE,VLOOKUP(B228,[11]hasBasketBall!$A$1:$B$90,2,FALSE))</f>
        <v>1</v>
      </c>
      <c r="AA228" t="b">
        <v>0</v>
      </c>
      <c r="AB228" t="b">
        <v>0</v>
      </c>
      <c r="AC228" t="b">
        <v>0</v>
      </c>
      <c r="AD228" t="b">
        <v>0</v>
      </c>
      <c r="AE228" t="b">
        <f>IF(ISNA(VLOOKUP(B228,[12]hasDogPark!$A$1:$B$14,2,FALSE)),FALSE,VLOOKUP(B228,[12]hasDogPark!$A$1:$B$14,2,FALSE))</f>
        <v>0</v>
      </c>
      <c r="AF228" t="b">
        <v>0</v>
      </c>
      <c r="AG228" t="b">
        <v>0</v>
      </c>
      <c r="AH228" t="b">
        <v>0</v>
      </c>
      <c r="AI228" t="b">
        <v>0</v>
      </c>
      <c r="AJ228" t="b">
        <f>IF(ISNA(VLOOKUP(B228,[13]hasSkatePark!$A$1:$B$16,2,FALSE)),FALSE,VLOOKUP(B228,[13]hasSkatePark!$A$1:$B$16,2,FALSE))</f>
        <v>0</v>
      </c>
      <c r="AK228" t="b">
        <f>IF(ISNA(VLOOKUP(B228,[14]hasSoccer!$A$1:$B$31,2,FALSE)),FALSE,VLOOKUP(B228,[14]hasSoccer!$A$1:$B$31,2,FALSE))</f>
        <v>0</v>
      </c>
      <c r="AL228" t="b">
        <f>IF(ISNA(VLOOKUP(B228,[15]hasSoftball!$A$1:$B$55,2,FALSE)),FALSE,VLOOKUP(B228,[15]hasSoftball!$A$1:$B$55,2,FALSE))</f>
        <v>0</v>
      </c>
      <c r="AM228" t="b">
        <f>IF(ISNA(VLOOKUP(B228,[16]hasTennis!$A$1:$B$34,2,FALSE)),FALSE,VLOOKUP(B228,[16]hasTennis!$A$1:$B$34,2,FALSE))</f>
        <v>0</v>
      </c>
      <c r="AN228" t="b">
        <v>0</v>
      </c>
      <c r="AO228" t="b">
        <f>IF(ISNA(VLOOKUP(B228,[17]hasPool!$A$1:$B$29,2,FALSE)),FALSE,VLOOKUP(B228,[17]hasPool!$A$1:$B$29,2,FALSE))</f>
        <v>0</v>
      </c>
      <c r="AP228" t="b">
        <v>0</v>
      </c>
      <c r="AQ228" t="b">
        <f>IF(ISNA(VLOOKUP(B228,[18]unpavedBike!$A$1:$B$19,2,FALSE)),FALSE,VLOOKUP(B228,[18]unpavedBike!$A$1:$B$19,2,FALSE))</f>
        <v>0</v>
      </c>
      <c r="AR228" t="b">
        <f>IF(ISNA(VLOOKUP(B228,[19]pavedBike!$A$1:$B$62,2,FALSE)),FALSE,VLOOKUP(B228,[19]pavedBike!$A$1:$B$62,2,FALSE))</f>
        <v>0</v>
      </c>
      <c r="AS228" t="b">
        <f>IF(ISNA(VLOOKUP(B228,[20]hasWalkingTrail!$A$1:$B$142,2,FALSE)),FALSE,VLOOKUP(B228,[20]hasWalkingTrail!$A$1:$B$142,2,FALSE))</f>
        <v>1</v>
      </c>
    </row>
    <row r="229" spans="1:45" x14ac:dyDescent="0.2">
      <c r="A229">
        <v>388</v>
      </c>
      <c r="B229" t="s">
        <v>361</v>
      </c>
      <c r="E229" t="s">
        <v>39</v>
      </c>
      <c r="G229">
        <v>-98</v>
      </c>
      <c r="H229">
        <v>29</v>
      </c>
      <c r="I229">
        <v>0</v>
      </c>
      <c r="J229" t="b">
        <v>0</v>
      </c>
      <c r="N229" t="b">
        <f>IF(ISNA(VLOOKUP(B229,[1]hasCommunityCenter!$A$1:$B$45,2,FALSE)),FALSE,VLOOKUP(B229,[1]hasCommunityCenter!$A$1:$B$45,2,FALSE))</f>
        <v>0</v>
      </c>
      <c r="O229" t="b">
        <v>0</v>
      </c>
      <c r="P229" t="b">
        <v>0</v>
      </c>
      <c r="Q229" t="b">
        <f>'School Parks'!P230=IF(ISNA(VLOOKUP(B229,[2]hasPublicArtDisplay!$A$1:$B$40,2,FALSE)),FALSE,VLOOKUP(B229,[2]hasPublicArtDisplay!$A$1:$B$40,2,FALSE))</f>
        <v>1</v>
      </c>
      <c r="R229" t="b">
        <f>IF(ISNA(VLOOKUP(B229,[3]hasRestrooms!$A$1:$B$63,2,FALSE)),FALSE,VLOOKUP(B229,[3]hasRestrooms!$A$1:$B$63,2,FALSE))</f>
        <v>0</v>
      </c>
      <c r="S229" t="b">
        <f>IF(ISNA(VLOOKUP(B229,[4]hasPortolet!$A$1:$B$81,2,FALSE)),FALSE,VLOOKUP(B229,[4]hasPortolet!$A$1:$B$81,2,FALSE))</f>
        <v>0</v>
      </c>
      <c r="T229" t="b">
        <f>IF(ISNA(VLOOKUP(B229,[5]hasWater!$A$1:$B$157,2,FALSE)),FALSE,VLOOKUP(B229,[5]hasWater!$A$1:$B$157,2,FALSE))</f>
        <v>0</v>
      </c>
      <c r="U229" t="b">
        <f>IF(ISNA(VLOOKUP(B229,[6]hasPavillion!$A$1:$B$97,2,FALSE)),FALSE,VLOOKUP(B229,[6]hasPavillion!$A$1:$B$97,2,FALSE))</f>
        <v>0</v>
      </c>
      <c r="V229" t="b">
        <f>IF(ISNA(VLOOKUP(B229,[7]hasPicnicTable!$A$1:$B$149,2,FALSE)),FALSE,VLOOKUP(B229,[7]hasPicnicTable!$A$1:$B$149,2,FALSE))</f>
        <v>0</v>
      </c>
      <c r="W229" t="b">
        <f>IF(ISNA(VLOOKUP(B229,[8]hasGrill!$A$1:$B$106,2,FALSE)),FALSE,VLOOKUP(B229,[8]hasGrill!$A$1:$B$106,2,FALSE))</f>
        <v>0</v>
      </c>
      <c r="X229" t="b">
        <f>IF(ISNA(VLOOKUP(B229,[9]hasPlayground!$A$1:$B$133,2,FALSE)),FALSE,VLOOKUP(B229,[9]hasPlayground!$A$1:$B$133,2,FALSE))</f>
        <v>0</v>
      </c>
      <c r="Y229" t="b">
        <f>IF(ISNA(VLOOKUP(B229,[10]hasBaseball!$A$1:$B$24,2,FALSE)),FALSE,VLOOKUP(B229,[10]hasBaseball!$A$1:$B$24,2,FALSE))</f>
        <v>0</v>
      </c>
      <c r="Z229" t="b">
        <f>IF(ISNA(VLOOKUP(B229,[11]hasBasketBall!$A$1:$B$90,2,FALSE)),FALSE,VLOOKUP(B229,[11]hasBasketBall!$A$1:$B$90,2,FALSE))</f>
        <v>0</v>
      </c>
      <c r="AA229" t="b">
        <v>0</v>
      </c>
      <c r="AB229" t="b">
        <v>0</v>
      </c>
      <c r="AC229" t="b">
        <v>0</v>
      </c>
      <c r="AD229" t="b">
        <v>0</v>
      </c>
      <c r="AE229" t="b">
        <f>IF(ISNA(VLOOKUP(B229,[12]hasDogPark!$A$1:$B$14,2,FALSE)),FALSE,VLOOKUP(B229,[12]hasDogPark!$A$1:$B$14,2,FALSE))</f>
        <v>0</v>
      </c>
      <c r="AF229" t="b">
        <v>0</v>
      </c>
      <c r="AG229" t="b">
        <v>0</v>
      </c>
      <c r="AH229" t="b">
        <v>0</v>
      </c>
      <c r="AI229" t="b">
        <v>0</v>
      </c>
      <c r="AJ229" t="b">
        <f>IF(ISNA(VLOOKUP(B229,[13]hasSkatePark!$A$1:$B$16,2,FALSE)),FALSE,VLOOKUP(B229,[13]hasSkatePark!$A$1:$B$16,2,FALSE))</f>
        <v>0</v>
      </c>
      <c r="AK229" t="b">
        <f>IF(ISNA(VLOOKUP(B229,[14]hasSoccer!$A$1:$B$31,2,FALSE)),FALSE,VLOOKUP(B229,[14]hasSoccer!$A$1:$B$31,2,FALSE))</f>
        <v>0</v>
      </c>
      <c r="AL229" t="b">
        <f>IF(ISNA(VLOOKUP(B229,[15]hasSoftball!$A$1:$B$55,2,FALSE)),FALSE,VLOOKUP(B229,[15]hasSoftball!$A$1:$B$55,2,FALSE))</f>
        <v>0</v>
      </c>
      <c r="AM229" t="b">
        <f>IF(ISNA(VLOOKUP(B229,[16]hasTennis!$A$1:$B$34,2,FALSE)),FALSE,VLOOKUP(B229,[16]hasTennis!$A$1:$B$34,2,FALSE))</f>
        <v>0</v>
      </c>
      <c r="AN229" t="b">
        <v>0</v>
      </c>
      <c r="AO229" t="b">
        <f>IF(ISNA(VLOOKUP(B229,[17]hasPool!$A$1:$B$29,2,FALSE)),FALSE,VLOOKUP(B229,[17]hasPool!$A$1:$B$29,2,FALSE))</f>
        <v>0</v>
      </c>
      <c r="AP229" t="b">
        <v>0</v>
      </c>
      <c r="AQ229" t="b">
        <f>IF(ISNA(VLOOKUP(B229,[18]unpavedBike!$A$1:$B$19,2,FALSE)),FALSE,VLOOKUP(B229,[18]unpavedBike!$A$1:$B$19,2,FALSE))</f>
        <v>0</v>
      </c>
      <c r="AR229" t="b">
        <f>IF(ISNA(VLOOKUP(B229,[19]pavedBike!$A$1:$B$62,2,FALSE)),FALSE,VLOOKUP(B229,[19]pavedBike!$A$1:$B$62,2,FALSE))</f>
        <v>0</v>
      </c>
      <c r="AS229" t="b">
        <f>IF(ISNA(VLOOKUP(B229,[20]hasWalkingTrail!$A$1:$B$142,2,FALSE)),FALSE,VLOOKUP(B229,[20]hasWalkingTrail!$A$1:$B$142,2,FALSE))</f>
        <v>0</v>
      </c>
    </row>
    <row r="230" spans="1:45" x14ac:dyDescent="0.2">
      <c r="A230">
        <v>389</v>
      </c>
      <c r="B230" t="s">
        <v>362</v>
      </c>
      <c r="E230" t="s">
        <v>39</v>
      </c>
      <c r="G230">
        <v>-98</v>
      </c>
      <c r="H230">
        <v>29</v>
      </c>
      <c r="I230">
        <v>0</v>
      </c>
      <c r="J230" t="b">
        <v>0</v>
      </c>
      <c r="N230" t="b">
        <f>IF(ISNA(VLOOKUP(B230,[1]hasCommunityCenter!$A$1:$B$45,2,FALSE)),FALSE,VLOOKUP(B230,[1]hasCommunityCenter!$A$1:$B$45,2,FALSE))</f>
        <v>0</v>
      </c>
      <c r="O230" t="b">
        <v>0</v>
      </c>
      <c r="P230" t="b">
        <v>0</v>
      </c>
      <c r="Q230" t="b">
        <f>'School Parks'!P231=IF(ISNA(VLOOKUP(B230,[2]hasPublicArtDisplay!$A$1:$B$40,2,FALSE)),FALSE,VLOOKUP(B230,[2]hasPublicArtDisplay!$A$1:$B$40,2,FALSE))</f>
        <v>1</v>
      </c>
      <c r="R230" t="b">
        <f>IF(ISNA(VLOOKUP(B230,[3]hasRestrooms!$A$1:$B$63,2,FALSE)),FALSE,VLOOKUP(B230,[3]hasRestrooms!$A$1:$B$63,2,FALSE))</f>
        <v>0</v>
      </c>
      <c r="S230" t="b">
        <f>IF(ISNA(VLOOKUP(B230,[4]hasPortolet!$A$1:$B$81,2,FALSE)),FALSE,VLOOKUP(B230,[4]hasPortolet!$A$1:$B$81,2,FALSE))</f>
        <v>0</v>
      </c>
      <c r="T230" t="b">
        <f>IF(ISNA(VLOOKUP(B230,[5]hasWater!$A$1:$B$157,2,FALSE)),FALSE,VLOOKUP(B230,[5]hasWater!$A$1:$B$157,2,FALSE))</f>
        <v>0</v>
      </c>
      <c r="U230" t="b">
        <f>IF(ISNA(VLOOKUP(B230,[6]hasPavillion!$A$1:$B$97,2,FALSE)),FALSE,VLOOKUP(B230,[6]hasPavillion!$A$1:$B$97,2,FALSE))</f>
        <v>0</v>
      </c>
      <c r="V230" t="b">
        <f>IF(ISNA(VLOOKUP(B230,[7]hasPicnicTable!$A$1:$B$149,2,FALSE)),FALSE,VLOOKUP(B230,[7]hasPicnicTable!$A$1:$B$149,2,FALSE))</f>
        <v>0</v>
      </c>
      <c r="W230" t="b">
        <f>IF(ISNA(VLOOKUP(B230,[8]hasGrill!$A$1:$B$106,2,FALSE)),FALSE,VLOOKUP(B230,[8]hasGrill!$A$1:$B$106,2,FALSE))</f>
        <v>0</v>
      </c>
      <c r="X230" t="b">
        <f>IF(ISNA(VLOOKUP(B230,[9]hasPlayground!$A$1:$B$133,2,FALSE)),FALSE,VLOOKUP(B230,[9]hasPlayground!$A$1:$B$133,2,FALSE))</f>
        <v>0</v>
      </c>
      <c r="Y230" t="b">
        <f>IF(ISNA(VLOOKUP(B230,[10]hasBaseball!$A$1:$B$24,2,FALSE)),FALSE,VLOOKUP(B230,[10]hasBaseball!$A$1:$B$24,2,FALSE))</f>
        <v>0</v>
      </c>
      <c r="Z230" t="b">
        <f>IF(ISNA(VLOOKUP(B230,[11]hasBasketBall!$A$1:$B$90,2,FALSE)),FALSE,VLOOKUP(B230,[11]hasBasketBall!$A$1:$B$90,2,FALSE))</f>
        <v>0</v>
      </c>
      <c r="AA230" t="b">
        <v>0</v>
      </c>
      <c r="AB230" t="b">
        <v>0</v>
      </c>
      <c r="AC230" t="b">
        <v>0</v>
      </c>
      <c r="AD230" t="b">
        <v>0</v>
      </c>
      <c r="AE230" t="b">
        <f>IF(ISNA(VLOOKUP(B230,[12]hasDogPark!$A$1:$B$14,2,FALSE)),FALSE,VLOOKUP(B230,[12]hasDogPark!$A$1:$B$14,2,FALSE))</f>
        <v>0</v>
      </c>
      <c r="AF230" t="b">
        <v>0</v>
      </c>
      <c r="AG230" t="b">
        <v>0</v>
      </c>
      <c r="AH230" t="b">
        <v>0</v>
      </c>
      <c r="AI230" t="b">
        <v>0</v>
      </c>
      <c r="AJ230" t="b">
        <f>IF(ISNA(VLOOKUP(B230,[13]hasSkatePark!$A$1:$B$16,2,FALSE)),FALSE,VLOOKUP(B230,[13]hasSkatePark!$A$1:$B$16,2,FALSE))</f>
        <v>0</v>
      </c>
      <c r="AK230" t="b">
        <f>IF(ISNA(VLOOKUP(B230,[14]hasSoccer!$A$1:$B$31,2,FALSE)),FALSE,VLOOKUP(B230,[14]hasSoccer!$A$1:$B$31,2,FALSE))</f>
        <v>0</v>
      </c>
      <c r="AL230" t="b">
        <f>IF(ISNA(VLOOKUP(B230,[15]hasSoftball!$A$1:$B$55,2,FALSE)),FALSE,VLOOKUP(B230,[15]hasSoftball!$A$1:$B$55,2,FALSE))</f>
        <v>0</v>
      </c>
      <c r="AM230" t="b">
        <f>IF(ISNA(VLOOKUP(B230,[16]hasTennis!$A$1:$B$34,2,FALSE)),FALSE,VLOOKUP(B230,[16]hasTennis!$A$1:$B$34,2,FALSE))</f>
        <v>0</v>
      </c>
      <c r="AN230" t="b">
        <v>0</v>
      </c>
      <c r="AO230" t="b">
        <f>IF(ISNA(VLOOKUP(B230,[17]hasPool!$A$1:$B$29,2,FALSE)),FALSE,VLOOKUP(B230,[17]hasPool!$A$1:$B$29,2,FALSE))</f>
        <v>0</v>
      </c>
      <c r="AP230" t="b">
        <v>0</v>
      </c>
      <c r="AQ230" t="b">
        <f>IF(ISNA(VLOOKUP(B230,[18]unpavedBike!$A$1:$B$19,2,FALSE)),FALSE,VLOOKUP(B230,[18]unpavedBike!$A$1:$B$19,2,FALSE))</f>
        <v>0</v>
      </c>
      <c r="AR230" t="b">
        <f>IF(ISNA(VLOOKUP(B230,[19]pavedBike!$A$1:$B$62,2,FALSE)),FALSE,VLOOKUP(B230,[19]pavedBike!$A$1:$B$62,2,FALSE))</f>
        <v>1</v>
      </c>
      <c r="AS230" t="b">
        <f>IF(ISNA(VLOOKUP(B230,[20]hasWalkingTrail!$A$1:$B$142,2,FALSE)),FALSE,VLOOKUP(B230,[20]hasWalkingTrail!$A$1:$B$142,2,FALSE))</f>
        <v>1</v>
      </c>
    </row>
    <row r="231" spans="1:45" x14ac:dyDescent="0.2">
      <c r="A231">
        <v>390</v>
      </c>
      <c r="B231" t="s">
        <v>363</v>
      </c>
      <c r="E231" t="s">
        <v>39</v>
      </c>
      <c r="G231">
        <v>-98</v>
      </c>
      <c r="H231">
        <v>29</v>
      </c>
      <c r="I231">
        <v>0</v>
      </c>
      <c r="J231" t="b">
        <v>0</v>
      </c>
      <c r="N231" t="b">
        <f>IF(ISNA(VLOOKUP(B231,[1]hasCommunityCenter!$A$1:$B$45,2,FALSE)),FALSE,VLOOKUP(B231,[1]hasCommunityCenter!$A$1:$B$45,2,FALSE))</f>
        <v>0</v>
      </c>
      <c r="O231" t="b">
        <v>0</v>
      </c>
      <c r="P231" t="b">
        <v>0</v>
      </c>
      <c r="Q231" t="b">
        <f>'School Parks'!P232=IF(ISNA(VLOOKUP(B231,[2]hasPublicArtDisplay!$A$1:$B$40,2,FALSE)),FALSE,VLOOKUP(B231,[2]hasPublicArtDisplay!$A$1:$B$40,2,FALSE))</f>
        <v>1</v>
      </c>
      <c r="R231" t="b">
        <f>IF(ISNA(VLOOKUP(B231,[3]hasRestrooms!$A$1:$B$63,2,FALSE)),FALSE,VLOOKUP(B231,[3]hasRestrooms!$A$1:$B$63,2,FALSE))</f>
        <v>0</v>
      </c>
      <c r="S231" t="b">
        <f>IF(ISNA(VLOOKUP(B231,[4]hasPortolet!$A$1:$B$81,2,FALSE)),FALSE,VLOOKUP(B231,[4]hasPortolet!$A$1:$B$81,2,FALSE))</f>
        <v>0</v>
      </c>
      <c r="T231" t="b">
        <f>IF(ISNA(VLOOKUP(B231,[5]hasWater!$A$1:$B$157,2,FALSE)),FALSE,VLOOKUP(B231,[5]hasWater!$A$1:$B$157,2,FALSE))</f>
        <v>0</v>
      </c>
      <c r="U231" t="b">
        <f>IF(ISNA(VLOOKUP(B231,[6]hasPavillion!$A$1:$B$97,2,FALSE)),FALSE,VLOOKUP(B231,[6]hasPavillion!$A$1:$B$97,2,FALSE))</f>
        <v>0</v>
      </c>
      <c r="V231" t="b">
        <f>IF(ISNA(VLOOKUP(B231,[7]hasPicnicTable!$A$1:$B$149,2,FALSE)),FALSE,VLOOKUP(B231,[7]hasPicnicTable!$A$1:$B$149,2,FALSE))</f>
        <v>0</v>
      </c>
      <c r="W231" t="b">
        <f>IF(ISNA(VLOOKUP(B231,[8]hasGrill!$A$1:$B$106,2,FALSE)),FALSE,VLOOKUP(B231,[8]hasGrill!$A$1:$B$106,2,FALSE))</f>
        <v>0</v>
      </c>
      <c r="X231" t="b">
        <f>IF(ISNA(VLOOKUP(B231,[9]hasPlayground!$A$1:$B$133,2,FALSE)),FALSE,VLOOKUP(B231,[9]hasPlayground!$A$1:$B$133,2,FALSE))</f>
        <v>0</v>
      </c>
      <c r="Y231" t="b">
        <f>IF(ISNA(VLOOKUP(B231,[10]hasBaseball!$A$1:$B$24,2,FALSE)),FALSE,VLOOKUP(B231,[10]hasBaseball!$A$1:$B$24,2,FALSE))</f>
        <v>0</v>
      </c>
      <c r="Z231" t="b">
        <f>IF(ISNA(VLOOKUP(B231,[11]hasBasketBall!$A$1:$B$90,2,FALSE)),FALSE,VLOOKUP(B231,[11]hasBasketBall!$A$1:$B$90,2,FALSE))</f>
        <v>0</v>
      </c>
      <c r="AA231" t="b">
        <v>0</v>
      </c>
      <c r="AB231" t="b">
        <v>0</v>
      </c>
      <c r="AC231" t="b">
        <v>0</v>
      </c>
      <c r="AD231" t="b">
        <v>0</v>
      </c>
      <c r="AE231" t="b">
        <f>IF(ISNA(VLOOKUP(B231,[12]hasDogPark!$A$1:$B$14,2,FALSE)),FALSE,VLOOKUP(B231,[12]hasDogPark!$A$1:$B$14,2,FALSE))</f>
        <v>0</v>
      </c>
      <c r="AF231" t="b">
        <v>0</v>
      </c>
      <c r="AG231" t="b">
        <v>0</v>
      </c>
      <c r="AH231" t="b">
        <v>0</v>
      </c>
      <c r="AI231" t="b">
        <v>0</v>
      </c>
      <c r="AJ231" t="b">
        <f>IF(ISNA(VLOOKUP(B231,[13]hasSkatePark!$A$1:$B$16,2,FALSE)),FALSE,VLOOKUP(B231,[13]hasSkatePark!$A$1:$B$16,2,FALSE))</f>
        <v>0</v>
      </c>
      <c r="AK231" t="b">
        <f>IF(ISNA(VLOOKUP(B231,[14]hasSoccer!$A$1:$B$31,2,FALSE)),FALSE,VLOOKUP(B231,[14]hasSoccer!$A$1:$B$31,2,FALSE))</f>
        <v>0</v>
      </c>
      <c r="AL231" t="b">
        <f>IF(ISNA(VLOOKUP(B231,[15]hasSoftball!$A$1:$B$55,2,FALSE)),FALSE,VLOOKUP(B231,[15]hasSoftball!$A$1:$B$55,2,FALSE))</f>
        <v>0</v>
      </c>
      <c r="AM231" t="b">
        <f>IF(ISNA(VLOOKUP(B231,[16]hasTennis!$A$1:$B$34,2,FALSE)),FALSE,VLOOKUP(B231,[16]hasTennis!$A$1:$B$34,2,FALSE))</f>
        <v>0</v>
      </c>
      <c r="AN231" t="b">
        <v>0</v>
      </c>
      <c r="AO231" t="b">
        <f>IF(ISNA(VLOOKUP(B231,[17]hasPool!$A$1:$B$29,2,FALSE)),FALSE,VLOOKUP(B231,[17]hasPool!$A$1:$B$29,2,FALSE))</f>
        <v>0</v>
      </c>
      <c r="AP231" t="b">
        <v>0</v>
      </c>
      <c r="AQ231" t="b">
        <f>IF(ISNA(VLOOKUP(B231,[18]unpavedBike!$A$1:$B$19,2,FALSE)),FALSE,VLOOKUP(B231,[18]unpavedBike!$A$1:$B$19,2,FALSE))</f>
        <v>0</v>
      </c>
      <c r="AR231" t="b">
        <f>IF(ISNA(VLOOKUP(B231,[19]pavedBike!$A$1:$B$62,2,FALSE)),FALSE,VLOOKUP(B231,[19]pavedBike!$A$1:$B$62,2,FALSE))</f>
        <v>0</v>
      </c>
      <c r="AS231" t="b">
        <f>IF(ISNA(VLOOKUP(B231,[20]hasWalkingTrail!$A$1:$B$142,2,FALSE)),FALSE,VLOOKUP(B231,[20]hasWalkingTrail!$A$1:$B$142,2,FALSE))</f>
        <v>0</v>
      </c>
    </row>
  </sheetData>
  <hyperlinks>
    <hyperlink ref="L3" r:id="rId1" xr:uid="{C973DED0-A7BE-1D43-9A55-4864E218A6A7}"/>
    <hyperlink ref="L2" r:id="rId2" xr:uid="{A8CE9FFD-0983-3449-9109-5FCF3A4B2618}"/>
    <hyperlink ref="L4" r:id="rId3" xr:uid="{AD0EE024-6861-5A42-A41D-A2035ED57EB5}"/>
    <hyperlink ref="L5" r:id="rId4" xr:uid="{B7D9ABB2-4150-3045-B78D-8678BF4A24E7}"/>
    <hyperlink ref="L6" r:id="rId5" xr:uid="{F729A96D-9D9B-CD47-ACE7-41A0B2369495}"/>
    <hyperlink ref="L7" r:id="rId6" xr:uid="{27753FC9-03F9-7448-AD2C-99CFC2AADCA4}"/>
    <hyperlink ref="L8" r:id="rId7" xr:uid="{7FABFF4A-B653-8940-9E7F-6EADAEC99C78}"/>
    <hyperlink ref="L177" r:id="rId8" xr:uid="{930F955D-835A-3E45-8155-FC38E639FB46}"/>
    <hyperlink ref="L212" r:id="rId9" xr:uid="{26CE257A-188B-D84F-BE83-53CAB61F279D}"/>
    <hyperlink ref="L64" r:id="rId10" xr:uid="{15350299-2D58-654B-B9C7-BA1D350A3C3F}"/>
    <hyperlink ref="L70" r:id="rId11" xr:uid="{93B11739-7E63-2D44-B6A4-45CEC1397F63}"/>
    <hyperlink ref="L125" r:id="rId12" xr:uid="{228B03CB-DB4E-594A-A22B-B361F3556841}"/>
    <hyperlink ref="L146" r:id="rId13" xr:uid="{BC0F984B-679E-9645-8A14-28E426EC9EB9}"/>
    <hyperlink ref="L9" r:id="rId14" xr:uid="{0322BA5C-28E6-CA49-9C3C-AD32264ABE38}"/>
    <hyperlink ref="L11" r:id="rId15" xr:uid="{0EDBD4E7-2541-F441-BD17-E33407D68DB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1E18B-8532-DB48-BC59-9FA26FB718C3}">
  <dimension ref="A1:AV30"/>
  <sheetViews>
    <sheetView topLeftCell="S1" workbookViewId="0">
      <pane ySplit="1" topLeftCell="A2" activePane="bottomLeft" state="frozen"/>
      <selection pane="bottomLeft" activeCell="A2" sqref="A2:XFD2"/>
    </sheetView>
  </sheetViews>
  <sheetFormatPr baseColWidth="10" defaultRowHeight="16" x14ac:dyDescent="0.2"/>
  <cols>
    <col min="1" max="1" width="6.33203125" bestFit="1" customWidth="1"/>
    <col min="2" max="2" width="33.83203125" bestFit="1" customWidth="1"/>
    <col min="3" max="3" width="7.5" bestFit="1" customWidth="1"/>
    <col min="4" max="4" width="4" bestFit="1" customWidth="1"/>
    <col min="5" max="5" width="5.33203125" bestFit="1" customWidth="1"/>
    <col min="6" max="7" width="7.5" bestFit="1" customWidth="1"/>
    <col min="8" max="8" width="8.83203125" bestFit="1" customWidth="1"/>
    <col min="9" max="9" width="4.6640625" bestFit="1" customWidth="1"/>
    <col min="10" max="10" width="8.1640625" bestFit="1" customWidth="1"/>
    <col min="11" max="11" width="10.1640625" bestFit="1" customWidth="1"/>
    <col min="12" max="12" width="3.33203125" bestFit="1" customWidth="1"/>
    <col min="13" max="13" width="7.1640625" bestFit="1" customWidth="1"/>
    <col min="14" max="14" width="18.83203125" bestFit="1" customWidth="1"/>
    <col min="15" max="15" width="14.6640625" bestFit="1" customWidth="1"/>
    <col min="16" max="16" width="12.83203125" bestFit="1" customWidth="1"/>
    <col min="17" max="17" width="9.1640625" bestFit="1" customWidth="1"/>
    <col min="18" max="18" width="10.33203125" bestFit="1" customWidth="1"/>
    <col min="19" max="19" width="13.1640625" bestFit="1" customWidth="1"/>
    <col min="20" max="20" width="7.5" bestFit="1" customWidth="1"/>
    <col min="21" max="21" width="13" bestFit="1" customWidth="1"/>
    <col min="22" max="22" width="7.83203125" bestFit="1" customWidth="1"/>
    <col min="23" max="23" width="12.5" bestFit="1" customWidth="1"/>
    <col min="24" max="25" width="11" bestFit="1" customWidth="1"/>
    <col min="26" max="26" width="11.33203125" bestFit="1" customWidth="1"/>
    <col min="27" max="27" width="9.5" bestFit="1" customWidth="1"/>
    <col min="29" max="29" width="10.6640625" bestFit="1" customWidth="1"/>
    <col min="30" max="30" width="15.83203125" bestFit="1" customWidth="1"/>
    <col min="31" max="31" width="11.33203125" bestFit="1" customWidth="1"/>
    <col min="32" max="32" width="14.83203125" bestFit="1" customWidth="1"/>
    <col min="33" max="33" width="11.83203125" bestFit="1" customWidth="1"/>
    <col min="34" max="34" width="12" bestFit="1" customWidth="1"/>
    <col min="35" max="35" width="9.33203125" bestFit="1" customWidth="1"/>
    <col min="36" max="36" width="10.33203125" bestFit="1" customWidth="1"/>
    <col min="37" max="37" width="9.33203125" bestFit="1" customWidth="1"/>
    <col min="38" max="38" width="12" bestFit="1" customWidth="1"/>
    <col min="39" max="39" width="7.5" bestFit="1" customWidth="1"/>
    <col min="40" max="40" width="12.33203125" bestFit="1" customWidth="1"/>
    <col min="41" max="41" width="7.6640625" bestFit="1" customWidth="1"/>
    <col min="42" max="42" width="10.6640625" bestFit="1" customWidth="1"/>
    <col min="43" max="43" width="10" bestFit="1" customWidth="1"/>
    <col min="44" max="44" width="15.1640625" bestFit="1" customWidth="1"/>
  </cols>
  <sheetData>
    <row r="1" spans="1:48" x14ac:dyDescent="0.2">
      <c r="A1" t="s">
        <v>0</v>
      </c>
      <c r="B1" t="s">
        <v>1</v>
      </c>
      <c r="C1" t="s">
        <v>2</v>
      </c>
      <c r="D1" t="s">
        <v>3</v>
      </c>
      <c r="E1" t="s">
        <v>4</v>
      </c>
      <c r="F1" t="s">
        <v>5</v>
      </c>
      <c r="G1" t="s">
        <v>6</v>
      </c>
      <c r="H1" t="s">
        <v>7</v>
      </c>
      <c r="I1" t="s">
        <v>8</v>
      </c>
      <c r="J1" t="s">
        <v>9</v>
      </c>
      <c r="K1" t="s">
        <v>10</v>
      </c>
      <c r="L1" t="s">
        <v>11</v>
      </c>
      <c r="M1" t="s">
        <v>12</v>
      </c>
      <c r="N1" t="s">
        <v>13</v>
      </c>
      <c r="O1" t="s">
        <v>51</v>
      </c>
      <c r="P1" t="s">
        <v>54</v>
      </c>
      <c r="Q1" t="s">
        <v>129</v>
      </c>
      <c r="R1" t="s">
        <v>14</v>
      </c>
      <c r="S1" t="s">
        <v>128</v>
      </c>
      <c r="T1" t="s">
        <v>15</v>
      </c>
      <c r="U1" t="s">
        <v>16</v>
      </c>
      <c r="V1" t="s">
        <v>17</v>
      </c>
      <c r="W1" t="s">
        <v>18</v>
      </c>
      <c r="X1" t="s">
        <v>19</v>
      </c>
      <c r="Y1" t="s">
        <v>21</v>
      </c>
      <c r="Z1" t="s">
        <v>20</v>
      </c>
      <c r="AA1" t="s">
        <v>22</v>
      </c>
      <c r="AB1" t="s">
        <v>23</v>
      </c>
      <c r="AC1" t="s">
        <v>52</v>
      </c>
      <c r="AD1" t="s">
        <v>24</v>
      </c>
      <c r="AE1" t="s">
        <v>25</v>
      </c>
      <c r="AF1" t="s">
        <v>26</v>
      </c>
      <c r="AG1" t="s">
        <v>27</v>
      </c>
      <c r="AH1" t="s">
        <v>28</v>
      </c>
      <c r="AI1" t="s">
        <v>29</v>
      </c>
      <c r="AJ1" t="s">
        <v>53</v>
      </c>
      <c r="AK1" t="s">
        <v>30</v>
      </c>
      <c r="AL1" t="s">
        <v>31</v>
      </c>
      <c r="AM1" t="s">
        <v>32</v>
      </c>
      <c r="AN1" t="s">
        <v>33</v>
      </c>
      <c r="AO1" t="s">
        <v>34</v>
      </c>
      <c r="AP1" t="s">
        <v>35</v>
      </c>
      <c r="AQ1" t="s">
        <v>369</v>
      </c>
      <c r="AR1" t="s">
        <v>371</v>
      </c>
      <c r="AS1" t="s">
        <v>370</v>
      </c>
      <c r="AT1" t="s">
        <v>391</v>
      </c>
      <c r="AU1" t="s">
        <v>36</v>
      </c>
      <c r="AV1" t="s">
        <v>37</v>
      </c>
    </row>
    <row r="2" spans="1:48" x14ac:dyDescent="0.2">
      <c r="A2">
        <v>317</v>
      </c>
      <c r="B2" t="s">
        <v>55</v>
      </c>
      <c r="E2" t="s">
        <v>39</v>
      </c>
      <c r="I2">
        <v>1</v>
      </c>
      <c r="J2" t="b">
        <v>0</v>
      </c>
      <c r="N2" t="b">
        <f>IF(ISNA(VLOOKUP(B2,[1]hasCommunityCenter!$A$1:$B$45,2,FALSE)),FALSE,VLOOKUP(B2,[1]hasCommunityCenter!$A$1:$B$45,2,FALSE))</f>
        <v>0</v>
      </c>
      <c r="Q2" t="b">
        <f>'School Parks'!P3=IF(ISNA(VLOOKUP(B2,[2]hasPublicArtDisplay!$A$1:$B$40,2,FALSE)),FALSE,VLOOKUP(B2,[2]hasPublicArtDisplay!$A$1:$B$40,2,FALSE))</f>
        <v>1</v>
      </c>
      <c r="R2" t="b">
        <f>IF(ISNA(VLOOKUP(B2,[3]hasRestrooms!$A$1:$B$63,2,FALSE)),FALSE,VLOOKUP(B2,[3]hasRestrooms!$A$1:$B$63,2,FALSE))</f>
        <v>0</v>
      </c>
      <c r="S2" t="b">
        <f>IF(ISNA(VLOOKUP(B2,[4]hasPortolet!$A$1:$B$81,2,FALSE)),FALSE,VLOOKUP(B2,[4]hasPortolet!$A$1:$B$81,2,FALSE))</f>
        <v>0</v>
      </c>
      <c r="T2" t="b">
        <f>IF(ISNA(VLOOKUP(B2,[5]hasWater!$A$1:$B$157,2,FALSE)),FALSE,VLOOKUP(B2,[5]hasWater!$A$1:$B$157,2,FALSE))</f>
        <v>0</v>
      </c>
      <c r="U2" t="b">
        <f>IF(ISNA(VLOOKUP(B2,[6]hasPavillion!$A$1:$B$97,2,FALSE)),FALSE,VLOOKUP(B2,[6]hasPavillion!$A$1:$B$97,2,FALSE))</f>
        <v>0</v>
      </c>
      <c r="V2" t="b">
        <f>IF(ISNA(VLOOKUP(B2,[7]hasPicnicTable!$A$1:$B$149,2,FALSE)),FALSE,VLOOKUP(B2,[7]hasPicnicTable!$A$1:$B$149,2,FALSE))</f>
        <v>0</v>
      </c>
      <c r="W2" t="b">
        <f>IF(ISNA(VLOOKUP(B2,[8]hasGrill!$A$1:$B$106,2,FALSE)),FALSE,VLOOKUP(B2,[8]hasGrill!$A$1:$B$106,2,FALSE))</f>
        <v>0</v>
      </c>
      <c r="X2" t="b">
        <f>IF(ISNA(VLOOKUP(B2,[9]hasPlayground!$A$1:$B$133,2,FALSE)),FALSE,VLOOKUP(B2,[9]hasPlayground!$A$1:$B$133,2,FALSE))</f>
        <v>0</v>
      </c>
      <c r="Y2" t="b">
        <f>IF(ISNA(VLOOKUP(B2,[10]hasBaseball!$A$1:$B$24,2,FALSE)),FALSE,VLOOKUP(B2,[10]hasBaseball!$A$1:$B$24,2,FALSE))</f>
        <v>0</v>
      </c>
      <c r="Z2" t="b">
        <f>IF(ISNA(VLOOKUP(B2,[11]hasBasketBall!$A$1:$B$90,2,FALSE)),FALSE,VLOOKUP(B2,[11]hasBasketBall!$A$1:$B$90,2,FALSE))</f>
        <v>0</v>
      </c>
      <c r="AC2" t="b">
        <v>0</v>
      </c>
      <c r="AE2" t="b">
        <f>IF(ISNA(VLOOKUP(B2,[12]hasDogPark!$A$1:$B$14,2,FALSE)),FALSE,VLOOKUP(B2,[12]hasDogPark!$A$1:$B$14,2,FALSE))</f>
        <v>0</v>
      </c>
      <c r="AF2" t="b">
        <v>0</v>
      </c>
      <c r="AJ2" t="b">
        <f>IF(ISNA(VLOOKUP(B2,[13]hasSkatePark!$A$1:$B$16,2,FALSE)),FALSE,VLOOKUP(B2,[13]hasSkatePark!$A$1:$B$16,2,FALSE))</f>
        <v>0</v>
      </c>
      <c r="AK2" t="b">
        <f>IF(ISNA(VLOOKUP(B2,[14]hasSoccer!$A$1:$B$31,2,FALSE)),FALSE,VLOOKUP(B2,[14]hasSoccer!$A$1:$B$31,2,FALSE))</f>
        <v>0</v>
      </c>
      <c r="AL2" t="b">
        <f>IF(ISNA(VLOOKUP(B2,[15]hasSoftball!$A$1:$B$55,2,FALSE)),FALSE,VLOOKUP(B2,[15]hasSoftball!$A$1:$B$55,2,FALSE))</f>
        <v>0</v>
      </c>
      <c r="AM2" t="b">
        <f>IF(ISNA(VLOOKUP(B2,[16]hasTennis!$A$1:$B$34,2,FALSE)),FALSE,VLOOKUP(B2,[16]hasTennis!$A$1:$B$34,2,FALSE))</f>
        <v>0</v>
      </c>
      <c r="AO2" t="b">
        <f>IF(ISNA(VLOOKUP(B2,[17]hasPool!$A$1:$B$29,2,FALSE)),FALSE,VLOOKUP(B2,[17]hasPool!$A$1:$B$29,2,FALSE))</f>
        <v>0</v>
      </c>
      <c r="AQ2" t="b">
        <f>IF(ISNA(VLOOKUP(B2,[18]unpavedBike!$A$1:$B$19,2,FALSE)),FALSE,VLOOKUP(B2,[18]unpavedBike!$A$1:$B$19,2,FALSE))</f>
        <v>0</v>
      </c>
      <c r="AS2" t="b">
        <f>IF(ISNA(VLOOKUP(B2,[19]pavedBike!$A$1:$B$62,2,FALSE)),FALSE,VLOOKUP(B2,[19]pavedBike!$A$1:$B$62,2,FALSE))</f>
        <v>0</v>
      </c>
    </row>
    <row r="3" spans="1:48" x14ac:dyDescent="0.2">
      <c r="A3">
        <v>318</v>
      </c>
      <c r="B3" t="s">
        <v>56</v>
      </c>
      <c r="E3" t="s">
        <v>39</v>
      </c>
      <c r="I3">
        <v>1</v>
      </c>
      <c r="J3" t="b">
        <v>0</v>
      </c>
      <c r="N3" t="b">
        <f>IF(ISNA(VLOOKUP(B3,[1]hasCommunityCenter!$A$1:$B$45,2,FALSE)),FALSE,VLOOKUP(B3,[1]hasCommunityCenter!$A$1:$B$45,2,FALSE))</f>
        <v>0</v>
      </c>
      <c r="Q3" t="b">
        <f>'School Parks'!P4=IF(ISNA(VLOOKUP(B3,[2]hasPublicArtDisplay!$A$1:$B$40,2,FALSE)),FALSE,VLOOKUP(B3,[2]hasPublicArtDisplay!$A$1:$B$40,2,FALSE))</f>
        <v>1</v>
      </c>
      <c r="R3" t="b">
        <f>IF(ISNA(VLOOKUP(B3,[3]hasRestrooms!$A$1:$B$63,2,FALSE)),FALSE,VLOOKUP(B3,[3]hasRestrooms!$A$1:$B$63,2,FALSE))</f>
        <v>0</v>
      </c>
      <c r="S3" t="b">
        <f>IF(ISNA(VLOOKUP(B3,[4]hasPortolet!$A$1:$B$81,2,FALSE)),FALSE,VLOOKUP(B3,[4]hasPortolet!$A$1:$B$81,2,FALSE))</f>
        <v>0</v>
      </c>
      <c r="T3" t="b">
        <f>IF(ISNA(VLOOKUP(B3,[5]hasWater!$A$1:$B$157,2,FALSE)),FALSE,VLOOKUP(B3,[5]hasWater!$A$1:$B$157,2,FALSE))</f>
        <v>0</v>
      </c>
      <c r="U3" t="b">
        <f>IF(ISNA(VLOOKUP(B3,[6]hasPavillion!$A$1:$B$97,2,FALSE)),FALSE,VLOOKUP(B3,[6]hasPavillion!$A$1:$B$97,2,FALSE))</f>
        <v>0</v>
      </c>
      <c r="V3" t="b">
        <f>IF(ISNA(VLOOKUP(B3,[7]hasPicnicTable!$A$1:$B$149,2,FALSE)),FALSE,VLOOKUP(B3,[7]hasPicnicTable!$A$1:$B$149,2,FALSE))</f>
        <v>0</v>
      </c>
      <c r="W3" t="b">
        <f>IF(ISNA(VLOOKUP(B3,[8]hasGrill!$A$1:$B$106,2,FALSE)),FALSE,VLOOKUP(B3,[8]hasGrill!$A$1:$B$106,2,FALSE))</f>
        <v>0</v>
      </c>
      <c r="X3" t="b">
        <f>IF(ISNA(VLOOKUP(B3,[9]hasPlayground!$A$1:$B$133,2,FALSE)),FALSE,VLOOKUP(B3,[9]hasPlayground!$A$1:$B$133,2,FALSE))</f>
        <v>0</v>
      </c>
      <c r="Y3" t="b">
        <f>IF(ISNA(VLOOKUP(B3,[10]hasBaseball!$A$1:$B$24,2,FALSE)),FALSE,VLOOKUP(B3,[10]hasBaseball!$A$1:$B$24,2,FALSE))</f>
        <v>0</v>
      </c>
      <c r="Z3" t="b">
        <f>IF(ISNA(VLOOKUP(B3,[11]hasBasketBall!$A$1:$B$90,2,FALSE)),FALSE,VLOOKUP(B3,[11]hasBasketBall!$A$1:$B$90,2,FALSE))</f>
        <v>0</v>
      </c>
      <c r="AC3" t="b">
        <v>0</v>
      </c>
      <c r="AE3" t="b">
        <f>IF(ISNA(VLOOKUP(B3,[12]hasDogPark!$A$1:$B$14,2,FALSE)),FALSE,VLOOKUP(B3,[12]hasDogPark!$A$1:$B$14,2,FALSE))</f>
        <v>0</v>
      </c>
      <c r="AF3" t="b">
        <v>0</v>
      </c>
      <c r="AJ3" t="b">
        <f>IF(ISNA(VLOOKUP(B3,[13]hasSkatePark!$A$1:$B$16,2,FALSE)),FALSE,VLOOKUP(B3,[13]hasSkatePark!$A$1:$B$16,2,FALSE))</f>
        <v>0</v>
      </c>
      <c r="AK3" t="b">
        <f>IF(ISNA(VLOOKUP(B3,[14]hasSoccer!$A$1:$B$31,2,FALSE)),FALSE,VLOOKUP(B3,[14]hasSoccer!$A$1:$B$31,2,FALSE))</f>
        <v>0</v>
      </c>
      <c r="AL3" t="b">
        <f>IF(ISNA(VLOOKUP(B3,[15]hasSoftball!$A$1:$B$55,2,FALSE)),FALSE,VLOOKUP(B3,[15]hasSoftball!$A$1:$B$55,2,FALSE))</f>
        <v>0</v>
      </c>
      <c r="AM3" t="b">
        <f>IF(ISNA(VLOOKUP(B3,[16]hasTennis!$A$1:$B$34,2,FALSE)),FALSE,VLOOKUP(B3,[16]hasTennis!$A$1:$B$34,2,FALSE))</f>
        <v>0</v>
      </c>
      <c r="AO3" t="b">
        <f>IF(ISNA(VLOOKUP(B3,[17]hasPool!$A$1:$B$29,2,FALSE)),FALSE,VLOOKUP(B3,[17]hasPool!$A$1:$B$29,2,FALSE))</f>
        <v>0</v>
      </c>
      <c r="AQ3" t="b">
        <f>IF(ISNA(VLOOKUP(B3,[18]unpavedBike!$A$1:$B$19,2,FALSE)),FALSE,VLOOKUP(B3,[18]unpavedBike!$A$1:$B$19,2,FALSE))</f>
        <v>0</v>
      </c>
      <c r="AS3" t="b">
        <f>IF(ISNA(VLOOKUP(B3,[19]pavedBike!$A$1:$B$62,2,FALSE)),FALSE,VLOOKUP(B3,[19]pavedBike!$A$1:$B$62,2,FALSE))</f>
        <v>0</v>
      </c>
    </row>
    <row r="4" spans="1:48" x14ac:dyDescent="0.2">
      <c r="A4">
        <v>319</v>
      </c>
      <c r="B4" t="s">
        <v>57</v>
      </c>
      <c r="E4" t="s">
        <v>39</v>
      </c>
      <c r="I4">
        <v>1</v>
      </c>
      <c r="J4" t="b">
        <v>0</v>
      </c>
      <c r="N4" t="b">
        <f>IF(ISNA(VLOOKUP(B4,[1]hasCommunityCenter!$A$1:$B$45,2,FALSE)),FALSE,VLOOKUP(B4,[1]hasCommunityCenter!$A$1:$B$45,2,FALSE))</f>
        <v>0</v>
      </c>
      <c r="Q4" t="b">
        <f>'School Parks'!P5=IF(ISNA(VLOOKUP(B4,[2]hasPublicArtDisplay!$A$1:$B$40,2,FALSE)),FALSE,VLOOKUP(B4,[2]hasPublicArtDisplay!$A$1:$B$40,2,FALSE))</f>
        <v>1</v>
      </c>
      <c r="R4" t="b">
        <f>IF(ISNA(VLOOKUP(B4,[3]hasRestrooms!$A$1:$B$63,2,FALSE)),FALSE,VLOOKUP(B4,[3]hasRestrooms!$A$1:$B$63,2,FALSE))</f>
        <v>0</v>
      </c>
      <c r="S4" t="b">
        <f>IF(ISNA(VLOOKUP(B4,[4]hasPortolet!$A$1:$B$81,2,FALSE)),FALSE,VLOOKUP(B4,[4]hasPortolet!$A$1:$B$81,2,FALSE))</f>
        <v>0</v>
      </c>
      <c r="T4" t="b">
        <f>IF(ISNA(VLOOKUP(B4,[5]hasWater!$A$1:$B$157,2,FALSE)),FALSE,VLOOKUP(B4,[5]hasWater!$A$1:$B$157,2,FALSE))</f>
        <v>0</v>
      </c>
      <c r="U4" t="b">
        <f>IF(ISNA(VLOOKUP(B4,[6]hasPavillion!$A$1:$B$97,2,FALSE)),FALSE,VLOOKUP(B4,[6]hasPavillion!$A$1:$B$97,2,FALSE))</f>
        <v>0</v>
      </c>
      <c r="V4" t="b">
        <f>IF(ISNA(VLOOKUP(B4,[7]hasPicnicTable!$A$1:$B$149,2,FALSE)),FALSE,VLOOKUP(B4,[7]hasPicnicTable!$A$1:$B$149,2,FALSE))</f>
        <v>0</v>
      </c>
      <c r="W4" t="b">
        <f>IF(ISNA(VLOOKUP(B4,[8]hasGrill!$A$1:$B$106,2,FALSE)),FALSE,VLOOKUP(B4,[8]hasGrill!$A$1:$B$106,2,FALSE))</f>
        <v>0</v>
      </c>
      <c r="X4" t="b">
        <f>IF(ISNA(VLOOKUP(B4,[9]hasPlayground!$A$1:$B$133,2,FALSE)),FALSE,VLOOKUP(B4,[9]hasPlayground!$A$1:$B$133,2,FALSE))</f>
        <v>0</v>
      </c>
      <c r="Y4" t="b">
        <f>IF(ISNA(VLOOKUP(B4,[10]hasBaseball!$A$1:$B$24,2,FALSE)),FALSE,VLOOKUP(B4,[10]hasBaseball!$A$1:$B$24,2,FALSE))</f>
        <v>0</v>
      </c>
      <c r="Z4" t="b">
        <f>IF(ISNA(VLOOKUP(B4,[11]hasBasketBall!$A$1:$B$90,2,FALSE)),FALSE,VLOOKUP(B4,[11]hasBasketBall!$A$1:$B$90,2,FALSE))</f>
        <v>0</v>
      </c>
      <c r="AC4" t="b">
        <v>0</v>
      </c>
      <c r="AE4" t="b">
        <f>IF(ISNA(VLOOKUP(B4,[12]hasDogPark!$A$1:$B$14,2,FALSE)),FALSE,VLOOKUP(B4,[12]hasDogPark!$A$1:$B$14,2,FALSE))</f>
        <v>0</v>
      </c>
      <c r="AF4" t="b">
        <v>0</v>
      </c>
      <c r="AJ4" t="b">
        <f>IF(ISNA(VLOOKUP(B4,[13]hasSkatePark!$A$1:$B$16,2,FALSE)),FALSE,VLOOKUP(B4,[13]hasSkatePark!$A$1:$B$16,2,FALSE))</f>
        <v>0</v>
      </c>
      <c r="AK4" t="b">
        <f>IF(ISNA(VLOOKUP(B4,[14]hasSoccer!$A$1:$B$31,2,FALSE)),FALSE,VLOOKUP(B4,[14]hasSoccer!$A$1:$B$31,2,FALSE))</f>
        <v>0</v>
      </c>
      <c r="AL4" t="b">
        <f>IF(ISNA(VLOOKUP(B4,[15]hasSoftball!$A$1:$B$55,2,FALSE)),FALSE,VLOOKUP(B4,[15]hasSoftball!$A$1:$B$55,2,FALSE))</f>
        <v>0</v>
      </c>
      <c r="AM4" t="b">
        <f>IF(ISNA(VLOOKUP(B4,[16]hasTennis!$A$1:$B$34,2,FALSE)),FALSE,VLOOKUP(B4,[16]hasTennis!$A$1:$B$34,2,FALSE))</f>
        <v>0</v>
      </c>
      <c r="AO4" t="b">
        <f>IF(ISNA(VLOOKUP(B4,[17]hasPool!$A$1:$B$29,2,FALSE)),FALSE,VLOOKUP(B4,[17]hasPool!$A$1:$B$29,2,FALSE))</f>
        <v>0</v>
      </c>
      <c r="AQ4" t="b">
        <f>IF(ISNA(VLOOKUP(B4,[18]unpavedBike!$A$1:$B$19,2,FALSE)),FALSE,VLOOKUP(B4,[18]unpavedBike!$A$1:$B$19,2,FALSE))</f>
        <v>0</v>
      </c>
      <c r="AS4" t="b">
        <f>IF(ISNA(VLOOKUP(B4,[19]pavedBike!$A$1:$B$62,2,FALSE)),FALSE,VLOOKUP(B4,[19]pavedBike!$A$1:$B$62,2,FALSE))</f>
        <v>0</v>
      </c>
    </row>
    <row r="5" spans="1:48" x14ac:dyDescent="0.2">
      <c r="A5">
        <v>320</v>
      </c>
      <c r="B5" t="s">
        <v>58</v>
      </c>
      <c r="E5" t="s">
        <v>39</v>
      </c>
      <c r="I5">
        <v>1</v>
      </c>
      <c r="J5" t="b">
        <v>0</v>
      </c>
      <c r="N5" t="b">
        <f>IF(ISNA(VLOOKUP(B5,[1]hasCommunityCenter!$A$1:$B$45,2,FALSE)),FALSE,VLOOKUP(B5,[1]hasCommunityCenter!$A$1:$B$45,2,FALSE))</f>
        <v>0</v>
      </c>
      <c r="Q5" t="b">
        <f>'School Parks'!P6=IF(ISNA(VLOOKUP(B5,[2]hasPublicArtDisplay!$A$1:$B$40,2,FALSE)),FALSE,VLOOKUP(B5,[2]hasPublicArtDisplay!$A$1:$B$40,2,FALSE))</f>
        <v>1</v>
      </c>
      <c r="R5" t="b">
        <f>IF(ISNA(VLOOKUP(B5,[3]hasRestrooms!$A$1:$B$63,2,FALSE)),FALSE,VLOOKUP(B5,[3]hasRestrooms!$A$1:$B$63,2,FALSE))</f>
        <v>0</v>
      </c>
      <c r="S5" t="b">
        <f>IF(ISNA(VLOOKUP(B5,[4]hasPortolet!$A$1:$B$81,2,FALSE)),FALSE,VLOOKUP(B5,[4]hasPortolet!$A$1:$B$81,2,FALSE))</f>
        <v>0</v>
      </c>
      <c r="T5" t="b">
        <f>IF(ISNA(VLOOKUP(B5,[5]hasWater!$A$1:$B$157,2,FALSE)),FALSE,VLOOKUP(B5,[5]hasWater!$A$1:$B$157,2,FALSE))</f>
        <v>0</v>
      </c>
      <c r="U5" t="b">
        <f>IF(ISNA(VLOOKUP(B5,[6]hasPavillion!$A$1:$B$97,2,FALSE)),FALSE,VLOOKUP(B5,[6]hasPavillion!$A$1:$B$97,2,FALSE))</f>
        <v>0</v>
      </c>
      <c r="V5" t="b">
        <f>IF(ISNA(VLOOKUP(B5,[7]hasPicnicTable!$A$1:$B$149,2,FALSE)),FALSE,VLOOKUP(B5,[7]hasPicnicTable!$A$1:$B$149,2,FALSE))</f>
        <v>0</v>
      </c>
      <c r="W5" t="b">
        <f>IF(ISNA(VLOOKUP(B5,[8]hasGrill!$A$1:$B$106,2,FALSE)),FALSE,VLOOKUP(B5,[8]hasGrill!$A$1:$B$106,2,FALSE))</f>
        <v>0</v>
      </c>
      <c r="X5" t="b">
        <f>IF(ISNA(VLOOKUP(B5,[9]hasPlayground!$A$1:$B$133,2,FALSE)),FALSE,VLOOKUP(B5,[9]hasPlayground!$A$1:$B$133,2,FALSE))</f>
        <v>0</v>
      </c>
      <c r="Y5" t="b">
        <f>IF(ISNA(VLOOKUP(B5,[10]hasBaseball!$A$1:$B$24,2,FALSE)),FALSE,VLOOKUP(B5,[10]hasBaseball!$A$1:$B$24,2,FALSE))</f>
        <v>0</v>
      </c>
      <c r="Z5" t="b">
        <f>IF(ISNA(VLOOKUP(B5,[11]hasBasketBall!$A$1:$B$90,2,FALSE)),FALSE,VLOOKUP(B5,[11]hasBasketBall!$A$1:$B$90,2,FALSE))</f>
        <v>0</v>
      </c>
      <c r="AC5" t="b">
        <v>0</v>
      </c>
      <c r="AE5" t="b">
        <f>IF(ISNA(VLOOKUP(B5,[12]hasDogPark!$A$1:$B$14,2,FALSE)),FALSE,VLOOKUP(B5,[12]hasDogPark!$A$1:$B$14,2,FALSE))</f>
        <v>0</v>
      </c>
      <c r="AF5" t="b">
        <v>0</v>
      </c>
      <c r="AJ5" t="b">
        <f>IF(ISNA(VLOOKUP(B5,[13]hasSkatePark!$A$1:$B$16,2,FALSE)),FALSE,VLOOKUP(B5,[13]hasSkatePark!$A$1:$B$16,2,FALSE))</f>
        <v>0</v>
      </c>
      <c r="AK5" t="b">
        <f>IF(ISNA(VLOOKUP(B5,[14]hasSoccer!$A$1:$B$31,2,FALSE)),FALSE,VLOOKUP(B5,[14]hasSoccer!$A$1:$B$31,2,FALSE))</f>
        <v>0</v>
      </c>
      <c r="AL5" t="b">
        <f>IF(ISNA(VLOOKUP(B5,[15]hasSoftball!$A$1:$B$55,2,FALSE)),FALSE,VLOOKUP(B5,[15]hasSoftball!$A$1:$B$55,2,FALSE))</f>
        <v>0</v>
      </c>
      <c r="AM5" t="b">
        <f>IF(ISNA(VLOOKUP(B5,[16]hasTennis!$A$1:$B$34,2,FALSE)),FALSE,VLOOKUP(B5,[16]hasTennis!$A$1:$B$34,2,FALSE))</f>
        <v>0</v>
      </c>
      <c r="AO5" t="b">
        <f>IF(ISNA(VLOOKUP(B5,[17]hasPool!$A$1:$B$29,2,FALSE)),FALSE,VLOOKUP(B5,[17]hasPool!$A$1:$B$29,2,FALSE))</f>
        <v>0</v>
      </c>
      <c r="AQ5" t="b">
        <f>IF(ISNA(VLOOKUP(B5,[18]unpavedBike!$A$1:$B$19,2,FALSE)),FALSE,VLOOKUP(B5,[18]unpavedBike!$A$1:$B$19,2,FALSE))</f>
        <v>0</v>
      </c>
      <c r="AS5" t="b">
        <f>IF(ISNA(VLOOKUP(B5,[19]pavedBike!$A$1:$B$62,2,FALSE)),FALSE,VLOOKUP(B5,[19]pavedBike!$A$1:$B$62,2,FALSE))</f>
        <v>0</v>
      </c>
    </row>
    <row r="6" spans="1:48" x14ac:dyDescent="0.2">
      <c r="A6">
        <v>321</v>
      </c>
      <c r="B6" t="s">
        <v>59</v>
      </c>
      <c r="E6" t="s">
        <v>39</v>
      </c>
      <c r="I6">
        <v>1</v>
      </c>
      <c r="J6" t="b">
        <v>0</v>
      </c>
      <c r="N6" t="b">
        <f>IF(ISNA(VLOOKUP(B6,[1]hasCommunityCenter!$A$1:$B$45,2,FALSE)),FALSE,VLOOKUP(B6,[1]hasCommunityCenter!$A$1:$B$45,2,FALSE))</f>
        <v>0</v>
      </c>
      <c r="Q6" t="b">
        <f>'School Parks'!P7=IF(ISNA(VLOOKUP(B6,[2]hasPublicArtDisplay!$A$1:$B$40,2,FALSE)),FALSE,VLOOKUP(B6,[2]hasPublicArtDisplay!$A$1:$B$40,2,FALSE))</f>
        <v>1</v>
      </c>
      <c r="R6" t="b">
        <f>IF(ISNA(VLOOKUP(B6,[3]hasRestrooms!$A$1:$B$63,2,FALSE)),FALSE,VLOOKUP(B6,[3]hasRestrooms!$A$1:$B$63,2,FALSE))</f>
        <v>0</v>
      </c>
      <c r="S6" t="b">
        <f>IF(ISNA(VLOOKUP(B6,[4]hasPortolet!$A$1:$B$81,2,FALSE)),FALSE,VLOOKUP(B6,[4]hasPortolet!$A$1:$B$81,2,FALSE))</f>
        <v>0</v>
      </c>
      <c r="T6" t="b">
        <f>IF(ISNA(VLOOKUP(B6,[5]hasWater!$A$1:$B$157,2,FALSE)),FALSE,VLOOKUP(B6,[5]hasWater!$A$1:$B$157,2,FALSE))</f>
        <v>0</v>
      </c>
      <c r="U6" t="b">
        <f>IF(ISNA(VLOOKUP(B6,[6]hasPavillion!$A$1:$B$97,2,FALSE)),FALSE,VLOOKUP(B6,[6]hasPavillion!$A$1:$B$97,2,FALSE))</f>
        <v>0</v>
      </c>
      <c r="V6" t="b">
        <f>IF(ISNA(VLOOKUP(B6,[7]hasPicnicTable!$A$1:$B$149,2,FALSE)),FALSE,VLOOKUP(B6,[7]hasPicnicTable!$A$1:$B$149,2,FALSE))</f>
        <v>0</v>
      </c>
      <c r="W6" t="b">
        <f>IF(ISNA(VLOOKUP(B6,[8]hasGrill!$A$1:$B$106,2,FALSE)),FALSE,VLOOKUP(B6,[8]hasGrill!$A$1:$B$106,2,FALSE))</f>
        <v>0</v>
      </c>
      <c r="X6" t="b">
        <f>IF(ISNA(VLOOKUP(B6,[9]hasPlayground!$A$1:$B$133,2,FALSE)),FALSE,VLOOKUP(B6,[9]hasPlayground!$A$1:$B$133,2,FALSE))</f>
        <v>0</v>
      </c>
      <c r="Y6" t="b">
        <f>IF(ISNA(VLOOKUP(B6,[10]hasBaseball!$A$1:$B$24,2,FALSE)),FALSE,VLOOKUP(B6,[10]hasBaseball!$A$1:$B$24,2,FALSE))</f>
        <v>0</v>
      </c>
      <c r="Z6" t="b">
        <f>IF(ISNA(VLOOKUP(B6,[11]hasBasketBall!$A$1:$B$90,2,FALSE)),FALSE,VLOOKUP(B6,[11]hasBasketBall!$A$1:$B$90,2,FALSE))</f>
        <v>0</v>
      </c>
      <c r="AC6" t="b">
        <v>0</v>
      </c>
      <c r="AE6" t="b">
        <f>IF(ISNA(VLOOKUP(B6,[12]hasDogPark!$A$1:$B$14,2,FALSE)),FALSE,VLOOKUP(B6,[12]hasDogPark!$A$1:$B$14,2,FALSE))</f>
        <v>0</v>
      </c>
      <c r="AF6" t="b">
        <v>0</v>
      </c>
      <c r="AJ6" t="b">
        <f>IF(ISNA(VLOOKUP(B6,[13]hasSkatePark!$A$1:$B$16,2,FALSE)),FALSE,VLOOKUP(B6,[13]hasSkatePark!$A$1:$B$16,2,FALSE))</f>
        <v>0</v>
      </c>
      <c r="AK6" t="b">
        <f>IF(ISNA(VLOOKUP(B6,[14]hasSoccer!$A$1:$B$31,2,FALSE)),FALSE,VLOOKUP(B6,[14]hasSoccer!$A$1:$B$31,2,FALSE))</f>
        <v>0</v>
      </c>
      <c r="AL6" t="b">
        <f>IF(ISNA(VLOOKUP(B6,[15]hasSoftball!$A$1:$B$55,2,FALSE)),FALSE,VLOOKUP(B6,[15]hasSoftball!$A$1:$B$55,2,FALSE))</f>
        <v>0</v>
      </c>
      <c r="AM6" t="b">
        <f>IF(ISNA(VLOOKUP(B6,[16]hasTennis!$A$1:$B$34,2,FALSE)),FALSE,VLOOKUP(B6,[16]hasTennis!$A$1:$B$34,2,FALSE))</f>
        <v>0</v>
      </c>
      <c r="AO6" t="b">
        <f>IF(ISNA(VLOOKUP(B6,[17]hasPool!$A$1:$B$29,2,FALSE)),FALSE,VLOOKUP(B6,[17]hasPool!$A$1:$B$29,2,FALSE))</f>
        <v>0</v>
      </c>
      <c r="AQ6" t="b">
        <f>IF(ISNA(VLOOKUP(B6,[18]unpavedBike!$A$1:$B$19,2,FALSE)),FALSE,VLOOKUP(B6,[18]unpavedBike!$A$1:$B$19,2,FALSE))</f>
        <v>0</v>
      </c>
      <c r="AS6" t="b">
        <f>IF(ISNA(VLOOKUP(B6,[19]pavedBike!$A$1:$B$62,2,FALSE)),FALSE,VLOOKUP(B6,[19]pavedBike!$A$1:$B$62,2,FALSE))</f>
        <v>0</v>
      </c>
    </row>
    <row r="7" spans="1:48" x14ac:dyDescent="0.2">
      <c r="A7">
        <v>322</v>
      </c>
      <c r="B7" t="s">
        <v>60</v>
      </c>
      <c r="E7" t="s">
        <v>39</v>
      </c>
      <c r="I7">
        <v>1</v>
      </c>
      <c r="J7" t="b">
        <v>0</v>
      </c>
      <c r="N7" t="b">
        <f>IF(ISNA(VLOOKUP(B7,[1]hasCommunityCenter!$A$1:$B$45,2,FALSE)),FALSE,VLOOKUP(B7,[1]hasCommunityCenter!$A$1:$B$45,2,FALSE))</f>
        <v>0</v>
      </c>
      <c r="Q7" t="b">
        <f>'School Parks'!P8=IF(ISNA(VLOOKUP(B7,[2]hasPublicArtDisplay!$A$1:$B$40,2,FALSE)),FALSE,VLOOKUP(B7,[2]hasPublicArtDisplay!$A$1:$B$40,2,FALSE))</f>
        <v>1</v>
      </c>
      <c r="R7" t="b">
        <f>IF(ISNA(VLOOKUP(B7,[3]hasRestrooms!$A$1:$B$63,2,FALSE)),FALSE,VLOOKUP(B7,[3]hasRestrooms!$A$1:$B$63,2,FALSE))</f>
        <v>0</v>
      </c>
      <c r="S7" t="b">
        <f>IF(ISNA(VLOOKUP(B7,[4]hasPortolet!$A$1:$B$81,2,FALSE)),FALSE,VLOOKUP(B7,[4]hasPortolet!$A$1:$B$81,2,FALSE))</f>
        <v>0</v>
      </c>
      <c r="T7" t="b">
        <f>IF(ISNA(VLOOKUP(B7,[5]hasWater!$A$1:$B$157,2,FALSE)),FALSE,VLOOKUP(B7,[5]hasWater!$A$1:$B$157,2,FALSE))</f>
        <v>0</v>
      </c>
      <c r="U7" t="b">
        <f>IF(ISNA(VLOOKUP(B7,[6]hasPavillion!$A$1:$B$97,2,FALSE)),FALSE,VLOOKUP(B7,[6]hasPavillion!$A$1:$B$97,2,FALSE))</f>
        <v>0</v>
      </c>
      <c r="V7" t="b">
        <f>IF(ISNA(VLOOKUP(B7,[7]hasPicnicTable!$A$1:$B$149,2,FALSE)),FALSE,VLOOKUP(B7,[7]hasPicnicTable!$A$1:$B$149,2,FALSE))</f>
        <v>0</v>
      </c>
      <c r="W7" t="b">
        <f>IF(ISNA(VLOOKUP(B7,[8]hasGrill!$A$1:$B$106,2,FALSE)),FALSE,VLOOKUP(B7,[8]hasGrill!$A$1:$B$106,2,FALSE))</f>
        <v>0</v>
      </c>
      <c r="X7" t="b">
        <f>IF(ISNA(VLOOKUP(B7,[9]hasPlayground!$A$1:$B$133,2,FALSE)),FALSE,VLOOKUP(B7,[9]hasPlayground!$A$1:$B$133,2,FALSE))</f>
        <v>0</v>
      </c>
      <c r="Y7" t="b">
        <f>IF(ISNA(VLOOKUP(B7,[10]hasBaseball!$A$1:$B$24,2,FALSE)),FALSE,VLOOKUP(B7,[10]hasBaseball!$A$1:$B$24,2,FALSE))</f>
        <v>0</v>
      </c>
      <c r="Z7" t="b">
        <f>IF(ISNA(VLOOKUP(B7,[11]hasBasketBall!$A$1:$B$90,2,FALSE)),FALSE,VLOOKUP(B7,[11]hasBasketBall!$A$1:$B$90,2,FALSE))</f>
        <v>0</v>
      </c>
      <c r="AC7" t="b">
        <v>0</v>
      </c>
      <c r="AE7" t="b">
        <f>IF(ISNA(VLOOKUP(B7,[12]hasDogPark!$A$1:$B$14,2,FALSE)),FALSE,VLOOKUP(B7,[12]hasDogPark!$A$1:$B$14,2,FALSE))</f>
        <v>0</v>
      </c>
      <c r="AF7" t="b">
        <v>0</v>
      </c>
      <c r="AJ7" t="b">
        <f>IF(ISNA(VLOOKUP(B7,[13]hasSkatePark!$A$1:$B$16,2,FALSE)),FALSE,VLOOKUP(B7,[13]hasSkatePark!$A$1:$B$16,2,FALSE))</f>
        <v>0</v>
      </c>
      <c r="AK7" t="b">
        <f>IF(ISNA(VLOOKUP(B7,[14]hasSoccer!$A$1:$B$31,2,FALSE)),FALSE,VLOOKUP(B7,[14]hasSoccer!$A$1:$B$31,2,FALSE))</f>
        <v>0</v>
      </c>
      <c r="AL7" t="b">
        <f>IF(ISNA(VLOOKUP(B7,[15]hasSoftball!$A$1:$B$55,2,FALSE)),FALSE,VLOOKUP(B7,[15]hasSoftball!$A$1:$B$55,2,FALSE))</f>
        <v>0</v>
      </c>
      <c r="AM7" t="b">
        <f>IF(ISNA(VLOOKUP(B7,[16]hasTennis!$A$1:$B$34,2,FALSE)),FALSE,VLOOKUP(B7,[16]hasTennis!$A$1:$B$34,2,FALSE))</f>
        <v>0</v>
      </c>
      <c r="AO7" t="b">
        <f>IF(ISNA(VLOOKUP(B7,[17]hasPool!$A$1:$B$29,2,FALSE)),FALSE,VLOOKUP(B7,[17]hasPool!$A$1:$B$29,2,FALSE))</f>
        <v>0</v>
      </c>
      <c r="AQ7" t="b">
        <f>IF(ISNA(VLOOKUP(B7,[18]unpavedBike!$A$1:$B$19,2,FALSE)),FALSE,VLOOKUP(B7,[18]unpavedBike!$A$1:$B$19,2,FALSE))</f>
        <v>0</v>
      </c>
      <c r="AS7" t="b">
        <f>IF(ISNA(VLOOKUP(B7,[19]pavedBike!$A$1:$B$62,2,FALSE)),FALSE,VLOOKUP(B7,[19]pavedBike!$A$1:$B$62,2,FALSE))</f>
        <v>0</v>
      </c>
    </row>
    <row r="8" spans="1:48" x14ac:dyDescent="0.2">
      <c r="A8">
        <v>323</v>
      </c>
      <c r="B8" t="s">
        <v>61</v>
      </c>
      <c r="E8" t="s">
        <v>39</v>
      </c>
      <c r="I8">
        <v>1</v>
      </c>
      <c r="J8" t="b">
        <v>0</v>
      </c>
      <c r="N8" t="b">
        <f>IF(ISNA(VLOOKUP(B8,[1]hasCommunityCenter!$A$1:$B$45,2,FALSE)),FALSE,VLOOKUP(B8,[1]hasCommunityCenter!$A$1:$B$45,2,FALSE))</f>
        <v>0</v>
      </c>
      <c r="Q8" t="b">
        <f>'School Parks'!P9=IF(ISNA(VLOOKUP(B8,[2]hasPublicArtDisplay!$A$1:$B$40,2,FALSE)),FALSE,VLOOKUP(B8,[2]hasPublicArtDisplay!$A$1:$B$40,2,FALSE))</f>
        <v>1</v>
      </c>
      <c r="R8" t="b">
        <f>IF(ISNA(VLOOKUP(B8,[3]hasRestrooms!$A$1:$B$63,2,FALSE)),FALSE,VLOOKUP(B8,[3]hasRestrooms!$A$1:$B$63,2,FALSE))</f>
        <v>0</v>
      </c>
      <c r="S8" t="b">
        <f>IF(ISNA(VLOOKUP(B8,[4]hasPortolet!$A$1:$B$81,2,FALSE)),FALSE,VLOOKUP(B8,[4]hasPortolet!$A$1:$B$81,2,FALSE))</f>
        <v>0</v>
      </c>
      <c r="T8" t="b">
        <f>IF(ISNA(VLOOKUP(B8,[5]hasWater!$A$1:$B$157,2,FALSE)),FALSE,VLOOKUP(B8,[5]hasWater!$A$1:$B$157,2,FALSE))</f>
        <v>0</v>
      </c>
      <c r="U8" t="b">
        <f>IF(ISNA(VLOOKUP(B8,[6]hasPavillion!$A$1:$B$97,2,FALSE)),FALSE,VLOOKUP(B8,[6]hasPavillion!$A$1:$B$97,2,FALSE))</f>
        <v>0</v>
      </c>
      <c r="V8" t="b">
        <f>IF(ISNA(VLOOKUP(B8,[7]hasPicnicTable!$A$1:$B$149,2,FALSE)),FALSE,VLOOKUP(B8,[7]hasPicnicTable!$A$1:$B$149,2,FALSE))</f>
        <v>0</v>
      </c>
      <c r="W8" t="b">
        <f>IF(ISNA(VLOOKUP(B8,[8]hasGrill!$A$1:$B$106,2,FALSE)),FALSE,VLOOKUP(B8,[8]hasGrill!$A$1:$B$106,2,FALSE))</f>
        <v>0</v>
      </c>
      <c r="X8" t="b">
        <f>IF(ISNA(VLOOKUP(B8,[9]hasPlayground!$A$1:$B$133,2,FALSE)),FALSE,VLOOKUP(B8,[9]hasPlayground!$A$1:$B$133,2,FALSE))</f>
        <v>0</v>
      </c>
      <c r="Y8" t="b">
        <f>IF(ISNA(VLOOKUP(B8,[10]hasBaseball!$A$1:$B$24,2,FALSE)),FALSE,VLOOKUP(B8,[10]hasBaseball!$A$1:$B$24,2,FALSE))</f>
        <v>0</v>
      </c>
      <c r="Z8" t="b">
        <f>IF(ISNA(VLOOKUP(B8,[11]hasBasketBall!$A$1:$B$90,2,FALSE)),FALSE,VLOOKUP(B8,[11]hasBasketBall!$A$1:$B$90,2,FALSE))</f>
        <v>0</v>
      </c>
      <c r="AC8" t="b">
        <v>0</v>
      </c>
      <c r="AE8" t="b">
        <f>IF(ISNA(VLOOKUP(B8,[12]hasDogPark!$A$1:$B$14,2,FALSE)),FALSE,VLOOKUP(B8,[12]hasDogPark!$A$1:$B$14,2,FALSE))</f>
        <v>0</v>
      </c>
      <c r="AF8" t="b">
        <v>0</v>
      </c>
      <c r="AJ8" t="b">
        <f>IF(ISNA(VLOOKUP(B8,[13]hasSkatePark!$A$1:$B$16,2,FALSE)),FALSE,VLOOKUP(B8,[13]hasSkatePark!$A$1:$B$16,2,FALSE))</f>
        <v>0</v>
      </c>
      <c r="AK8" t="b">
        <f>IF(ISNA(VLOOKUP(B8,[14]hasSoccer!$A$1:$B$31,2,FALSE)),FALSE,VLOOKUP(B8,[14]hasSoccer!$A$1:$B$31,2,FALSE))</f>
        <v>0</v>
      </c>
      <c r="AL8" t="b">
        <f>IF(ISNA(VLOOKUP(B8,[15]hasSoftball!$A$1:$B$55,2,FALSE)),FALSE,VLOOKUP(B8,[15]hasSoftball!$A$1:$B$55,2,FALSE))</f>
        <v>0</v>
      </c>
      <c r="AM8" t="b">
        <f>IF(ISNA(VLOOKUP(B8,[16]hasTennis!$A$1:$B$34,2,FALSE)),FALSE,VLOOKUP(B8,[16]hasTennis!$A$1:$B$34,2,FALSE))</f>
        <v>0</v>
      </c>
      <c r="AO8" t="b">
        <f>IF(ISNA(VLOOKUP(B8,[17]hasPool!$A$1:$B$29,2,FALSE)),FALSE,VLOOKUP(B8,[17]hasPool!$A$1:$B$29,2,FALSE))</f>
        <v>0</v>
      </c>
      <c r="AQ8" t="b">
        <f>IF(ISNA(VLOOKUP(B8,[18]unpavedBike!$A$1:$B$19,2,FALSE)),FALSE,VLOOKUP(B8,[18]unpavedBike!$A$1:$B$19,2,FALSE))</f>
        <v>0</v>
      </c>
      <c r="AS8" t="b">
        <f>IF(ISNA(VLOOKUP(B8,[19]pavedBike!$A$1:$B$62,2,FALSE)),FALSE,VLOOKUP(B8,[19]pavedBike!$A$1:$B$62,2,FALSE))</f>
        <v>0</v>
      </c>
    </row>
    <row r="9" spans="1:48" x14ac:dyDescent="0.2">
      <c r="A9">
        <v>324</v>
      </c>
      <c r="B9" t="s">
        <v>62</v>
      </c>
      <c r="E9" t="s">
        <v>39</v>
      </c>
      <c r="I9">
        <v>1</v>
      </c>
      <c r="J9" t="b">
        <v>0</v>
      </c>
      <c r="N9" t="b">
        <f>IF(ISNA(VLOOKUP(B9,[1]hasCommunityCenter!$A$1:$B$45,2,FALSE)),FALSE,VLOOKUP(B9,[1]hasCommunityCenter!$A$1:$B$45,2,FALSE))</f>
        <v>0</v>
      </c>
      <c r="Q9" t="b">
        <f>'School Parks'!P10=IF(ISNA(VLOOKUP(B9,[2]hasPublicArtDisplay!$A$1:$B$40,2,FALSE)),FALSE,VLOOKUP(B9,[2]hasPublicArtDisplay!$A$1:$B$40,2,FALSE))</f>
        <v>1</v>
      </c>
      <c r="R9" t="b">
        <f>IF(ISNA(VLOOKUP(B9,[3]hasRestrooms!$A$1:$B$63,2,FALSE)),FALSE,VLOOKUP(B9,[3]hasRestrooms!$A$1:$B$63,2,FALSE))</f>
        <v>0</v>
      </c>
      <c r="S9" t="b">
        <f>IF(ISNA(VLOOKUP(B9,[4]hasPortolet!$A$1:$B$81,2,FALSE)),FALSE,VLOOKUP(B9,[4]hasPortolet!$A$1:$B$81,2,FALSE))</f>
        <v>0</v>
      </c>
      <c r="T9" t="b">
        <f>IF(ISNA(VLOOKUP(B9,[5]hasWater!$A$1:$B$157,2,FALSE)),FALSE,VLOOKUP(B9,[5]hasWater!$A$1:$B$157,2,FALSE))</f>
        <v>0</v>
      </c>
      <c r="U9" t="b">
        <f>IF(ISNA(VLOOKUP(B9,[6]hasPavillion!$A$1:$B$97,2,FALSE)),FALSE,VLOOKUP(B9,[6]hasPavillion!$A$1:$B$97,2,FALSE))</f>
        <v>0</v>
      </c>
      <c r="V9" t="b">
        <f>IF(ISNA(VLOOKUP(B9,[7]hasPicnicTable!$A$1:$B$149,2,FALSE)),FALSE,VLOOKUP(B9,[7]hasPicnicTable!$A$1:$B$149,2,FALSE))</f>
        <v>0</v>
      </c>
      <c r="W9" t="b">
        <f>IF(ISNA(VLOOKUP(B9,[8]hasGrill!$A$1:$B$106,2,FALSE)),FALSE,VLOOKUP(B9,[8]hasGrill!$A$1:$B$106,2,FALSE))</f>
        <v>0</v>
      </c>
      <c r="X9" t="b">
        <f>IF(ISNA(VLOOKUP(B9,[9]hasPlayground!$A$1:$B$133,2,FALSE)),FALSE,VLOOKUP(B9,[9]hasPlayground!$A$1:$B$133,2,FALSE))</f>
        <v>0</v>
      </c>
      <c r="Y9" t="b">
        <f>IF(ISNA(VLOOKUP(B9,[10]hasBaseball!$A$1:$B$24,2,FALSE)),FALSE,VLOOKUP(B9,[10]hasBaseball!$A$1:$B$24,2,FALSE))</f>
        <v>0</v>
      </c>
      <c r="Z9" t="b">
        <f>IF(ISNA(VLOOKUP(B9,[11]hasBasketBall!$A$1:$B$90,2,FALSE)),FALSE,VLOOKUP(B9,[11]hasBasketBall!$A$1:$B$90,2,FALSE))</f>
        <v>0</v>
      </c>
      <c r="AC9" t="b">
        <v>0</v>
      </c>
      <c r="AE9" t="b">
        <f>IF(ISNA(VLOOKUP(B9,[12]hasDogPark!$A$1:$B$14,2,FALSE)),FALSE,VLOOKUP(B9,[12]hasDogPark!$A$1:$B$14,2,FALSE))</f>
        <v>0</v>
      </c>
      <c r="AF9" t="b">
        <v>0</v>
      </c>
      <c r="AJ9" t="b">
        <f>IF(ISNA(VLOOKUP(B9,[13]hasSkatePark!$A$1:$B$16,2,FALSE)),FALSE,VLOOKUP(B9,[13]hasSkatePark!$A$1:$B$16,2,FALSE))</f>
        <v>0</v>
      </c>
      <c r="AK9" t="b">
        <f>IF(ISNA(VLOOKUP(B9,[14]hasSoccer!$A$1:$B$31,2,FALSE)),FALSE,VLOOKUP(B9,[14]hasSoccer!$A$1:$B$31,2,FALSE))</f>
        <v>0</v>
      </c>
      <c r="AL9" t="b">
        <f>IF(ISNA(VLOOKUP(B9,[15]hasSoftball!$A$1:$B$55,2,FALSE)),FALSE,VLOOKUP(B9,[15]hasSoftball!$A$1:$B$55,2,FALSE))</f>
        <v>0</v>
      </c>
      <c r="AM9" t="b">
        <f>IF(ISNA(VLOOKUP(B9,[16]hasTennis!$A$1:$B$34,2,FALSE)),FALSE,VLOOKUP(B9,[16]hasTennis!$A$1:$B$34,2,FALSE))</f>
        <v>0</v>
      </c>
      <c r="AO9" t="b">
        <f>IF(ISNA(VLOOKUP(B9,[17]hasPool!$A$1:$B$29,2,FALSE)),FALSE,VLOOKUP(B9,[17]hasPool!$A$1:$B$29,2,FALSE))</f>
        <v>0</v>
      </c>
      <c r="AQ9" t="b">
        <f>IF(ISNA(VLOOKUP(B9,[18]unpavedBike!$A$1:$B$19,2,FALSE)),FALSE,VLOOKUP(B9,[18]unpavedBike!$A$1:$B$19,2,FALSE))</f>
        <v>0</v>
      </c>
      <c r="AS9" t="b">
        <f>IF(ISNA(VLOOKUP(B9,[19]pavedBike!$A$1:$B$62,2,FALSE)),FALSE,VLOOKUP(B9,[19]pavedBike!$A$1:$B$62,2,FALSE))</f>
        <v>0</v>
      </c>
    </row>
    <row r="10" spans="1:48" x14ac:dyDescent="0.2">
      <c r="A10">
        <v>325</v>
      </c>
      <c r="B10" t="s">
        <v>63</v>
      </c>
      <c r="E10" t="s">
        <v>39</v>
      </c>
      <c r="I10">
        <v>1</v>
      </c>
      <c r="J10" t="b">
        <v>0</v>
      </c>
      <c r="N10" t="b">
        <f>IF(ISNA(VLOOKUP(B10,[1]hasCommunityCenter!$A$1:$B$45,2,FALSE)),FALSE,VLOOKUP(B10,[1]hasCommunityCenter!$A$1:$B$45,2,FALSE))</f>
        <v>0</v>
      </c>
      <c r="Q10" t="b">
        <f>'School Parks'!P11=IF(ISNA(VLOOKUP(B10,[2]hasPublicArtDisplay!$A$1:$B$40,2,FALSE)),FALSE,VLOOKUP(B10,[2]hasPublicArtDisplay!$A$1:$B$40,2,FALSE))</f>
        <v>1</v>
      </c>
      <c r="R10" t="b">
        <f>IF(ISNA(VLOOKUP(B10,[3]hasRestrooms!$A$1:$B$63,2,FALSE)),FALSE,VLOOKUP(B10,[3]hasRestrooms!$A$1:$B$63,2,FALSE))</f>
        <v>0</v>
      </c>
      <c r="S10" t="b">
        <f>IF(ISNA(VLOOKUP(B10,[4]hasPortolet!$A$1:$B$81,2,FALSE)),FALSE,VLOOKUP(B10,[4]hasPortolet!$A$1:$B$81,2,FALSE))</f>
        <v>0</v>
      </c>
      <c r="T10" t="b">
        <f>IF(ISNA(VLOOKUP(B10,[5]hasWater!$A$1:$B$157,2,FALSE)),FALSE,VLOOKUP(B10,[5]hasWater!$A$1:$B$157,2,FALSE))</f>
        <v>0</v>
      </c>
      <c r="U10" t="b">
        <f>IF(ISNA(VLOOKUP(B10,[6]hasPavillion!$A$1:$B$97,2,FALSE)),FALSE,VLOOKUP(B10,[6]hasPavillion!$A$1:$B$97,2,FALSE))</f>
        <v>0</v>
      </c>
      <c r="V10" t="b">
        <f>IF(ISNA(VLOOKUP(B10,[7]hasPicnicTable!$A$1:$B$149,2,FALSE)),FALSE,VLOOKUP(B10,[7]hasPicnicTable!$A$1:$B$149,2,FALSE))</f>
        <v>0</v>
      </c>
      <c r="W10" t="b">
        <f>IF(ISNA(VLOOKUP(B10,[8]hasGrill!$A$1:$B$106,2,FALSE)),FALSE,VLOOKUP(B10,[8]hasGrill!$A$1:$B$106,2,FALSE))</f>
        <v>0</v>
      </c>
      <c r="X10" t="b">
        <f>IF(ISNA(VLOOKUP(B10,[9]hasPlayground!$A$1:$B$133,2,FALSE)),FALSE,VLOOKUP(B10,[9]hasPlayground!$A$1:$B$133,2,FALSE))</f>
        <v>0</v>
      </c>
      <c r="Y10" t="b">
        <f>IF(ISNA(VLOOKUP(B10,[10]hasBaseball!$A$1:$B$24,2,FALSE)),FALSE,VLOOKUP(B10,[10]hasBaseball!$A$1:$B$24,2,FALSE))</f>
        <v>0</v>
      </c>
      <c r="Z10" t="b">
        <f>IF(ISNA(VLOOKUP(B10,[11]hasBasketBall!$A$1:$B$90,2,FALSE)),FALSE,VLOOKUP(B10,[11]hasBasketBall!$A$1:$B$90,2,FALSE))</f>
        <v>0</v>
      </c>
      <c r="AC10" t="b">
        <v>0</v>
      </c>
      <c r="AE10" t="b">
        <f>IF(ISNA(VLOOKUP(B10,[12]hasDogPark!$A$1:$B$14,2,FALSE)),FALSE,VLOOKUP(B10,[12]hasDogPark!$A$1:$B$14,2,FALSE))</f>
        <v>0</v>
      </c>
      <c r="AF10" t="b">
        <v>0</v>
      </c>
      <c r="AJ10" t="b">
        <f>IF(ISNA(VLOOKUP(B10,[13]hasSkatePark!$A$1:$B$16,2,FALSE)),FALSE,VLOOKUP(B10,[13]hasSkatePark!$A$1:$B$16,2,FALSE))</f>
        <v>0</v>
      </c>
      <c r="AK10" t="b">
        <f>IF(ISNA(VLOOKUP(B10,[14]hasSoccer!$A$1:$B$31,2,FALSE)),FALSE,VLOOKUP(B10,[14]hasSoccer!$A$1:$B$31,2,FALSE))</f>
        <v>0</v>
      </c>
      <c r="AL10" t="b">
        <f>IF(ISNA(VLOOKUP(B10,[15]hasSoftball!$A$1:$B$55,2,FALSE)),FALSE,VLOOKUP(B10,[15]hasSoftball!$A$1:$B$55,2,FALSE))</f>
        <v>0</v>
      </c>
      <c r="AM10" t="b">
        <f>IF(ISNA(VLOOKUP(B10,[16]hasTennis!$A$1:$B$34,2,FALSE)),FALSE,VLOOKUP(B10,[16]hasTennis!$A$1:$B$34,2,FALSE))</f>
        <v>0</v>
      </c>
      <c r="AO10" t="b">
        <f>IF(ISNA(VLOOKUP(B10,[17]hasPool!$A$1:$B$29,2,FALSE)),FALSE,VLOOKUP(B10,[17]hasPool!$A$1:$B$29,2,FALSE))</f>
        <v>0</v>
      </c>
      <c r="AQ10" t="b">
        <f>IF(ISNA(VLOOKUP(B10,[18]unpavedBike!$A$1:$B$19,2,FALSE)),FALSE,VLOOKUP(B10,[18]unpavedBike!$A$1:$B$19,2,FALSE))</f>
        <v>0</v>
      </c>
      <c r="AS10" t="b">
        <f>IF(ISNA(VLOOKUP(B10,[19]pavedBike!$A$1:$B$62,2,FALSE)),FALSE,VLOOKUP(B10,[19]pavedBike!$A$1:$B$62,2,FALSE))</f>
        <v>0</v>
      </c>
    </row>
    <row r="11" spans="1:48" x14ac:dyDescent="0.2">
      <c r="A11">
        <v>326</v>
      </c>
      <c r="B11" t="s">
        <v>64</v>
      </c>
      <c r="E11" t="s">
        <v>39</v>
      </c>
      <c r="I11">
        <v>1</v>
      </c>
      <c r="J11" t="b">
        <v>0</v>
      </c>
      <c r="N11" t="b">
        <f>IF(ISNA(VLOOKUP(B11,[1]hasCommunityCenter!$A$1:$B$45,2,FALSE)),FALSE,VLOOKUP(B11,[1]hasCommunityCenter!$A$1:$B$45,2,FALSE))</f>
        <v>0</v>
      </c>
      <c r="Q11" t="b">
        <f>'School Parks'!P12=IF(ISNA(VLOOKUP(B11,[2]hasPublicArtDisplay!$A$1:$B$40,2,FALSE)),FALSE,VLOOKUP(B11,[2]hasPublicArtDisplay!$A$1:$B$40,2,FALSE))</f>
        <v>1</v>
      </c>
      <c r="R11" t="b">
        <f>IF(ISNA(VLOOKUP(B11,[3]hasRestrooms!$A$1:$B$63,2,FALSE)),FALSE,VLOOKUP(B11,[3]hasRestrooms!$A$1:$B$63,2,FALSE))</f>
        <v>0</v>
      </c>
      <c r="S11" t="b">
        <f>IF(ISNA(VLOOKUP(B11,[4]hasPortolet!$A$1:$B$81,2,FALSE)),FALSE,VLOOKUP(B11,[4]hasPortolet!$A$1:$B$81,2,FALSE))</f>
        <v>0</v>
      </c>
      <c r="T11" t="b">
        <f>IF(ISNA(VLOOKUP(B11,[5]hasWater!$A$1:$B$157,2,FALSE)),FALSE,VLOOKUP(B11,[5]hasWater!$A$1:$B$157,2,FALSE))</f>
        <v>0</v>
      </c>
      <c r="U11" t="b">
        <f>IF(ISNA(VLOOKUP(B11,[6]hasPavillion!$A$1:$B$97,2,FALSE)),FALSE,VLOOKUP(B11,[6]hasPavillion!$A$1:$B$97,2,FALSE))</f>
        <v>0</v>
      </c>
      <c r="V11" t="b">
        <f>IF(ISNA(VLOOKUP(B11,[7]hasPicnicTable!$A$1:$B$149,2,FALSE)),FALSE,VLOOKUP(B11,[7]hasPicnicTable!$A$1:$B$149,2,FALSE))</f>
        <v>0</v>
      </c>
      <c r="W11" t="b">
        <f>IF(ISNA(VLOOKUP(B11,[8]hasGrill!$A$1:$B$106,2,FALSE)),FALSE,VLOOKUP(B11,[8]hasGrill!$A$1:$B$106,2,FALSE))</f>
        <v>0</v>
      </c>
      <c r="X11" t="b">
        <f>IF(ISNA(VLOOKUP(B11,[9]hasPlayground!$A$1:$B$133,2,FALSE)),FALSE,VLOOKUP(B11,[9]hasPlayground!$A$1:$B$133,2,FALSE))</f>
        <v>0</v>
      </c>
      <c r="Y11" t="b">
        <f>IF(ISNA(VLOOKUP(B11,[10]hasBaseball!$A$1:$B$24,2,FALSE)),FALSE,VLOOKUP(B11,[10]hasBaseball!$A$1:$B$24,2,FALSE))</f>
        <v>0</v>
      </c>
      <c r="Z11" t="b">
        <f>IF(ISNA(VLOOKUP(B11,[11]hasBasketBall!$A$1:$B$90,2,FALSE)),FALSE,VLOOKUP(B11,[11]hasBasketBall!$A$1:$B$90,2,FALSE))</f>
        <v>0</v>
      </c>
      <c r="AC11" t="b">
        <v>0</v>
      </c>
      <c r="AE11" t="b">
        <f>IF(ISNA(VLOOKUP(B11,[12]hasDogPark!$A$1:$B$14,2,FALSE)),FALSE,VLOOKUP(B11,[12]hasDogPark!$A$1:$B$14,2,FALSE))</f>
        <v>0</v>
      </c>
      <c r="AF11" t="b">
        <v>0</v>
      </c>
      <c r="AJ11" t="b">
        <f>IF(ISNA(VLOOKUP(B11,[13]hasSkatePark!$A$1:$B$16,2,FALSE)),FALSE,VLOOKUP(B11,[13]hasSkatePark!$A$1:$B$16,2,FALSE))</f>
        <v>0</v>
      </c>
      <c r="AK11" t="b">
        <f>IF(ISNA(VLOOKUP(B11,[14]hasSoccer!$A$1:$B$31,2,FALSE)),FALSE,VLOOKUP(B11,[14]hasSoccer!$A$1:$B$31,2,FALSE))</f>
        <v>0</v>
      </c>
      <c r="AL11" t="b">
        <f>IF(ISNA(VLOOKUP(B11,[15]hasSoftball!$A$1:$B$55,2,FALSE)),FALSE,VLOOKUP(B11,[15]hasSoftball!$A$1:$B$55,2,FALSE))</f>
        <v>0</v>
      </c>
      <c r="AM11" t="b">
        <f>IF(ISNA(VLOOKUP(B11,[16]hasTennis!$A$1:$B$34,2,FALSE)),FALSE,VLOOKUP(B11,[16]hasTennis!$A$1:$B$34,2,FALSE))</f>
        <v>0</v>
      </c>
      <c r="AO11" t="b">
        <f>IF(ISNA(VLOOKUP(B11,[17]hasPool!$A$1:$B$29,2,FALSE)),FALSE,VLOOKUP(B11,[17]hasPool!$A$1:$B$29,2,FALSE))</f>
        <v>0</v>
      </c>
      <c r="AQ11" t="b">
        <f>IF(ISNA(VLOOKUP(B11,[18]unpavedBike!$A$1:$B$19,2,FALSE)),FALSE,VLOOKUP(B11,[18]unpavedBike!$A$1:$B$19,2,FALSE))</f>
        <v>0</v>
      </c>
      <c r="AS11" t="b">
        <f>IF(ISNA(VLOOKUP(B11,[19]pavedBike!$A$1:$B$62,2,FALSE)),FALSE,VLOOKUP(B11,[19]pavedBike!$A$1:$B$62,2,FALSE))</f>
        <v>0</v>
      </c>
    </row>
    <row r="12" spans="1:48" x14ac:dyDescent="0.2">
      <c r="A12">
        <v>327</v>
      </c>
      <c r="B12" t="s">
        <v>65</v>
      </c>
      <c r="E12" t="s">
        <v>39</v>
      </c>
      <c r="I12">
        <v>1</v>
      </c>
      <c r="J12" t="b">
        <v>0</v>
      </c>
      <c r="N12" t="b">
        <f>IF(ISNA(VLOOKUP(B12,[1]hasCommunityCenter!$A$1:$B$45,2,FALSE)),FALSE,VLOOKUP(B12,[1]hasCommunityCenter!$A$1:$B$45,2,FALSE))</f>
        <v>0</v>
      </c>
      <c r="Q12" t="b">
        <f>'School Parks'!P13=IF(ISNA(VLOOKUP(B12,[2]hasPublicArtDisplay!$A$1:$B$40,2,FALSE)),FALSE,VLOOKUP(B12,[2]hasPublicArtDisplay!$A$1:$B$40,2,FALSE))</f>
        <v>1</v>
      </c>
      <c r="R12" t="b">
        <f>IF(ISNA(VLOOKUP(B12,[3]hasRestrooms!$A$1:$B$63,2,FALSE)),FALSE,VLOOKUP(B12,[3]hasRestrooms!$A$1:$B$63,2,FALSE))</f>
        <v>0</v>
      </c>
      <c r="S12" t="b">
        <f>IF(ISNA(VLOOKUP(B12,[4]hasPortolet!$A$1:$B$81,2,FALSE)),FALSE,VLOOKUP(B12,[4]hasPortolet!$A$1:$B$81,2,FALSE))</f>
        <v>0</v>
      </c>
      <c r="T12" t="b">
        <f>IF(ISNA(VLOOKUP(B12,[5]hasWater!$A$1:$B$157,2,FALSE)),FALSE,VLOOKUP(B12,[5]hasWater!$A$1:$B$157,2,FALSE))</f>
        <v>0</v>
      </c>
      <c r="U12" t="b">
        <f>IF(ISNA(VLOOKUP(B12,[6]hasPavillion!$A$1:$B$97,2,FALSE)),FALSE,VLOOKUP(B12,[6]hasPavillion!$A$1:$B$97,2,FALSE))</f>
        <v>0</v>
      </c>
      <c r="V12" t="b">
        <f>IF(ISNA(VLOOKUP(B12,[7]hasPicnicTable!$A$1:$B$149,2,FALSE)),FALSE,VLOOKUP(B12,[7]hasPicnicTable!$A$1:$B$149,2,FALSE))</f>
        <v>0</v>
      </c>
      <c r="W12" t="b">
        <f>IF(ISNA(VLOOKUP(B12,[8]hasGrill!$A$1:$B$106,2,FALSE)),FALSE,VLOOKUP(B12,[8]hasGrill!$A$1:$B$106,2,FALSE))</f>
        <v>0</v>
      </c>
      <c r="X12" t="b">
        <f>IF(ISNA(VLOOKUP(B12,[9]hasPlayground!$A$1:$B$133,2,FALSE)),FALSE,VLOOKUP(B12,[9]hasPlayground!$A$1:$B$133,2,FALSE))</f>
        <v>0</v>
      </c>
      <c r="Y12" t="b">
        <f>IF(ISNA(VLOOKUP(B12,[10]hasBaseball!$A$1:$B$24,2,FALSE)),FALSE,VLOOKUP(B12,[10]hasBaseball!$A$1:$B$24,2,FALSE))</f>
        <v>0</v>
      </c>
      <c r="Z12" t="b">
        <f>IF(ISNA(VLOOKUP(B12,[11]hasBasketBall!$A$1:$B$90,2,FALSE)),FALSE,VLOOKUP(B12,[11]hasBasketBall!$A$1:$B$90,2,FALSE))</f>
        <v>0</v>
      </c>
      <c r="AC12" t="b">
        <v>0</v>
      </c>
      <c r="AE12" t="b">
        <f>IF(ISNA(VLOOKUP(B12,[12]hasDogPark!$A$1:$B$14,2,FALSE)),FALSE,VLOOKUP(B12,[12]hasDogPark!$A$1:$B$14,2,FALSE))</f>
        <v>0</v>
      </c>
      <c r="AF12" t="b">
        <v>0</v>
      </c>
      <c r="AJ12" t="b">
        <f>IF(ISNA(VLOOKUP(B12,[13]hasSkatePark!$A$1:$B$16,2,FALSE)),FALSE,VLOOKUP(B12,[13]hasSkatePark!$A$1:$B$16,2,FALSE))</f>
        <v>0</v>
      </c>
      <c r="AK12" t="b">
        <f>IF(ISNA(VLOOKUP(B12,[14]hasSoccer!$A$1:$B$31,2,FALSE)),FALSE,VLOOKUP(B12,[14]hasSoccer!$A$1:$B$31,2,FALSE))</f>
        <v>0</v>
      </c>
      <c r="AL12" t="b">
        <f>IF(ISNA(VLOOKUP(B12,[15]hasSoftball!$A$1:$B$55,2,FALSE)),FALSE,VLOOKUP(B12,[15]hasSoftball!$A$1:$B$55,2,FALSE))</f>
        <v>0</v>
      </c>
      <c r="AM12" t="b">
        <f>IF(ISNA(VLOOKUP(B12,[16]hasTennis!$A$1:$B$34,2,FALSE)),FALSE,VLOOKUP(B12,[16]hasTennis!$A$1:$B$34,2,FALSE))</f>
        <v>0</v>
      </c>
      <c r="AO12" t="b">
        <f>IF(ISNA(VLOOKUP(B12,[17]hasPool!$A$1:$B$29,2,FALSE)),FALSE,VLOOKUP(B12,[17]hasPool!$A$1:$B$29,2,FALSE))</f>
        <v>0</v>
      </c>
      <c r="AQ12" t="b">
        <f>IF(ISNA(VLOOKUP(B12,[18]unpavedBike!$A$1:$B$19,2,FALSE)),FALSE,VLOOKUP(B12,[18]unpavedBike!$A$1:$B$19,2,FALSE))</f>
        <v>0</v>
      </c>
      <c r="AS12" t="b">
        <f>IF(ISNA(VLOOKUP(B12,[19]pavedBike!$A$1:$B$62,2,FALSE)),FALSE,VLOOKUP(B12,[19]pavedBike!$A$1:$B$62,2,FALSE))</f>
        <v>0</v>
      </c>
    </row>
    <row r="13" spans="1:48" x14ac:dyDescent="0.2">
      <c r="A13">
        <v>328</v>
      </c>
      <c r="B13" t="s">
        <v>66</v>
      </c>
      <c r="E13" t="s">
        <v>39</v>
      </c>
      <c r="I13">
        <v>1</v>
      </c>
      <c r="J13" t="b">
        <v>0</v>
      </c>
      <c r="N13" t="b">
        <f>IF(ISNA(VLOOKUP(B13,[1]hasCommunityCenter!$A$1:$B$45,2,FALSE)),FALSE,VLOOKUP(B13,[1]hasCommunityCenter!$A$1:$B$45,2,FALSE))</f>
        <v>0</v>
      </c>
      <c r="Q13" t="b">
        <f>'School Parks'!P14=IF(ISNA(VLOOKUP(B13,[2]hasPublicArtDisplay!$A$1:$B$40,2,FALSE)),FALSE,VLOOKUP(B13,[2]hasPublicArtDisplay!$A$1:$B$40,2,FALSE))</f>
        <v>1</v>
      </c>
      <c r="R13" t="b">
        <f>IF(ISNA(VLOOKUP(B13,[3]hasRestrooms!$A$1:$B$63,2,FALSE)),FALSE,VLOOKUP(B13,[3]hasRestrooms!$A$1:$B$63,2,FALSE))</f>
        <v>0</v>
      </c>
      <c r="S13" t="b">
        <f>IF(ISNA(VLOOKUP(B13,[4]hasPortolet!$A$1:$B$81,2,FALSE)),FALSE,VLOOKUP(B13,[4]hasPortolet!$A$1:$B$81,2,FALSE))</f>
        <v>0</v>
      </c>
      <c r="T13" t="b">
        <f>IF(ISNA(VLOOKUP(B13,[5]hasWater!$A$1:$B$157,2,FALSE)),FALSE,VLOOKUP(B13,[5]hasWater!$A$1:$B$157,2,FALSE))</f>
        <v>0</v>
      </c>
      <c r="U13" t="b">
        <f>IF(ISNA(VLOOKUP(B13,[6]hasPavillion!$A$1:$B$97,2,FALSE)),FALSE,VLOOKUP(B13,[6]hasPavillion!$A$1:$B$97,2,FALSE))</f>
        <v>0</v>
      </c>
      <c r="V13" t="b">
        <f>IF(ISNA(VLOOKUP(B13,[7]hasPicnicTable!$A$1:$B$149,2,FALSE)),FALSE,VLOOKUP(B13,[7]hasPicnicTable!$A$1:$B$149,2,FALSE))</f>
        <v>0</v>
      </c>
      <c r="W13" t="b">
        <f>IF(ISNA(VLOOKUP(B13,[8]hasGrill!$A$1:$B$106,2,FALSE)),FALSE,VLOOKUP(B13,[8]hasGrill!$A$1:$B$106,2,FALSE))</f>
        <v>0</v>
      </c>
      <c r="X13" t="b">
        <f>IF(ISNA(VLOOKUP(B13,[9]hasPlayground!$A$1:$B$133,2,FALSE)),FALSE,VLOOKUP(B13,[9]hasPlayground!$A$1:$B$133,2,FALSE))</f>
        <v>0</v>
      </c>
      <c r="Y13" t="b">
        <f>IF(ISNA(VLOOKUP(B13,[10]hasBaseball!$A$1:$B$24,2,FALSE)),FALSE,VLOOKUP(B13,[10]hasBaseball!$A$1:$B$24,2,FALSE))</f>
        <v>0</v>
      </c>
      <c r="Z13" t="b">
        <f>IF(ISNA(VLOOKUP(B13,[11]hasBasketBall!$A$1:$B$90,2,FALSE)),FALSE,VLOOKUP(B13,[11]hasBasketBall!$A$1:$B$90,2,FALSE))</f>
        <v>0</v>
      </c>
      <c r="AC13" t="b">
        <v>0</v>
      </c>
      <c r="AE13" t="b">
        <f>IF(ISNA(VLOOKUP(B13,[12]hasDogPark!$A$1:$B$14,2,FALSE)),FALSE,VLOOKUP(B13,[12]hasDogPark!$A$1:$B$14,2,FALSE))</f>
        <v>0</v>
      </c>
      <c r="AF13" t="b">
        <v>0</v>
      </c>
      <c r="AJ13" t="b">
        <f>IF(ISNA(VLOOKUP(B13,[13]hasSkatePark!$A$1:$B$16,2,FALSE)),FALSE,VLOOKUP(B13,[13]hasSkatePark!$A$1:$B$16,2,FALSE))</f>
        <v>0</v>
      </c>
      <c r="AK13" t="b">
        <f>IF(ISNA(VLOOKUP(B13,[14]hasSoccer!$A$1:$B$31,2,FALSE)),FALSE,VLOOKUP(B13,[14]hasSoccer!$A$1:$B$31,2,FALSE))</f>
        <v>0</v>
      </c>
      <c r="AL13" t="b">
        <f>IF(ISNA(VLOOKUP(B13,[15]hasSoftball!$A$1:$B$55,2,FALSE)),FALSE,VLOOKUP(B13,[15]hasSoftball!$A$1:$B$55,2,FALSE))</f>
        <v>0</v>
      </c>
      <c r="AM13" t="b">
        <f>IF(ISNA(VLOOKUP(B13,[16]hasTennis!$A$1:$B$34,2,FALSE)),FALSE,VLOOKUP(B13,[16]hasTennis!$A$1:$B$34,2,FALSE))</f>
        <v>0</v>
      </c>
      <c r="AO13" t="b">
        <f>IF(ISNA(VLOOKUP(B13,[17]hasPool!$A$1:$B$29,2,FALSE)),FALSE,VLOOKUP(B13,[17]hasPool!$A$1:$B$29,2,FALSE))</f>
        <v>0</v>
      </c>
      <c r="AQ13" t="b">
        <f>IF(ISNA(VLOOKUP(B13,[18]unpavedBike!$A$1:$B$19,2,FALSE)),FALSE,VLOOKUP(B13,[18]unpavedBike!$A$1:$B$19,2,FALSE))</f>
        <v>0</v>
      </c>
      <c r="AS13" t="b">
        <f>IF(ISNA(VLOOKUP(B13,[19]pavedBike!$A$1:$B$62,2,FALSE)),FALSE,VLOOKUP(B13,[19]pavedBike!$A$1:$B$62,2,FALSE))</f>
        <v>0</v>
      </c>
    </row>
    <row r="14" spans="1:48" x14ac:dyDescent="0.2">
      <c r="A14">
        <v>329</v>
      </c>
      <c r="B14" t="s">
        <v>67</v>
      </c>
      <c r="E14" t="s">
        <v>39</v>
      </c>
      <c r="I14">
        <v>1</v>
      </c>
      <c r="J14" t="b">
        <v>0</v>
      </c>
      <c r="N14" t="b">
        <f>IF(ISNA(VLOOKUP(B14,[1]hasCommunityCenter!$A$1:$B$45,2,FALSE)),FALSE,VLOOKUP(B14,[1]hasCommunityCenter!$A$1:$B$45,2,FALSE))</f>
        <v>0</v>
      </c>
      <c r="Q14" t="b">
        <f>'School Parks'!P15=IF(ISNA(VLOOKUP(B14,[2]hasPublicArtDisplay!$A$1:$B$40,2,FALSE)),FALSE,VLOOKUP(B14,[2]hasPublicArtDisplay!$A$1:$B$40,2,FALSE))</f>
        <v>1</v>
      </c>
      <c r="R14" t="b">
        <f>IF(ISNA(VLOOKUP(B14,[3]hasRestrooms!$A$1:$B$63,2,FALSE)),FALSE,VLOOKUP(B14,[3]hasRestrooms!$A$1:$B$63,2,FALSE))</f>
        <v>0</v>
      </c>
      <c r="S14" t="b">
        <f>IF(ISNA(VLOOKUP(B14,[4]hasPortolet!$A$1:$B$81,2,FALSE)),FALSE,VLOOKUP(B14,[4]hasPortolet!$A$1:$B$81,2,FALSE))</f>
        <v>0</v>
      </c>
      <c r="T14" t="b">
        <f>IF(ISNA(VLOOKUP(B14,[5]hasWater!$A$1:$B$157,2,FALSE)),FALSE,VLOOKUP(B14,[5]hasWater!$A$1:$B$157,2,FALSE))</f>
        <v>0</v>
      </c>
      <c r="U14" t="b">
        <f>IF(ISNA(VLOOKUP(B14,[6]hasPavillion!$A$1:$B$97,2,FALSE)),FALSE,VLOOKUP(B14,[6]hasPavillion!$A$1:$B$97,2,FALSE))</f>
        <v>0</v>
      </c>
      <c r="V14" t="b">
        <f>IF(ISNA(VLOOKUP(B14,[7]hasPicnicTable!$A$1:$B$149,2,FALSE)),FALSE,VLOOKUP(B14,[7]hasPicnicTable!$A$1:$B$149,2,FALSE))</f>
        <v>0</v>
      </c>
      <c r="W14" t="b">
        <f>IF(ISNA(VLOOKUP(B14,[8]hasGrill!$A$1:$B$106,2,FALSE)),FALSE,VLOOKUP(B14,[8]hasGrill!$A$1:$B$106,2,FALSE))</f>
        <v>0</v>
      </c>
      <c r="X14" t="b">
        <f>IF(ISNA(VLOOKUP(B14,[9]hasPlayground!$A$1:$B$133,2,FALSE)),FALSE,VLOOKUP(B14,[9]hasPlayground!$A$1:$B$133,2,FALSE))</f>
        <v>0</v>
      </c>
      <c r="Y14" t="b">
        <f>IF(ISNA(VLOOKUP(B14,[10]hasBaseball!$A$1:$B$24,2,FALSE)),FALSE,VLOOKUP(B14,[10]hasBaseball!$A$1:$B$24,2,FALSE))</f>
        <v>0</v>
      </c>
      <c r="Z14" t="b">
        <f>IF(ISNA(VLOOKUP(B14,[11]hasBasketBall!$A$1:$B$90,2,FALSE)),FALSE,VLOOKUP(B14,[11]hasBasketBall!$A$1:$B$90,2,FALSE))</f>
        <v>0</v>
      </c>
      <c r="AC14" t="b">
        <v>0</v>
      </c>
      <c r="AE14" t="b">
        <f>IF(ISNA(VLOOKUP(B14,[12]hasDogPark!$A$1:$B$14,2,FALSE)),FALSE,VLOOKUP(B14,[12]hasDogPark!$A$1:$B$14,2,FALSE))</f>
        <v>0</v>
      </c>
      <c r="AF14" t="b">
        <v>0</v>
      </c>
      <c r="AJ14" t="b">
        <f>IF(ISNA(VLOOKUP(B14,[13]hasSkatePark!$A$1:$B$16,2,FALSE)),FALSE,VLOOKUP(B14,[13]hasSkatePark!$A$1:$B$16,2,FALSE))</f>
        <v>0</v>
      </c>
      <c r="AK14" t="b">
        <f>IF(ISNA(VLOOKUP(B14,[14]hasSoccer!$A$1:$B$31,2,FALSE)),FALSE,VLOOKUP(B14,[14]hasSoccer!$A$1:$B$31,2,FALSE))</f>
        <v>0</v>
      </c>
      <c r="AL14" t="b">
        <f>IF(ISNA(VLOOKUP(B14,[15]hasSoftball!$A$1:$B$55,2,FALSE)),FALSE,VLOOKUP(B14,[15]hasSoftball!$A$1:$B$55,2,FALSE))</f>
        <v>0</v>
      </c>
      <c r="AM14" t="b">
        <f>IF(ISNA(VLOOKUP(B14,[16]hasTennis!$A$1:$B$34,2,FALSE)),FALSE,VLOOKUP(B14,[16]hasTennis!$A$1:$B$34,2,FALSE))</f>
        <v>0</v>
      </c>
      <c r="AO14" t="b">
        <f>IF(ISNA(VLOOKUP(B14,[17]hasPool!$A$1:$B$29,2,FALSE)),FALSE,VLOOKUP(B14,[17]hasPool!$A$1:$B$29,2,FALSE))</f>
        <v>0</v>
      </c>
      <c r="AQ14" t="b">
        <f>IF(ISNA(VLOOKUP(B14,[18]unpavedBike!$A$1:$B$19,2,FALSE)),FALSE,VLOOKUP(B14,[18]unpavedBike!$A$1:$B$19,2,FALSE))</f>
        <v>0</v>
      </c>
      <c r="AS14" t="b">
        <f>IF(ISNA(VLOOKUP(B14,[19]pavedBike!$A$1:$B$62,2,FALSE)),FALSE,VLOOKUP(B14,[19]pavedBike!$A$1:$B$62,2,FALSE))</f>
        <v>0</v>
      </c>
    </row>
    <row r="15" spans="1:48" x14ac:dyDescent="0.2">
      <c r="A15">
        <v>330</v>
      </c>
      <c r="B15" t="s">
        <v>68</v>
      </c>
      <c r="E15" t="s">
        <v>39</v>
      </c>
      <c r="I15">
        <v>1</v>
      </c>
      <c r="J15" t="b">
        <v>0</v>
      </c>
      <c r="N15" t="b">
        <f>IF(ISNA(VLOOKUP(B15,[1]hasCommunityCenter!$A$1:$B$45,2,FALSE)),FALSE,VLOOKUP(B15,[1]hasCommunityCenter!$A$1:$B$45,2,FALSE))</f>
        <v>0</v>
      </c>
      <c r="Q15" t="b">
        <f>'School Parks'!P16=IF(ISNA(VLOOKUP(B15,[2]hasPublicArtDisplay!$A$1:$B$40,2,FALSE)),FALSE,VLOOKUP(B15,[2]hasPublicArtDisplay!$A$1:$B$40,2,FALSE))</f>
        <v>1</v>
      </c>
      <c r="R15" t="b">
        <f>IF(ISNA(VLOOKUP(B15,[3]hasRestrooms!$A$1:$B$63,2,FALSE)),FALSE,VLOOKUP(B15,[3]hasRestrooms!$A$1:$B$63,2,FALSE))</f>
        <v>0</v>
      </c>
      <c r="S15" t="b">
        <f>IF(ISNA(VLOOKUP(B15,[4]hasPortolet!$A$1:$B$81,2,FALSE)),FALSE,VLOOKUP(B15,[4]hasPortolet!$A$1:$B$81,2,FALSE))</f>
        <v>0</v>
      </c>
      <c r="T15" t="b">
        <f>IF(ISNA(VLOOKUP(B15,[5]hasWater!$A$1:$B$157,2,FALSE)),FALSE,VLOOKUP(B15,[5]hasWater!$A$1:$B$157,2,FALSE))</f>
        <v>0</v>
      </c>
      <c r="U15" t="b">
        <f>IF(ISNA(VLOOKUP(B15,[6]hasPavillion!$A$1:$B$97,2,FALSE)),FALSE,VLOOKUP(B15,[6]hasPavillion!$A$1:$B$97,2,FALSE))</f>
        <v>0</v>
      </c>
      <c r="V15" t="b">
        <f>IF(ISNA(VLOOKUP(B15,[7]hasPicnicTable!$A$1:$B$149,2,FALSE)),FALSE,VLOOKUP(B15,[7]hasPicnicTable!$A$1:$B$149,2,FALSE))</f>
        <v>0</v>
      </c>
      <c r="W15" t="b">
        <f>IF(ISNA(VLOOKUP(B15,[8]hasGrill!$A$1:$B$106,2,FALSE)),FALSE,VLOOKUP(B15,[8]hasGrill!$A$1:$B$106,2,FALSE))</f>
        <v>0</v>
      </c>
      <c r="X15" t="b">
        <f>IF(ISNA(VLOOKUP(B15,[9]hasPlayground!$A$1:$B$133,2,FALSE)),FALSE,VLOOKUP(B15,[9]hasPlayground!$A$1:$B$133,2,FALSE))</f>
        <v>0</v>
      </c>
      <c r="Y15" t="b">
        <f>IF(ISNA(VLOOKUP(B15,[10]hasBaseball!$A$1:$B$24,2,FALSE)),FALSE,VLOOKUP(B15,[10]hasBaseball!$A$1:$B$24,2,FALSE))</f>
        <v>0</v>
      </c>
      <c r="Z15" t="b">
        <f>IF(ISNA(VLOOKUP(B15,[11]hasBasketBall!$A$1:$B$90,2,FALSE)),FALSE,VLOOKUP(B15,[11]hasBasketBall!$A$1:$B$90,2,FALSE))</f>
        <v>0</v>
      </c>
      <c r="AC15" t="b">
        <v>0</v>
      </c>
      <c r="AE15" t="b">
        <f>IF(ISNA(VLOOKUP(B15,[12]hasDogPark!$A$1:$B$14,2,FALSE)),FALSE,VLOOKUP(B15,[12]hasDogPark!$A$1:$B$14,2,FALSE))</f>
        <v>0</v>
      </c>
      <c r="AF15" t="b">
        <v>0</v>
      </c>
      <c r="AJ15" t="b">
        <f>IF(ISNA(VLOOKUP(B15,[13]hasSkatePark!$A$1:$B$16,2,FALSE)),FALSE,VLOOKUP(B15,[13]hasSkatePark!$A$1:$B$16,2,FALSE))</f>
        <v>0</v>
      </c>
      <c r="AK15" t="b">
        <f>IF(ISNA(VLOOKUP(B15,[14]hasSoccer!$A$1:$B$31,2,FALSE)),FALSE,VLOOKUP(B15,[14]hasSoccer!$A$1:$B$31,2,FALSE))</f>
        <v>0</v>
      </c>
      <c r="AL15" t="b">
        <f>IF(ISNA(VLOOKUP(B15,[15]hasSoftball!$A$1:$B$55,2,FALSE)),FALSE,VLOOKUP(B15,[15]hasSoftball!$A$1:$B$55,2,FALSE))</f>
        <v>0</v>
      </c>
      <c r="AM15" t="b">
        <f>IF(ISNA(VLOOKUP(B15,[16]hasTennis!$A$1:$B$34,2,FALSE)),FALSE,VLOOKUP(B15,[16]hasTennis!$A$1:$B$34,2,FALSE))</f>
        <v>0</v>
      </c>
      <c r="AO15" t="b">
        <f>IF(ISNA(VLOOKUP(B15,[17]hasPool!$A$1:$B$29,2,FALSE)),FALSE,VLOOKUP(B15,[17]hasPool!$A$1:$B$29,2,FALSE))</f>
        <v>0</v>
      </c>
      <c r="AQ15" t="b">
        <f>IF(ISNA(VLOOKUP(B15,[18]unpavedBike!$A$1:$B$19,2,FALSE)),FALSE,VLOOKUP(B15,[18]unpavedBike!$A$1:$B$19,2,FALSE))</f>
        <v>0</v>
      </c>
      <c r="AS15" t="b">
        <f>IF(ISNA(VLOOKUP(B15,[19]pavedBike!$A$1:$B$62,2,FALSE)),FALSE,VLOOKUP(B15,[19]pavedBike!$A$1:$B$62,2,FALSE))</f>
        <v>0</v>
      </c>
    </row>
    <row r="16" spans="1:48" x14ac:dyDescent="0.2">
      <c r="A16">
        <v>331</v>
      </c>
      <c r="B16" t="s">
        <v>69</v>
      </c>
      <c r="E16" t="s">
        <v>39</v>
      </c>
      <c r="I16">
        <v>1</v>
      </c>
      <c r="J16" t="b">
        <v>0</v>
      </c>
      <c r="N16" t="b">
        <f>IF(ISNA(VLOOKUP(B16,[1]hasCommunityCenter!$A$1:$B$45,2,FALSE)),FALSE,VLOOKUP(B16,[1]hasCommunityCenter!$A$1:$B$45,2,FALSE))</f>
        <v>0</v>
      </c>
      <c r="Q16" t="b">
        <f>'School Parks'!P17=IF(ISNA(VLOOKUP(B16,[2]hasPublicArtDisplay!$A$1:$B$40,2,FALSE)),FALSE,VLOOKUP(B16,[2]hasPublicArtDisplay!$A$1:$B$40,2,FALSE))</f>
        <v>1</v>
      </c>
      <c r="R16" t="b">
        <f>IF(ISNA(VLOOKUP(B16,[3]hasRestrooms!$A$1:$B$63,2,FALSE)),FALSE,VLOOKUP(B16,[3]hasRestrooms!$A$1:$B$63,2,FALSE))</f>
        <v>0</v>
      </c>
      <c r="S16" t="b">
        <f>IF(ISNA(VLOOKUP(B16,[4]hasPortolet!$A$1:$B$81,2,FALSE)),FALSE,VLOOKUP(B16,[4]hasPortolet!$A$1:$B$81,2,FALSE))</f>
        <v>0</v>
      </c>
      <c r="T16" t="b">
        <f>IF(ISNA(VLOOKUP(B16,[5]hasWater!$A$1:$B$157,2,FALSE)),FALSE,VLOOKUP(B16,[5]hasWater!$A$1:$B$157,2,FALSE))</f>
        <v>0</v>
      </c>
      <c r="U16" t="b">
        <f>IF(ISNA(VLOOKUP(B16,[6]hasPavillion!$A$1:$B$97,2,FALSE)),FALSE,VLOOKUP(B16,[6]hasPavillion!$A$1:$B$97,2,FALSE))</f>
        <v>0</v>
      </c>
      <c r="V16" t="b">
        <f>IF(ISNA(VLOOKUP(B16,[7]hasPicnicTable!$A$1:$B$149,2,FALSE)),FALSE,VLOOKUP(B16,[7]hasPicnicTable!$A$1:$B$149,2,FALSE))</f>
        <v>0</v>
      </c>
      <c r="W16" t="b">
        <f>IF(ISNA(VLOOKUP(B16,[8]hasGrill!$A$1:$B$106,2,FALSE)),FALSE,VLOOKUP(B16,[8]hasGrill!$A$1:$B$106,2,FALSE))</f>
        <v>0</v>
      </c>
      <c r="X16" t="b">
        <f>IF(ISNA(VLOOKUP(B16,[9]hasPlayground!$A$1:$B$133,2,FALSE)),FALSE,VLOOKUP(B16,[9]hasPlayground!$A$1:$B$133,2,FALSE))</f>
        <v>0</v>
      </c>
      <c r="Y16" t="b">
        <f>IF(ISNA(VLOOKUP(B16,[10]hasBaseball!$A$1:$B$24,2,FALSE)),FALSE,VLOOKUP(B16,[10]hasBaseball!$A$1:$B$24,2,FALSE))</f>
        <v>0</v>
      </c>
      <c r="Z16" t="b">
        <f>IF(ISNA(VLOOKUP(B16,[11]hasBasketBall!$A$1:$B$90,2,FALSE)),FALSE,VLOOKUP(B16,[11]hasBasketBall!$A$1:$B$90,2,FALSE))</f>
        <v>0</v>
      </c>
      <c r="AC16" t="b">
        <v>0</v>
      </c>
      <c r="AE16" t="b">
        <f>IF(ISNA(VLOOKUP(B16,[12]hasDogPark!$A$1:$B$14,2,FALSE)),FALSE,VLOOKUP(B16,[12]hasDogPark!$A$1:$B$14,2,FALSE))</f>
        <v>0</v>
      </c>
      <c r="AF16" t="b">
        <v>0</v>
      </c>
      <c r="AJ16" t="b">
        <f>IF(ISNA(VLOOKUP(B16,[13]hasSkatePark!$A$1:$B$16,2,FALSE)),FALSE,VLOOKUP(B16,[13]hasSkatePark!$A$1:$B$16,2,FALSE))</f>
        <v>0</v>
      </c>
      <c r="AK16" t="b">
        <f>IF(ISNA(VLOOKUP(B16,[14]hasSoccer!$A$1:$B$31,2,FALSE)),FALSE,VLOOKUP(B16,[14]hasSoccer!$A$1:$B$31,2,FALSE))</f>
        <v>0</v>
      </c>
      <c r="AL16" t="b">
        <f>IF(ISNA(VLOOKUP(B16,[15]hasSoftball!$A$1:$B$55,2,FALSE)),FALSE,VLOOKUP(B16,[15]hasSoftball!$A$1:$B$55,2,FALSE))</f>
        <v>0</v>
      </c>
      <c r="AM16" t="b">
        <f>IF(ISNA(VLOOKUP(B16,[16]hasTennis!$A$1:$B$34,2,FALSE)),FALSE,VLOOKUP(B16,[16]hasTennis!$A$1:$B$34,2,FALSE))</f>
        <v>0</v>
      </c>
      <c r="AO16" t="b">
        <f>IF(ISNA(VLOOKUP(B16,[17]hasPool!$A$1:$B$29,2,FALSE)),FALSE,VLOOKUP(B16,[17]hasPool!$A$1:$B$29,2,FALSE))</f>
        <v>0</v>
      </c>
      <c r="AQ16" t="b">
        <f>IF(ISNA(VLOOKUP(B16,[18]unpavedBike!$A$1:$B$19,2,FALSE)),FALSE,VLOOKUP(B16,[18]unpavedBike!$A$1:$B$19,2,FALSE))</f>
        <v>0</v>
      </c>
      <c r="AS16" t="b">
        <f>IF(ISNA(VLOOKUP(B16,[19]pavedBike!$A$1:$B$62,2,FALSE)),FALSE,VLOOKUP(B16,[19]pavedBike!$A$1:$B$62,2,FALSE))</f>
        <v>0</v>
      </c>
    </row>
    <row r="17" spans="1:45" x14ac:dyDescent="0.2">
      <c r="A17">
        <v>332</v>
      </c>
      <c r="B17" t="s">
        <v>70</v>
      </c>
      <c r="E17" t="s">
        <v>39</v>
      </c>
      <c r="I17">
        <v>1</v>
      </c>
      <c r="J17" t="b">
        <v>0</v>
      </c>
      <c r="N17" t="b">
        <f>IF(ISNA(VLOOKUP(B17,[1]hasCommunityCenter!$A$1:$B$45,2,FALSE)),FALSE,VLOOKUP(B17,[1]hasCommunityCenter!$A$1:$B$45,2,FALSE))</f>
        <v>0</v>
      </c>
      <c r="Q17" t="b">
        <f>'School Parks'!P18=IF(ISNA(VLOOKUP(B17,[2]hasPublicArtDisplay!$A$1:$B$40,2,FALSE)),FALSE,VLOOKUP(B17,[2]hasPublicArtDisplay!$A$1:$B$40,2,FALSE))</f>
        <v>1</v>
      </c>
      <c r="R17" t="b">
        <f>IF(ISNA(VLOOKUP(B17,[3]hasRestrooms!$A$1:$B$63,2,FALSE)),FALSE,VLOOKUP(B17,[3]hasRestrooms!$A$1:$B$63,2,FALSE))</f>
        <v>0</v>
      </c>
      <c r="S17" t="b">
        <f>IF(ISNA(VLOOKUP(B17,[4]hasPortolet!$A$1:$B$81,2,FALSE)),FALSE,VLOOKUP(B17,[4]hasPortolet!$A$1:$B$81,2,FALSE))</f>
        <v>0</v>
      </c>
      <c r="T17" t="b">
        <f>IF(ISNA(VLOOKUP(B17,[5]hasWater!$A$1:$B$157,2,FALSE)),FALSE,VLOOKUP(B17,[5]hasWater!$A$1:$B$157,2,FALSE))</f>
        <v>0</v>
      </c>
      <c r="U17" t="b">
        <f>IF(ISNA(VLOOKUP(B17,[6]hasPavillion!$A$1:$B$97,2,FALSE)),FALSE,VLOOKUP(B17,[6]hasPavillion!$A$1:$B$97,2,FALSE))</f>
        <v>0</v>
      </c>
      <c r="V17" t="b">
        <f>IF(ISNA(VLOOKUP(B17,[7]hasPicnicTable!$A$1:$B$149,2,FALSE)),FALSE,VLOOKUP(B17,[7]hasPicnicTable!$A$1:$B$149,2,FALSE))</f>
        <v>0</v>
      </c>
      <c r="W17" t="b">
        <f>IF(ISNA(VLOOKUP(B17,[8]hasGrill!$A$1:$B$106,2,FALSE)),FALSE,VLOOKUP(B17,[8]hasGrill!$A$1:$B$106,2,FALSE))</f>
        <v>0</v>
      </c>
      <c r="X17" t="b">
        <f>IF(ISNA(VLOOKUP(B17,[9]hasPlayground!$A$1:$B$133,2,FALSE)),FALSE,VLOOKUP(B17,[9]hasPlayground!$A$1:$B$133,2,FALSE))</f>
        <v>0</v>
      </c>
      <c r="Y17" t="b">
        <f>IF(ISNA(VLOOKUP(B17,[10]hasBaseball!$A$1:$B$24,2,FALSE)),FALSE,VLOOKUP(B17,[10]hasBaseball!$A$1:$B$24,2,FALSE))</f>
        <v>0</v>
      </c>
      <c r="Z17" t="b">
        <f>IF(ISNA(VLOOKUP(B17,[11]hasBasketBall!$A$1:$B$90,2,FALSE)),FALSE,VLOOKUP(B17,[11]hasBasketBall!$A$1:$B$90,2,FALSE))</f>
        <v>0</v>
      </c>
      <c r="AC17" t="b">
        <v>0</v>
      </c>
      <c r="AE17" t="b">
        <f>IF(ISNA(VLOOKUP(B17,[12]hasDogPark!$A$1:$B$14,2,FALSE)),FALSE,VLOOKUP(B17,[12]hasDogPark!$A$1:$B$14,2,FALSE))</f>
        <v>0</v>
      </c>
      <c r="AF17" t="b">
        <v>0</v>
      </c>
      <c r="AJ17" t="b">
        <f>IF(ISNA(VLOOKUP(B17,[13]hasSkatePark!$A$1:$B$16,2,FALSE)),FALSE,VLOOKUP(B17,[13]hasSkatePark!$A$1:$B$16,2,FALSE))</f>
        <v>0</v>
      </c>
      <c r="AK17" t="b">
        <f>IF(ISNA(VLOOKUP(B17,[14]hasSoccer!$A$1:$B$31,2,FALSE)),FALSE,VLOOKUP(B17,[14]hasSoccer!$A$1:$B$31,2,FALSE))</f>
        <v>0</v>
      </c>
      <c r="AL17" t="b">
        <f>IF(ISNA(VLOOKUP(B17,[15]hasSoftball!$A$1:$B$55,2,FALSE)),FALSE,VLOOKUP(B17,[15]hasSoftball!$A$1:$B$55,2,FALSE))</f>
        <v>0</v>
      </c>
      <c r="AM17" t="b">
        <f>IF(ISNA(VLOOKUP(B17,[16]hasTennis!$A$1:$B$34,2,FALSE)),FALSE,VLOOKUP(B17,[16]hasTennis!$A$1:$B$34,2,FALSE))</f>
        <v>0</v>
      </c>
      <c r="AO17" t="b">
        <f>IF(ISNA(VLOOKUP(B17,[17]hasPool!$A$1:$B$29,2,FALSE)),FALSE,VLOOKUP(B17,[17]hasPool!$A$1:$B$29,2,FALSE))</f>
        <v>0</v>
      </c>
      <c r="AQ17" t="b">
        <f>IF(ISNA(VLOOKUP(B17,[18]unpavedBike!$A$1:$B$19,2,FALSE)),FALSE,VLOOKUP(B17,[18]unpavedBike!$A$1:$B$19,2,FALSE))</f>
        <v>0</v>
      </c>
      <c r="AS17" t="b">
        <f>IF(ISNA(VLOOKUP(B17,[19]pavedBike!$A$1:$B$62,2,FALSE)),FALSE,VLOOKUP(B17,[19]pavedBike!$A$1:$B$62,2,FALSE))</f>
        <v>0</v>
      </c>
    </row>
    <row r="18" spans="1:45" x14ac:dyDescent="0.2">
      <c r="A18">
        <v>333</v>
      </c>
      <c r="B18" t="s">
        <v>71</v>
      </c>
      <c r="E18" t="s">
        <v>39</v>
      </c>
      <c r="I18">
        <v>1</v>
      </c>
      <c r="J18" t="b">
        <v>0</v>
      </c>
      <c r="N18" t="b">
        <f>IF(ISNA(VLOOKUP(B18,[1]hasCommunityCenter!$A$1:$B$45,2,FALSE)),FALSE,VLOOKUP(B18,[1]hasCommunityCenter!$A$1:$B$45,2,FALSE))</f>
        <v>0</v>
      </c>
      <c r="Q18" t="b">
        <f>'School Parks'!P19=IF(ISNA(VLOOKUP(B18,[2]hasPublicArtDisplay!$A$1:$B$40,2,FALSE)),FALSE,VLOOKUP(B18,[2]hasPublicArtDisplay!$A$1:$B$40,2,FALSE))</f>
        <v>1</v>
      </c>
      <c r="R18" t="b">
        <f>IF(ISNA(VLOOKUP(B18,[3]hasRestrooms!$A$1:$B$63,2,FALSE)),FALSE,VLOOKUP(B18,[3]hasRestrooms!$A$1:$B$63,2,FALSE))</f>
        <v>0</v>
      </c>
      <c r="S18" t="b">
        <f>IF(ISNA(VLOOKUP(B18,[4]hasPortolet!$A$1:$B$81,2,FALSE)),FALSE,VLOOKUP(B18,[4]hasPortolet!$A$1:$B$81,2,FALSE))</f>
        <v>0</v>
      </c>
      <c r="T18" t="b">
        <f>IF(ISNA(VLOOKUP(B18,[5]hasWater!$A$1:$B$157,2,FALSE)),FALSE,VLOOKUP(B18,[5]hasWater!$A$1:$B$157,2,FALSE))</f>
        <v>0</v>
      </c>
      <c r="U18" t="b">
        <f>IF(ISNA(VLOOKUP(B18,[6]hasPavillion!$A$1:$B$97,2,FALSE)),FALSE,VLOOKUP(B18,[6]hasPavillion!$A$1:$B$97,2,FALSE))</f>
        <v>0</v>
      </c>
      <c r="V18" t="b">
        <f>IF(ISNA(VLOOKUP(B18,[7]hasPicnicTable!$A$1:$B$149,2,FALSE)),FALSE,VLOOKUP(B18,[7]hasPicnicTable!$A$1:$B$149,2,FALSE))</f>
        <v>0</v>
      </c>
      <c r="W18" t="b">
        <f>IF(ISNA(VLOOKUP(B18,[8]hasGrill!$A$1:$B$106,2,FALSE)),FALSE,VLOOKUP(B18,[8]hasGrill!$A$1:$B$106,2,FALSE))</f>
        <v>0</v>
      </c>
      <c r="X18" t="b">
        <f>IF(ISNA(VLOOKUP(B18,[9]hasPlayground!$A$1:$B$133,2,FALSE)),FALSE,VLOOKUP(B18,[9]hasPlayground!$A$1:$B$133,2,FALSE))</f>
        <v>0</v>
      </c>
      <c r="Y18" t="b">
        <f>IF(ISNA(VLOOKUP(B18,[10]hasBaseball!$A$1:$B$24,2,FALSE)),FALSE,VLOOKUP(B18,[10]hasBaseball!$A$1:$B$24,2,FALSE))</f>
        <v>0</v>
      </c>
      <c r="Z18" t="b">
        <f>IF(ISNA(VLOOKUP(B18,[11]hasBasketBall!$A$1:$B$90,2,FALSE)),FALSE,VLOOKUP(B18,[11]hasBasketBall!$A$1:$B$90,2,FALSE))</f>
        <v>0</v>
      </c>
      <c r="AC18" t="b">
        <v>0</v>
      </c>
      <c r="AE18" t="b">
        <f>IF(ISNA(VLOOKUP(B18,[12]hasDogPark!$A$1:$B$14,2,FALSE)),FALSE,VLOOKUP(B18,[12]hasDogPark!$A$1:$B$14,2,FALSE))</f>
        <v>0</v>
      </c>
      <c r="AF18" t="b">
        <v>0</v>
      </c>
      <c r="AJ18" t="b">
        <f>IF(ISNA(VLOOKUP(B18,[13]hasSkatePark!$A$1:$B$16,2,FALSE)),FALSE,VLOOKUP(B18,[13]hasSkatePark!$A$1:$B$16,2,FALSE))</f>
        <v>0</v>
      </c>
      <c r="AK18" t="b">
        <f>IF(ISNA(VLOOKUP(B18,[14]hasSoccer!$A$1:$B$31,2,FALSE)),FALSE,VLOOKUP(B18,[14]hasSoccer!$A$1:$B$31,2,FALSE))</f>
        <v>0</v>
      </c>
      <c r="AL18" t="b">
        <f>IF(ISNA(VLOOKUP(B18,[15]hasSoftball!$A$1:$B$55,2,FALSE)),FALSE,VLOOKUP(B18,[15]hasSoftball!$A$1:$B$55,2,FALSE))</f>
        <v>0</v>
      </c>
      <c r="AM18" t="b">
        <f>IF(ISNA(VLOOKUP(B18,[16]hasTennis!$A$1:$B$34,2,FALSE)),FALSE,VLOOKUP(B18,[16]hasTennis!$A$1:$B$34,2,FALSE))</f>
        <v>0</v>
      </c>
      <c r="AO18" t="b">
        <f>IF(ISNA(VLOOKUP(B18,[17]hasPool!$A$1:$B$29,2,FALSE)),FALSE,VLOOKUP(B18,[17]hasPool!$A$1:$B$29,2,FALSE))</f>
        <v>0</v>
      </c>
      <c r="AQ18" t="b">
        <f>IF(ISNA(VLOOKUP(B18,[18]unpavedBike!$A$1:$B$19,2,FALSE)),FALSE,VLOOKUP(B18,[18]unpavedBike!$A$1:$B$19,2,FALSE))</f>
        <v>0</v>
      </c>
      <c r="AS18" t="b">
        <f>IF(ISNA(VLOOKUP(B18,[19]pavedBike!$A$1:$B$62,2,FALSE)),FALSE,VLOOKUP(B18,[19]pavedBike!$A$1:$B$62,2,FALSE))</f>
        <v>0</v>
      </c>
    </row>
    <row r="19" spans="1:45" x14ac:dyDescent="0.2">
      <c r="A19">
        <v>334</v>
      </c>
      <c r="B19" t="s">
        <v>72</v>
      </c>
      <c r="E19" t="s">
        <v>39</v>
      </c>
      <c r="I19">
        <v>1</v>
      </c>
      <c r="J19" t="b">
        <v>0</v>
      </c>
      <c r="N19" t="b">
        <f>IF(ISNA(VLOOKUP(B19,[1]hasCommunityCenter!$A$1:$B$45,2,FALSE)),FALSE,VLOOKUP(B19,[1]hasCommunityCenter!$A$1:$B$45,2,FALSE))</f>
        <v>0</v>
      </c>
      <c r="Q19" t="b">
        <f>'School Parks'!P20=IF(ISNA(VLOOKUP(B19,[2]hasPublicArtDisplay!$A$1:$B$40,2,FALSE)),FALSE,VLOOKUP(B19,[2]hasPublicArtDisplay!$A$1:$B$40,2,FALSE))</f>
        <v>1</v>
      </c>
      <c r="R19" t="b">
        <f>IF(ISNA(VLOOKUP(B19,[3]hasRestrooms!$A$1:$B$63,2,FALSE)),FALSE,VLOOKUP(B19,[3]hasRestrooms!$A$1:$B$63,2,FALSE))</f>
        <v>0</v>
      </c>
      <c r="S19" t="b">
        <f>IF(ISNA(VLOOKUP(B19,[4]hasPortolet!$A$1:$B$81,2,FALSE)),FALSE,VLOOKUP(B19,[4]hasPortolet!$A$1:$B$81,2,FALSE))</f>
        <v>0</v>
      </c>
      <c r="T19" t="b">
        <f>IF(ISNA(VLOOKUP(B19,[5]hasWater!$A$1:$B$157,2,FALSE)),FALSE,VLOOKUP(B19,[5]hasWater!$A$1:$B$157,2,FALSE))</f>
        <v>0</v>
      </c>
      <c r="U19" t="b">
        <f>IF(ISNA(VLOOKUP(B19,[6]hasPavillion!$A$1:$B$97,2,FALSE)),FALSE,VLOOKUP(B19,[6]hasPavillion!$A$1:$B$97,2,FALSE))</f>
        <v>0</v>
      </c>
      <c r="V19" t="b">
        <f>IF(ISNA(VLOOKUP(B19,[7]hasPicnicTable!$A$1:$B$149,2,FALSE)),FALSE,VLOOKUP(B19,[7]hasPicnicTable!$A$1:$B$149,2,FALSE))</f>
        <v>0</v>
      </c>
      <c r="W19" t="b">
        <f>IF(ISNA(VLOOKUP(B19,[8]hasGrill!$A$1:$B$106,2,FALSE)),FALSE,VLOOKUP(B19,[8]hasGrill!$A$1:$B$106,2,FALSE))</f>
        <v>0</v>
      </c>
      <c r="X19" t="b">
        <f>IF(ISNA(VLOOKUP(B19,[9]hasPlayground!$A$1:$B$133,2,FALSE)),FALSE,VLOOKUP(B19,[9]hasPlayground!$A$1:$B$133,2,FALSE))</f>
        <v>0</v>
      </c>
      <c r="Y19" t="b">
        <f>IF(ISNA(VLOOKUP(B19,[10]hasBaseball!$A$1:$B$24,2,FALSE)),FALSE,VLOOKUP(B19,[10]hasBaseball!$A$1:$B$24,2,FALSE))</f>
        <v>0</v>
      </c>
      <c r="Z19" t="b">
        <f>IF(ISNA(VLOOKUP(B19,[11]hasBasketBall!$A$1:$B$90,2,FALSE)),FALSE,VLOOKUP(B19,[11]hasBasketBall!$A$1:$B$90,2,FALSE))</f>
        <v>0</v>
      </c>
      <c r="AC19" t="b">
        <v>0</v>
      </c>
      <c r="AE19" t="b">
        <f>IF(ISNA(VLOOKUP(B19,[12]hasDogPark!$A$1:$B$14,2,FALSE)),FALSE,VLOOKUP(B19,[12]hasDogPark!$A$1:$B$14,2,FALSE))</f>
        <v>0</v>
      </c>
      <c r="AF19" t="b">
        <v>0</v>
      </c>
      <c r="AJ19" t="b">
        <f>IF(ISNA(VLOOKUP(B19,[13]hasSkatePark!$A$1:$B$16,2,FALSE)),FALSE,VLOOKUP(B19,[13]hasSkatePark!$A$1:$B$16,2,FALSE))</f>
        <v>0</v>
      </c>
      <c r="AK19" t="b">
        <f>IF(ISNA(VLOOKUP(B19,[14]hasSoccer!$A$1:$B$31,2,FALSE)),FALSE,VLOOKUP(B19,[14]hasSoccer!$A$1:$B$31,2,FALSE))</f>
        <v>0</v>
      </c>
      <c r="AL19" t="b">
        <f>IF(ISNA(VLOOKUP(B19,[15]hasSoftball!$A$1:$B$55,2,FALSE)),FALSE,VLOOKUP(B19,[15]hasSoftball!$A$1:$B$55,2,FALSE))</f>
        <v>0</v>
      </c>
      <c r="AM19" t="b">
        <f>IF(ISNA(VLOOKUP(B19,[16]hasTennis!$A$1:$B$34,2,FALSE)),FALSE,VLOOKUP(B19,[16]hasTennis!$A$1:$B$34,2,FALSE))</f>
        <v>0</v>
      </c>
      <c r="AO19" t="b">
        <f>IF(ISNA(VLOOKUP(B19,[17]hasPool!$A$1:$B$29,2,FALSE)),FALSE,VLOOKUP(B19,[17]hasPool!$A$1:$B$29,2,FALSE))</f>
        <v>0</v>
      </c>
      <c r="AQ19" t="b">
        <f>IF(ISNA(VLOOKUP(B19,[18]unpavedBike!$A$1:$B$19,2,FALSE)),FALSE,VLOOKUP(B19,[18]unpavedBike!$A$1:$B$19,2,FALSE))</f>
        <v>0</v>
      </c>
      <c r="AS19" t="b">
        <f>IF(ISNA(VLOOKUP(B19,[19]pavedBike!$A$1:$B$62,2,FALSE)),FALSE,VLOOKUP(B19,[19]pavedBike!$A$1:$B$62,2,FALSE))</f>
        <v>0</v>
      </c>
    </row>
    <row r="20" spans="1:45" x14ac:dyDescent="0.2">
      <c r="A20">
        <v>335</v>
      </c>
      <c r="B20" t="s">
        <v>73</v>
      </c>
      <c r="E20" t="s">
        <v>39</v>
      </c>
      <c r="I20">
        <v>1</v>
      </c>
      <c r="J20" t="b">
        <v>0</v>
      </c>
      <c r="N20" t="b">
        <f>IF(ISNA(VLOOKUP(B20,[1]hasCommunityCenter!$A$1:$B$45,2,FALSE)),FALSE,VLOOKUP(B20,[1]hasCommunityCenter!$A$1:$B$45,2,FALSE))</f>
        <v>0</v>
      </c>
      <c r="Q20" t="b">
        <f>'School Parks'!P21=IF(ISNA(VLOOKUP(B20,[2]hasPublicArtDisplay!$A$1:$B$40,2,FALSE)),FALSE,VLOOKUP(B20,[2]hasPublicArtDisplay!$A$1:$B$40,2,FALSE))</f>
        <v>1</v>
      </c>
      <c r="R20" t="b">
        <f>IF(ISNA(VLOOKUP(B20,[3]hasRestrooms!$A$1:$B$63,2,FALSE)),FALSE,VLOOKUP(B20,[3]hasRestrooms!$A$1:$B$63,2,FALSE))</f>
        <v>0</v>
      </c>
      <c r="S20" t="b">
        <f>IF(ISNA(VLOOKUP(B20,[4]hasPortolet!$A$1:$B$81,2,FALSE)),FALSE,VLOOKUP(B20,[4]hasPortolet!$A$1:$B$81,2,FALSE))</f>
        <v>0</v>
      </c>
      <c r="T20" t="b">
        <f>IF(ISNA(VLOOKUP(B20,[5]hasWater!$A$1:$B$157,2,FALSE)),FALSE,VLOOKUP(B20,[5]hasWater!$A$1:$B$157,2,FALSE))</f>
        <v>0</v>
      </c>
      <c r="U20" t="b">
        <f>IF(ISNA(VLOOKUP(B20,[6]hasPavillion!$A$1:$B$97,2,FALSE)),FALSE,VLOOKUP(B20,[6]hasPavillion!$A$1:$B$97,2,FALSE))</f>
        <v>0</v>
      </c>
      <c r="V20" t="b">
        <f>IF(ISNA(VLOOKUP(B20,[7]hasPicnicTable!$A$1:$B$149,2,FALSE)),FALSE,VLOOKUP(B20,[7]hasPicnicTable!$A$1:$B$149,2,FALSE))</f>
        <v>0</v>
      </c>
      <c r="W20" t="b">
        <f>IF(ISNA(VLOOKUP(B20,[8]hasGrill!$A$1:$B$106,2,FALSE)),FALSE,VLOOKUP(B20,[8]hasGrill!$A$1:$B$106,2,FALSE))</f>
        <v>0</v>
      </c>
      <c r="X20" t="b">
        <f>IF(ISNA(VLOOKUP(B20,[9]hasPlayground!$A$1:$B$133,2,FALSE)),FALSE,VLOOKUP(B20,[9]hasPlayground!$A$1:$B$133,2,FALSE))</f>
        <v>0</v>
      </c>
      <c r="Y20" t="b">
        <f>IF(ISNA(VLOOKUP(B20,[10]hasBaseball!$A$1:$B$24,2,FALSE)),FALSE,VLOOKUP(B20,[10]hasBaseball!$A$1:$B$24,2,FALSE))</f>
        <v>0</v>
      </c>
      <c r="Z20" t="b">
        <f>IF(ISNA(VLOOKUP(B20,[11]hasBasketBall!$A$1:$B$90,2,FALSE)),FALSE,VLOOKUP(B20,[11]hasBasketBall!$A$1:$B$90,2,FALSE))</f>
        <v>0</v>
      </c>
      <c r="AC20" t="b">
        <v>0</v>
      </c>
      <c r="AE20" t="b">
        <f>IF(ISNA(VLOOKUP(B20,[12]hasDogPark!$A$1:$B$14,2,FALSE)),FALSE,VLOOKUP(B20,[12]hasDogPark!$A$1:$B$14,2,FALSE))</f>
        <v>0</v>
      </c>
      <c r="AF20" t="b">
        <v>0</v>
      </c>
      <c r="AJ20" t="b">
        <f>IF(ISNA(VLOOKUP(B20,[13]hasSkatePark!$A$1:$B$16,2,FALSE)),FALSE,VLOOKUP(B20,[13]hasSkatePark!$A$1:$B$16,2,FALSE))</f>
        <v>0</v>
      </c>
      <c r="AK20" t="b">
        <f>IF(ISNA(VLOOKUP(B20,[14]hasSoccer!$A$1:$B$31,2,FALSE)),FALSE,VLOOKUP(B20,[14]hasSoccer!$A$1:$B$31,2,FALSE))</f>
        <v>0</v>
      </c>
      <c r="AL20" t="b">
        <f>IF(ISNA(VLOOKUP(B20,[15]hasSoftball!$A$1:$B$55,2,FALSE)),FALSE,VLOOKUP(B20,[15]hasSoftball!$A$1:$B$55,2,FALSE))</f>
        <v>0</v>
      </c>
      <c r="AM20" t="b">
        <f>IF(ISNA(VLOOKUP(B20,[16]hasTennis!$A$1:$B$34,2,FALSE)),FALSE,VLOOKUP(B20,[16]hasTennis!$A$1:$B$34,2,FALSE))</f>
        <v>0</v>
      </c>
      <c r="AO20" t="b">
        <f>IF(ISNA(VLOOKUP(B20,[17]hasPool!$A$1:$B$29,2,FALSE)),FALSE,VLOOKUP(B20,[17]hasPool!$A$1:$B$29,2,FALSE))</f>
        <v>0</v>
      </c>
      <c r="AQ20" t="b">
        <f>IF(ISNA(VLOOKUP(B20,[18]unpavedBike!$A$1:$B$19,2,FALSE)),FALSE,VLOOKUP(B20,[18]unpavedBike!$A$1:$B$19,2,FALSE))</f>
        <v>0</v>
      </c>
      <c r="AS20" t="b">
        <f>IF(ISNA(VLOOKUP(B20,[19]pavedBike!$A$1:$B$62,2,FALSE)),FALSE,VLOOKUP(B20,[19]pavedBike!$A$1:$B$62,2,FALSE))</f>
        <v>0</v>
      </c>
    </row>
    <row r="21" spans="1:45" x14ac:dyDescent="0.2">
      <c r="A21">
        <v>336</v>
      </c>
      <c r="B21" t="s">
        <v>74</v>
      </c>
      <c r="E21" t="s">
        <v>39</v>
      </c>
      <c r="I21">
        <v>1</v>
      </c>
      <c r="J21" t="b">
        <v>0</v>
      </c>
      <c r="N21" t="b">
        <f>IF(ISNA(VLOOKUP(B21,[1]hasCommunityCenter!$A$1:$B$45,2,FALSE)),FALSE,VLOOKUP(B21,[1]hasCommunityCenter!$A$1:$B$45,2,FALSE))</f>
        <v>0</v>
      </c>
      <c r="Q21" t="b">
        <f>'School Parks'!P22=IF(ISNA(VLOOKUP(B21,[2]hasPublicArtDisplay!$A$1:$B$40,2,FALSE)),FALSE,VLOOKUP(B21,[2]hasPublicArtDisplay!$A$1:$B$40,2,FALSE))</f>
        <v>1</v>
      </c>
      <c r="R21" t="b">
        <f>IF(ISNA(VLOOKUP(B21,[3]hasRestrooms!$A$1:$B$63,2,FALSE)),FALSE,VLOOKUP(B21,[3]hasRestrooms!$A$1:$B$63,2,FALSE))</f>
        <v>0</v>
      </c>
      <c r="S21" t="b">
        <f>IF(ISNA(VLOOKUP(B21,[4]hasPortolet!$A$1:$B$81,2,FALSE)),FALSE,VLOOKUP(B21,[4]hasPortolet!$A$1:$B$81,2,FALSE))</f>
        <v>0</v>
      </c>
      <c r="T21" t="b">
        <f>IF(ISNA(VLOOKUP(B21,[5]hasWater!$A$1:$B$157,2,FALSE)),FALSE,VLOOKUP(B21,[5]hasWater!$A$1:$B$157,2,FALSE))</f>
        <v>0</v>
      </c>
      <c r="U21" t="b">
        <f>IF(ISNA(VLOOKUP(B21,[6]hasPavillion!$A$1:$B$97,2,FALSE)),FALSE,VLOOKUP(B21,[6]hasPavillion!$A$1:$B$97,2,FALSE))</f>
        <v>0</v>
      </c>
      <c r="V21" t="b">
        <f>IF(ISNA(VLOOKUP(B21,[7]hasPicnicTable!$A$1:$B$149,2,FALSE)),FALSE,VLOOKUP(B21,[7]hasPicnicTable!$A$1:$B$149,2,FALSE))</f>
        <v>0</v>
      </c>
      <c r="W21" t="b">
        <f>IF(ISNA(VLOOKUP(B21,[8]hasGrill!$A$1:$B$106,2,FALSE)),FALSE,VLOOKUP(B21,[8]hasGrill!$A$1:$B$106,2,FALSE))</f>
        <v>0</v>
      </c>
      <c r="X21" t="b">
        <f>IF(ISNA(VLOOKUP(B21,[9]hasPlayground!$A$1:$B$133,2,FALSE)),FALSE,VLOOKUP(B21,[9]hasPlayground!$A$1:$B$133,2,FALSE))</f>
        <v>0</v>
      </c>
      <c r="Y21" t="b">
        <f>IF(ISNA(VLOOKUP(B21,[10]hasBaseball!$A$1:$B$24,2,FALSE)),FALSE,VLOOKUP(B21,[10]hasBaseball!$A$1:$B$24,2,FALSE))</f>
        <v>0</v>
      </c>
      <c r="Z21" t="b">
        <f>IF(ISNA(VLOOKUP(B21,[11]hasBasketBall!$A$1:$B$90,2,FALSE)),FALSE,VLOOKUP(B21,[11]hasBasketBall!$A$1:$B$90,2,FALSE))</f>
        <v>0</v>
      </c>
      <c r="AC21" t="b">
        <v>0</v>
      </c>
      <c r="AE21" t="b">
        <f>IF(ISNA(VLOOKUP(B21,[12]hasDogPark!$A$1:$B$14,2,FALSE)),FALSE,VLOOKUP(B21,[12]hasDogPark!$A$1:$B$14,2,FALSE))</f>
        <v>0</v>
      </c>
      <c r="AF21" t="b">
        <v>0</v>
      </c>
      <c r="AJ21" t="b">
        <f>IF(ISNA(VLOOKUP(B21,[13]hasSkatePark!$A$1:$B$16,2,FALSE)),FALSE,VLOOKUP(B21,[13]hasSkatePark!$A$1:$B$16,2,FALSE))</f>
        <v>0</v>
      </c>
      <c r="AK21" t="b">
        <f>IF(ISNA(VLOOKUP(B21,[14]hasSoccer!$A$1:$B$31,2,FALSE)),FALSE,VLOOKUP(B21,[14]hasSoccer!$A$1:$B$31,2,FALSE))</f>
        <v>0</v>
      </c>
      <c r="AL21" t="b">
        <f>IF(ISNA(VLOOKUP(B21,[15]hasSoftball!$A$1:$B$55,2,FALSE)),FALSE,VLOOKUP(B21,[15]hasSoftball!$A$1:$B$55,2,FALSE))</f>
        <v>0</v>
      </c>
      <c r="AM21" t="b">
        <f>IF(ISNA(VLOOKUP(B21,[16]hasTennis!$A$1:$B$34,2,FALSE)),FALSE,VLOOKUP(B21,[16]hasTennis!$A$1:$B$34,2,FALSE))</f>
        <v>0</v>
      </c>
      <c r="AO21" t="b">
        <f>IF(ISNA(VLOOKUP(B21,[17]hasPool!$A$1:$B$29,2,FALSE)),FALSE,VLOOKUP(B21,[17]hasPool!$A$1:$B$29,2,FALSE))</f>
        <v>0</v>
      </c>
      <c r="AQ21" t="b">
        <f>IF(ISNA(VLOOKUP(B21,[18]unpavedBike!$A$1:$B$19,2,FALSE)),FALSE,VLOOKUP(B21,[18]unpavedBike!$A$1:$B$19,2,FALSE))</f>
        <v>0</v>
      </c>
      <c r="AS21" t="b">
        <f>IF(ISNA(VLOOKUP(B21,[19]pavedBike!$A$1:$B$62,2,FALSE)),FALSE,VLOOKUP(B21,[19]pavedBike!$A$1:$B$62,2,FALSE))</f>
        <v>0</v>
      </c>
    </row>
    <row r="22" spans="1:45" x14ac:dyDescent="0.2">
      <c r="A22">
        <v>337</v>
      </c>
      <c r="B22" t="s">
        <v>75</v>
      </c>
      <c r="E22" t="s">
        <v>39</v>
      </c>
      <c r="I22">
        <v>1</v>
      </c>
      <c r="J22" t="b">
        <v>0</v>
      </c>
      <c r="N22" t="b">
        <f>IF(ISNA(VLOOKUP(B22,[1]hasCommunityCenter!$A$1:$B$45,2,FALSE)),FALSE,VLOOKUP(B22,[1]hasCommunityCenter!$A$1:$B$45,2,FALSE))</f>
        <v>0</v>
      </c>
      <c r="Q22" t="b">
        <f>'School Parks'!P23=IF(ISNA(VLOOKUP(B22,[2]hasPublicArtDisplay!$A$1:$B$40,2,FALSE)),FALSE,VLOOKUP(B22,[2]hasPublicArtDisplay!$A$1:$B$40,2,FALSE))</f>
        <v>1</v>
      </c>
      <c r="R22" t="b">
        <f>IF(ISNA(VLOOKUP(B22,[3]hasRestrooms!$A$1:$B$63,2,FALSE)),FALSE,VLOOKUP(B22,[3]hasRestrooms!$A$1:$B$63,2,FALSE))</f>
        <v>0</v>
      </c>
      <c r="S22" t="b">
        <f>IF(ISNA(VLOOKUP(B22,[4]hasPortolet!$A$1:$B$81,2,FALSE)),FALSE,VLOOKUP(B22,[4]hasPortolet!$A$1:$B$81,2,FALSE))</f>
        <v>0</v>
      </c>
      <c r="T22" t="b">
        <f>IF(ISNA(VLOOKUP(B22,[5]hasWater!$A$1:$B$157,2,FALSE)),FALSE,VLOOKUP(B22,[5]hasWater!$A$1:$B$157,2,FALSE))</f>
        <v>0</v>
      </c>
      <c r="U22" t="b">
        <f>IF(ISNA(VLOOKUP(B22,[6]hasPavillion!$A$1:$B$97,2,FALSE)),FALSE,VLOOKUP(B22,[6]hasPavillion!$A$1:$B$97,2,FALSE))</f>
        <v>0</v>
      </c>
      <c r="V22" t="b">
        <f>IF(ISNA(VLOOKUP(B22,[7]hasPicnicTable!$A$1:$B$149,2,FALSE)),FALSE,VLOOKUP(B22,[7]hasPicnicTable!$A$1:$B$149,2,FALSE))</f>
        <v>0</v>
      </c>
      <c r="W22" t="b">
        <f>IF(ISNA(VLOOKUP(B22,[8]hasGrill!$A$1:$B$106,2,FALSE)),FALSE,VLOOKUP(B22,[8]hasGrill!$A$1:$B$106,2,FALSE))</f>
        <v>0</v>
      </c>
      <c r="X22" t="b">
        <f>IF(ISNA(VLOOKUP(B22,[9]hasPlayground!$A$1:$B$133,2,FALSE)),FALSE,VLOOKUP(B22,[9]hasPlayground!$A$1:$B$133,2,FALSE))</f>
        <v>0</v>
      </c>
      <c r="Y22" t="b">
        <f>IF(ISNA(VLOOKUP(B22,[10]hasBaseball!$A$1:$B$24,2,FALSE)),FALSE,VLOOKUP(B22,[10]hasBaseball!$A$1:$B$24,2,FALSE))</f>
        <v>0</v>
      </c>
      <c r="Z22" t="b">
        <f>IF(ISNA(VLOOKUP(B22,[11]hasBasketBall!$A$1:$B$90,2,FALSE)),FALSE,VLOOKUP(B22,[11]hasBasketBall!$A$1:$B$90,2,FALSE))</f>
        <v>0</v>
      </c>
      <c r="AC22" t="b">
        <v>0</v>
      </c>
      <c r="AE22" t="b">
        <f>IF(ISNA(VLOOKUP(B22,[12]hasDogPark!$A$1:$B$14,2,FALSE)),FALSE,VLOOKUP(B22,[12]hasDogPark!$A$1:$B$14,2,FALSE))</f>
        <v>0</v>
      </c>
      <c r="AF22" t="b">
        <v>0</v>
      </c>
      <c r="AJ22" t="b">
        <f>IF(ISNA(VLOOKUP(B22,[13]hasSkatePark!$A$1:$B$16,2,FALSE)),FALSE,VLOOKUP(B22,[13]hasSkatePark!$A$1:$B$16,2,FALSE))</f>
        <v>0</v>
      </c>
      <c r="AK22" t="b">
        <f>IF(ISNA(VLOOKUP(B22,[14]hasSoccer!$A$1:$B$31,2,FALSE)),FALSE,VLOOKUP(B22,[14]hasSoccer!$A$1:$B$31,2,FALSE))</f>
        <v>0</v>
      </c>
      <c r="AL22" t="b">
        <f>IF(ISNA(VLOOKUP(B22,[15]hasSoftball!$A$1:$B$55,2,FALSE)),FALSE,VLOOKUP(B22,[15]hasSoftball!$A$1:$B$55,2,FALSE))</f>
        <v>0</v>
      </c>
      <c r="AM22" t="b">
        <f>IF(ISNA(VLOOKUP(B22,[16]hasTennis!$A$1:$B$34,2,FALSE)),FALSE,VLOOKUP(B22,[16]hasTennis!$A$1:$B$34,2,FALSE))</f>
        <v>0</v>
      </c>
      <c r="AO22" t="b">
        <f>IF(ISNA(VLOOKUP(B22,[17]hasPool!$A$1:$B$29,2,FALSE)),FALSE,VLOOKUP(B22,[17]hasPool!$A$1:$B$29,2,FALSE))</f>
        <v>0</v>
      </c>
      <c r="AQ22" t="b">
        <f>IF(ISNA(VLOOKUP(B22,[18]unpavedBike!$A$1:$B$19,2,FALSE)),FALSE,VLOOKUP(B22,[18]unpavedBike!$A$1:$B$19,2,FALSE))</f>
        <v>0</v>
      </c>
      <c r="AS22" t="b">
        <f>IF(ISNA(VLOOKUP(B22,[19]pavedBike!$A$1:$B$62,2,FALSE)),FALSE,VLOOKUP(B22,[19]pavedBike!$A$1:$B$62,2,FALSE))</f>
        <v>0</v>
      </c>
    </row>
    <row r="23" spans="1:45" x14ac:dyDescent="0.2">
      <c r="A23">
        <v>338</v>
      </c>
      <c r="B23" t="s">
        <v>76</v>
      </c>
      <c r="E23" t="s">
        <v>39</v>
      </c>
      <c r="I23">
        <v>1</v>
      </c>
      <c r="J23" t="b">
        <v>0</v>
      </c>
      <c r="N23" t="b">
        <f>IF(ISNA(VLOOKUP(B23,[1]hasCommunityCenter!$A$1:$B$45,2,FALSE)),FALSE,VLOOKUP(B23,[1]hasCommunityCenter!$A$1:$B$45,2,FALSE))</f>
        <v>0</v>
      </c>
      <c r="Q23" t="b">
        <f>'School Parks'!P24=IF(ISNA(VLOOKUP(B23,[2]hasPublicArtDisplay!$A$1:$B$40,2,FALSE)),FALSE,VLOOKUP(B23,[2]hasPublicArtDisplay!$A$1:$B$40,2,FALSE))</f>
        <v>1</v>
      </c>
      <c r="R23" t="b">
        <f>IF(ISNA(VLOOKUP(B23,[3]hasRestrooms!$A$1:$B$63,2,FALSE)),FALSE,VLOOKUP(B23,[3]hasRestrooms!$A$1:$B$63,2,FALSE))</f>
        <v>0</v>
      </c>
      <c r="S23" t="b">
        <f>IF(ISNA(VLOOKUP(B23,[4]hasPortolet!$A$1:$B$81,2,FALSE)),FALSE,VLOOKUP(B23,[4]hasPortolet!$A$1:$B$81,2,FALSE))</f>
        <v>0</v>
      </c>
      <c r="T23" t="b">
        <f>IF(ISNA(VLOOKUP(B23,[5]hasWater!$A$1:$B$157,2,FALSE)),FALSE,VLOOKUP(B23,[5]hasWater!$A$1:$B$157,2,FALSE))</f>
        <v>0</v>
      </c>
      <c r="U23" t="b">
        <f>IF(ISNA(VLOOKUP(B23,[6]hasPavillion!$A$1:$B$97,2,FALSE)),FALSE,VLOOKUP(B23,[6]hasPavillion!$A$1:$B$97,2,FALSE))</f>
        <v>0</v>
      </c>
      <c r="V23" t="b">
        <f>IF(ISNA(VLOOKUP(B23,[7]hasPicnicTable!$A$1:$B$149,2,FALSE)),FALSE,VLOOKUP(B23,[7]hasPicnicTable!$A$1:$B$149,2,FALSE))</f>
        <v>0</v>
      </c>
      <c r="W23" t="b">
        <f>IF(ISNA(VLOOKUP(B23,[8]hasGrill!$A$1:$B$106,2,FALSE)),FALSE,VLOOKUP(B23,[8]hasGrill!$A$1:$B$106,2,FALSE))</f>
        <v>0</v>
      </c>
      <c r="X23" t="b">
        <f>IF(ISNA(VLOOKUP(B23,[9]hasPlayground!$A$1:$B$133,2,FALSE)),FALSE,VLOOKUP(B23,[9]hasPlayground!$A$1:$B$133,2,FALSE))</f>
        <v>0</v>
      </c>
      <c r="Y23" t="b">
        <f>IF(ISNA(VLOOKUP(B23,[10]hasBaseball!$A$1:$B$24,2,FALSE)),FALSE,VLOOKUP(B23,[10]hasBaseball!$A$1:$B$24,2,FALSE))</f>
        <v>0</v>
      </c>
      <c r="Z23" t="b">
        <f>IF(ISNA(VLOOKUP(B23,[11]hasBasketBall!$A$1:$B$90,2,FALSE)),FALSE,VLOOKUP(B23,[11]hasBasketBall!$A$1:$B$90,2,FALSE))</f>
        <v>0</v>
      </c>
      <c r="AC23" t="b">
        <v>0</v>
      </c>
      <c r="AE23" t="b">
        <f>IF(ISNA(VLOOKUP(B23,[12]hasDogPark!$A$1:$B$14,2,FALSE)),FALSE,VLOOKUP(B23,[12]hasDogPark!$A$1:$B$14,2,FALSE))</f>
        <v>0</v>
      </c>
      <c r="AF23" t="b">
        <v>0</v>
      </c>
      <c r="AJ23" t="b">
        <f>IF(ISNA(VLOOKUP(B23,[13]hasSkatePark!$A$1:$B$16,2,FALSE)),FALSE,VLOOKUP(B23,[13]hasSkatePark!$A$1:$B$16,2,FALSE))</f>
        <v>0</v>
      </c>
      <c r="AK23" t="b">
        <f>IF(ISNA(VLOOKUP(B23,[14]hasSoccer!$A$1:$B$31,2,FALSE)),FALSE,VLOOKUP(B23,[14]hasSoccer!$A$1:$B$31,2,FALSE))</f>
        <v>0</v>
      </c>
      <c r="AL23" t="b">
        <f>IF(ISNA(VLOOKUP(B23,[15]hasSoftball!$A$1:$B$55,2,FALSE)),FALSE,VLOOKUP(B23,[15]hasSoftball!$A$1:$B$55,2,FALSE))</f>
        <v>0</v>
      </c>
      <c r="AM23" t="b">
        <f>IF(ISNA(VLOOKUP(B23,[16]hasTennis!$A$1:$B$34,2,FALSE)),FALSE,VLOOKUP(B23,[16]hasTennis!$A$1:$B$34,2,FALSE))</f>
        <v>0</v>
      </c>
      <c r="AO23" t="b">
        <f>IF(ISNA(VLOOKUP(B23,[17]hasPool!$A$1:$B$29,2,FALSE)),FALSE,VLOOKUP(B23,[17]hasPool!$A$1:$B$29,2,FALSE))</f>
        <v>0</v>
      </c>
      <c r="AQ23" t="b">
        <f>IF(ISNA(VLOOKUP(B23,[18]unpavedBike!$A$1:$B$19,2,FALSE)),FALSE,VLOOKUP(B23,[18]unpavedBike!$A$1:$B$19,2,FALSE))</f>
        <v>0</v>
      </c>
      <c r="AS23" t="b">
        <f>IF(ISNA(VLOOKUP(B23,[19]pavedBike!$A$1:$B$62,2,FALSE)),FALSE,VLOOKUP(B23,[19]pavedBike!$A$1:$B$62,2,FALSE))</f>
        <v>0</v>
      </c>
    </row>
    <row r="24" spans="1:45" x14ac:dyDescent="0.2">
      <c r="A24">
        <v>339</v>
      </c>
      <c r="B24" t="s">
        <v>77</v>
      </c>
      <c r="E24" t="s">
        <v>39</v>
      </c>
      <c r="I24">
        <v>1</v>
      </c>
      <c r="J24" t="b">
        <v>0</v>
      </c>
      <c r="N24" t="b">
        <f>IF(ISNA(VLOOKUP(B24,[1]hasCommunityCenter!$A$1:$B$45,2,FALSE)),FALSE,VLOOKUP(B24,[1]hasCommunityCenter!$A$1:$B$45,2,FALSE))</f>
        <v>0</v>
      </c>
      <c r="Q24" t="b">
        <f>'School Parks'!P25=IF(ISNA(VLOOKUP(B24,[2]hasPublicArtDisplay!$A$1:$B$40,2,FALSE)),FALSE,VLOOKUP(B24,[2]hasPublicArtDisplay!$A$1:$B$40,2,FALSE))</f>
        <v>1</v>
      </c>
      <c r="R24" t="b">
        <f>IF(ISNA(VLOOKUP(B24,[3]hasRestrooms!$A$1:$B$63,2,FALSE)),FALSE,VLOOKUP(B24,[3]hasRestrooms!$A$1:$B$63,2,FALSE))</f>
        <v>0</v>
      </c>
      <c r="S24" t="b">
        <f>IF(ISNA(VLOOKUP(B24,[4]hasPortolet!$A$1:$B$81,2,FALSE)),FALSE,VLOOKUP(B24,[4]hasPortolet!$A$1:$B$81,2,FALSE))</f>
        <v>0</v>
      </c>
      <c r="T24" t="b">
        <f>IF(ISNA(VLOOKUP(B24,[5]hasWater!$A$1:$B$157,2,FALSE)),FALSE,VLOOKUP(B24,[5]hasWater!$A$1:$B$157,2,FALSE))</f>
        <v>0</v>
      </c>
      <c r="U24" t="b">
        <f>IF(ISNA(VLOOKUP(B24,[6]hasPavillion!$A$1:$B$97,2,FALSE)),FALSE,VLOOKUP(B24,[6]hasPavillion!$A$1:$B$97,2,FALSE))</f>
        <v>0</v>
      </c>
      <c r="V24" t="b">
        <f>IF(ISNA(VLOOKUP(B24,[7]hasPicnicTable!$A$1:$B$149,2,FALSE)),FALSE,VLOOKUP(B24,[7]hasPicnicTable!$A$1:$B$149,2,FALSE))</f>
        <v>0</v>
      </c>
      <c r="W24" t="b">
        <f>IF(ISNA(VLOOKUP(B24,[8]hasGrill!$A$1:$B$106,2,FALSE)),FALSE,VLOOKUP(B24,[8]hasGrill!$A$1:$B$106,2,FALSE))</f>
        <v>0</v>
      </c>
      <c r="X24" t="b">
        <f>IF(ISNA(VLOOKUP(B24,[9]hasPlayground!$A$1:$B$133,2,FALSE)),FALSE,VLOOKUP(B24,[9]hasPlayground!$A$1:$B$133,2,FALSE))</f>
        <v>0</v>
      </c>
      <c r="Y24" t="b">
        <f>IF(ISNA(VLOOKUP(B24,[10]hasBaseball!$A$1:$B$24,2,FALSE)),FALSE,VLOOKUP(B24,[10]hasBaseball!$A$1:$B$24,2,FALSE))</f>
        <v>0</v>
      </c>
      <c r="Z24" t="b">
        <f>IF(ISNA(VLOOKUP(B24,[11]hasBasketBall!$A$1:$B$90,2,FALSE)),FALSE,VLOOKUP(B24,[11]hasBasketBall!$A$1:$B$90,2,FALSE))</f>
        <v>0</v>
      </c>
      <c r="AC24" t="b">
        <v>0</v>
      </c>
      <c r="AE24" t="b">
        <f>IF(ISNA(VLOOKUP(B24,[12]hasDogPark!$A$1:$B$14,2,FALSE)),FALSE,VLOOKUP(B24,[12]hasDogPark!$A$1:$B$14,2,FALSE))</f>
        <v>0</v>
      </c>
      <c r="AF24" t="b">
        <v>0</v>
      </c>
      <c r="AJ24" t="b">
        <f>IF(ISNA(VLOOKUP(B24,[13]hasSkatePark!$A$1:$B$16,2,FALSE)),FALSE,VLOOKUP(B24,[13]hasSkatePark!$A$1:$B$16,2,FALSE))</f>
        <v>0</v>
      </c>
      <c r="AK24" t="b">
        <f>IF(ISNA(VLOOKUP(B24,[14]hasSoccer!$A$1:$B$31,2,FALSE)),FALSE,VLOOKUP(B24,[14]hasSoccer!$A$1:$B$31,2,FALSE))</f>
        <v>0</v>
      </c>
      <c r="AL24" t="b">
        <f>IF(ISNA(VLOOKUP(B24,[15]hasSoftball!$A$1:$B$55,2,FALSE)),FALSE,VLOOKUP(B24,[15]hasSoftball!$A$1:$B$55,2,FALSE))</f>
        <v>0</v>
      </c>
      <c r="AM24" t="b">
        <f>IF(ISNA(VLOOKUP(B24,[16]hasTennis!$A$1:$B$34,2,FALSE)),FALSE,VLOOKUP(B24,[16]hasTennis!$A$1:$B$34,2,FALSE))</f>
        <v>0</v>
      </c>
      <c r="AO24" t="b">
        <f>IF(ISNA(VLOOKUP(B24,[17]hasPool!$A$1:$B$29,2,FALSE)),FALSE,VLOOKUP(B24,[17]hasPool!$A$1:$B$29,2,FALSE))</f>
        <v>0</v>
      </c>
      <c r="AQ24" t="b">
        <f>IF(ISNA(VLOOKUP(B24,[18]unpavedBike!$A$1:$B$19,2,FALSE)),FALSE,VLOOKUP(B24,[18]unpavedBike!$A$1:$B$19,2,FALSE))</f>
        <v>0</v>
      </c>
      <c r="AS24" t="b">
        <f>IF(ISNA(VLOOKUP(B24,[19]pavedBike!$A$1:$B$62,2,FALSE)),FALSE,VLOOKUP(B24,[19]pavedBike!$A$1:$B$62,2,FALSE))</f>
        <v>0</v>
      </c>
    </row>
    <row r="25" spans="1:45" x14ac:dyDescent="0.2">
      <c r="A25">
        <v>340</v>
      </c>
      <c r="B25" t="s">
        <v>78</v>
      </c>
      <c r="E25" t="s">
        <v>39</v>
      </c>
      <c r="I25">
        <v>1</v>
      </c>
      <c r="J25" t="b">
        <v>0</v>
      </c>
      <c r="N25" t="b">
        <f>IF(ISNA(VLOOKUP(B25,[1]hasCommunityCenter!$A$1:$B$45,2,FALSE)),FALSE,VLOOKUP(B25,[1]hasCommunityCenter!$A$1:$B$45,2,FALSE))</f>
        <v>0</v>
      </c>
      <c r="Q25" t="b">
        <f>'School Parks'!P26=IF(ISNA(VLOOKUP(B25,[2]hasPublicArtDisplay!$A$1:$B$40,2,FALSE)),FALSE,VLOOKUP(B25,[2]hasPublicArtDisplay!$A$1:$B$40,2,FALSE))</f>
        <v>1</v>
      </c>
      <c r="R25" t="b">
        <f>IF(ISNA(VLOOKUP(B25,[3]hasRestrooms!$A$1:$B$63,2,FALSE)),FALSE,VLOOKUP(B25,[3]hasRestrooms!$A$1:$B$63,2,FALSE))</f>
        <v>0</v>
      </c>
      <c r="S25" t="b">
        <f>IF(ISNA(VLOOKUP(B25,[4]hasPortolet!$A$1:$B$81,2,FALSE)),FALSE,VLOOKUP(B25,[4]hasPortolet!$A$1:$B$81,2,FALSE))</f>
        <v>0</v>
      </c>
      <c r="T25" t="b">
        <f>IF(ISNA(VLOOKUP(B25,[5]hasWater!$A$1:$B$157,2,FALSE)),FALSE,VLOOKUP(B25,[5]hasWater!$A$1:$B$157,2,FALSE))</f>
        <v>0</v>
      </c>
      <c r="U25" t="b">
        <f>IF(ISNA(VLOOKUP(B25,[6]hasPavillion!$A$1:$B$97,2,FALSE)),FALSE,VLOOKUP(B25,[6]hasPavillion!$A$1:$B$97,2,FALSE))</f>
        <v>0</v>
      </c>
      <c r="V25" t="b">
        <f>IF(ISNA(VLOOKUP(B25,[7]hasPicnicTable!$A$1:$B$149,2,FALSE)),FALSE,VLOOKUP(B25,[7]hasPicnicTable!$A$1:$B$149,2,FALSE))</f>
        <v>0</v>
      </c>
      <c r="W25" t="b">
        <f>IF(ISNA(VLOOKUP(B25,[8]hasGrill!$A$1:$B$106,2,FALSE)),FALSE,VLOOKUP(B25,[8]hasGrill!$A$1:$B$106,2,FALSE))</f>
        <v>0</v>
      </c>
      <c r="X25" t="b">
        <f>IF(ISNA(VLOOKUP(B25,[9]hasPlayground!$A$1:$B$133,2,FALSE)),FALSE,VLOOKUP(B25,[9]hasPlayground!$A$1:$B$133,2,FALSE))</f>
        <v>0</v>
      </c>
      <c r="Y25" t="b">
        <f>IF(ISNA(VLOOKUP(B25,[10]hasBaseball!$A$1:$B$24,2,FALSE)),FALSE,VLOOKUP(B25,[10]hasBaseball!$A$1:$B$24,2,FALSE))</f>
        <v>0</v>
      </c>
      <c r="Z25" t="b">
        <f>IF(ISNA(VLOOKUP(B25,[11]hasBasketBall!$A$1:$B$90,2,FALSE)),FALSE,VLOOKUP(B25,[11]hasBasketBall!$A$1:$B$90,2,FALSE))</f>
        <v>0</v>
      </c>
      <c r="AC25" t="b">
        <v>0</v>
      </c>
      <c r="AE25" t="b">
        <f>IF(ISNA(VLOOKUP(B25,[12]hasDogPark!$A$1:$B$14,2,FALSE)),FALSE,VLOOKUP(B25,[12]hasDogPark!$A$1:$B$14,2,FALSE))</f>
        <v>0</v>
      </c>
      <c r="AF25" t="b">
        <v>0</v>
      </c>
      <c r="AJ25" t="b">
        <f>IF(ISNA(VLOOKUP(B25,[13]hasSkatePark!$A$1:$B$16,2,FALSE)),FALSE,VLOOKUP(B25,[13]hasSkatePark!$A$1:$B$16,2,FALSE))</f>
        <v>0</v>
      </c>
      <c r="AK25" t="b">
        <f>IF(ISNA(VLOOKUP(B25,[14]hasSoccer!$A$1:$B$31,2,FALSE)),FALSE,VLOOKUP(B25,[14]hasSoccer!$A$1:$B$31,2,FALSE))</f>
        <v>0</v>
      </c>
      <c r="AL25" t="b">
        <f>IF(ISNA(VLOOKUP(B25,[15]hasSoftball!$A$1:$B$55,2,FALSE)),FALSE,VLOOKUP(B25,[15]hasSoftball!$A$1:$B$55,2,FALSE))</f>
        <v>0</v>
      </c>
      <c r="AM25" t="b">
        <f>IF(ISNA(VLOOKUP(B25,[16]hasTennis!$A$1:$B$34,2,FALSE)),FALSE,VLOOKUP(B25,[16]hasTennis!$A$1:$B$34,2,FALSE))</f>
        <v>0</v>
      </c>
      <c r="AO25" t="b">
        <f>IF(ISNA(VLOOKUP(B25,[17]hasPool!$A$1:$B$29,2,FALSE)),FALSE,VLOOKUP(B25,[17]hasPool!$A$1:$B$29,2,FALSE))</f>
        <v>0</v>
      </c>
      <c r="AQ25" t="b">
        <f>IF(ISNA(VLOOKUP(B25,[18]unpavedBike!$A$1:$B$19,2,FALSE)),FALSE,VLOOKUP(B25,[18]unpavedBike!$A$1:$B$19,2,FALSE))</f>
        <v>0</v>
      </c>
      <c r="AS25" t="b">
        <f>IF(ISNA(VLOOKUP(B25,[19]pavedBike!$A$1:$B$62,2,FALSE)),FALSE,VLOOKUP(B25,[19]pavedBike!$A$1:$B$62,2,FALSE))</f>
        <v>0</v>
      </c>
    </row>
    <row r="26" spans="1:45" x14ac:dyDescent="0.2">
      <c r="A26">
        <v>341</v>
      </c>
      <c r="B26" t="s">
        <v>79</v>
      </c>
      <c r="E26" t="s">
        <v>39</v>
      </c>
      <c r="I26">
        <v>1</v>
      </c>
      <c r="J26" t="b">
        <v>0</v>
      </c>
      <c r="N26" t="b">
        <f>IF(ISNA(VLOOKUP(B26,[1]hasCommunityCenter!$A$1:$B$45,2,FALSE)),FALSE,VLOOKUP(B26,[1]hasCommunityCenter!$A$1:$B$45,2,FALSE))</f>
        <v>0</v>
      </c>
      <c r="Q26" t="b">
        <f>'School Parks'!P27=IF(ISNA(VLOOKUP(B26,[2]hasPublicArtDisplay!$A$1:$B$40,2,FALSE)),FALSE,VLOOKUP(B26,[2]hasPublicArtDisplay!$A$1:$B$40,2,FALSE))</f>
        <v>1</v>
      </c>
      <c r="R26" t="b">
        <f>IF(ISNA(VLOOKUP(B26,[3]hasRestrooms!$A$1:$B$63,2,FALSE)),FALSE,VLOOKUP(B26,[3]hasRestrooms!$A$1:$B$63,2,FALSE))</f>
        <v>0</v>
      </c>
      <c r="S26" t="b">
        <f>IF(ISNA(VLOOKUP(B26,[4]hasPortolet!$A$1:$B$81,2,FALSE)),FALSE,VLOOKUP(B26,[4]hasPortolet!$A$1:$B$81,2,FALSE))</f>
        <v>0</v>
      </c>
      <c r="T26" t="b">
        <f>IF(ISNA(VLOOKUP(B26,[5]hasWater!$A$1:$B$157,2,FALSE)),FALSE,VLOOKUP(B26,[5]hasWater!$A$1:$B$157,2,FALSE))</f>
        <v>0</v>
      </c>
      <c r="U26" t="b">
        <f>IF(ISNA(VLOOKUP(B26,[6]hasPavillion!$A$1:$B$97,2,FALSE)),FALSE,VLOOKUP(B26,[6]hasPavillion!$A$1:$B$97,2,FALSE))</f>
        <v>0</v>
      </c>
      <c r="V26" t="b">
        <f>IF(ISNA(VLOOKUP(B26,[7]hasPicnicTable!$A$1:$B$149,2,FALSE)),FALSE,VLOOKUP(B26,[7]hasPicnicTable!$A$1:$B$149,2,FALSE))</f>
        <v>0</v>
      </c>
      <c r="W26" t="b">
        <f>IF(ISNA(VLOOKUP(B26,[8]hasGrill!$A$1:$B$106,2,FALSE)),FALSE,VLOOKUP(B26,[8]hasGrill!$A$1:$B$106,2,FALSE))</f>
        <v>0</v>
      </c>
      <c r="X26" t="b">
        <f>IF(ISNA(VLOOKUP(B26,[9]hasPlayground!$A$1:$B$133,2,FALSE)),FALSE,VLOOKUP(B26,[9]hasPlayground!$A$1:$B$133,2,FALSE))</f>
        <v>0</v>
      </c>
      <c r="Y26" t="b">
        <f>IF(ISNA(VLOOKUP(B26,[10]hasBaseball!$A$1:$B$24,2,FALSE)),FALSE,VLOOKUP(B26,[10]hasBaseball!$A$1:$B$24,2,FALSE))</f>
        <v>0</v>
      </c>
      <c r="Z26" t="b">
        <f>IF(ISNA(VLOOKUP(B26,[11]hasBasketBall!$A$1:$B$90,2,FALSE)),FALSE,VLOOKUP(B26,[11]hasBasketBall!$A$1:$B$90,2,FALSE))</f>
        <v>0</v>
      </c>
      <c r="AC26" t="b">
        <v>0</v>
      </c>
      <c r="AE26" t="b">
        <f>IF(ISNA(VLOOKUP(B26,[12]hasDogPark!$A$1:$B$14,2,FALSE)),FALSE,VLOOKUP(B26,[12]hasDogPark!$A$1:$B$14,2,FALSE))</f>
        <v>0</v>
      </c>
      <c r="AF26" t="b">
        <v>0</v>
      </c>
      <c r="AJ26" t="b">
        <f>IF(ISNA(VLOOKUP(B26,[13]hasSkatePark!$A$1:$B$16,2,FALSE)),FALSE,VLOOKUP(B26,[13]hasSkatePark!$A$1:$B$16,2,FALSE))</f>
        <v>0</v>
      </c>
      <c r="AK26" t="b">
        <f>IF(ISNA(VLOOKUP(B26,[14]hasSoccer!$A$1:$B$31,2,FALSE)),FALSE,VLOOKUP(B26,[14]hasSoccer!$A$1:$B$31,2,FALSE))</f>
        <v>0</v>
      </c>
      <c r="AL26" t="b">
        <f>IF(ISNA(VLOOKUP(B26,[15]hasSoftball!$A$1:$B$55,2,FALSE)),FALSE,VLOOKUP(B26,[15]hasSoftball!$A$1:$B$55,2,FALSE))</f>
        <v>0</v>
      </c>
      <c r="AM26" t="b">
        <f>IF(ISNA(VLOOKUP(B26,[16]hasTennis!$A$1:$B$34,2,FALSE)),FALSE,VLOOKUP(B26,[16]hasTennis!$A$1:$B$34,2,FALSE))</f>
        <v>0</v>
      </c>
      <c r="AO26" t="b">
        <f>IF(ISNA(VLOOKUP(B26,[17]hasPool!$A$1:$B$29,2,FALSE)),FALSE,VLOOKUP(B26,[17]hasPool!$A$1:$B$29,2,FALSE))</f>
        <v>0</v>
      </c>
      <c r="AQ26" t="b">
        <f>IF(ISNA(VLOOKUP(B26,[18]unpavedBike!$A$1:$B$19,2,FALSE)),FALSE,VLOOKUP(B26,[18]unpavedBike!$A$1:$B$19,2,FALSE))</f>
        <v>0</v>
      </c>
      <c r="AS26" t="b">
        <f>IF(ISNA(VLOOKUP(B26,[19]pavedBike!$A$1:$B$62,2,FALSE)),FALSE,VLOOKUP(B26,[19]pavedBike!$A$1:$B$62,2,FALSE))</f>
        <v>0</v>
      </c>
    </row>
    <row r="27" spans="1:45" x14ac:dyDescent="0.2">
      <c r="A27">
        <v>342</v>
      </c>
      <c r="B27" t="s">
        <v>80</v>
      </c>
      <c r="E27" t="s">
        <v>39</v>
      </c>
      <c r="I27">
        <v>1</v>
      </c>
      <c r="J27" t="b">
        <v>0</v>
      </c>
      <c r="N27" t="b">
        <f>IF(ISNA(VLOOKUP(B27,[1]hasCommunityCenter!$A$1:$B$45,2,FALSE)),FALSE,VLOOKUP(B27,[1]hasCommunityCenter!$A$1:$B$45,2,FALSE))</f>
        <v>0</v>
      </c>
      <c r="Q27" t="b">
        <f>'School Parks'!P28=IF(ISNA(VLOOKUP(B27,[2]hasPublicArtDisplay!$A$1:$B$40,2,FALSE)),FALSE,VLOOKUP(B27,[2]hasPublicArtDisplay!$A$1:$B$40,2,FALSE))</f>
        <v>1</v>
      </c>
      <c r="R27" t="b">
        <f>IF(ISNA(VLOOKUP(B27,[3]hasRestrooms!$A$1:$B$63,2,FALSE)),FALSE,VLOOKUP(B27,[3]hasRestrooms!$A$1:$B$63,2,FALSE))</f>
        <v>0</v>
      </c>
      <c r="S27" t="b">
        <f>IF(ISNA(VLOOKUP(B27,[4]hasPortolet!$A$1:$B$81,2,FALSE)),FALSE,VLOOKUP(B27,[4]hasPortolet!$A$1:$B$81,2,FALSE))</f>
        <v>0</v>
      </c>
      <c r="T27" t="b">
        <f>IF(ISNA(VLOOKUP(B27,[5]hasWater!$A$1:$B$157,2,FALSE)),FALSE,VLOOKUP(B27,[5]hasWater!$A$1:$B$157,2,FALSE))</f>
        <v>0</v>
      </c>
      <c r="U27" t="b">
        <f>IF(ISNA(VLOOKUP(B27,[6]hasPavillion!$A$1:$B$97,2,FALSE)),FALSE,VLOOKUP(B27,[6]hasPavillion!$A$1:$B$97,2,FALSE))</f>
        <v>0</v>
      </c>
      <c r="V27" t="b">
        <f>IF(ISNA(VLOOKUP(B27,[7]hasPicnicTable!$A$1:$B$149,2,FALSE)),FALSE,VLOOKUP(B27,[7]hasPicnicTable!$A$1:$B$149,2,FALSE))</f>
        <v>0</v>
      </c>
      <c r="W27" t="b">
        <f>IF(ISNA(VLOOKUP(B27,[8]hasGrill!$A$1:$B$106,2,FALSE)),FALSE,VLOOKUP(B27,[8]hasGrill!$A$1:$B$106,2,FALSE))</f>
        <v>0</v>
      </c>
      <c r="X27" t="b">
        <f>IF(ISNA(VLOOKUP(B27,[9]hasPlayground!$A$1:$B$133,2,FALSE)),FALSE,VLOOKUP(B27,[9]hasPlayground!$A$1:$B$133,2,FALSE))</f>
        <v>0</v>
      </c>
      <c r="Y27" t="b">
        <f>IF(ISNA(VLOOKUP(B27,[10]hasBaseball!$A$1:$B$24,2,FALSE)),FALSE,VLOOKUP(B27,[10]hasBaseball!$A$1:$B$24,2,FALSE))</f>
        <v>0</v>
      </c>
      <c r="Z27" t="b">
        <f>IF(ISNA(VLOOKUP(B27,[11]hasBasketBall!$A$1:$B$90,2,FALSE)),FALSE,VLOOKUP(B27,[11]hasBasketBall!$A$1:$B$90,2,FALSE))</f>
        <v>0</v>
      </c>
      <c r="AC27" t="b">
        <v>0</v>
      </c>
      <c r="AE27" t="b">
        <f>IF(ISNA(VLOOKUP(B27,[12]hasDogPark!$A$1:$B$14,2,FALSE)),FALSE,VLOOKUP(B27,[12]hasDogPark!$A$1:$B$14,2,FALSE))</f>
        <v>0</v>
      </c>
      <c r="AF27" t="b">
        <v>0</v>
      </c>
      <c r="AJ27" t="b">
        <f>IF(ISNA(VLOOKUP(B27,[13]hasSkatePark!$A$1:$B$16,2,FALSE)),FALSE,VLOOKUP(B27,[13]hasSkatePark!$A$1:$B$16,2,FALSE))</f>
        <v>0</v>
      </c>
      <c r="AK27" t="b">
        <f>IF(ISNA(VLOOKUP(B27,[14]hasSoccer!$A$1:$B$31,2,FALSE)),FALSE,VLOOKUP(B27,[14]hasSoccer!$A$1:$B$31,2,FALSE))</f>
        <v>0</v>
      </c>
      <c r="AL27" t="b">
        <f>IF(ISNA(VLOOKUP(B27,[15]hasSoftball!$A$1:$B$55,2,FALSE)),FALSE,VLOOKUP(B27,[15]hasSoftball!$A$1:$B$55,2,FALSE))</f>
        <v>0</v>
      </c>
      <c r="AM27" t="b">
        <f>IF(ISNA(VLOOKUP(B27,[16]hasTennis!$A$1:$B$34,2,FALSE)),FALSE,VLOOKUP(B27,[16]hasTennis!$A$1:$B$34,2,FALSE))</f>
        <v>0</v>
      </c>
      <c r="AO27" t="b">
        <f>IF(ISNA(VLOOKUP(B27,[17]hasPool!$A$1:$B$29,2,FALSE)),FALSE,VLOOKUP(B27,[17]hasPool!$A$1:$B$29,2,FALSE))</f>
        <v>0</v>
      </c>
      <c r="AQ27" t="b">
        <f>IF(ISNA(VLOOKUP(B27,[18]unpavedBike!$A$1:$B$19,2,FALSE)),FALSE,VLOOKUP(B27,[18]unpavedBike!$A$1:$B$19,2,FALSE))</f>
        <v>0</v>
      </c>
      <c r="AS27" t="b">
        <f>IF(ISNA(VLOOKUP(B27,[19]pavedBike!$A$1:$B$62,2,FALSE)),FALSE,VLOOKUP(B27,[19]pavedBike!$A$1:$B$62,2,FALSE))</f>
        <v>0</v>
      </c>
    </row>
    <row r="28" spans="1:45" x14ac:dyDescent="0.2">
      <c r="A28">
        <v>343</v>
      </c>
      <c r="B28" t="s">
        <v>81</v>
      </c>
      <c r="E28" t="s">
        <v>39</v>
      </c>
      <c r="I28">
        <v>1</v>
      </c>
      <c r="J28" t="b">
        <v>0</v>
      </c>
      <c r="N28" t="b">
        <f>IF(ISNA(VLOOKUP(B28,[1]hasCommunityCenter!$A$1:$B$45,2,FALSE)),FALSE,VLOOKUP(B28,[1]hasCommunityCenter!$A$1:$B$45,2,FALSE))</f>
        <v>0</v>
      </c>
      <c r="Q28" t="b">
        <f>'School Parks'!P29=IF(ISNA(VLOOKUP(B28,[2]hasPublicArtDisplay!$A$1:$B$40,2,FALSE)),FALSE,VLOOKUP(B28,[2]hasPublicArtDisplay!$A$1:$B$40,2,FALSE))</f>
        <v>1</v>
      </c>
      <c r="R28" t="b">
        <f>IF(ISNA(VLOOKUP(B28,[3]hasRestrooms!$A$1:$B$63,2,FALSE)),FALSE,VLOOKUP(B28,[3]hasRestrooms!$A$1:$B$63,2,FALSE))</f>
        <v>0</v>
      </c>
      <c r="S28" t="b">
        <f>IF(ISNA(VLOOKUP(B28,[4]hasPortolet!$A$1:$B$81,2,FALSE)),FALSE,VLOOKUP(B28,[4]hasPortolet!$A$1:$B$81,2,FALSE))</f>
        <v>0</v>
      </c>
      <c r="T28" t="b">
        <f>IF(ISNA(VLOOKUP(B28,[5]hasWater!$A$1:$B$157,2,FALSE)),FALSE,VLOOKUP(B28,[5]hasWater!$A$1:$B$157,2,FALSE))</f>
        <v>0</v>
      </c>
      <c r="U28" t="b">
        <f>IF(ISNA(VLOOKUP(B28,[6]hasPavillion!$A$1:$B$97,2,FALSE)),FALSE,VLOOKUP(B28,[6]hasPavillion!$A$1:$B$97,2,FALSE))</f>
        <v>0</v>
      </c>
      <c r="V28" t="b">
        <f>IF(ISNA(VLOOKUP(B28,[7]hasPicnicTable!$A$1:$B$149,2,FALSE)),FALSE,VLOOKUP(B28,[7]hasPicnicTable!$A$1:$B$149,2,FALSE))</f>
        <v>0</v>
      </c>
      <c r="W28" t="b">
        <f>IF(ISNA(VLOOKUP(B28,[8]hasGrill!$A$1:$B$106,2,FALSE)),FALSE,VLOOKUP(B28,[8]hasGrill!$A$1:$B$106,2,FALSE))</f>
        <v>0</v>
      </c>
      <c r="X28" t="b">
        <f>IF(ISNA(VLOOKUP(B28,[9]hasPlayground!$A$1:$B$133,2,FALSE)),FALSE,VLOOKUP(B28,[9]hasPlayground!$A$1:$B$133,2,FALSE))</f>
        <v>0</v>
      </c>
      <c r="Y28" t="b">
        <f>IF(ISNA(VLOOKUP(B28,[10]hasBaseball!$A$1:$B$24,2,FALSE)),FALSE,VLOOKUP(B28,[10]hasBaseball!$A$1:$B$24,2,FALSE))</f>
        <v>0</v>
      </c>
      <c r="Z28" t="b">
        <f>IF(ISNA(VLOOKUP(B28,[11]hasBasketBall!$A$1:$B$90,2,FALSE)),FALSE,VLOOKUP(B28,[11]hasBasketBall!$A$1:$B$90,2,FALSE))</f>
        <v>0</v>
      </c>
      <c r="AC28" t="b">
        <v>0</v>
      </c>
      <c r="AE28" t="b">
        <f>IF(ISNA(VLOOKUP(B28,[12]hasDogPark!$A$1:$B$14,2,FALSE)),FALSE,VLOOKUP(B28,[12]hasDogPark!$A$1:$B$14,2,FALSE))</f>
        <v>0</v>
      </c>
      <c r="AF28" t="b">
        <v>0</v>
      </c>
      <c r="AJ28" t="b">
        <f>IF(ISNA(VLOOKUP(B28,[13]hasSkatePark!$A$1:$B$16,2,FALSE)),FALSE,VLOOKUP(B28,[13]hasSkatePark!$A$1:$B$16,2,FALSE))</f>
        <v>0</v>
      </c>
      <c r="AK28" t="b">
        <f>IF(ISNA(VLOOKUP(B28,[14]hasSoccer!$A$1:$B$31,2,FALSE)),FALSE,VLOOKUP(B28,[14]hasSoccer!$A$1:$B$31,2,FALSE))</f>
        <v>0</v>
      </c>
      <c r="AL28" t="b">
        <f>IF(ISNA(VLOOKUP(B28,[15]hasSoftball!$A$1:$B$55,2,FALSE)),FALSE,VLOOKUP(B28,[15]hasSoftball!$A$1:$B$55,2,FALSE))</f>
        <v>0</v>
      </c>
      <c r="AM28" t="b">
        <f>IF(ISNA(VLOOKUP(B28,[16]hasTennis!$A$1:$B$34,2,FALSE)),FALSE,VLOOKUP(B28,[16]hasTennis!$A$1:$B$34,2,FALSE))</f>
        <v>0</v>
      </c>
      <c r="AO28" t="b">
        <f>IF(ISNA(VLOOKUP(B28,[17]hasPool!$A$1:$B$29,2,FALSE)),FALSE,VLOOKUP(B28,[17]hasPool!$A$1:$B$29,2,FALSE))</f>
        <v>0</v>
      </c>
      <c r="AQ28" t="b">
        <f>IF(ISNA(VLOOKUP(B28,[18]unpavedBike!$A$1:$B$19,2,FALSE)),FALSE,VLOOKUP(B28,[18]unpavedBike!$A$1:$B$19,2,FALSE))</f>
        <v>0</v>
      </c>
      <c r="AS28" t="b">
        <f>IF(ISNA(VLOOKUP(B28,[19]pavedBike!$A$1:$B$62,2,FALSE)),FALSE,VLOOKUP(B28,[19]pavedBike!$A$1:$B$62,2,FALSE))</f>
        <v>0</v>
      </c>
    </row>
    <row r="29" spans="1:45" x14ac:dyDescent="0.2">
      <c r="A29">
        <v>344</v>
      </c>
      <c r="B29" t="s">
        <v>82</v>
      </c>
      <c r="E29" t="s">
        <v>39</v>
      </c>
      <c r="I29">
        <v>1</v>
      </c>
      <c r="J29" t="b">
        <v>0</v>
      </c>
      <c r="N29" t="b">
        <f>IF(ISNA(VLOOKUP(B29,[1]hasCommunityCenter!$A$1:$B$45,2,FALSE)),FALSE,VLOOKUP(B29,[1]hasCommunityCenter!$A$1:$B$45,2,FALSE))</f>
        <v>0</v>
      </c>
      <c r="Q29" t="b">
        <f>'School Parks'!P30=IF(ISNA(VLOOKUP(B29,[2]hasPublicArtDisplay!$A$1:$B$40,2,FALSE)),FALSE,VLOOKUP(B29,[2]hasPublicArtDisplay!$A$1:$B$40,2,FALSE))</f>
        <v>1</v>
      </c>
      <c r="R29" t="b">
        <f>IF(ISNA(VLOOKUP(B29,[3]hasRestrooms!$A$1:$B$63,2,FALSE)),FALSE,VLOOKUP(B29,[3]hasRestrooms!$A$1:$B$63,2,FALSE))</f>
        <v>0</v>
      </c>
      <c r="S29" t="b">
        <f>IF(ISNA(VLOOKUP(B29,[4]hasPortolet!$A$1:$B$81,2,FALSE)),FALSE,VLOOKUP(B29,[4]hasPortolet!$A$1:$B$81,2,FALSE))</f>
        <v>0</v>
      </c>
      <c r="T29" t="b">
        <f>IF(ISNA(VLOOKUP(B29,[5]hasWater!$A$1:$B$157,2,FALSE)),FALSE,VLOOKUP(B29,[5]hasWater!$A$1:$B$157,2,FALSE))</f>
        <v>0</v>
      </c>
      <c r="U29" t="b">
        <f>IF(ISNA(VLOOKUP(B29,[6]hasPavillion!$A$1:$B$97,2,FALSE)),FALSE,VLOOKUP(B29,[6]hasPavillion!$A$1:$B$97,2,FALSE))</f>
        <v>0</v>
      </c>
      <c r="V29" t="b">
        <f>IF(ISNA(VLOOKUP(B29,[7]hasPicnicTable!$A$1:$B$149,2,FALSE)),FALSE,VLOOKUP(B29,[7]hasPicnicTable!$A$1:$B$149,2,FALSE))</f>
        <v>0</v>
      </c>
      <c r="W29" t="b">
        <f>IF(ISNA(VLOOKUP(B29,[8]hasGrill!$A$1:$B$106,2,FALSE)),FALSE,VLOOKUP(B29,[8]hasGrill!$A$1:$B$106,2,FALSE))</f>
        <v>0</v>
      </c>
      <c r="X29" t="b">
        <f>IF(ISNA(VLOOKUP(B29,[9]hasPlayground!$A$1:$B$133,2,FALSE)),FALSE,VLOOKUP(B29,[9]hasPlayground!$A$1:$B$133,2,FALSE))</f>
        <v>0</v>
      </c>
      <c r="Y29" t="b">
        <f>IF(ISNA(VLOOKUP(B29,[10]hasBaseball!$A$1:$B$24,2,FALSE)),FALSE,VLOOKUP(B29,[10]hasBaseball!$A$1:$B$24,2,FALSE))</f>
        <v>0</v>
      </c>
      <c r="Z29" t="b">
        <f>IF(ISNA(VLOOKUP(B29,[11]hasBasketBall!$A$1:$B$90,2,FALSE)),FALSE,VLOOKUP(B29,[11]hasBasketBall!$A$1:$B$90,2,FALSE))</f>
        <v>0</v>
      </c>
      <c r="AC29" t="b">
        <v>0</v>
      </c>
      <c r="AE29" t="b">
        <f>IF(ISNA(VLOOKUP(B29,[12]hasDogPark!$A$1:$B$14,2,FALSE)),FALSE,VLOOKUP(B29,[12]hasDogPark!$A$1:$B$14,2,FALSE))</f>
        <v>0</v>
      </c>
      <c r="AF29" t="b">
        <v>0</v>
      </c>
      <c r="AJ29" t="b">
        <f>IF(ISNA(VLOOKUP(B29,[13]hasSkatePark!$A$1:$B$16,2,FALSE)),FALSE,VLOOKUP(B29,[13]hasSkatePark!$A$1:$B$16,2,FALSE))</f>
        <v>0</v>
      </c>
      <c r="AK29" t="b">
        <f>IF(ISNA(VLOOKUP(B29,[14]hasSoccer!$A$1:$B$31,2,FALSE)),FALSE,VLOOKUP(B29,[14]hasSoccer!$A$1:$B$31,2,FALSE))</f>
        <v>0</v>
      </c>
      <c r="AL29" t="b">
        <f>IF(ISNA(VLOOKUP(B29,[15]hasSoftball!$A$1:$B$55,2,FALSE)),FALSE,VLOOKUP(B29,[15]hasSoftball!$A$1:$B$55,2,FALSE))</f>
        <v>0</v>
      </c>
      <c r="AM29" t="b">
        <f>IF(ISNA(VLOOKUP(B29,[16]hasTennis!$A$1:$B$34,2,FALSE)),FALSE,VLOOKUP(B29,[16]hasTennis!$A$1:$B$34,2,FALSE))</f>
        <v>0</v>
      </c>
      <c r="AO29" t="b">
        <f>IF(ISNA(VLOOKUP(B29,[17]hasPool!$A$1:$B$29,2,FALSE)),FALSE,VLOOKUP(B29,[17]hasPool!$A$1:$B$29,2,FALSE))</f>
        <v>0</v>
      </c>
      <c r="AQ29" t="b">
        <f>IF(ISNA(VLOOKUP(B29,[18]unpavedBike!$A$1:$B$19,2,FALSE)),FALSE,VLOOKUP(B29,[18]unpavedBike!$A$1:$B$19,2,FALSE))</f>
        <v>0</v>
      </c>
      <c r="AS29" t="b">
        <f>IF(ISNA(VLOOKUP(B29,[19]pavedBike!$A$1:$B$62,2,FALSE)),FALSE,VLOOKUP(B29,[19]pavedBike!$A$1:$B$62,2,FALSE))</f>
        <v>0</v>
      </c>
    </row>
    <row r="30" spans="1:45" x14ac:dyDescent="0.2">
      <c r="A30">
        <v>361</v>
      </c>
      <c r="B30" t="s">
        <v>83</v>
      </c>
      <c r="E30" t="s">
        <v>39</v>
      </c>
      <c r="I30">
        <v>1</v>
      </c>
      <c r="J30" t="b">
        <v>0</v>
      </c>
      <c r="N30" t="b">
        <f>IF(ISNA(VLOOKUP(B30,[1]hasCommunityCenter!$A$1:$B$45,2,FALSE)),FALSE,VLOOKUP(B30,[1]hasCommunityCenter!$A$1:$B$45,2,FALSE))</f>
        <v>0</v>
      </c>
      <c r="Q30" t="b">
        <f>'School Parks'!P31=IF(ISNA(VLOOKUP(B30,[2]hasPublicArtDisplay!$A$1:$B$40,2,FALSE)),FALSE,VLOOKUP(B30,[2]hasPublicArtDisplay!$A$1:$B$40,2,FALSE))</f>
        <v>1</v>
      </c>
      <c r="R30" t="b">
        <f>IF(ISNA(VLOOKUP(B30,[3]hasRestrooms!$A$1:$B$63,2,FALSE)),FALSE,VLOOKUP(B30,[3]hasRestrooms!$A$1:$B$63,2,FALSE))</f>
        <v>0</v>
      </c>
      <c r="S30" t="b">
        <f>IF(ISNA(VLOOKUP(B30,[4]hasPortolet!$A$1:$B$81,2,FALSE)),FALSE,VLOOKUP(B30,[4]hasPortolet!$A$1:$B$81,2,FALSE))</f>
        <v>0</v>
      </c>
      <c r="T30" t="b">
        <f>IF(ISNA(VLOOKUP(B30,[5]hasWater!$A$1:$B$157,2,FALSE)),FALSE,VLOOKUP(B30,[5]hasWater!$A$1:$B$157,2,FALSE))</f>
        <v>0</v>
      </c>
      <c r="U30" t="b">
        <f>IF(ISNA(VLOOKUP(B30,[6]hasPavillion!$A$1:$B$97,2,FALSE)),FALSE,VLOOKUP(B30,[6]hasPavillion!$A$1:$B$97,2,FALSE))</f>
        <v>0</v>
      </c>
      <c r="V30" t="b">
        <f>IF(ISNA(VLOOKUP(B30,[7]hasPicnicTable!$A$1:$B$149,2,FALSE)),FALSE,VLOOKUP(B30,[7]hasPicnicTable!$A$1:$B$149,2,FALSE))</f>
        <v>0</v>
      </c>
      <c r="W30" t="b">
        <f>IF(ISNA(VLOOKUP(B30,[8]hasGrill!$A$1:$B$106,2,FALSE)),FALSE,VLOOKUP(B30,[8]hasGrill!$A$1:$B$106,2,FALSE))</f>
        <v>0</v>
      </c>
      <c r="X30" t="b">
        <f>IF(ISNA(VLOOKUP(B30,[9]hasPlayground!$A$1:$B$133,2,FALSE)),FALSE,VLOOKUP(B30,[9]hasPlayground!$A$1:$B$133,2,FALSE))</f>
        <v>0</v>
      </c>
      <c r="Y30" t="b">
        <f>IF(ISNA(VLOOKUP(B30,[10]hasBaseball!$A$1:$B$24,2,FALSE)),FALSE,VLOOKUP(B30,[10]hasBaseball!$A$1:$B$24,2,FALSE))</f>
        <v>0</v>
      </c>
      <c r="Z30" t="b">
        <f>IF(ISNA(VLOOKUP(B30,[11]hasBasketBall!$A$1:$B$90,2,FALSE)),FALSE,VLOOKUP(B30,[11]hasBasketBall!$A$1:$B$90,2,FALSE))</f>
        <v>0</v>
      </c>
      <c r="AC30" t="b">
        <v>0</v>
      </c>
      <c r="AE30" t="b">
        <f>IF(ISNA(VLOOKUP(B30,[12]hasDogPark!$A$1:$B$14,2,FALSE)),FALSE,VLOOKUP(B30,[12]hasDogPark!$A$1:$B$14,2,FALSE))</f>
        <v>0</v>
      </c>
      <c r="AF30" t="b">
        <v>0</v>
      </c>
      <c r="AJ30" t="b">
        <f>IF(ISNA(VLOOKUP(B30,[13]hasSkatePark!$A$1:$B$16,2,FALSE)),FALSE,VLOOKUP(B30,[13]hasSkatePark!$A$1:$B$16,2,FALSE))</f>
        <v>0</v>
      </c>
      <c r="AK30" t="b">
        <f>IF(ISNA(VLOOKUP(B30,[14]hasSoccer!$A$1:$B$31,2,FALSE)),FALSE,VLOOKUP(B30,[14]hasSoccer!$A$1:$B$31,2,FALSE))</f>
        <v>0</v>
      </c>
      <c r="AL30" t="b">
        <f>IF(ISNA(VLOOKUP(B30,[15]hasSoftball!$A$1:$B$55,2,FALSE)),FALSE,VLOOKUP(B30,[15]hasSoftball!$A$1:$B$55,2,FALSE))</f>
        <v>0</v>
      </c>
      <c r="AM30" t="b">
        <f>IF(ISNA(VLOOKUP(B30,[16]hasTennis!$A$1:$B$34,2,FALSE)),FALSE,VLOOKUP(B30,[16]hasTennis!$A$1:$B$34,2,FALSE))</f>
        <v>0</v>
      </c>
      <c r="AO30" t="b">
        <f>IF(ISNA(VLOOKUP(B30,[17]hasPool!$A$1:$B$29,2,FALSE)),FALSE,VLOOKUP(B30,[17]hasPool!$A$1:$B$29,2,FALSE))</f>
        <v>0</v>
      </c>
      <c r="AQ30" t="b">
        <f>IF(ISNA(VLOOKUP(B30,[18]unpavedBike!$A$1:$B$19,2,FALSE)),FALSE,VLOOKUP(B30,[18]unpavedBike!$A$1:$B$19,2,FALSE))</f>
        <v>0</v>
      </c>
      <c r="AS30" t="b">
        <f>IF(ISNA(VLOOKUP(B30,[19]pavedBike!$A$1:$B$62,2,FALSE)),FALSE,VLOOKUP(B30,[19]pavedBike!$A$1:$B$62,2,FALSE))</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22D56-C2B5-D948-9C33-BA5067F2776F}">
  <dimension ref="A1:AV12"/>
  <sheetViews>
    <sheetView workbookViewId="0">
      <selection activeCell="B18" sqref="B18"/>
    </sheetView>
  </sheetViews>
  <sheetFormatPr baseColWidth="10" defaultRowHeight="16" x14ac:dyDescent="0.2"/>
  <cols>
    <col min="1" max="1" width="6.33203125" bestFit="1" customWidth="1"/>
    <col min="2" max="2" width="23.33203125" bestFit="1" customWidth="1"/>
    <col min="3" max="3" width="22.6640625" bestFit="1" customWidth="1"/>
    <col min="4" max="4" width="11" bestFit="1" customWidth="1"/>
    <col min="5" max="5" width="5.33203125" bestFit="1" customWidth="1"/>
    <col min="6" max="7" width="7.5" bestFit="1" customWidth="1"/>
    <col min="8" max="8" width="8.83203125" bestFit="1" customWidth="1"/>
    <col min="9" max="9" width="4.6640625" bestFit="1" customWidth="1"/>
    <col min="10" max="10" width="8.1640625" bestFit="1" customWidth="1"/>
    <col min="11" max="11" width="11.6640625" customWidth="1"/>
    <col min="12" max="12" width="7" customWidth="1"/>
    <col min="13" max="13" width="7.1640625" bestFit="1" customWidth="1"/>
    <col min="14" max="14" width="18.83203125" bestFit="1" customWidth="1"/>
    <col min="15" max="15" width="14.6640625" bestFit="1" customWidth="1"/>
    <col min="16" max="16" width="11.33203125" bestFit="1" customWidth="1"/>
    <col min="17" max="17" width="12.83203125" bestFit="1" customWidth="1"/>
    <col min="18" max="18" width="10.5" bestFit="1" customWidth="1"/>
    <col min="19" max="19" width="9.1640625" bestFit="1" customWidth="1"/>
    <col min="20" max="20" width="10.33203125" bestFit="1" customWidth="1"/>
    <col min="21" max="21" width="13.1640625" bestFit="1" customWidth="1"/>
    <col min="22" max="22" width="7.5" bestFit="1" customWidth="1"/>
    <col min="23" max="23" width="13" bestFit="1" customWidth="1"/>
    <col min="24" max="24" width="7.83203125" bestFit="1" customWidth="1"/>
    <col min="25" max="25" width="12.5" bestFit="1" customWidth="1"/>
    <col min="26" max="27" width="11" bestFit="1" customWidth="1"/>
    <col min="28" max="28" width="11.33203125" bestFit="1" customWidth="1"/>
    <col min="29" max="29" width="9.5" bestFit="1" customWidth="1"/>
    <col min="31" max="31" width="10.6640625" bestFit="1" customWidth="1"/>
    <col min="32" max="32" width="15.83203125" bestFit="1" customWidth="1"/>
    <col min="33" max="33" width="11.33203125" bestFit="1" customWidth="1"/>
    <col min="34" max="34" width="14.83203125" bestFit="1" customWidth="1"/>
    <col min="35" max="35" width="11.83203125" bestFit="1" customWidth="1"/>
    <col min="36" max="36" width="12" bestFit="1" customWidth="1"/>
    <col min="37" max="37" width="9.33203125" bestFit="1" customWidth="1"/>
    <col min="38" max="38" width="10.33203125" bestFit="1" customWidth="1"/>
    <col min="39" max="39" width="9.33203125" bestFit="1" customWidth="1"/>
    <col min="40" max="40" width="12" bestFit="1" customWidth="1"/>
    <col min="41" max="41" width="7.5" bestFit="1" customWidth="1"/>
    <col min="42" max="42" width="12.33203125" bestFit="1" customWidth="1"/>
    <col min="43" max="43" width="7.6640625" bestFit="1" customWidth="1"/>
    <col min="44" max="44" width="10.6640625" bestFit="1" customWidth="1"/>
    <col min="45" max="45" width="10" bestFit="1" customWidth="1"/>
    <col min="46" max="46" width="15.1640625" bestFit="1" customWidth="1"/>
  </cols>
  <sheetData>
    <row r="1" spans="1:48" x14ac:dyDescent="0.2">
      <c r="A1" t="s">
        <v>0</v>
      </c>
      <c r="B1" t="s">
        <v>1</v>
      </c>
      <c r="C1" t="s">
        <v>2</v>
      </c>
      <c r="D1" t="s">
        <v>3</v>
      </c>
      <c r="E1" t="s">
        <v>4</v>
      </c>
      <c r="F1" t="s">
        <v>5</v>
      </c>
      <c r="G1" t="s">
        <v>6</v>
      </c>
      <c r="H1" t="s">
        <v>7</v>
      </c>
      <c r="I1" t="s">
        <v>8</v>
      </c>
      <c r="J1" t="s">
        <v>9</v>
      </c>
      <c r="K1" t="s">
        <v>10</v>
      </c>
      <c r="L1" t="s">
        <v>11</v>
      </c>
      <c r="M1" t="s">
        <v>12</v>
      </c>
      <c r="N1" t="s">
        <v>13</v>
      </c>
      <c r="O1" t="s">
        <v>51</v>
      </c>
      <c r="P1" t="s">
        <v>54</v>
      </c>
      <c r="Q1" t="s">
        <v>129</v>
      </c>
      <c r="R1" t="s">
        <v>14</v>
      </c>
      <c r="S1" t="s">
        <v>128</v>
      </c>
      <c r="T1" t="s">
        <v>15</v>
      </c>
      <c r="U1" t="s">
        <v>16</v>
      </c>
      <c r="V1" t="s">
        <v>17</v>
      </c>
      <c r="W1" t="s">
        <v>18</v>
      </c>
      <c r="X1" t="s">
        <v>19</v>
      </c>
      <c r="Y1" t="s">
        <v>21</v>
      </c>
      <c r="Z1" t="s">
        <v>20</v>
      </c>
      <c r="AA1" t="s">
        <v>22</v>
      </c>
      <c r="AB1" t="s">
        <v>23</v>
      </c>
      <c r="AC1" t="s">
        <v>52</v>
      </c>
      <c r="AD1" t="s">
        <v>24</v>
      </c>
      <c r="AE1" t="s">
        <v>25</v>
      </c>
      <c r="AF1" t="s">
        <v>26</v>
      </c>
      <c r="AG1" t="s">
        <v>27</v>
      </c>
      <c r="AH1" t="s">
        <v>28</v>
      </c>
      <c r="AI1" t="s">
        <v>29</v>
      </c>
      <c r="AJ1" t="s">
        <v>53</v>
      </c>
      <c r="AK1" t="s">
        <v>30</v>
      </c>
      <c r="AL1" t="s">
        <v>31</v>
      </c>
      <c r="AM1" t="s">
        <v>32</v>
      </c>
      <c r="AN1" t="s">
        <v>33</v>
      </c>
      <c r="AO1" t="s">
        <v>34</v>
      </c>
      <c r="AP1" t="s">
        <v>35</v>
      </c>
      <c r="AQ1" t="s">
        <v>369</v>
      </c>
      <c r="AR1" t="s">
        <v>371</v>
      </c>
      <c r="AS1" t="s">
        <v>370</v>
      </c>
      <c r="AT1" t="s">
        <v>391</v>
      </c>
      <c r="AU1" t="s">
        <v>36</v>
      </c>
      <c r="AV1" t="s">
        <v>37</v>
      </c>
    </row>
    <row r="2" spans="1:48" x14ac:dyDescent="0.2">
      <c r="A2" s="1">
        <v>18</v>
      </c>
      <c r="B2" s="1" t="s">
        <v>142</v>
      </c>
      <c r="I2">
        <v>2</v>
      </c>
      <c r="J2" t="b">
        <v>0</v>
      </c>
      <c r="N2" t="b">
        <f>IF(ISNA(VLOOKUP(B2,[1]hasCommunityCenter!$A$1:$B$45,2,FALSE)),FALSE,VLOOKUP(B2,[1]hasCommunityCenter!$A$1:$B$45,2,FALSE))</f>
        <v>0</v>
      </c>
      <c r="Q2" t="b">
        <f>'School Parks'!P2=IF(ISNA(VLOOKUP(B2,[2]hasPublicArtDisplay!$A$1:$B$40,2,FALSE)),FALSE,VLOOKUP(B2,[2]hasPublicArtDisplay!$A$1:$B$40,2,FALSE))</f>
        <v>0</v>
      </c>
      <c r="R2" t="b">
        <f>IF(ISNA(VLOOKUP(B2,[3]hasRestrooms!$A$1:$B$63,2,FALSE)),FALSE,VLOOKUP(B2,[3]hasRestrooms!$A$1:$B$63,2,FALSE))</f>
        <v>1</v>
      </c>
      <c r="S2" t="b">
        <f>IF(ISNA(VLOOKUP(B2,[4]hasPortolet!$A$1:$B$81,2,FALSE)),FALSE,VLOOKUP(B2,[4]hasPortolet!$A$1:$B$81,2,FALSE))</f>
        <v>0</v>
      </c>
      <c r="T2" t="b">
        <f>IF(ISNA(VLOOKUP(B2,[5]hasWater!$A$1:$B$157,2,FALSE)),FALSE,VLOOKUP(B2,[5]hasWater!$A$1:$B$157,2,FALSE))</f>
        <v>1</v>
      </c>
      <c r="U2" t="b">
        <f>IF(ISNA(VLOOKUP(B2,[6]hasPavillion!$A$1:$B$97,2,FALSE)),FALSE,VLOOKUP(B2,[6]hasPavillion!$A$1:$B$97,2,FALSE))</f>
        <v>1</v>
      </c>
      <c r="V2" t="b">
        <f>IF(ISNA(VLOOKUP(B2,[7]hasPicnicTable!$A$1:$B$149,2,FALSE)),FALSE,VLOOKUP(B2,[7]hasPicnicTable!$A$1:$B$149,2,FALSE))</f>
        <v>0</v>
      </c>
      <c r="W2" t="b">
        <f>IF(ISNA(VLOOKUP(B2,[8]hasGrill!$A$1:$B$106,2,FALSE)),FALSE,VLOOKUP(B2,[8]hasGrill!$A$1:$B$106,2,FALSE))</f>
        <v>0</v>
      </c>
      <c r="X2" t="b">
        <f>IF(ISNA(VLOOKUP(B2,[9]hasPlayground!$A$1:$B$133,2,FALSE)),FALSE,VLOOKUP(B2,[9]hasPlayground!$A$1:$B$133,2,FALSE))</f>
        <v>0</v>
      </c>
      <c r="Y2" t="b">
        <f>IF(ISNA(VLOOKUP(B2,[10]hasBaseball!$A$1:$B$24,2,FALSE)),FALSE,VLOOKUP(B2,[10]hasBaseball!$A$1:$B$24,2,FALSE))</f>
        <v>0</v>
      </c>
      <c r="Z2" t="b">
        <f>IF(ISNA(VLOOKUP(B2,[11]hasBasketBall!$A$1:$B$90,2,FALSE)),FALSE,VLOOKUP(B2,[11]hasBasketBall!$A$1:$B$90,2,FALSE))</f>
        <v>0</v>
      </c>
      <c r="AA2" t="b">
        <v>0</v>
      </c>
      <c r="AB2" t="b">
        <v>0</v>
      </c>
      <c r="AC2" t="b">
        <v>0</v>
      </c>
      <c r="AD2" t="b">
        <v>0</v>
      </c>
      <c r="AE2" t="b">
        <f>IF(ISNA(VLOOKUP(B2,[12]hasDogPark!$A$1:$B$14,2,FALSE)),FALSE,VLOOKUP(B2,[12]hasDogPark!$A$1:$B$14,2,FALSE))</f>
        <v>0</v>
      </c>
      <c r="AF2" t="b">
        <v>0</v>
      </c>
      <c r="AG2" t="b">
        <v>0</v>
      </c>
      <c r="AH2" t="b">
        <v>0</v>
      </c>
      <c r="AI2" t="b">
        <v>0</v>
      </c>
      <c r="AJ2" t="b">
        <f>IF(ISNA(VLOOKUP(B2,[13]hasSkatePark!$A$1:$B$16,2,FALSE)),FALSE,VLOOKUP(B2,[13]hasSkatePark!$A$1:$B$16,2,FALSE))</f>
        <v>0</v>
      </c>
      <c r="AK2" t="b">
        <f>IF(ISNA(VLOOKUP(B2,[14]hasSoccer!$A$1:$B$31,2,FALSE)),FALSE,VLOOKUP(B2,[14]hasSoccer!$A$1:$B$31,2,FALSE))</f>
        <v>0</v>
      </c>
      <c r="AL2" t="b">
        <f>IF(ISNA(VLOOKUP(B2,[15]hasSoftball!$A$1:$B$55,2,FALSE)),FALSE,VLOOKUP(B2,[15]hasSoftball!$A$1:$B$55,2,FALSE))</f>
        <v>0</v>
      </c>
      <c r="AM2" t="b">
        <f>IF(ISNA(VLOOKUP(B2,[16]hasTennis!$A$1:$B$34,2,FALSE)),FALSE,VLOOKUP(B2,[16]hasTennis!$A$1:$B$34,2,FALSE))</f>
        <v>0</v>
      </c>
      <c r="AN2" t="b">
        <v>0</v>
      </c>
      <c r="AO2" t="b">
        <f>IF(ISNA(VLOOKUP(B2,[17]hasPool!$A$1:$B$29,2,FALSE)),FALSE,VLOOKUP(B2,[17]hasPool!$A$1:$B$29,2,FALSE))</f>
        <v>0</v>
      </c>
      <c r="AP2" t="b">
        <v>0</v>
      </c>
      <c r="AQ2" t="b">
        <f>IF(ISNA(VLOOKUP(B2,[18]unpavedBike!$A$1:$B$19,2,FALSE)),FALSE,VLOOKUP(B2,[18]unpavedBike!$A$1:$B$19,2,FALSE))</f>
        <v>0</v>
      </c>
      <c r="AS2" t="b">
        <f>IF(ISNA(VLOOKUP(B2,[19]pavedBike!$A$1:$B$62,2,FALSE)),FALSE,VLOOKUP(B2,[19]pavedBike!$A$1:$B$62,2,FALSE))</f>
        <v>0</v>
      </c>
      <c r="AT2" t="b">
        <f>IF(ISNA(VLOOKUP(B2,[20]hasWalkingTrail!$A$1:$B$142,2,FALSE)),FALSE,VLOOKUP(B2,[20]hasWalkingTrail!$A$1:$B$142,2,FALSE))</f>
        <v>1</v>
      </c>
    </row>
    <row r="3" spans="1:48" x14ac:dyDescent="0.2">
      <c r="A3">
        <v>51</v>
      </c>
      <c r="B3" t="s">
        <v>168</v>
      </c>
      <c r="I3">
        <v>2</v>
      </c>
      <c r="J3" t="b">
        <v>0</v>
      </c>
      <c r="N3" t="b">
        <f>IF(ISNA(VLOOKUP(B3,[1]hasCommunityCenter!$A$1:$B$45,2,FALSE)),FALSE,VLOOKUP(B3,[1]hasCommunityCenter!$A$1:$B$45,2,FALSE))</f>
        <v>0</v>
      </c>
      <c r="Q3" t="b">
        <f>'School Parks'!P3=IF(ISNA(VLOOKUP(B3,[2]hasPublicArtDisplay!$A$1:$B$40,2,FALSE)),FALSE,VLOOKUP(B3,[2]hasPublicArtDisplay!$A$1:$B$40,2,FALSE))</f>
        <v>1</v>
      </c>
      <c r="R3" t="b">
        <f>IF(ISNA(VLOOKUP(B3,[3]hasRestrooms!$A$1:$B$63,2,FALSE)),FALSE,VLOOKUP(B3,[3]hasRestrooms!$A$1:$B$63,2,FALSE))</f>
        <v>0</v>
      </c>
      <c r="S3" t="b">
        <f>IF(ISNA(VLOOKUP(B3,[4]hasPortolet!$A$1:$B$81,2,FALSE)),FALSE,VLOOKUP(B3,[4]hasPortolet!$A$1:$B$81,2,FALSE))</f>
        <v>0</v>
      </c>
      <c r="T3" t="b">
        <f>IF(ISNA(VLOOKUP(B3,[5]hasWater!$A$1:$B$157,2,FALSE)),FALSE,VLOOKUP(B3,[5]hasWater!$A$1:$B$157,2,FALSE))</f>
        <v>0</v>
      </c>
      <c r="U3" t="b">
        <f>IF(ISNA(VLOOKUP(B3,[6]hasPavillion!$A$1:$B$97,2,FALSE)),FALSE,VLOOKUP(B3,[6]hasPavillion!$A$1:$B$97,2,FALSE))</f>
        <v>0</v>
      </c>
      <c r="V3" t="b">
        <f>IF(ISNA(VLOOKUP(B3,[7]hasPicnicTable!$A$1:$B$149,2,FALSE)),FALSE,VLOOKUP(B3,[7]hasPicnicTable!$A$1:$B$149,2,FALSE))</f>
        <v>0</v>
      </c>
      <c r="W3" t="b">
        <f>IF(ISNA(VLOOKUP(B3,[8]hasGrill!$A$1:$B$106,2,FALSE)),FALSE,VLOOKUP(B3,[8]hasGrill!$A$1:$B$106,2,FALSE))</f>
        <v>0</v>
      </c>
      <c r="X3" t="b">
        <f>IF(ISNA(VLOOKUP(B3,[9]hasPlayground!$A$1:$B$133,2,FALSE)),FALSE,VLOOKUP(B3,[9]hasPlayground!$A$1:$B$133,2,FALSE))</f>
        <v>0</v>
      </c>
      <c r="Y3" t="b">
        <f>IF(ISNA(VLOOKUP(B3,[10]hasBaseball!$A$1:$B$24,2,FALSE)),FALSE,VLOOKUP(B3,[10]hasBaseball!$A$1:$B$24,2,FALSE))</f>
        <v>0</v>
      </c>
      <c r="Z3" t="b">
        <f>IF(ISNA(VLOOKUP(B3,[11]hasBasketBall!$A$1:$B$90,2,FALSE)),FALSE,VLOOKUP(B3,[11]hasBasketBall!$A$1:$B$90,2,FALSE))</f>
        <v>0</v>
      </c>
      <c r="AA3" t="b">
        <v>0</v>
      </c>
      <c r="AB3" t="b">
        <v>0</v>
      </c>
      <c r="AC3" t="b">
        <v>0</v>
      </c>
      <c r="AD3" t="b">
        <v>0</v>
      </c>
      <c r="AE3" t="b">
        <f>IF(ISNA(VLOOKUP(B3,[12]hasDogPark!$A$1:$B$14,2,FALSE)),FALSE,VLOOKUP(B3,[12]hasDogPark!$A$1:$B$14,2,FALSE))</f>
        <v>0</v>
      </c>
      <c r="AF3" t="b">
        <v>0</v>
      </c>
      <c r="AG3" t="b">
        <v>0</v>
      </c>
      <c r="AH3" t="b">
        <v>0</v>
      </c>
      <c r="AI3" t="b">
        <v>0</v>
      </c>
      <c r="AJ3" t="b">
        <f>IF(ISNA(VLOOKUP(B3,[13]hasSkatePark!$A$1:$B$16,2,FALSE)),FALSE,VLOOKUP(B3,[13]hasSkatePark!$A$1:$B$16,2,FALSE))</f>
        <v>0</v>
      </c>
      <c r="AK3" t="b">
        <f>IF(ISNA(VLOOKUP(B3,[14]hasSoccer!$A$1:$B$31,2,FALSE)),FALSE,VLOOKUP(B3,[14]hasSoccer!$A$1:$B$31,2,FALSE))</f>
        <v>0</v>
      </c>
      <c r="AL3" t="b">
        <f>IF(ISNA(VLOOKUP(B3,[15]hasSoftball!$A$1:$B$55,2,FALSE)),FALSE,VLOOKUP(B3,[15]hasSoftball!$A$1:$B$55,2,FALSE))</f>
        <v>0</v>
      </c>
      <c r="AM3" t="b">
        <f>IF(ISNA(VLOOKUP(B3,[16]hasTennis!$A$1:$B$34,2,FALSE)),FALSE,VLOOKUP(B3,[16]hasTennis!$A$1:$B$34,2,FALSE))</f>
        <v>0</v>
      </c>
      <c r="AN3" t="b">
        <v>0</v>
      </c>
      <c r="AO3" t="b">
        <f>IF(ISNA(VLOOKUP(B3,[17]hasPool!$A$1:$B$29,2,FALSE)),FALSE,VLOOKUP(B3,[17]hasPool!$A$1:$B$29,2,FALSE))</f>
        <v>0</v>
      </c>
      <c r="AP3" t="b">
        <v>0</v>
      </c>
      <c r="AQ3" t="b">
        <f>IF(ISNA(VLOOKUP(B3,[18]unpavedBike!$A$1:$B$19,2,FALSE)),FALSE,VLOOKUP(B3,[18]unpavedBike!$A$1:$B$19,2,FALSE))</f>
        <v>0</v>
      </c>
      <c r="AS3" t="b">
        <f>IF(ISNA(VLOOKUP(B3,[19]pavedBike!$A$1:$B$62,2,FALSE)),FALSE,VLOOKUP(B3,[19]pavedBike!$A$1:$B$62,2,FALSE))</f>
        <v>0</v>
      </c>
      <c r="AT3" t="b">
        <f>IF(ISNA(VLOOKUP(B3,[20]hasWalkingTrail!$A$1:$B$142,2,FALSE)),FALSE,VLOOKUP(B3,[20]hasWalkingTrail!$A$1:$B$142,2,FALSE))</f>
        <v>0</v>
      </c>
    </row>
    <row r="4" spans="1:48" x14ac:dyDescent="0.2">
      <c r="A4">
        <v>63</v>
      </c>
      <c r="B4" t="s">
        <v>179</v>
      </c>
      <c r="I4">
        <v>2</v>
      </c>
      <c r="J4" t="b">
        <v>0</v>
      </c>
      <c r="N4" t="b">
        <f>IF(ISNA(VLOOKUP(B4,[1]hasCommunityCenter!$A$1:$B$45,2,FALSE)),FALSE,VLOOKUP(B4,[1]hasCommunityCenter!$A$1:$B$45,2,FALSE))</f>
        <v>0</v>
      </c>
      <c r="Q4" t="b">
        <f>'School Parks'!P4=IF(ISNA(VLOOKUP(B4,[2]hasPublicArtDisplay!$A$1:$B$40,2,FALSE)),FALSE,VLOOKUP(B4,[2]hasPublicArtDisplay!$A$1:$B$40,2,FALSE))</f>
        <v>1</v>
      </c>
      <c r="R4" t="b">
        <f>IF(ISNA(VLOOKUP(B4,[3]hasRestrooms!$A$1:$B$63,2,FALSE)),FALSE,VLOOKUP(B4,[3]hasRestrooms!$A$1:$B$63,2,FALSE))</f>
        <v>0</v>
      </c>
      <c r="S4" t="b">
        <f>IF(ISNA(VLOOKUP(B4,[4]hasPortolet!$A$1:$B$81,2,FALSE)),FALSE,VLOOKUP(B4,[4]hasPortolet!$A$1:$B$81,2,FALSE))</f>
        <v>0</v>
      </c>
      <c r="T4" t="b">
        <f>IF(ISNA(VLOOKUP(B4,[5]hasWater!$A$1:$B$157,2,FALSE)),FALSE,VLOOKUP(B4,[5]hasWater!$A$1:$B$157,2,FALSE))</f>
        <v>0</v>
      </c>
      <c r="U4" t="b">
        <f>IF(ISNA(VLOOKUP(B4,[6]hasPavillion!$A$1:$B$97,2,FALSE)),FALSE,VLOOKUP(B4,[6]hasPavillion!$A$1:$B$97,2,FALSE))</f>
        <v>0</v>
      </c>
      <c r="V4" t="b">
        <f>IF(ISNA(VLOOKUP(B4,[7]hasPicnicTable!$A$1:$B$149,2,FALSE)),FALSE,VLOOKUP(B4,[7]hasPicnicTable!$A$1:$B$149,2,FALSE))</f>
        <v>0</v>
      </c>
      <c r="W4" t="b">
        <f>IF(ISNA(VLOOKUP(B4,[8]hasGrill!$A$1:$B$106,2,FALSE)),FALSE,VLOOKUP(B4,[8]hasGrill!$A$1:$B$106,2,FALSE))</f>
        <v>0</v>
      </c>
      <c r="X4" t="b">
        <f>IF(ISNA(VLOOKUP(B4,[9]hasPlayground!$A$1:$B$133,2,FALSE)),FALSE,VLOOKUP(B4,[9]hasPlayground!$A$1:$B$133,2,FALSE))</f>
        <v>0</v>
      </c>
      <c r="Y4" t="b">
        <f>IF(ISNA(VLOOKUP(B4,[10]hasBaseball!$A$1:$B$24,2,FALSE)),FALSE,VLOOKUP(B4,[10]hasBaseball!$A$1:$B$24,2,FALSE))</f>
        <v>0</v>
      </c>
      <c r="Z4" t="b">
        <f>IF(ISNA(VLOOKUP(B4,[11]hasBasketBall!$A$1:$B$90,2,FALSE)),FALSE,VLOOKUP(B4,[11]hasBasketBall!$A$1:$B$90,2,FALSE))</f>
        <v>0</v>
      </c>
      <c r="AA4" t="b">
        <v>0</v>
      </c>
      <c r="AB4" t="b">
        <v>0</v>
      </c>
      <c r="AC4" t="b">
        <v>0</v>
      </c>
      <c r="AD4" t="b">
        <v>0</v>
      </c>
      <c r="AE4" t="b">
        <f>IF(ISNA(VLOOKUP(B4,[12]hasDogPark!$A$1:$B$14,2,FALSE)),FALSE,VLOOKUP(B4,[12]hasDogPark!$A$1:$B$14,2,FALSE))</f>
        <v>0</v>
      </c>
      <c r="AF4" t="b">
        <v>0</v>
      </c>
      <c r="AG4" t="b">
        <v>0</v>
      </c>
      <c r="AH4" t="b">
        <v>0</v>
      </c>
      <c r="AI4" t="b">
        <v>0</v>
      </c>
      <c r="AJ4" t="b">
        <f>IF(ISNA(VLOOKUP(B4,[13]hasSkatePark!$A$1:$B$16,2,FALSE)),FALSE,VLOOKUP(B4,[13]hasSkatePark!$A$1:$B$16,2,FALSE))</f>
        <v>0</v>
      </c>
      <c r="AK4" t="b">
        <f>IF(ISNA(VLOOKUP(B4,[14]hasSoccer!$A$1:$B$31,2,FALSE)),FALSE,VLOOKUP(B4,[14]hasSoccer!$A$1:$B$31,2,FALSE))</f>
        <v>0</v>
      </c>
      <c r="AL4" t="b">
        <f>IF(ISNA(VLOOKUP(B4,[15]hasSoftball!$A$1:$B$55,2,FALSE)),FALSE,VLOOKUP(B4,[15]hasSoftball!$A$1:$B$55,2,FALSE))</f>
        <v>0</v>
      </c>
      <c r="AM4" t="b">
        <f>IF(ISNA(VLOOKUP(B4,[16]hasTennis!$A$1:$B$34,2,FALSE)),FALSE,VLOOKUP(B4,[16]hasTennis!$A$1:$B$34,2,FALSE))</f>
        <v>0</v>
      </c>
      <c r="AN4" t="b">
        <v>0</v>
      </c>
      <c r="AO4" t="b">
        <f>IF(ISNA(VLOOKUP(B4,[17]hasPool!$A$1:$B$29,2,FALSE)),FALSE,VLOOKUP(B4,[17]hasPool!$A$1:$B$29,2,FALSE))</f>
        <v>0</v>
      </c>
      <c r="AP4" t="b">
        <v>0</v>
      </c>
      <c r="AQ4" t="b">
        <f>IF(ISNA(VLOOKUP(B4,[18]unpavedBike!$A$1:$B$19,2,FALSE)),FALSE,VLOOKUP(B4,[18]unpavedBike!$A$1:$B$19,2,FALSE))</f>
        <v>0</v>
      </c>
      <c r="AS4" t="b">
        <f>IF(ISNA(VLOOKUP(B4,[19]pavedBike!$A$1:$B$62,2,FALSE)),FALSE,VLOOKUP(B4,[19]pavedBike!$A$1:$B$62,2,FALSE))</f>
        <v>0</v>
      </c>
      <c r="AT4" t="b">
        <f>IF(ISNA(VLOOKUP(B4,[20]hasWalkingTrail!$A$1:$B$142,2,FALSE)),FALSE,VLOOKUP(B4,[20]hasWalkingTrail!$A$1:$B$142,2,FALSE))</f>
        <v>0</v>
      </c>
    </row>
    <row r="5" spans="1:48" x14ac:dyDescent="0.2">
      <c r="A5">
        <v>76</v>
      </c>
      <c r="B5" t="s">
        <v>431</v>
      </c>
      <c r="E5" t="s">
        <v>39</v>
      </c>
      <c r="G5">
        <v>-98</v>
      </c>
      <c r="H5">
        <v>29</v>
      </c>
      <c r="I5">
        <v>0</v>
      </c>
      <c r="J5" t="b">
        <v>0</v>
      </c>
      <c r="N5" t="b">
        <f>IF(ISNA(VLOOKUP(B5,[1]hasCommunityCenter!$A$1:$B$45,2,FALSE)),FALSE,VLOOKUP(B5,[1]hasCommunityCenter!$A$1:$B$45,2,FALSE))</f>
        <v>1</v>
      </c>
      <c r="O5" t="b">
        <v>0</v>
      </c>
      <c r="P5" t="b">
        <v>1</v>
      </c>
      <c r="Q5" t="b">
        <f>'School Parks'!P62=IF(ISNA(VLOOKUP(B5,[2]hasPublicArtDisplay!$A$1:$B$40,2,FALSE)),FALSE,VLOOKUP(B5,[2]hasPublicArtDisplay!$A$1:$B$40,2,FALSE))</f>
        <v>1</v>
      </c>
      <c r="R5" t="b">
        <f>IF(ISNA(VLOOKUP(B5,[3]hasRestrooms!$A$1:$B$63,2,FALSE)),FALSE,VLOOKUP(B5,[3]hasRestrooms!$A$1:$B$63,2,FALSE))</f>
        <v>1</v>
      </c>
      <c r="S5" t="b">
        <f>IF(ISNA(VLOOKUP(B5,[4]hasPortolet!$A$1:$B$81,2,FALSE)),FALSE,VLOOKUP(B5,[4]hasPortolet!$A$1:$B$81,2,FALSE))</f>
        <v>1</v>
      </c>
      <c r="T5" t="b">
        <f>IF(ISNA(VLOOKUP(B5,[5]hasWater!$A$1:$B$157,2,FALSE)),FALSE,VLOOKUP(B5,[5]hasWater!$A$1:$B$157,2,FALSE))</f>
        <v>1</v>
      </c>
      <c r="U5" t="b">
        <f>IF(ISNA(VLOOKUP(B5,[6]hasPavillion!$A$1:$B$97,2,FALSE)),FALSE,VLOOKUP(B5,[6]hasPavillion!$A$1:$B$97,2,FALSE))</f>
        <v>0</v>
      </c>
      <c r="V5" t="b">
        <f>IF(ISNA(VLOOKUP(B5,[7]hasPicnicTable!$A$1:$B$149,2,FALSE)),FALSE,VLOOKUP(B5,[7]hasPicnicTable!$A$1:$B$149,2,FALSE))</f>
        <v>1</v>
      </c>
      <c r="W5" t="b">
        <f>IF(ISNA(VLOOKUP(B5,[8]hasGrill!$A$1:$B$106,2,FALSE)),FALSE,VLOOKUP(B5,[8]hasGrill!$A$1:$B$106,2,FALSE))</f>
        <v>0</v>
      </c>
      <c r="X5" t="b">
        <f>IF(ISNA(VLOOKUP(B5,[9]hasPlayground!$A$1:$B$133,2,FALSE)),FALSE,VLOOKUP(B5,[9]hasPlayground!$A$1:$B$133,2,FALSE))</f>
        <v>0</v>
      </c>
      <c r="Y5" t="b">
        <f>IF(ISNA(VLOOKUP(B5,[10]hasBaseball!$A$1:$B$24,2,FALSE)),FALSE,VLOOKUP(B5,[10]hasBaseball!$A$1:$B$24,2,FALSE))</f>
        <v>0</v>
      </c>
      <c r="Z5" t="b">
        <f>IF(ISNA(VLOOKUP(B5,[11]hasBasketBall!$A$1:$B$90,2,FALSE)),FALSE,VLOOKUP(B5,[11]hasBasketBall!$A$1:$B$90,2,FALSE))</f>
        <v>0</v>
      </c>
      <c r="AA5" t="b">
        <v>0</v>
      </c>
      <c r="AB5" t="b">
        <v>0</v>
      </c>
      <c r="AC5" t="b">
        <v>0</v>
      </c>
      <c r="AD5" t="b">
        <v>0</v>
      </c>
      <c r="AE5" t="b">
        <f>IF(ISNA(VLOOKUP(B5,[12]hasDogPark!$A$1:$B$14,2,FALSE)),FALSE,VLOOKUP(B5,[12]hasDogPark!$A$1:$B$14,2,FALSE))</f>
        <v>0</v>
      </c>
      <c r="AF5" t="b">
        <v>0</v>
      </c>
      <c r="AG5" t="b">
        <v>0</v>
      </c>
      <c r="AH5" t="b">
        <v>0</v>
      </c>
      <c r="AI5" t="b">
        <v>0</v>
      </c>
      <c r="AJ5" t="b">
        <f>IF(ISNA(VLOOKUP(B5,[13]hasSkatePark!$A$1:$B$16,2,FALSE)),FALSE,VLOOKUP(B5,[13]hasSkatePark!$A$1:$B$16,2,FALSE))</f>
        <v>0</v>
      </c>
      <c r="AK5" t="b">
        <f>IF(ISNA(VLOOKUP(B5,[14]hasSoccer!$A$1:$B$31,2,FALSE)),FALSE,VLOOKUP(B5,[14]hasSoccer!$A$1:$B$31,2,FALSE))</f>
        <v>0</v>
      </c>
      <c r="AL5" t="b">
        <f>IF(ISNA(VLOOKUP(B5,[15]hasSoftball!$A$1:$B$55,2,FALSE)),FALSE,VLOOKUP(B5,[15]hasSoftball!$A$1:$B$55,2,FALSE))</f>
        <v>0</v>
      </c>
      <c r="AM5" t="b">
        <f>IF(ISNA(VLOOKUP(B5,[16]hasTennis!$A$1:$B$34,2,FALSE)),FALSE,VLOOKUP(B5,[16]hasTennis!$A$1:$B$34,2,FALSE))</f>
        <v>0</v>
      </c>
      <c r="AN5" t="b">
        <v>0</v>
      </c>
      <c r="AO5" t="b">
        <f>IF(ISNA(VLOOKUP(B5,[17]hasPool!$A$1:$B$29,2,FALSE)),FALSE,VLOOKUP(B5,[17]hasPool!$A$1:$B$29,2,FALSE))</f>
        <v>0</v>
      </c>
      <c r="AP5" t="b">
        <v>0</v>
      </c>
      <c r="AQ5" t="b">
        <f>IF(ISNA(VLOOKUP(B5,[18]unpavedBike!$A$1:$B$19,2,FALSE)),FALSE,VLOOKUP(B5,[18]unpavedBike!$A$1:$B$19,2,FALSE))</f>
        <v>0</v>
      </c>
      <c r="AR5" t="b">
        <f>IF(ISNA(VLOOKUP(B5,[19]pavedBike!$A$1:$B$62,2,FALSE)),FALSE,VLOOKUP(B5,[19]pavedBike!$A$1:$B$62,2,FALSE))</f>
        <v>0</v>
      </c>
      <c r="AS5" t="b">
        <f>IF(ISNA(VLOOKUP(B5,[20]hasWalkingTrail!$A$1:$B$142,2,FALSE)),FALSE,VLOOKUP(B5,[20]hasWalkingTrail!$A$1:$B$142,2,FALSE))</f>
        <v>1</v>
      </c>
    </row>
    <row r="6" spans="1:48" x14ac:dyDescent="0.2">
      <c r="A6">
        <v>83</v>
      </c>
      <c r="B6" t="s">
        <v>196</v>
      </c>
      <c r="I6">
        <v>2</v>
      </c>
      <c r="J6" t="b">
        <v>0</v>
      </c>
      <c r="N6" t="b">
        <f>IF(ISNA(VLOOKUP(B6,[1]hasCommunityCenter!$A$1:$B$45,2,FALSE)),FALSE,VLOOKUP(B6,[1]hasCommunityCenter!$A$1:$B$45,2,FALSE))</f>
        <v>0</v>
      </c>
      <c r="Q6" t="b">
        <f>'School Parks'!P5=IF(ISNA(VLOOKUP(B6,[2]hasPublicArtDisplay!$A$1:$B$40,2,FALSE)),FALSE,VLOOKUP(B6,[2]hasPublicArtDisplay!$A$1:$B$40,2,FALSE))</f>
        <v>1</v>
      </c>
      <c r="R6" t="b">
        <f>IF(ISNA(VLOOKUP(B6,[3]hasRestrooms!$A$1:$B$63,2,FALSE)),FALSE,VLOOKUP(B6,[3]hasRestrooms!$A$1:$B$63,2,FALSE))</f>
        <v>0</v>
      </c>
      <c r="S6" t="b">
        <f>IF(ISNA(VLOOKUP(B6,[4]hasPortolet!$A$1:$B$81,2,FALSE)),FALSE,VLOOKUP(B6,[4]hasPortolet!$A$1:$B$81,2,FALSE))</f>
        <v>0</v>
      </c>
      <c r="T6" t="b">
        <f>IF(ISNA(VLOOKUP(B6,[5]hasWater!$A$1:$B$157,2,FALSE)),FALSE,VLOOKUP(B6,[5]hasWater!$A$1:$B$157,2,FALSE))</f>
        <v>0</v>
      </c>
      <c r="U6" t="b">
        <f>IF(ISNA(VLOOKUP(B6,[6]hasPavillion!$A$1:$B$97,2,FALSE)),FALSE,VLOOKUP(B6,[6]hasPavillion!$A$1:$B$97,2,FALSE))</f>
        <v>0</v>
      </c>
      <c r="V6" t="b">
        <f>IF(ISNA(VLOOKUP(B6,[7]hasPicnicTable!$A$1:$B$149,2,FALSE)),FALSE,VLOOKUP(B6,[7]hasPicnicTable!$A$1:$B$149,2,FALSE))</f>
        <v>0</v>
      </c>
      <c r="W6" t="b">
        <f>IF(ISNA(VLOOKUP(B6,[8]hasGrill!$A$1:$B$106,2,FALSE)),FALSE,VLOOKUP(B6,[8]hasGrill!$A$1:$B$106,2,FALSE))</f>
        <v>0</v>
      </c>
      <c r="X6" t="b">
        <f>IF(ISNA(VLOOKUP(B6,[9]hasPlayground!$A$1:$B$133,2,FALSE)),FALSE,VLOOKUP(B6,[9]hasPlayground!$A$1:$B$133,2,FALSE))</f>
        <v>0</v>
      </c>
      <c r="Y6" t="b">
        <f>IF(ISNA(VLOOKUP(B6,[10]hasBaseball!$A$1:$B$24,2,FALSE)),FALSE,VLOOKUP(B6,[10]hasBaseball!$A$1:$B$24,2,FALSE))</f>
        <v>0</v>
      </c>
      <c r="Z6" t="b">
        <f>IF(ISNA(VLOOKUP(B6,[11]hasBasketBall!$A$1:$B$90,2,FALSE)),FALSE,VLOOKUP(B6,[11]hasBasketBall!$A$1:$B$90,2,FALSE))</f>
        <v>0</v>
      </c>
      <c r="AA6" t="b">
        <v>0</v>
      </c>
      <c r="AB6" t="b">
        <v>0</v>
      </c>
      <c r="AC6" t="b">
        <v>0</v>
      </c>
      <c r="AD6" t="b">
        <v>0</v>
      </c>
      <c r="AE6" t="b">
        <f>IF(ISNA(VLOOKUP(B6,[12]hasDogPark!$A$1:$B$14,2,FALSE)),FALSE,VLOOKUP(B6,[12]hasDogPark!$A$1:$B$14,2,FALSE))</f>
        <v>0</v>
      </c>
      <c r="AF6" t="b">
        <v>0</v>
      </c>
      <c r="AG6" t="b">
        <v>0</v>
      </c>
      <c r="AH6" t="b">
        <v>0</v>
      </c>
      <c r="AI6" t="b">
        <v>0</v>
      </c>
      <c r="AJ6" t="b">
        <f>IF(ISNA(VLOOKUP(B6,[13]hasSkatePark!$A$1:$B$16,2,FALSE)),FALSE,VLOOKUP(B6,[13]hasSkatePark!$A$1:$B$16,2,FALSE))</f>
        <v>0</v>
      </c>
      <c r="AK6" t="b">
        <f>IF(ISNA(VLOOKUP(B6,[14]hasSoccer!$A$1:$B$31,2,FALSE)),FALSE,VLOOKUP(B6,[14]hasSoccer!$A$1:$B$31,2,FALSE))</f>
        <v>0</v>
      </c>
      <c r="AL6" t="b">
        <f>IF(ISNA(VLOOKUP(B6,[15]hasSoftball!$A$1:$B$55,2,FALSE)),FALSE,VLOOKUP(B6,[15]hasSoftball!$A$1:$B$55,2,FALSE))</f>
        <v>0</v>
      </c>
      <c r="AM6" t="b">
        <f>IF(ISNA(VLOOKUP(B6,[16]hasTennis!$A$1:$B$34,2,FALSE)),FALSE,VLOOKUP(B6,[16]hasTennis!$A$1:$B$34,2,FALSE))</f>
        <v>0</v>
      </c>
      <c r="AN6" t="b">
        <v>0</v>
      </c>
      <c r="AO6" t="b">
        <f>IF(ISNA(VLOOKUP(B6,[17]hasPool!$A$1:$B$29,2,FALSE)),FALSE,VLOOKUP(B6,[17]hasPool!$A$1:$B$29,2,FALSE))</f>
        <v>0</v>
      </c>
      <c r="AP6" t="b">
        <v>0</v>
      </c>
      <c r="AQ6" t="b">
        <f>IF(ISNA(VLOOKUP(B6,[18]unpavedBike!$A$1:$B$19,2,FALSE)),FALSE,VLOOKUP(B6,[18]unpavedBike!$A$1:$B$19,2,FALSE))</f>
        <v>0</v>
      </c>
      <c r="AS6" t="b">
        <f>IF(ISNA(VLOOKUP(B6,[19]pavedBike!$A$1:$B$62,2,FALSE)),FALSE,VLOOKUP(B6,[19]pavedBike!$A$1:$B$62,2,FALSE))</f>
        <v>0</v>
      </c>
      <c r="AT6" t="b">
        <f>IF(ISNA(VLOOKUP(B6,[20]hasWalkingTrail!$A$1:$B$142,2,FALSE)),FALSE,VLOOKUP(B6,[20]hasWalkingTrail!$A$1:$B$142,2,FALSE))</f>
        <v>0</v>
      </c>
    </row>
    <row r="7" spans="1:48" x14ac:dyDescent="0.2">
      <c r="A7">
        <v>88</v>
      </c>
      <c r="B7" t="s">
        <v>200</v>
      </c>
      <c r="I7">
        <v>2</v>
      </c>
      <c r="J7" t="b">
        <v>0</v>
      </c>
      <c r="N7" t="b">
        <f>IF(ISNA(VLOOKUP(B7,[1]hasCommunityCenter!$A$1:$B$45,2,FALSE)),FALSE,VLOOKUP(B7,[1]hasCommunityCenter!$A$1:$B$45,2,FALSE))</f>
        <v>0</v>
      </c>
      <c r="P7" t="b">
        <v>1</v>
      </c>
      <c r="Q7" t="b">
        <f>'School Parks'!P6=IF(ISNA(VLOOKUP(B7,[2]hasPublicArtDisplay!$A$1:$B$40,2,FALSE)),FALSE,VLOOKUP(B7,[2]hasPublicArtDisplay!$A$1:$B$40,2,FALSE))</f>
        <v>1</v>
      </c>
      <c r="R7" t="b">
        <f>IF(ISNA(VLOOKUP(B7,[3]hasRestrooms!$A$1:$B$63,2,FALSE)),FALSE,VLOOKUP(B7,[3]hasRestrooms!$A$1:$B$63,2,FALSE))</f>
        <v>0</v>
      </c>
      <c r="S7" t="b">
        <f>IF(ISNA(VLOOKUP(B7,[4]hasPortolet!$A$1:$B$81,2,FALSE)),FALSE,VLOOKUP(B7,[4]hasPortolet!$A$1:$B$81,2,FALSE))</f>
        <v>0</v>
      </c>
      <c r="T7" t="b">
        <f>IF(ISNA(VLOOKUP(B7,[5]hasWater!$A$1:$B$157,2,FALSE)),FALSE,VLOOKUP(B7,[5]hasWater!$A$1:$B$157,2,FALSE))</f>
        <v>0</v>
      </c>
      <c r="U7" t="b">
        <f>IF(ISNA(VLOOKUP(B7,[6]hasPavillion!$A$1:$B$97,2,FALSE)),FALSE,VLOOKUP(B7,[6]hasPavillion!$A$1:$B$97,2,FALSE))</f>
        <v>0</v>
      </c>
      <c r="V7" t="b">
        <f>IF(ISNA(VLOOKUP(B7,[7]hasPicnicTable!$A$1:$B$149,2,FALSE)),FALSE,VLOOKUP(B7,[7]hasPicnicTable!$A$1:$B$149,2,FALSE))</f>
        <v>0</v>
      </c>
      <c r="W7" t="b">
        <f>IF(ISNA(VLOOKUP(B7,[8]hasGrill!$A$1:$B$106,2,FALSE)),FALSE,VLOOKUP(B7,[8]hasGrill!$A$1:$B$106,2,FALSE))</f>
        <v>0</v>
      </c>
      <c r="X7" t="b">
        <f>IF(ISNA(VLOOKUP(B7,[9]hasPlayground!$A$1:$B$133,2,FALSE)),FALSE,VLOOKUP(B7,[9]hasPlayground!$A$1:$B$133,2,FALSE))</f>
        <v>0</v>
      </c>
      <c r="Y7" t="b">
        <f>IF(ISNA(VLOOKUP(B7,[10]hasBaseball!$A$1:$B$24,2,FALSE)),FALSE,VLOOKUP(B7,[10]hasBaseball!$A$1:$B$24,2,FALSE))</f>
        <v>0</v>
      </c>
      <c r="Z7" t="b">
        <f>IF(ISNA(VLOOKUP(B7,[11]hasBasketBall!$A$1:$B$90,2,FALSE)),FALSE,VLOOKUP(B7,[11]hasBasketBall!$A$1:$B$90,2,FALSE))</f>
        <v>0</v>
      </c>
      <c r="AA7" t="b">
        <v>0</v>
      </c>
      <c r="AB7" t="b">
        <v>0</v>
      </c>
      <c r="AC7" t="b">
        <v>0</v>
      </c>
      <c r="AD7" t="b">
        <v>0</v>
      </c>
      <c r="AE7" t="b">
        <f>IF(ISNA(VLOOKUP(B7,[12]hasDogPark!$A$1:$B$14,2,FALSE)),FALSE,VLOOKUP(B7,[12]hasDogPark!$A$1:$B$14,2,FALSE))</f>
        <v>0</v>
      </c>
      <c r="AF7" t="b">
        <v>0</v>
      </c>
      <c r="AG7" t="b">
        <v>0</v>
      </c>
      <c r="AH7" t="b">
        <v>0</v>
      </c>
      <c r="AI7" t="b">
        <v>0</v>
      </c>
      <c r="AJ7" t="b">
        <f>IF(ISNA(VLOOKUP(B7,[13]hasSkatePark!$A$1:$B$16,2,FALSE)),FALSE,VLOOKUP(B7,[13]hasSkatePark!$A$1:$B$16,2,FALSE))</f>
        <v>0</v>
      </c>
      <c r="AK7" t="b">
        <f>IF(ISNA(VLOOKUP(B7,[14]hasSoccer!$A$1:$B$31,2,FALSE)),FALSE,VLOOKUP(B7,[14]hasSoccer!$A$1:$B$31,2,FALSE))</f>
        <v>0</v>
      </c>
      <c r="AL7" t="b">
        <f>IF(ISNA(VLOOKUP(B7,[15]hasSoftball!$A$1:$B$55,2,FALSE)),FALSE,VLOOKUP(B7,[15]hasSoftball!$A$1:$B$55,2,FALSE))</f>
        <v>0</v>
      </c>
      <c r="AM7" t="b">
        <f>IF(ISNA(VLOOKUP(B7,[16]hasTennis!$A$1:$B$34,2,FALSE)),FALSE,VLOOKUP(B7,[16]hasTennis!$A$1:$B$34,2,FALSE))</f>
        <v>0</v>
      </c>
      <c r="AN7" t="b">
        <v>0</v>
      </c>
      <c r="AO7" t="b">
        <f>IF(ISNA(VLOOKUP(B7,[17]hasPool!$A$1:$B$29,2,FALSE)),FALSE,VLOOKUP(B7,[17]hasPool!$A$1:$B$29,2,FALSE))</f>
        <v>0</v>
      </c>
      <c r="AP7" t="b">
        <v>0</v>
      </c>
      <c r="AQ7" t="b">
        <f>IF(ISNA(VLOOKUP(B7,[18]unpavedBike!$A$1:$B$19,2,FALSE)),FALSE,VLOOKUP(B7,[18]unpavedBike!$A$1:$B$19,2,FALSE))</f>
        <v>0</v>
      </c>
      <c r="AS7" t="b">
        <f>IF(ISNA(VLOOKUP(B7,[19]pavedBike!$A$1:$B$62,2,FALSE)),FALSE,VLOOKUP(B7,[19]pavedBike!$A$1:$B$62,2,FALSE))</f>
        <v>0</v>
      </c>
      <c r="AT7" t="b">
        <f>IF(ISNA(VLOOKUP(B7,[20]hasWalkingTrail!$A$1:$B$142,2,FALSE)),FALSE,VLOOKUP(B7,[20]hasWalkingTrail!$A$1:$B$142,2,FALSE))</f>
        <v>0</v>
      </c>
    </row>
    <row r="8" spans="1:48" x14ac:dyDescent="0.2">
      <c r="A8">
        <v>146</v>
      </c>
      <c r="B8" t="s">
        <v>250</v>
      </c>
      <c r="I8">
        <v>2</v>
      </c>
      <c r="J8" t="b">
        <v>0</v>
      </c>
      <c r="N8" t="b">
        <f>IF(ISNA(VLOOKUP(B8,[1]hasCommunityCenter!$A$1:$B$45,2,FALSE)),FALSE,VLOOKUP(B8,[1]hasCommunityCenter!$A$1:$B$45,2,FALSE))</f>
        <v>0</v>
      </c>
      <c r="Q8" t="b">
        <f>'School Parks'!P7=IF(ISNA(VLOOKUP(B8,[2]hasPublicArtDisplay!$A$1:$B$40,2,FALSE)),FALSE,VLOOKUP(B8,[2]hasPublicArtDisplay!$A$1:$B$40,2,FALSE))</f>
        <v>0</v>
      </c>
      <c r="R8" t="b">
        <f>IF(ISNA(VLOOKUP(B8,[3]hasRestrooms!$A$1:$B$63,2,FALSE)),FALSE,VLOOKUP(B8,[3]hasRestrooms!$A$1:$B$63,2,FALSE))</f>
        <v>1</v>
      </c>
      <c r="S8" t="b">
        <f>IF(ISNA(VLOOKUP(B8,[4]hasPortolet!$A$1:$B$81,2,FALSE)),FALSE,VLOOKUP(B8,[4]hasPortolet!$A$1:$B$81,2,FALSE))</f>
        <v>1</v>
      </c>
      <c r="T8" t="b">
        <f>IF(ISNA(VLOOKUP(B8,[5]hasWater!$A$1:$B$157,2,FALSE)),FALSE,VLOOKUP(B8,[5]hasWater!$A$1:$B$157,2,FALSE))</f>
        <v>1</v>
      </c>
      <c r="U8" t="b">
        <f>IF(ISNA(VLOOKUP(B8,[6]hasPavillion!$A$1:$B$97,2,FALSE)),FALSE,VLOOKUP(B8,[6]hasPavillion!$A$1:$B$97,2,FALSE))</f>
        <v>1</v>
      </c>
      <c r="V8" t="b">
        <f>IF(ISNA(VLOOKUP(B8,[7]hasPicnicTable!$A$1:$B$149,2,FALSE)),FALSE,VLOOKUP(B8,[7]hasPicnicTable!$A$1:$B$149,2,FALSE))</f>
        <v>1</v>
      </c>
      <c r="W8" t="b">
        <f>IF(ISNA(VLOOKUP(B8,[8]hasGrill!$A$1:$B$106,2,FALSE)),FALSE,VLOOKUP(B8,[8]hasGrill!$A$1:$B$106,2,FALSE))</f>
        <v>1</v>
      </c>
      <c r="X8" t="b">
        <f>IF(ISNA(VLOOKUP(B8,[9]hasPlayground!$A$1:$B$133,2,FALSE)),FALSE,VLOOKUP(B8,[9]hasPlayground!$A$1:$B$133,2,FALSE))</f>
        <v>0</v>
      </c>
      <c r="Y8" t="b">
        <f>IF(ISNA(VLOOKUP(B8,[10]hasBaseball!$A$1:$B$24,2,FALSE)),FALSE,VLOOKUP(B8,[10]hasBaseball!$A$1:$B$24,2,FALSE))</f>
        <v>0</v>
      </c>
      <c r="Z8" t="b">
        <f>IF(ISNA(VLOOKUP(B8,[11]hasBasketBall!$A$1:$B$90,2,FALSE)),FALSE,VLOOKUP(B8,[11]hasBasketBall!$A$1:$B$90,2,FALSE))</f>
        <v>0</v>
      </c>
      <c r="AA8" t="b">
        <v>0</v>
      </c>
      <c r="AB8" t="b">
        <v>0</v>
      </c>
      <c r="AC8" t="b">
        <v>0</v>
      </c>
      <c r="AD8" t="b">
        <v>0</v>
      </c>
      <c r="AE8" t="b">
        <f>IF(ISNA(VLOOKUP(B8,[12]hasDogPark!$A$1:$B$14,2,FALSE)),FALSE,VLOOKUP(B8,[12]hasDogPark!$A$1:$B$14,2,FALSE))</f>
        <v>0</v>
      </c>
      <c r="AF8" t="b">
        <v>0</v>
      </c>
      <c r="AG8" t="b">
        <v>0</v>
      </c>
      <c r="AH8" t="b">
        <v>0</v>
      </c>
      <c r="AI8" t="b">
        <v>0</v>
      </c>
      <c r="AJ8" t="b">
        <f>IF(ISNA(VLOOKUP(B8,[13]hasSkatePark!$A$1:$B$16,2,FALSE)),FALSE,VLOOKUP(B8,[13]hasSkatePark!$A$1:$B$16,2,FALSE))</f>
        <v>0</v>
      </c>
      <c r="AK8" t="b">
        <f>IF(ISNA(VLOOKUP(B8,[14]hasSoccer!$A$1:$B$31,2,FALSE)),FALSE,VLOOKUP(B8,[14]hasSoccer!$A$1:$B$31,2,FALSE))</f>
        <v>0</v>
      </c>
      <c r="AL8" t="b">
        <f>IF(ISNA(VLOOKUP(B8,[15]hasSoftball!$A$1:$B$55,2,FALSE)),FALSE,VLOOKUP(B8,[15]hasSoftball!$A$1:$B$55,2,FALSE))</f>
        <v>0</v>
      </c>
      <c r="AM8" t="b">
        <f>IF(ISNA(VLOOKUP(B8,[16]hasTennis!$A$1:$B$34,2,FALSE)),FALSE,VLOOKUP(B8,[16]hasTennis!$A$1:$B$34,2,FALSE))</f>
        <v>0</v>
      </c>
      <c r="AN8" t="b">
        <v>0</v>
      </c>
      <c r="AO8" t="b">
        <f>IF(ISNA(VLOOKUP(B8,[17]hasPool!$A$1:$B$29,2,FALSE)),FALSE,VLOOKUP(B8,[17]hasPool!$A$1:$B$29,2,FALSE))</f>
        <v>0</v>
      </c>
      <c r="AP8" t="b">
        <v>0</v>
      </c>
      <c r="AQ8" t="b">
        <f>IF(ISNA(VLOOKUP(B8,[18]unpavedBike!$A$1:$B$19,2,FALSE)),FALSE,VLOOKUP(B8,[18]unpavedBike!$A$1:$B$19,2,FALSE))</f>
        <v>1</v>
      </c>
      <c r="AS8" t="b">
        <f>IF(ISNA(VLOOKUP(B8,[19]pavedBike!$A$1:$B$62,2,FALSE)),FALSE,VLOOKUP(B8,[19]pavedBike!$A$1:$B$62,2,FALSE))</f>
        <v>1</v>
      </c>
      <c r="AT8" t="b">
        <f>IF(ISNA(VLOOKUP(B8,[20]hasWalkingTrail!$A$1:$B$142,2,FALSE)),FALSE,VLOOKUP(B8,[20]hasWalkingTrail!$A$1:$B$142,2,FALSE))</f>
        <v>1</v>
      </c>
    </row>
    <row r="9" spans="1:48" x14ac:dyDescent="0.2">
      <c r="A9">
        <v>148</v>
      </c>
      <c r="B9" t="s">
        <v>251</v>
      </c>
      <c r="I9">
        <v>2</v>
      </c>
      <c r="J9" t="b">
        <v>0</v>
      </c>
      <c r="N9" t="b">
        <f>IF(ISNA(VLOOKUP(B9,[1]hasCommunityCenter!$A$1:$B$45,2,FALSE)),FALSE,VLOOKUP(B9,[1]hasCommunityCenter!$A$1:$B$45,2,FALSE))</f>
        <v>0</v>
      </c>
      <c r="Q9" t="b">
        <f>'School Parks'!P8=IF(ISNA(VLOOKUP(B9,[2]hasPublicArtDisplay!$A$1:$B$40,2,FALSE)),FALSE,VLOOKUP(B9,[2]hasPublicArtDisplay!$A$1:$B$40,2,FALSE))</f>
        <v>1</v>
      </c>
      <c r="R9" t="b">
        <f>IF(ISNA(VLOOKUP(B9,[3]hasRestrooms!$A$1:$B$63,2,FALSE)),FALSE,VLOOKUP(B9,[3]hasRestrooms!$A$1:$B$63,2,FALSE))</f>
        <v>0</v>
      </c>
      <c r="S9" t="b">
        <f>IF(ISNA(VLOOKUP(B9,[4]hasPortolet!$A$1:$B$81,2,FALSE)),FALSE,VLOOKUP(B9,[4]hasPortolet!$A$1:$B$81,2,FALSE))</f>
        <v>0</v>
      </c>
      <c r="T9" t="b">
        <f>IF(ISNA(VLOOKUP(B9,[5]hasWater!$A$1:$B$157,2,FALSE)),FALSE,VLOOKUP(B9,[5]hasWater!$A$1:$B$157,2,FALSE))</f>
        <v>0</v>
      </c>
      <c r="U9" t="b">
        <f>IF(ISNA(VLOOKUP(B9,[6]hasPavillion!$A$1:$B$97,2,FALSE)),FALSE,VLOOKUP(B9,[6]hasPavillion!$A$1:$B$97,2,FALSE))</f>
        <v>0</v>
      </c>
      <c r="V9" t="b">
        <f>IF(ISNA(VLOOKUP(B9,[7]hasPicnicTable!$A$1:$B$149,2,FALSE)),FALSE,VLOOKUP(B9,[7]hasPicnicTable!$A$1:$B$149,2,FALSE))</f>
        <v>0</v>
      </c>
      <c r="W9" t="b">
        <f>IF(ISNA(VLOOKUP(B9,[8]hasGrill!$A$1:$B$106,2,FALSE)),FALSE,VLOOKUP(B9,[8]hasGrill!$A$1:$B$106,2,FALSE))</f>
        <v>0</v>
      </c>
      <c r="X9" t="b">
        <f>IF(ISNA(VLOOKUP(B9,[9]hasPlayground!$A$1:$B$133,2,FALSE)),FALSE,VLOOKUP(B9,[9]hasPlayground!$A$1:$B$133,2,FALSE))</f>
        <v>0</v>
      </c>
      <c r="Y9" t="b">
        <f>IF(ISNA(VLOOKUP(B9,[10]hasBaseball!$A$1:$B$24,2,FALSE)),FALSE,VLOOKUP(B9,[10]hasBaseball!$A$1:$B$24,2,FALSE))</f>
        <v>0</v>
      </c>
      <c r="Z9" t="b">
        <f>IF(ISNA(VLOOKUP(B9,[11]hasBasketBall!$A$1:$B$90,2,FALSE)),FALSE,VLOOKUP(B9,[11]hasBasketBall!$A$1:$B$90,2,FALSE))</f>
        <v>0</v>
      </c>
      <c r="AA9" t="b">
        <v>0</v>
      </c>
      <c r="AB9" t="b">
        <v>0</v>
      </c>
      <c r="AC9" t="b">
        <v>0</v>
      </c>
      <c r="AD9" t="b">
        <v>0</v>
      </c>
      <c r="AE9" t="b">
        <f>IF(ISNA(VLOOKUP(B9,[12]hasDogPark!$A$1:$B$14,2,FALSE)),FALSE,VLOOKUP(B9,[12]hasDogPark!$A$1:$B$14,2,FALSE))</f>
        <v>0</v>
      </c>
      <c r="AF9" t="b">
        <v>0</v>
      </c>
      <c r="AG9" t="b">
        <v>0</v>
      </c>
      <c r="AH9" t="b">
        <v>0</v>
      </c>
      <c r="AI9" t="b">
        <v>0</v>
      </c>
      <c r="AJ9" t="b">
        <f>IF(ISNA(VLOOKUP(B9,[13]hasSkatePark!$A$1:$B$16,2,FALSE)),FALSE,VLOOKUP(B9,[13]hasSkatePark!$A$1:$B$16,2,FALSE))</f>
        <v>0</v>
      </c>
      <c r="AK9" t="b">
        <f>IF(ISNA(VLOOKUP(B9,[14]hasSoccer!$A$1:$B$31,2,FALSE)),FALSE,VLOOKUP(B9,[14]hasSoccer!$A$1:$B$31,2,FALSE))</f>
        <v>0</v>
      </c>
      <c r="AL9" t="b">
        <f>IF(ISNA(VLOOKUP(B9,[15]hasSoftball!$A$1:$B$55,2,FALSE)),FALSE,VLOOKUP(B9,[15]hasSoftball!$A$1:$B$55,2,FALSE))</f>
        <v>0</v>
      </c>
      <c r="AM9" t="b">
        <f>IF(ISNA(VLOOKUP(B9,[16]hasTennis!$A$1:$B$34,2,FALSE)),FALSE,VLOOKUP(B9,[16]hasTennis!$A$1:$B$34,2,FALSE))</f>
        <v>0</v>
      </c>
      <c r="AN9" t="b">
        <v>0</v>
      </c>
      <c r="AO9" t="b">
        <f>IF(ISNA(VLOOKUP(B9,[17]hasPool!$A$1:$B$29,2,FALSE)),FALSE,VLOOKUP(B9,[17]hasPool!$A$1:$B$29,2,FALSE))</f>
        <v>0</v>
      </c>
      <c r="AP9" t="b">
        <v>0</v>
      </c>
      <c r="AQ9" t="b">
        <f>IF(ISNA(VLOOKUP(B9,[18]unpavedBike!$A$1:$B$19,2,FALSE)),FALSE,VLOOKUP(B9,[18]unpavedBike!$A$1:$B$19,2,FALSE))</f>
        <v>1</v>
      </c>
      <c r="AS9" t="b">
        <f>IF(ISNA(VLOOKUP(B9,[19]pavedBike!$A$1:$B$62,2,FALSE)),FALSE,VLOOKUP(B9,[19]pavedBike!$A$1:$B$62,2,FALSE))</f>
        <v>1</v>
      </c>
      <c r="AT9" t="b">
        <f>IF(ISNA(VLOOKUP(B9,[20]hasWalkingTrail!$A$1:$B$142,2,FALSE)),FALSE,VLOOKUP(B9,[20]hasWalkingTrail!$A$1:$B$142,2,FALSE))</f>
        <v>1</v>
      </c>
    </row>
    <row r="10" spans="1:48" x14ac:dyDescent="0.2">
      <c r="A10">
        <v>186</v>
      </c>
      <c r="B10" t="s">
        <v>280</v>
      </c>
      <c r="I10">
        <v>2</v>
      </c>
      <c r="J10" t="b">
        <v>0</v>
      </c>
      <c r="N10" t="b">
        <f>IF(ISNA(VLOOKUP(B10,[1]hasCommunityCenter!$A$1:$B$45,2,FALSE)),FALSE,VLOOKUP(B10,[1]hasCommunityCenter!$A$1:$B$45,2,FALSE))</f>
        <v>0</v>
      </c>
      <c r="Q10" t="b">
        <f>'School Parks'!P9=IF(ISNA(VLOOKUP(B10,[2]hasPublicArtDisplay!$A$1:$B$40,2,FALSE)),FALSE,VLOOKUP(B10,[2]hasPublicArtDisplay!$A$1:$B$40,2,FALSE))</f>
        <v>1</v>
      </c>
      <c r="R10" t="b">
        <f>IF(ISNA(VLOOKUP(B10,[3]hasRestrooms!$A$1:$B$63,2,FALSE)),FALSE,VLOOKUP(B10,[3]hasRestrooms!$A$1:$B$63,2,FALSE))</f>
        <v>0</v>
      </c>
      <c r="S10" t="b">
        <f>IF(ISNA(VLOOKUP(B10,[4]hasPortolet!$A$1:$B$81,2,FALSE)),FALSE,VLOOKUP(B10,[4]hasPortolet!$A$1:$B$81,2,FALSE))</f>
        <v>0</v>
      </c>
      <c r="T10" t="b">
        <f>IF(ISNA(VLOOKUP(B10,[5]hasWater!$A$1:$B$157,2,FALSE)),FALSE,VLOOKUP(B10,[5]hasWater!$A$1:$B$157,2,FALSE))</f>
        <v>0</v>
      </c>
      <c r="U10" t="b">
        <f>IF(ISNA(VLOOKUP(B10,[6]hasPavillion!$A$1:$B$97,2,FALSE)),FALSE,VLOOKUP(B10,[6]hasPavillion!$A$1:$B$97,2,FALSE))</f>
        <v>0</v>
      </c>
      <c r="V10" t="b">
        <f>IF(ISNA(VLOOKUP(B10,[7]hasPicnicTable!$A$1:$B$149,2,FALSE)),FALSE,VLOOKUP(B10,[7]hasPicnicTable!$A$1:$B$149,2,FALSE))</f>
        <v>0</v>
      </c>
      <c r="W10" t="b">
        <f>IF(ISNA(VLOOKUP(B10,[8]hasGrill!$A$1:$B$106,2,FALSE)),FALSE,VLOOKUP(B10,[8]hasGrill!$A$1:$B$106,2,FALSE))</f>
        <v>0</v>
      </c>
      <c r="X10" t="b">
        <f>IF(ISNA(VLOOKUP(B10,[9]hasPlayground!$A$1:$B$133,2,FALSE)),FALSE,VLOOKUP(B10,[9]hasPlayground!$A$1:$B$133,2,FALSE))</f>
        <v>0</v>
      </c>
      <c r="Y10" t="b">
        <f>IF(ISNA(VLOOKUP(B10,[10]hasBaseball!$A$1:$B$24,2,FALSE)),FALSE,VLOOKUP(B10,[10]hasBaseball!$A$1:$B$24,2,FALSE))</f>
        <v>0</v>
      </c>
      <c r="Z10" t="b">
        <f>IF(ISNA(VLOOKUP(B10,[11]hasBasketBall!$A$1:$B$90,2,FALSE)),FALSE,VLOOKUP(B10,[11]hasBasketBall!$A$1:$B$90,2,FALSE))</f>
        <v>0</v>
      </c>
      <c r="AA10" t="b">
        <v>0</v>
      </c>
      <c r="AB10" t="b">
        <v>0</v>
      </c>
      <c r="AC10" t="b">
        <v>0</v>
      </c>
      <c r="AD10" t="b">
        <v>0</v>
      </c>
      <c r="AE10" t="b">
        <f>IF(ISNA(VLOOKUP(B10,[12]hasDogPark!$A$1:$B$14,2,FALSE)),FALSE,VLOOKUP(B10,[12]hasDogPark!$A$1:$B$14,2,FALSE))</f>
        <v>0</v>
      </c>
      <c r="AF10" t="b">
        <v>0</v>
      </c>
      <c r="AG10" t="b">
        <v>0</v>
      </c>
      <c r="AH10" t="b">
        <v>0</v>
      </c>
      <c r="AI10" t="b">
        <v>0</v>
      </c>
      <c r="AJ10" t="b">
        <f>IF(ISNA(VLOOKUP(B10,[13]hasSkatePark!$A$1:$B$16,2,FALSE)),FALSE,VLOOKUP(B10,[13]hasSkatePark!$A$1:$B$16,2,FALSE))</f>
        <v>0</v>
      </c>
      <c r="AK10" t="b">
        <f>IF(ISNA(VLOOKUP(B10,[14]hasSoccer!$A$1:$B$31,2,FALSE)),FALSE,VLOOKUP(B10,[14]hasSoccer!$A$1:$B$31,2,FALSE))</f>
        <v>0</v>
      </c>
      <c r="AL10" t="b">
        <f>IF(ISNA(VLOOKUP(B10,[15]hasSoftball!$A$1:$B$55,2,FALSE)),FALSE,VLOOKUP(B10,[15]hasSoftball!$A$1:$B$55,2,FALSE))</f>
        <v>0</v>
      </c>
      <c r="AM10" t="b">
        <f>IF(ISNA(VLOOKUP(B10,[16]hasTennis!$A$1:$B$34,2,FALSE)),FALSE,VLOOKUP(B10,[16]hasTennis!$A$1:$B$34,2,FALSE))</f>
        <v>0</v>
      </c>
      <c r="AN10" t="b">
        <v>0</v>
      </c>
      <c r="AO10" t="b">
        <f>IF(ISNA(VLOOKUP(B10,[17]hasPool!$A$1:$B$29,2,FALSE)),FALSE,VLOOKUP(B10,[17]hasPool!$A$1:$B$29,2,FALSE))</f>
        <v>0</v>
      </c>
      <c r="AP10" t="b">
        <v>0</v>
      </c>
      <c r="AQ10" t="b">
        <f>IF(ISNA(VLOOKUP(B10,[18]unpavedBike!$A$1:$B$19,2,FALSE)),FALSE,VLOOKUP(B10,[18]unpavedBike!$A$1:$B$19,2,FALSE))</f>
        <v>0</v>
      </c>
      <c r="AS10" t="b">
        <f>IF(ISNA(VLOOKUP(B10,[19]pavedBike!$A$1:$B$62,2,FALSE)),FALSE,VLOOKUP(B10,[19]pavedBike!$A$1:$B$62,2,FALSE))</f>
        <v>0</v>
      </c>
      <c r="AT10" t="b">
        <f>IF(ISNA(VLOOKUP(B10,[20]hasWalkingTrail!$A$1:$B$142,2,FALSE)),FALSE,VLOOKUP(B10,[20]hasWalkingTrail!$A$1:$B$142,2,FALSE))</f>
        <v>0</v>
      </c>
    </row>
    <row r="11" spans="1:48" ht="16" customHeight="1" x14ac:dyDescent="0.2">
      <c r="A11">
        <v>232</v>
      </c>
      <c r="B11" t="s">
        <v>316</v>
      </c>
      <c r="C11" t="s">
        <v>399</v>
      </c>
      <c r="D11" t="s">
        <v>42</v>
      </c>
      <c r="E11" t="s">
        <v>400</v>
      </c>
      <c r="I11">
        <v>2</v>
      </c>
      <c r="J11" t="b">
        <v>0</v>
      </c>
      <c r="K11" s="3" t="s">
        <v>401</v>
      </c>
      <c r="L11" s="2" t="s">
        <v>402</v>
      </c>
      <c r="M11" t="s">
        <v>403</v>
      </c>
      <c r="N11" t="b">
        <f>IF(ISNA(VLOOKUP(B11,[1]hasCommunityCenter!$A$1:$B$45,2,FALSE)),FALSE,VLOOKUP(B11,[1]hasCommunityCenter!$A$1:$B$45,2,FALSE))</f>
        <v>0</v>
      </c>
      <c r="Q11" t="b">
        <f>'School Parks'!P10=IF(ISNA(VLOOKUP(B11,[2]hasPublicArtDisplay!$A$1:$B$40,2,FALSE)),FALSE,VLOOKUP(B11,[2]hasPublicArtDisplay!$A$1:$B$40,2,FALSE))</f>
        <v>1</v>
      </c>
      <c r="R11" t="b">
        <f>IF(ISNA(VLOOKUP(B11,[3]hasRestrooms!$A$1:$B$63,2,FALSE)),FALSE,VLOOKUP(B11,[3]hasRestrooms!$A$1:$B$63,2,FALSE))</f>
        <v>0</v>
      </c>
      <c r="S11" t="b">
        <v>1</v>
      </c>
      <c r="T11" t="b">
        <v>1</v>
      </c>
      <c r="U11" t="b">
        <v>1</v>
      </c>
      <c r="V11" t="b">
        <v>1</v>
      </c>
      <c r="W11" t="b">
        <f>IF(ISNA(VLOOKUP(B11,[8]hasGrill!$A$1:$B$106,2,FALSE)),FALSE,VLOOKUP(B11,[8]hasGrill!$A$1:$B$106,2,FALSE))</f>
        <v>0</v>
      </c>
      <c r="X11" t="b">
        <v>1</v>
      </c>
      <c r="Y11" t="b">
        <f>IF(ISNA(VLOOKUP(B11,[10]hasBaseball!$A$1:$B$24,2,FALSE)),FALSE,VLOOKUP(B11,[10]hasBaseball!$A$1:$B$24,2,FALSE))</f>
        <v>0</v>
      </c>
      <c r="Z11" t="b">
        <f>IF(ISNA(VLOOKUP(B11,[11]hasBasketBall!$A$1:$B$90,2,FALSE)),FALSE,VLOOKUP(B11,[11]hasBasketBall!$A$1:$B$90,2,FALSE))</f>
        <v>0</v>
      </c>
      <c r="AA11" t="b">
        <v>0</v>
      </c>
      <c r="AB11" t="b">
        <v>1</v>
      </c>
      <c r="AC11" t="b">
        <v>0</v>
      </c>
      <c r="AD11" t="b">
        <v>0</v>
      </c>
      <c r="AE11" t="b">
        <f>IF(ISNA(VLOOKUP(B11,[12]hasDogPark!$A$1:$B$14,2,FALSE)),FALSE,VLOOKUP(B11,[12]hasDogPark!$A$1:$B$14,2,FALSE))</f>
        <v>0</v>
      </c>
      <c r="AF11" t="b">
        <v>1</v>
      </c>
      <c r="AG11" t="b">
        <v>0</v>
      </c>
      <c r="AH11" t="b">
        <v>0</v>
      </c>
      <c r="AI11" t="b">
        <v>0</v>
      </c>
      <c r="AJ11" t="b">
        <f>IF(ISNA(VLOOKUP(B11,[13]hasSkatePark!$A$1:$B$16,2,FALSE)),FALSE,VLOOKUP(B11,[13]hasSkatePark!$A$1:$B$16,2,FALSE))</f>
        <v>0</v>
      </c>
      <c r="AK11" t="b">
        <f>IF(ISNA(VLOOKUP(B11,[14]hasSoccer!$A$1:$B$31,2,FALSE)),FALSE,VLOOKUP(B11,[14]hasSoccer!$A$1:$B$31,2,FALSE))</f>
        <v>0</v>
      </c>
      <c r="AL11" t="b">
        <f>IF(ISNA(VLOOKUP(B11,[15]hasSoftball!$A$1:$B$55,2,FALSE)),FALSE,VLOOKUP(B11,[15]hasSoftball!$A$1:$B$55,2,FALSE))</f>
        <v>0</v>
      </c>
      <c r="AM11" t="b">
        <f>IF(ISNA(VLOOKUP(B11,[16]hasTennis!$A$1:$B$34,2,FALSE)),FALSE,VLOOKUP(B11,[16]hasTennis!$A$1:$B$34,2,FALSE))</f>
        <v>0</v>
      </c>
      <c r="AN11" t="b">
        <v>0</v>
      </c>
      <c r="AO11" t="b">
        <f>IF(ISNA(VLOOKUP(B11,[17]hasPool!$A$1:$B$29,2,FALSE)),FALSE,VLOOKUP(B11,[17]hasPool!$A$1:$B$29,2,FALSE))</f>
        <v>0</v>
      </c>
      <c r="AP11" t="b">
        <v>0</v>
      </c>
      <c r="AQ11" t="b">
        <v>1</v>
      </c>
      <c r="AR11" t="s">
        <v>404</v>
      </c>
      <c r="AS11" t="b">
        <v>1</v>
      </c>
      <c r="AT11" t="b">
        <v>1</v>
      </c>
      <c r="AU11" t="s">
        <v>404</v>
      </c>
    </row>
    <row r="12" spans="1:48" x14ac:dyDescent="0.2">
      <c r="B12" t="s">
        <v>364</v>
      </c>
      <c r="I12">
        <v>2</v>
      </c>
      <c r="J12" t="b">
        <v>0</v>
      </c>
      <c r="N12" t="b">
        <f>IF(ISNA(VLOOKUP(B12,[1]hasCommunityCenter!$A$1:$B$45,2,FALSE)),FALSE,VLOOKUP(B12,[1]hasCommunityCenter!$A$1:$B$45,2,FALSE))</f>
        <v>0</v>
      </c>
      <c r="Q12" t="b">
        <f>'School Parks'!P11=IF(ISNA(VLOOKUP(B12,[2]hasPublicArtDisplay!$A$1:$B$40,2,FALSE)),FALSE,VLOOKUP(B12,[2]hasPublicArtDisplay!$A$1:$B$40,2,FALSE))</f>
        <v>1</v>
      </c>
      <c r="R12" t="b">
        <f>IF(ISNA(VLOOKUP(B12,[3]hasRestrooms!$A$1:$B$63,2,FALSE)),FALSE,VLOOKUP(B12,[3]hasRestrooms!$A$1:$B$63,2,FALSE))</f>
        <v>0</v>
      </c>
      <c r="S12" t="b">
        <f>IF(ISNA(VLOOKUP(B12,[4]hasPortolet!$A$1:$B$81,2,FALSE)),FALSE,VLOOKUP(B12,[4]hasPortolet!$A$1:$B$81,2,FALSE))</f>
        <v>0</v>
      </c>
      <c r="T12" t="b">
        <f>IF(ISNA(VLOOKUP(B12,[5]hasWater!$A$1:$B$157,2,FALSE)),FALSE,VLOOKUP(B12,[5]hasWater!$A$1:$B$157,2,FALSE))</f>
        <v>0</v>
      </c>
      <c r="U12" t="b">
        <f>IF(ISNA(VLOOKUP(B12,[6]hasPavillion!$A$1:$B$97,2,FALSE)),FALSE,VLOOKUP(B12,[6]hasPavillion!$A$1:$B$97,2,FALSE))</f>
        <v>0</v>
      </c>
      <c r="V12" t="b">
        <f>IF(ISNA(VLOOKUP(B12,[7]hasPicnicTable!$A$1:$B$149,2,FALSE)),FALSE,VLOOKUP(B12,[7]hasPicnicTable!$A$1:$B$149,2,FALSE))</f>
        <v>0</v>
      </c>
      <c r="W12" t="b">
        <f>IF(ISNA(VLOOKUP(B12,[8]hasGrill!$A$1:$B$106,2,FALSE)),FALSE,VLOOKUP(B12,[8]hasGrill!$A$1:$B$106,2,FALSE))</f>
        <v>0</v>
      </c>
      <c r="X12" t="b">
        <f>IF(ISNA(VLOOKUP(B12,[9]hasPlayground!$A$1:$B$133,2,FALSE)),FALSE,VLOOKUP(B12,[9]hasPlayground!$A$1:$B$133,2,FALSE))</f>
        <v>0</v>
      </c>
      <c r="Y12" t="b">
        <f>IF(ISNA(VLOOKUP(B12,[10]hasBaseball!$A$1:$B$24,2,FALSE)),FALSE,VLOOKUP(B12,[10]hasBaseball!$A$1:$B$24,2,FALSE))</f>
        <v>0</v>
      </c>
      <c r="Z12" t="b">
        <f>IF(ISNA(VLOOKUP(B12,[11]hasBasketBall!$A$1:$B$90,2,FALSE)),FALSE,VLOOKUP(B12,[11]hasBasketBall!$A$1:$B$90,2,FALSE))</f>
        <v>0</v>
      </c>
      <c r="AA12" t="b">
        <v>0</v>
      </c>
      <c r="AB12" t="b">
        <v>0</v>
      </c>
      <c r="AC12" t="b">
        <v>0</v>
      </c>
      <c r="AD12" t="b">
        <v>0</v>
      </c>
      <c r="AE12" t="b">
        <f>IF(ISNA(VLOOKUP(B12,[12]hasDogPark!$A$1:$B$14,2,FALSE)),FALSE,VLOOKUP(B12,[12]hasDogPark!$A$1:$B$14,2,FALSE))</f>
        <v>0</v>
      </c>
      <c r="AF12" t="b">
        <v>0</v>
      </c>
      <c r="AG12" t="b">
        <v>0</v>
      </c>
      <c r="AH12" t="b">
        <v>0</v>
      </c>
      <c r="AI12" t="b">
        <v>0</v>
      </c>
      <c r="AJ12" t="b">
        <f>IF(ISNA(VLOOKUP(B12,[13]hasSkatePark!$A$1:$B$16,2,FALSE)),FALSE,VLOOKUP(B12,[13]hasSkatePark!$A$1:$B$16,2,FALSE))</f>
        <v>0</v>
      </c>
      <c r="AK12" t="b">
        <f>IF(ISNA(VLOOKUP(B12,[14]hasSoccer!$A$1:$B$31,2,FALSE)),FALSE,VLOOKUP(B12,[14]hasSoccer!$A$1:$B$31,2,FALSE))</f>
        <v>0</v>
      </c>
      <c r="AL12" t="b">
        <f>IF(ISNA(VLOOKUP(B12,[15]hasSoftball!$A$1:$B$55,2,FALSE)),FALSE,VLOOKUP(B12,[15]hasSoftball!$A$1:$B$55,2,FALSE))</f>
        <v>0</v>
      </c>
      <c r="AM12" t="b">
        <f>IF(ISNA(VLOOKUP(B12,[16]hasTennis!$A$1:$B$34,2,FALSE)),FALSE,VLOOKUP(B12,[16]hasTennis!$A$1:$B$34,2,FALSE))</f>
        <v>0</v>
      </c>
      <c r="AN12" t="b">
        <v>0</v>
      </c>
      <c r="AO12" t="b">
        <f>IF(ISNA(VLOOKUP(B12,[17]hasPool!$A$1:$B$29,2,FALSE)),FALSE,VLOOKUP(B12,[17]hasPool!$A$1:$B$29,2,FALSE))</f>
        <v>0</v>
      </c>
      <c r="AP12" t="b">
        <v>0</v>
      </c>
      <c r="AQ12" t="b">
        <f>IF(ISNA(VLOOKUP(B12,[18]unpavedBike!$A$1:$B$19,2,FALSE)),FALSE,VLOOKUP(B12,[18]unpavedBike!$A$1:$B$19,2,FALSE))</f>
        <v>0</v>
      </c>
      <c r="AS12" t="b">
        <f>IF(ISNA(VLOOKUP(B12,[19]pavedBike!$A$1:$B$62,2,FALSE)),FALSE,VLOOKUP(B12,[19]pavedBike!$A$1:$B$62,2,FALSE))</f>
        <v>0</v>
      </c>
      <c r="AT12" t="b">
        <f>IF(ISNA(VLOOKUP(B12,[20]hasWalkingTrail!$A$1:$B$142,2,FALSE)),FALSE,VLOOKUP(B12,[20]hasWalkingTrail!$A$1:$B$142,2,FALSE))</f>
        <v>0</v>
      </c>
    </row>
  </sheetData>
  <sortState ref="A2:AT12">
    <sortCondition ref="A1"/>
  </sortState>
  <hyperlinks>
    <hyperlink ref="L11" r:id="rId1" xr:uid="{7ACCC330-780B-7544-AED8-B9F181267E2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D5C0F-C1BA-9645-8A30-8AA3C2445448}">
  <dimension ref="A1:AV8"/>
  <sheetViews>
    <sheetView workbookViewId="0">
      <selection activeCell="P1" sqref="P1:W2"/>
    </sheetView>
  </sheetViews>
  <sheetFormatPr baseColWidth="10" defaultRowHeight="16" x14ac:dyDescent="0.2"/>
  <cols>
    <col min="1" max="1" width="6.33203125" bestFit="1" customWidth="1"/>
    <col min="2" max="2" width="24.83203125" bestFit="1" customWidth="1"/>
    <col min="3" max="3" width="7.5" bestFit="1" customWidth="1"/>
    <col min="4" max="4" width="4" bestFit="1" customWidth="1"/>
    <col min="5" max="5" width="5.33203125" bestFit="1" customWidth="1"/>
    <col min="6" max="7" width="7.5" bestFit="1" customWidth="1"/>
    <col min="8" max="8" width="8.83203125" bestFit="1" customWidth="1"/>
    <col min="9" max="9" width="4.6640625" bestFit="1" customWidth="1"/>
    <col min="10" max="10" width="8.1640625" bestFit="1" customWidth="1"/>
    <col min="11" max="11" width="10.1640625" bestFit="1" customWidth="1"/>
    <col min="12" max="12" width="3.33203125" bestFit="1" customWidth="1"/>
    <col min="13" max="13" width="7.1640625" bestFit="1" customWidth="1"/>
    <col min="14" max="14" width="18.83203125" bestFit="1" customWidth="1"/>
    <col min="15" max="15" width="14.6640625" bestFit="1" customWidth="1"/>
    <col min="16" max="16" width="12.83203125" bestFit="1" customWidth="1"/>
    <col min="17" max="17" width="11.33203125" bestFit="1" customWidth="1"/>
    <col min="18" max="18" width="10.33203125" bestFit="1" customWidth="1"/>
    <col min="19" max="19" width="13.1640625" bestFit="1" customWidth="1"/>
    <col min="20" max="20" width="7.5" bestFit="1" customWidth="1"/>
    <col min="21" max="21" width="13" bestFit="1" customWidth="1"/>
    <col min="22" max="22" width="7.83203125" bestFit="1" customWidth="1"/>
    <col min="23" max="23" width="12.5" bestFit="1" customWidth="1"/>
    <col min="24" max="25" width="11" bestFit="1" customWidth="1"/>
    <col min="26" max="26" width="11.33203125" bestFit="1" customWidth="1"/>
    <col min="27" max="27" width="9.5" bestFit="1" customWidth="1"/>
    <col min="29" max="29" width="10.6640625" bestFit="1" customWidth="1"/>
    <col min="30" max="30" width="15.83203125" bestFit="1" customWidth="1"/>
    <col min="31" max="31" width="11.33203125" bestFit="1" customWidth="1"/>
    <col min="32" max="32" width="14.83203125" bestFit="1" customWidth="1"/>
    <col min="33" max="33" width="11.83203125" bestFit="1" customWidth="1"/>
    <col min="34" max="34" width="12" bestFit="1" customWidth="1"/>
    <col min="35" max="35" width="9.33203125" bestFit="1" customWidth="1"/>
    <col min="36" max="36" width="10.33203125" bestFit="1" customWidth="1"/>
    <col min="37" max="37" width="9.33203125" bestFit="1" customWidth="1"/>
    <col min="38" max="38" width="12" bestFit="1" customWidth="1"/>
    <col min="39" max="39" width="7.5" bestFit="1" customWidth="1"/>
    <col min="40" max="40" width="12.33203125" bestFit="1" customWidth="1"/>
    <col min="41" max="41" width="7.6640625" bestFit="1" customWidth="1"/>
    <col min="42" max="42" width="10.6640625" bestFit="1" customWidth="1"/>
    <col min="43" max="43" width="10" bestFit="1" customWidth="1"/>
    <col min="44" max="44" width="15.1640625" bestFit="1" customWidth="1"/>
  </cols>
  <sheetData>
    <row r="1" spans="1:48" x14ac:dyDescent="0.2">
      <c r="A1" t="s">
        <v>0</v>
      </c>
      <c r="B1" t="s">
        <v>1</v>
      </c>
      <c r="C1" t="s">
        <v>2</v>
      </c>
      <c r="D1" t="s">
        <v>3</v>
      </c>
      <c r="E1" t="s">
        <v>4</v>
      </c>
      <c r="F1" t="s">
        <v>5</v>
      </c>
      <c r="G1" t="s">
        <v>6</v>
      </c>
      <c r="H1" t="s">
        <v>7</v>
      </c>
      <c r="I1" t="s">
        <v>8</v>
      </c>
      <c r="J1" t="s">
        <v>9</v>
      </c>
      <c r="K1" t="s">
        <v>10</v>
      </c>
      <c r="L1" t="s">
        <v>11</v>
      </c>
      <c r="M1" t="s">
        <v>12</v>
      </c>
      <c r="N1" t="s">
        <v>13</v>
      </c>
      <c r="O1" t="s">
        <v>51</v>
      </c>
      <c r="P1" t="s">
        <v>54</v>
      </c>
      <c r="Q1" t="s">
        <v>129</v>
      </c>
      <c r="R1" t="s">
        <v>14</v>
      </c>
      <c r="S1" t="s">
        <v>128</v>
      </c>
      <c r="T1" t="s">
        <v>15</v>
      </c>
      <c r="U1" t="s">
        <v>16</v>
      </c>
      <c r="V1" t="s">
        <v>17</v>
      </c>
      <c r="W1" t="s">
        <v>18</v>
      </c>
      <c r="X1" t="s">
        <v>19</v>
      </c>
      <c r="Y1" t="s">
        <v>21</v>
      </c>
      <c r="Z1" t="s">
        <v>20</v>
      </c>
      <c r="AA1" t="s">
        <v>22</v>
      </c>
      <c r="AB1" t="s">
        <v>23</v>
      </c>
      <c r="AC1" t="s">
        <v>52</v>
      </c>
      <c r="AD1" t="s">
        <v>24</v>
      </c>
      <c r="AE1" t="s">
        <v>25</v>
      </c>
      <c r="AF1" t="s">
        <v>26</v>
      </c>
      <c r="AG1" t="s">
        <v>27</v>
      </c>
      <c r="AH1" t="s">
        <v>28</v>
      </c>
      <c r="AI1" t="s">
        <v>29</v>
      </c>
      <c r="AJ1" t="s">
        <v>53</v>
      </c>
      <c r="AK1" t="s">
        <v>30</v>
      </c>
      <c r="AL1" t="s">
        <v>31</v>
      </c>
      <c r="AM1" t="s">
        <v>32</v>
      </c>
      <c r="AN1" t="s">
        <v>33</v>
      </c>
      <c r="AO1" t="s">
        <v>34</v>
      </c>
      <c r="AP1" t="s">
        <v>35</v>
      </c>
      <c r="AQ1" t="s">
        <v>369</v>
      </c>
      <c r="AR1" t="s">
        <v>371</v>
      </c>
      <c r="AS1" t="s">
        <v>370</v>
      </c>
      <c r="AT1" t="s">
        <v>391</v>
      </c>
      <c r="AU1" t="s">
        <v>36</v>
      </c>
      <c r="AV1" t="s">
        <v>37</v>
      </c>
    </row>
    <row r="2" spans="1:48" x14ac:dyDescent="0.2">
      <c r="A2">
        <v>28</v>
      </c>
      <c r="B2" t="s">
        <v>84</v>
      </c>
      <c r="I2">
        <v>3</v>
      </c>
      <c r="J2" t="b">
        <v>0</v>
      </c>
      <c r="N2" t="b">
        <f>IF(ISNA(VLOOKUP(B2,[1]hasCommunityCenter!$A$1:$B$45,2,FALSE)),FALSE,VLOOKUP(B2,[1]hasCommunityCenter!$A$1:$B$45,2,FALSE))</f>
        <v>1</v>
      </c>
      <c r="Q2" t="b">
        <f>'School Parks'!P2=IF(ISNA(VLOOKUP(B2,[2]hasPublicArtDisplay!$A$1:$B$40,2,FALSE)),FALSE,VLOOKUP(B2,[2]hasPublicArtDisplay!$A$1:$B$40,2,FALSE))</f>
        <v>0</v>
      </c>
      <c r="R2" t="b">
        <f>IF(ISNA(VLOOKUP(B2,[3]hasRestrooms!$A$1:$B$63,2,FALSE)),FALSE,VLOOKUP(B2,[3]hasRestrooms!$A$1:$B$63,2,FALSE))</f>
        <v>0</v>
      </c>
      <c r="S2" t="b">
        <f>IF(ISNA(VLOOKUP(B2,[4]hasPortolet!$A$1:$B$81,2,FALSE)),FALSE,VLOOKUP(B2,[4]hasPortolet!$A$1:$B$81,2,FALSE))</f>
        <v>0</v>
      </c>
      <c r="T2" t="b">
        <f>IF(ISNA(VLOOKUP(B2,[5]hasWater!$A$1:$B$157,2,FALSE)),FALSE,VLOOKUP(B2,[5]hasWater!$A$1:$B$157,2,FALSE))</f>
        <v>1</v>
      </c>
      <c r="U2" t="b">
        <f>IF(ISNA(VLOOKUP(B2,[6]hasPavillion!$A$1:$B$97,2,FALSE)),FALSE,VLOOKUP(B2,[6]hasPavillion!$A$1:$B$97,2,FALSE))</f>
        <v>0</v>
      </c>
      <c r="V2" t="b">
        <f>IF(ISNA(VLOOKUP(B2,[7]hasPicnicTable!$A$1:$B$149,2,FALSE)),FALSE,VLOOKUP(B2,[7]hasPicnicTable!$A$1:$B$149,2,FALSE))</f>
        <v>1</v>
      </c>
      <c r="W2" t="b">
        <f>IF(ISNA(VLOOKUP(B2,[8]hasGrill!$A$1:$B$106,2,FALSE)),FALSE,VLOOKUP(B2,[8]hasGrill!$A$1:$B$106,2,FALSE))</f>
        <v>1</v>
      </c>
      <c r="X2" t="b">
        <f>IF(ISNA(VLOOKUP(B2,[9]hasPlayground!$A$1:$B$133,2,FALSE)),FALSE,VLOOKUP(B2,[9]hasPlayground!$A$1:$B$133,2,FALSE))</f>
        <v>1</v>
      </c>
      <c r="Y2" t="b">
        <f>IF(ISNA(VLOOKUP(B2,[10]hasBaseball!$A$1:$B$24,2,FALSE)),FALSE,VLOOKUP(B2,[10]hasBaseball!$A$1:$B$24,2,FALSE))</f>
        <v>0</v>
      </c>
      <c r="Z2" t="b">
        <f>IF(ISNA(VLOOKUP(B2,[11]hasBasketBall!$A$1:$B$90,2,FALSE)),FALSE,VLOOKUP(B2,[11]hasBasketBall!$A$1:$B$90,2,FALSE))</f>
        <v>1</v>
      </c>
      <c r="AC2" t="b">
        <v>0</v>
      </c>
      <c r="AE2" t="b">
        <f>IF(ISNA(VLOOKUP(B2,[12]hasDogPark!$A$1:$B$14,2,FALSE)),FALSE,VLOOKUP(B2,[12]hasDogPark!$A$1:$B$14,2,FALSE))</f>
        <v>0</v>
      </c>
      <c r="AF2" t="b">
        <v>0</v>
      </c>
      <c r="AJ2" t="b">
        <f>IF(ISNA(VLOOKUP(B2,[13]hasSkatePark!$A$1:$B$16,2,FALSE)),FALSE,VLOOKUP(B2,[13]hasSkatePark!$A$1:$B$16,2,FALSE))</f>
        <v>0</v>
      </c>
      <c r="AK2" t="b">
        <f>IF(ISNA(VLOOKUP(B2,[14]hasSoccer!$A$1:$B$31,2,FALSE)),FALSE,VLOOKUP(B2,[14]hasSoccer!$A$1:$B$31,2,FALSE))</f>
        <v>0</v>
      </c>
      <c r="AL2" t="b">
        <f>IF(ISNA(VLOOKUP(B2,[15]hasSoftball!$A$1:$B$55,2,FALSE)),FALSE,VLOOKUP(B2,[15]hasSoftball!$A$1:$B$55,2,FALSE))</f>
        <v>0</v>
      </c>
      <c r="AM2" t="b">
        <f>IF(ISNA(VLOOKUP(B2,[16]hasTennis!$A$1:$B$34,2,FALSE)),FALSE,VLOOKUP(B2,[16]hasTennis!$A$1:$B$34,2,FALSE))</f>
        <v>0</v>
      </c>
      <c r="AO2" t="b">
        <f>IF(ISNA(VLOOKUP(B2,[17]hasPool!$A$1:$B$29,2,FALSE)),FALSE,VLOOKUP(B2,[17]hasPool!$A$1:$B$29,2,FALSE))</f>
        <v>0</v>
      </c>
      <c r="AQ2" t="b">
        <f>IF(ISNA(VLOOKUP(B2,[18]unpavedBike!$A$1:$B$19,2,FALSE)),FALSE,VLOOKUP(B2,[18]unpavedBike!$A$1:$B$19,2,FALSE))</f>
        <v>0</v>
      </c>
      <c r="AS2" t="b">
        <f>IF(ISNA(VLOOKUP(B2,[19]pavedBike!$A$1:$B$62,2,FALSE)),FALSE,VLOOKUP(B2,[19]pavedBike!$A$1:$B$62,2,FALSE))</f>
        <v>0</v>
      </c>
      <c r="AT2" t="b">
        <f>IF(ISNA(VLOOKUP(B2,[20]hasWalkingTrail!$A$1:$B$142,2,FALSE)),FALSE,VLOOKUP(B2,[20]hasWalkingTrail!$A$1:$B$142,2,FALSE))</f>
        <v>0</v>
      </c>
      <c r="AU2">
        <v>1.2</v>
      </c>
    </row>
    <row r="3" spans="1:48" x14ac:dyDescent="0.2">
      <c r="A3">
        <v>100</v>
      </c>
      <c r="B3" t="s">
        <v>85</v>
      </c>
      <c r="I3">
        <v>3</v>
      </c>
      <c r="J3" t="b">
        <v>0</v>
      </c>
      <c r="N3" t="b">
        <f>IF(ISNA(VLOOKUP(B3,[1]hasCommunityCenter!$A$1:$B$45,2,FALSE)),FALSE,VLOOKUP(B3,[1]hasCommunityCenter!$A$1:$B$45,2,FALSE))</f>
        <v>0</v>
      </c>
      <c r="Q3" t="b">
        <f>'School Parks'!P3=IF(ISNA(VLOOKUP(B3,[2]hasPublicArtDisplay!$A$1:$B$40,2,FALSE)),FALSE,VLOOKUP(B3,[2]hasPublicArtDisplay!$A$1:$B$40,2,FALSE))</f>
        <v>1</v>
      </c>
      <c r="R3" t="b">
        <f>IF(ISNA(VLOOKUP(B3,[3]hasRestrooms!$A$1:$B$63,2,FALSE)),FALSE,VLOOKUP(B3,[3]hasRestrooms!$A$1:$B$63,2,FALSE))</f>
        <v>0</v>
      </c>
      <c r="S3" t="b">
        <f>IF(ISNA(VLOOKUP(B3,[4]hasPortolet!$A$1:$B$81,2,FALSE)),FALSE,VLOOKUP(B3,[4]hasPortolet!$A$1:$B$81,2,FALSE))</f>
        <v>0</v>
      </c>
      <c r="T3" t="b">
        <f>IF(ISNA(VLOOKUP(B3,[5]hasWater!$A$1:$B$157,2,FALSE)),FALSE,VLOOKUP(B3,[5]hasWater!$A$1:$B$157,2,FALSE))</f>
        <v>0</v>
      </c>
      <c r="U3" t="b">
        <f>IF(ISNA(VLOOKUP(B3,[6]hasPavillion!$A$1:$B$97,2,FALSE)),FALSE,VLOOKUP(B3,[6]hasPavillion!$A$1:$B$97,2,FALSE))</f>
        <v>0</v>
      </c>
      <c r="V3" t="b">
        <f>IF(ISNA(VLOOKUP(B3,[7]hasPicnicTable!$A$1:$B$149,2,FALSE)),FALSE,VLOOKUP(B3,[7]hasPicnicTable!$A$1:$B$149,2,FALSE))</f>
        <v>0</v>
      </c>
      <c r="W3" t="b">
        <f>IF(ISNA(VLOOKUP(B3,[8]hasGrill!$A$1:$B$106,2,FALSE)),FALSE,VLOOKUP(B3,[8]hasGrill!$A$1:$B$106,2,FALSE))</f>
        <v>0</v>
      </c>
      <c r="X3" t="b">
        <f>IF(ISNA(VLOOKUP(B3,[9]hasPlayground!$A$1:$B$133,2,FALSE)),FALSE,VLOOKUP(B3,[9]hasPlayground!$A$1:$B$133,2,FALSE))</f>
        <v>0</v>
      </c>
      <c r="Y3" t="b">
        <f>IF(ISNA(VLOOKUP(B3,[10]hasBaseball!$A$1:$B$24,2,FALSE)),FALSE,VLOOKUP(B3,[10]hasBaseball!$A$1:$B$24,2,FALSE))</f>
        <v>0</v>
      </c>
      <c r="Z3" t="b">
        <f>IF(ISNA(VLOOKUP(B3,[11]hasBasketBall!$A$1:$B$90,2,FALSE)),FALSE,VLOOKUP(B3,[11]hasBasketBall!$A$1:$B$90,2,FALSE))</f>
        <v>0</v>
      </c>
      <c r="AC3" t="b">
        <v>0</v>
      </c>
      <c r="AE3" t="b">
        <f>IF(ISNA(VLOOKUP(B3,[12]hasDogPark!$A$1:$B$14,2,FALSE)),FALSE,VLOOKUP(B3,[12]hasDogPark!$A$1:$B$14,2,FALSE))</f>
        <v>0</v>
      </c>
      <c r="AF3" t="b">
        <v>0</v>
      </c>
      <c r="AJ3" t="b">
        <f>IF(ISNA(VLOOKUP(B3,[13]hasSkatePark!$A$1:$B$16,2,FALSE)),FALSE,VLOOKUP(B3,[13]hasSkatePark!$A$1:$B$16,2,FALSE))</f>
        <v>0</v>
      </c>
      <c r="AK3" t="b">
        <f>IF(ISNA(VLOOKUP(B3,[14]hasSoccer!$A$1:$B$31,2,FALSE)),FALSE,VLOOKUP(B3,[14]hasSoccer!$A$1:$B$31,2,FALSE))</f>
        <v>0</v>
      </c>
      <c r="AL3" t="b">
        <f>IF(ISNA(VLOOKUP(B3,[15]hasSoftball!$A$1:$B$55,2,FALSE)),FALSE,VLOOKUP(B3,[15]hasSoftball!$A$1:$B$55,2,FALSE))</f>
        <v>0</v>
      </c>
      <c r="AM3" t="b">
        <f>IF(ISNA(VLOOKUP(B3,[16]hasTennis!$A$1:$B$34,2,FALSE)),FALSE,VLOOKUP(B3,[16]hasTennis!$A$1:$B$34,2,FALSE))</f>
        <v>0</v>
      </c>
      <c r="AO3" t="b">
        <f>IF(ISNA(VLOOKUP(B3,[17]hasPool!$A$1:$B$29,2,FALSE)),FALSE,VLOOKUP(B3,[17]hasPool!$A$1:$B$29,2,FALSE))</f>
        <v>0</v>
      </c>
      <c r="AQ3" t="b">
        <f>IF(ISNA(VLOOKUP(B3,[18]unpavedBike!$A$1:$B$19,2,FALSE)),FALSE,VLOOKUP(B3,[18]unpavedBike!$A$1:$B$19,2,FALSE))</f>
        <v>0</v>
      </c>
      <c r="AS3" t="b">
        <f>IF(ISNA(VLOOKUP(B3,[19]pavedBike!$A$1:$B$62,2,FALSE)),FALSE,VLOOKUP(B3,[19]pavedBike!$A$1:$B$62,2,FALSE))</f>
        <v>0</v>
      </c>
    </row>
    <row r="4" spans="1:48" x14ac:dyDescent="0.2">
      <c r="A4">
        <v>107</v>
      </c>
      <c r="B4" t="s">
        <v>86</v>
      </c>
      <c r="I4">
        <v>3</v>
      </c>
      <c r="J4" t="b">
        <v>0</v>
      </c>
      <c r="N4" t="b">
        <f>IF(ISNA(VLOOKUP(B4,[1]hasCommunityCenter!$A$1:$B$45,2,FALSE)),FALSE,VLOOKUP(B4,[1]hasCommunityCenter!$A$1:$B$45,2,FALSE))</f>
        <v>0</v>
      </c>
      <c r="Q4" t="b">
        <f>'School Parks'!P4=IF(ISNA(VLOOKUP(B4,[2]hasPublicArtDisplay!$A$1:$B$40,2,FALSE)),FALSE,VLOOKUP(B4,[2]hasPublicArtDisplay!$A$1:$B$40,2,FALSE))</f>
        <v>1</v>
      </c>
      <c r="R4" t="b">
        <f>IF(ISNA(VLOOKUP(B4,[3]hasRestrooms!$A$1:$B$63,2,FALSE)),FALSE,VLOOKUP(B4,[3]hasRestrooms!$A$1:$B$63,2,FALSE))</f>
        <v>0</v>
      </c>
      <c r="S4" t="b">
        <f>IF(ISNA(VLOOKUP(B4,[4]hasPortolet!$A$1:$B$81,2,FALSE)),FALSE,VLOOKUP(B4,[4]hasPortolet!$A$1:$B$81,2,FALSE))</f>
        <v>0</v>
      </c>
      <c r="T4" t="b">
        <f>IF(ISNA(VLOOKUP(B4,[5]hasWater!$A$1:$B$157,2,FALSE)),FALSE,VLOOKUP(B4,[5]hasWater!$A$1:$B$157,2,FALSE))</f>
        <v>0</v>
      </c>
      <c r="U4" t="b">
        <f>IF(ISNA(VLOOKUP(B4,[6]hasPavillion!$A$1:$B$97,2,FALSE)),FALSE,VLOOKUP(B4,[6]hasPavillion!$A$1:$B$97,2,FALSE))</f>
        <v>0</v>
      </c>
      <c r="V4" t="b">
        <f>IF(ISNA(VLOOKUP(B4,[7]hasPicnicTable!$A$1:$B$149,2,FALSE)),FALSE,VLOOKUP(B4,[7]hasPicnicTable!$A$1:$B$149,2,FALSE))</f>
        <v>0</v>
      </c>
      <c r="W4" t="b">
        <f>IF(ISNA(VLOOKUP(B4,[8]hasGrill!$A$1:$B$106,2,FALSE)),FALSE,VLOOKUP(B4,[8]hasGrill!$A$1:$B$106,2,FALSE))</f>
        <v>0</v>
      </c>
      <c r="X4" t="b">
        <f>IF(ISNA(VLOOKUP(B4,[9]hasPlayground!$A$1:$B$133,2,FALSE)),FALSE,VLOOKUP(B4,[9]hasPlayground!$A$1:$B$133,2,FALSE))</f>
        <v>0</v>
      </c>
      <c r="Y4" t="b">
        <f>IF(ISNA(VLOOKUP(B4,[10]hasBaseball!$A$1:$B$24,2,FALSE)),FALSE,VLOOKUP(B4,[10]hasBaseball!$A$1:$B$24,2,FALSE))</f>
        <v>0</v>
      </c>
      <c r="Z4" t="b">
        <f>IF(ISNA(VLOOKUP(B4,[11]hasBasketBall!$A$1:$B$90,2,FALSE)),FALSE,VLOOKUP(B4,[11]hasBasketBall!$A$1:$B$90,2,FALSE))</f>
        <v>0</v>
      </c>
      <c r="AC4" t="b">
        <v>0</v>
      </c>
      <c r="AE4" t="b">
        <f>IF(ISNA(VLOOKUP(B4,[12]hasDogPark!$A$1:$B$14,2,FALSE)),FALSE,VLOOKUP(B4,[12]hasDogPark!$A$1:$B$14,2,FALSE))</f>
        <v>0</v>
      </c>
      <c r="AF4" t="b">
        <v>0</v>
      </c>
      <c r="AJ4" t="b">
        <f>IF(ISNA(VLOOKUP(B4,[13]hasSkatePark!$A$1:$B$16,2,FALSE)),FALSE,VLOOKUP(B4,[13]hasSkatePark!$A$1:$B$16,2,FALSE))</f>
        <v>0</v>
      </c>
      <c r="AK4" t="b">
        <f>IF(ISNA(VLOOKUP(B4,[14]hasSoccer!$A$1:$B$31,2,FALSE)),FALSE,VLOOKUP(B4,[14]hasSoccer!$A$1:$B$31,2,FALSE))</f>
        <v>0</v>
      </c>
      <c r="AL4" t="b">
        <f>IF(ISNA(VLOOKUP(B4,[15]hasSoftball!$A$1:$B$55,2,FALSE)),FALSE,VLOOKUP(B4,[15]hasSoftball!$A$1:$B$55,2,FALSE))</f>
        <v>0</v>
      </c>
      <c r="AM4" t="b">
        <f>IF(ISNA(VLOOKUP(B4,[16]hasTennis!$A$1:$B$34,2,FALSE)),FALSE,VLOOKUP(B4,[16]hasTennis!$A$1:$B$34,2,FALSE))</f>
        <v>0</v>
      </c>
      <c r="AO4" t="b">
        <f>IF(ISNA(VLOOKUP(B4,[17]hasPool!$A$1:$B$29,2,FALSE)),FALSE,VLOOKUP(B4,[17]hasPool!$A$1:$B$29,2,FALSE))</f>
        <v>0</v>
      </c>
      <c r="AQ4" t="b">
        <f>IF(ISNA(VLOOKUP(B4,[18]unpavedBike!$A$1:$B$19,2,FALSE)),FALSE,VLOOKUP(B4,[18]unpavedBike!$A$1:$B$19,2,FALSE))</f>
        <v>0</v>
      </c>
      <c r="AS4" t="b">
        <f>IF(ISNA(VLOOKUP(B4,[19]pavedBike!$A$1:$B$62,2,FALSE)),FALSE,VLOOKUP(B4,[19]pavedBike!$A$1:$B$62,2,FALSE))</f>
        <v>0</v>
      </c>
    </row>
    <row r="5" spans="1:48" x14ac:dyDescent="0.2">
      <c r="A5">
        <v>212</v>
      </c>
      <c r="B5" t="s">
        <v>87</v>
      </c>
      <c r="I5">
        <v>3</v>
      </c>
      <c r="J5" t="b">
        <v>0</v>
      </c>
      <c r="N5" t="b">
        <f>IF(ISNA(VLOOKUP(B5,[1]hasCommunityCenter!$A$1:$B$45,2,FALSE)),FALSE,VLOOKUP(B5,[1]hasCommunityCenter!$A$1:$B$45,2,FALSE))</f>
        <v>0</v>
      </c>
      <c r="Q5" t="b">
        <f>'School Parks'!P5=IF(ISNA(VLOOKUP(B5,[2]hasPublicArtDisplay!$A$1:$B$40,2,FALSE)),FALSE,VLOOKUP(B5,[2]hasPublicArtDisplay!$A$1:$B$40,2,FALSE))</f>
        <v>1</v>
      </c>
      <c r="R5" t="b">
        <f>IF(ISNA(VLOOKUP(B5,[3]hasRestrooms!$A$1:$B$63,2,FALSE)),FALSE,VLOOKUP(B5,[3]hasRestrooms!$A$1:$B$63,2,FALSE))</f>
        <v>0</v>
      </c>
      <c r="S5" t="b">
        <f>IF(ISNA(VLOOKUP(B5,[4]hasPortolet!$A$1:$B$81,2,FALSE)),FALSE,VLOOKUP(B5,[4]hasPortolet!$A$1:$B$81,2,FALSE))</f>
        <v>0</v>
      </c>
      <c r="T5" t="b">
        <f>IF(ISNA(VLOOKUP(B5,[5]hasWater!$A$1:$B$157,2,FALSE)),FALSE,VLOOKUP(B5,[5]hasWater!$A$1:$B$157,2,FALSE))</f>
        <v>0</v>
      </c>
      <c r="U5" t="b">
        <f>IF(ISNA(VLOOKUP(B5,[6]hasPavillion!$A$1:$B$97,2,FALSE)),FALSE,VLOOKUP(B5,[6]hasPavillion!$A$1:$B$97,2,FALSE))</f>
        <v>0</v>
      </c>
      <c r="V5" t="b">
        <f>IF(ISNA(VLOOKUP(B5,[7]hasPicnicTable!$A$1:$B$149,2,FALSE)),FALSE,VLOOKUP(B5,[7]hasPicnicTable!$A$1:$B$149,2,FALSE))</f>
        <v>0</v>
      </c>
      <c r="W5" t="b">
        <f>IF(ISNA(VLOOKUP(B5,[8]hasGrill!$A$1:$B$106,2,FALSE)),FALSE,VLOOKUP(B5,[8]hasGrill!$A$1:$B$106,2,FALSE))</f>
        <v>0</v>
      </c>
      <c r="X5" t="b">
        <f>IF(ISNA(VLOOKUP(B5,[9]hasPlayground!$A$1:$B$133,2,FALSE)),FALSE,VLOOKUP(B5,[9]hasPlayground!$A$1:$B$133,2,FALSE))</f>
        <v>0</v>
      </c>
      <c r="Y5" t="b">
        <f>IF(ISNA(VLOOKUP(B5,[10]hasBaseball!$A$1:$B$24,2,FALSE)),FALSE,VLOOKUP(B5,[10]hasBaseball!$A$1:$B$24,2,FALSE))</f>
        <v>0</v>
      </c>
      <c r="Z5" t="b">
        <f>IF(ISNA(VLOOKUP(B5,[11]hasBasketBall!$A$1:$B$90,2,FALSE)),FALSE,VLOOKUP(B5,[11]hasBasketBall!$A$1:$B$90,2,FALSE))</f>
        <v>0</v>
      </c>
      <c r="AC5" t="b">
        <v>0</v>
      </c>
      <c r="AE5" t="b">
        <f>IF(ISNA(VLOOKUP(B5,[12]hasDogPark!$A$1:$B$14,2,FALSE)),FALSE,VLOOKUP(B5,[12]hasDogPark!$A$1:$B$14,2,FALSE))</f>
        <v>0</v>
      </c>
      <c r="AF5" t="b">
        <v>0</v>
      </c>
      <c r="AJ5" t="b">
        <f>IF(ISNA(VLOOKUP(B5,[13]hasSkatePark!$A$1:$B$16,2,FALSE)),FALSE,VLOOKUP(B5,[13]hasSkatePark!$A$1:$B$16,2,FALSE))</f>
        <v>0</v>
      </c>
      <c r="AK5" t="b">
        <f>IF(ISNA(VLOOKUP(B5,[14]hasSoccer!$A$1:$B$31,2,FALSE)),FALSE,VLOOKUP(B5,[14]hasSoccer!$A$1:$B$31,2,FALSE))</f>
        <v>0</v>
      </c>
      <c r="AL5" t="b">
        <f>IF(ISNA(VLOOKUP(B5,[15]hasSoftball!$A$1:$B$55,2,FALSE)),FALSE,VLOOKUP(B5,[15]hasSoftball!$A$1:$B$55,2,FALSE))</f>
        <v>0</v>
      </c>
      <c r="AM5" t="b">
        <f>IF(ISNA(VLOOKUP(B5,[16]hasTennis!$A$1:$B$34,2,FALSE)),FALSE,VLOOKUP(B5,[16]hasTennis!$A$1:$B$34,2,FALSE))</f>
        <v>0</v>
      </c>
      <c r="AO5" t="b">
        <f>IF(ISNA(VLOOKUP(B5,[17]hasPool!$A$1:$B$29,2,FALSE)),FALSE,VLOOKUP(B5,[17]hasPool!$A$1:$B$29,2,FALSE))</f>
        <v>1</v>
      </c>
      <c r="AQ5" t="b">
        <f>IF(ISNA(VLOOKUP(B5,[18]unpavedBike!$A$1:$B$19,2,FALSE)),FALSE,VLOOKUP(B5,[18]unpavedBike!$A$1:$B$19,2,FALSE))</f>
        <v>0</v>
      </c>
      <c r="AS5" t="b">
        <f>IF(ISNA(VLOOKUP(B5,[19]pavedBike!$A$1:$B$62,2,FALSE)),FALSE,VLOOKUP(B5,[19]pavedBike!$A$1:$B$62,2,FALSE))</f>
        <v>0</v>
      </c>
    </row>
    <row r="6" spans="1:48" x14ac:dyDescent="0.2">
      <c r="A6">
        <v>213</v>
      </c>
      <c r="B6" t="s">
        <v>88</v>
      </c>
      <c r="I6">
        <v>3</v>
      </c>
      <c r="J6" t="b">
        <v>0</v>
      </c>
      <c r="N6" t="b">
        <f>IF(ISNA(VLOOKUP(B6,[1]hasCommunityCenter!$A$1:$B$45,2,FALSE)),FALSE,VLOOKUP(B6,[1]hasCommunityCenter!$A$1:$B$45,2,FALSE))</f>
        <v>0</v>
      </c>
      <c r="Q6" t="b">
        <f>'School Parks'!P6=IF(ISNA(VLOOKUP(B6,[2]hasPublicArtDisplay!$A$1:$B$40,2,FALSE)),FALSE,VLOOKUP(B6,[2]hasPublicArtDisplay!$A$1:$B$40,2,FALSE))</f>
        <v>1</v>
      </c>
      <c r="R6" t="b">
        <f>IF(ISNA(VLOOKUP(B6,[3]hasRestrooms!$A$1:$B$63,2,FALSE)),FALSE,VLOOKUP(B6,[3]hasRestrooms!$A$1:$B$63,2,FALSE))</f>
        <v>0</v>
      </c>
      <c r="S6" t="b">
        <f>IF(ISNA(VLOOKUP(B6,[4]hasPortolet!$A$1:$B$81,2,FALSE)),FALSE,VLOOKUP(B6,[4]hasPortolet!$A$1:$B$81,2,FALSE))</f>
        <v>0</v>
      </c>
      <c r="T6" t="b">
        <f>IF(ISNA(VLOOKUP(B6,[5]hasWater!$A$1:$B$157,2,FALSE)),FALSE,VLOOKUP(B6,[5]hasWater!$A$1:$B$157,2,FALSE))</f>
        <v>0</v>
      </c>
      <c r="U6" t="b">
        <f>IF(ISNA(VLOOKUP(B6,[6]hasPavillion!$A$1:$B$97,2,FALSE)),FALSE,VLOOKUP(B6,[6]hasPavillion!$A$1:$B$97,2,FALSE))</f>
        <v>0</v>
      </c>
      <c r="V6" t="b">
        <f>IF(ISNA(VLOOKUP(B6,[7]hasPicnicTable!$A$1:$B$149,2,FALSE)),FALSE,VLOOKUP(B6,[7]hasPicnicTable!$A$1:$B$149,2,FALSE))</f>
        <v>0</v>
      </c>
      <c r="W6" t="b">
        <f>IF(ISNA(VLOOKUP(B6,[8]hasGrill!$A$1:$B$106,2,FALSE)),FALSE,VLOOKUP(B6,[8]hasGrill!$A$1:$B$106,2,FALSE))</f>
        <v>0</v>
      </c>
      <c r="X6" t="b">
        <f>IF(ISNA(VLOOKUP(B6,[9]hasPlayground!$A$1:$B$133,2,FALSE)),FALSE,VLOOKUP(B6,[9]hasPlayground!$A$1:$B$133,2,FALSE))</f>
        <v>0</v>
      </c>
      <c r="Y6" t="b">
        <f>IF(ISNA(VLOOKUP(B6,[10]hasBaseball!$A$1:$B$24,2,FALSE)),FALSE,VLOOKUP(B6,[10]hasBaseball!$A$1:$B$24,2,FALSE))</f>
        <v>0</v>
      </c>
      <c r="Z6" t="b">
        <f>IF(ISNA(VLOOKUP(B6,[11]hasBasketBall!$A$1:$B$90,2,FALSE)),FALSE,VLOOKUP(B6,[11]hasBasketBall!$A$1:$B$90,2,FALSE))</f>
        <v>0</v>
      </c>
      <c r="AC6" t="b">
        <v>0</v>
      </c>
      <c r="AE6" t="b">
        <f>IF(ISNA(VLOOKUP(B6,[12]hasDogPark!$A$1:$B$14,2,FALSE)),FALSE,VLOOKUP(B6,[12]hasDogPark!$A$1:$B$14,2,FALSE))</f>
        <v>0</v>
      </c>
      <c r="AF6" t="b">
        <v>0</v>
      </c>
      <c r="AJ6" t="b">
        <f>IF(ISNA(VLOOKUP(B6,[13]hasSkatePark!$A$1:$B$16,2,FALSE)),FALSE,VLOOKUP(B6,[13]hasSkatePark!$A$1:$B$16,2,FALSE))</f>
        <v>0</v>
      </c>
      <c r="AK6" t="b">
        <f>IF(ISNA(VLOOKUP(B6,[14]hasSoccer!$A$1:$B$31,2,FALSE)),FALSE,VLOOKUP(B6,[14]hasSoccer!$A$1:$B$31,2,FALSE))</f>
        <v>0</v>
      </c>
      <c r="AL6" t="b">
        <f>IF(ISNA(VLOOKUP(B6,[15]hasSoftball!$A$1:$B$55,2,FALSE)),FALSE,VLOOKUP(B6,[15]hasSoftball!$A$1:$B$55,2,FALSE))</f>
        <v>0</v>
      </c>
      <c r="AM6" t="b">
        <f>IF(ISNA(VLOOKUP(B6,[16]hasTennis!$A$1:$B$34,2,FALSE)),FALSE,VLOOKUP(B6,[16]hasTennis!$A$1:$B$34,2,FALSE))</f>
        <v>0</v>
      </c>
      <c r="AO6" t="b">
        <f>IF(ISNA(VLOOKUP(B6,[17]hasPool!$A$1:$B$29,2,FALSE)),FALSE,VLOOKUP(B6,[17]hasPool!$A$1:$B$29,2,FALSE))</f>
        <v>0</v>
      </c>
      <c r="AQ6" t="b">
        <f>IF(ISNA(VLOOKUP(B6,[18]unpavedBike!$A$1:$B$19,2,FALSE)),FALSE,VLOOKUP(B6,[18]unpavedBike!$A$1:$B$19,2,FALSE))</f>
        <v>0</v>
      </c>
      <c r="AS6" t="b">
        <f>IF(ISNA(VLOOKUP(B6,[19]pavedBike!$A$1:$B$62,2,FALSE)),FALSE,VLOOKUP(B6,[19]pavedBike!$A$1:$B$62,2,FALSE))</f>
        <v>0</v>
      </c>
    </row>
    <row r="7" spans="1:48" x14ac:dyDescent="0.2">
      <c r="A7">
        <v>227</v>
      </c>
      <c r="B7" t="s">
        <v>89</v>
      </c>
      <c r="I7">
        <v>3</v>
      </c>
      <c r="J7" t="b">
        <v>0</v>
      </c>
      <c r="N7" t="b">
        <f>IF(ISNA(VLOOKUP(B7,[1]hasCommunityCenter!$A$1:$B$45,2,FALSE)),FALSE,VLOOKUP(B7,[1]hasCommunityCenter!$A$1:$B$45,2,FALSE))</f>
        <v>0</v>
      </c>
      <c r="Q7" t="b">
        <f>'School Parks'!P7=IF(ISNA(VLOOKUP(B7,[2]hasPublicArtDisplay!$A$1:$B$40,2,FALSE)),FALSE,VLOOKUP(B7,[2]hasPublicArtDisplay!$A$1:$B$40,2,FALSE))</f>
        <v>0</v>
      </c>
      <c r="R7" t="b">
        <f>IF(ISNA(VLOOKUP(B7,[3]hasRestrooms!$A$1:$B$63,2,FALSE)),FALSE,VLOOKUP(B7,[3]hasRestrooms!$A$1:$B$63,2,FALSE))</f>
        <v>0</v>
      </c>
      <c r="S7" t="b">
        <f>IF(ISNA(VLOOKUP(B7,[4]hasPortolet!$A$1:$B$81,2,FALSE)),FALSE,VLOOKUP(B7,[4]hasPortolet!$A$1:$B$81,2,FALSE))</f>
        <v>0</v>
      </c>
      <c r="T7" t="b">
        <f>IF(ISNA(VLOOKUP(B7,[5]hasWater!$A$1:$B$157,2,FALSE)),FALSE,VLOOKUP(B7,[5]hasWater!$A$1:$B$157,2,FALSE))</f>
        <v>0</v>
      </c>
      <c r="U7" t="b">
        <f>IF(ISNA(VLOOKUP(B7,[6]hasPavillion!$A$1:$B$97,2,FALSE)),FALSE,VLOOKUP(B7,[6]hasPavillion!$A$1:$B$97,2,FALSE))</f>
        <v>0</v>
      </c>
      <c r="V7" t="b">
        <f>IF(ISNA(VLOOKUP(B7,[7]hasPicnicTable!$A$1:$B$149,2,FALSE)),FALSE,VLOOKUP(B7,[7]hasPicnicTable!$A$1:$B$149,2,FALSE))</f>
        <v>0</v>
      </c>
      <c r="W7" t="b">
        <f>IF(ISNA(VLOOKUP(B7,[8]hasGrill!$A$1:$B$106,2,FALSE)),FALSE,VLOOKUP(B7,[8]hasGrill!$A$1:$B$106,2,FALSE))</f>
        <v>0</v>
      </c>
      <c r="X7" t="b">
        <f>IF(ISNA(VLOOKUP(B7,[9]hasPlayground!$A$1:$B$133,2,FALSE)),FALSE,VLOOKUP(B7,[9]hasPlayground!$A$1:$B$133,2,FALSE))</f>
        <v>0</v>
      </c>
      <c r="Y7" t="b">
        <f>IF(ISNA(VLOOKUP(B7,[10]hasBaseball!$A$1:$B$24,2,FALSE)),FALSE,VLOOKUP(B7,[10]hasBaseball!$A$1:$B$24,2,FALSE))</f>
        <v>0</v>
      </c>
      <c r="Z7" t="b">
        <f>IF(ISNA(VLOOKUP(B7,[11]hasBasketBall!$A$1:$B$90,2,FALSE)),FALSE,VLOOKUP(B7,[11]hasBasketBall!$A$1:$B$90,2,FALSE))</f>
        <v>0</v>
      </c>
      <c r="AC7" t="b">
        <v>0</v>
      </c>
      <c r="AE7" t="b">
        <f>IF(ISNA(VLOOKUP(B7,[12]hasDogPark!$A$1:$B$14,2,FALSE)),FALSE,VLOOKUP(B7,[12]hasDogPark!$A$1:$B$14,2,FALSE))</f>
        <v>0</v>
      </c>
      <c r="AF7" t="b">
        <v>0</v>
      </c>
      <c r="AJ7" t="b">
        <f>IF(ISNA(VLOOKUP(B7,[13]hasSkatePark!$A$1:$B$16,2,FALSE)),FALSE,VLOOKUP(B7,[13]hasSkatePark!$A$1:$B$16,2,FALSE))</f>
        <v>0</v>
      </c>
      <c r="AK7" t="b">
        <f>IF(ISNA(VLOOKUP(B7,[14]hasSoccer!$A$1:$B$31,2,FALSE)),FALSE,VLOOKUP(B7,[14]hasSoccer!$A$1:$B$31,2,FALSE))</f>
        <v>0</v>
      </c>
      <c r="AL7" t="b">
        <f>IF(ISNA(VLOOKUP(B7,[15]hasSoftball!$A$1:$B$55,2,FALSE)),FALSE,VLOOKUP(B7,[15]hasSoftball!$A$1:$B$55,2,FALSE))</f>
        <v>0</v>
      </c>
      <c r="AM7" t="b">
        <f>IF(ISNA(VLOOKUP(B7,[16]hasTennis!$A$1:$B$34,2,FALSE)),FALSE,VLOOKUP(B7,[16]hasTennis!$A$1:$B$34,2,FALSE))</f>
        <v>0</v>
      </c>
      <c r="AO7" t="b">
        <f>IF(ISNA(VLOOKUP(B7,[17]hasPool!$A$1:$B$29,2,FALSE)),FALSE,VLOOKUP(B7,[17]hasPool!$A$1:$B$29,2,FALSE))</f>
        <v>0</v>
      </c>
      <c r="AQ7" t="b">
        <f>IF(ISNA(VLOOKUP(B7,[18]unpavedBike!$A$1:$B$19,2,FALSE)),FALSE,VLOOKUP(B7,[18]unpavedBike!$A$1:$B$19,2,FALSE))</f>
        <v>0</v>
      </c>
      <c r="AS7" t="b">
        <f>IF(ISNA(VLOOKUP(B7,[19]pavedBike!$A$1:$B$62,2,FALSE)),FALSE,VLOOKUP(B7,[19]pavedBike!$A$1:$B$62,2,FALSE))</f>
        <v>0</v>
      </c>
    </row>
    <row r="8" spans="1:48" x14ac:dyDescent="0.2">
      <c r="A8">
        <v>314</v>
      </c>
      <c r="B8" t="s">
        <v>90</v>
      </c>
      <c r="I8">
        <v>3</v>
      </c>
      <c r="J8" t="b">
        <v>0</v>
      </c>
      <c r="N8" t="b">
        <f>IF(ISNA(VLOOKUP(B8,[1]hasCommunityCenter!$A$1:$B$45,2,FALSE)),FALSE,VLOOKUP(B8,[1]hasCommunityCenter!$A$1:$B$45,2,FALSE))</f>
        <v>0</v>
      </c>
      <c r="Q8" t="b">
        <f>'School Parks'!P8=IF(ISNA(VLOOKUP(B8,[2]hasPublicArtDisplay!$A$1:$B$40,2,FALSE)),FALSE,VLOOKUP(B8,[2]hasPublicArtDisplay!$A$1:$B$40,2,FALSE))</f>
        <v>1</v>
      </c>
      <c r="R8" t="b">
        <f>IF(ISNA(VLOOKUP(B8,[3]hasRestrooms!$A$1:$B$63,2,FALSE)),FALSE,VLOOKUP(B8,[3]hasRestrooms!$A$1:$B$63,2,FALSE))</f>
        <v>0</v>
      </c>
      <c r="S8" t="b">
        <f>IF(ISNA(VLOOKUP(B8,[4]hasPortolet!$A$1:$B$81,2,FALSE)),FALSE,VLOOKUP(B8,[4]hasPortolet!$A$1:$B$81,2,FALSE))</f>
        <v>0</v>
      </c>
      <c r="T8" t="b">
        <f>IF(ISNA(VLOOKUP(B8,[5]hasWater!$A$1:$B$157,2,FALSE)),FALSE,VLOOKUP(B8,[5]hasWater!$A$1:$B$157,2,FALSE))</f>
        <v>0</v>
      </c>
      <c r="U8" t="b">
        <f>IF(ISNA(VLOOKUP(B8,[6]hasPavillion!$A$1:$B$97,2,FALSE)),FALSE,VLOOKUP(B8,[6]hasPavillion!$A$1:$B$97,2,FALSE))</f>
        <v>0</v>
      </c>
      <c r="V8" t="b">
        <f>IF(ISNA(VLOOKUP(B8,[7]hasPicnicTable!$A$1:$B$149,2,FALSE)),FALSE,VLOOKUP(B8,[7]hasPicnicTable!$A$1:$B$149,2,FALSE))</f>
        <v>0</v>
      </c>
      <c r="W8" t="b">
        <f>IF(ISNA(VLOOKUP(B8,[8]hasGrill!$A$1:$B$106,2,FALSE)),FALSE,VLOOKUP(B8,[8]hasGrill!$A$1:$B$106,2,FALSE))</f>
        <v>0</v>
      </c>
      <c r="X8" t="b">
        <f>IF(ISNA(VLOOKUP(B8,[9]hasPlayground!$A$1:$B$133,2,FALSE)),FALSE,VLOOKUP(B8,[9]hasPlayground!$A$1:$B$133,2,FALSE))</f>
        <v>0</v>
      </c>
      <c r="Y8" t="b">
        <f>IF(ISNA(VLOOKUP(B8,[10]hasBaseball!$A$1:$B$24,2,FALSE)),FALSE,VLOOKUP(B8,[10]hasBaseball!$A$1:$B$24,2,FALSE))</f>
        <v>0</v>
      </c>
      <c r="Z8" t="b">
        <f>IF(ISNA(VLOOKUP(B8,[11]hasBasketBall!$A$1:$B$90,2,FALSE)),FALSE,VLOOKUP(B8,[11]hasBasketBall!$A$1:$B$90,2,FALSE))</f>
        <v>0</v>
      </c>
      <c r="AC8" t="b">
        <v>0</v>
      </c>
      <c r="AE8" t="b">
        <f>IF(ISNA(VLOOKUP(B8,[12]hasDogPark!$A$1:$B$14,2,FALSE)),FALSE,VLOOKUP(B8,[12]hasDogPark!$A$1:$B$14,2,FALSE))</f>
        <v>0</v>
      </c>
      <c r="AF8" t="b">
        <v>0</v>
      </c>
      <c r="AJ8" t="b">
        <f>IF(ISNA(VLOOKUP(B8,[13]hasSkatePark!$A$1:$B$16,2,FALSE)),FALSE,VLOOKUP(B8,[13]hasSkatePark!$A$1:$B$16,2,FALSE))</f>
        <v>0</v>
      </c>
      <c r="AK8" t="b">
        <f>IF(ISNA(VLOOKUP(B8,[14]hasSoccer!$A$1:$B$31,2,FALSE)),FALSE,VLOOKUP(B8,[14]hasSoccer!$A$1:$B$31,2,FALSE))</f>
        <v>1</v>
      </c>
      <c r="AL8" t="b">
        <f>IF(ISNA(VLOOKUP(B8,[15]hasSoftball!$A$1:$B$55,2,FALSE)),FALSE,VLOOKUP(B8,[15]hasSoftball!$A$1:$B$55,2,FALSE))</f>
        <v>0</v>
      </c>
      <c r="AM8" t="b">
        <f>IF(ISNA(VLOOKUP(B8,[16]hasTennis!$A$1:$B$34,2,FALSE)),FALSE,VLOOKUP(B8,[16]hasTennis!$A$1:$B$34,2,FALSE))</f>
        <v>0</v>
      </c>
      <c r="AO8" t="b">
        <f>IF(ISNA(VLOOKUP(B8,[17]hasPool!$A$1:$B$29,2,FALSE)),FALSE,VLOOKUP(B8,[17]hasPool!$A$1:$B$29,2,FALSE))</f>
        <v>0</v>
      </c>
      <c r="AQ8" t="b">
        <f>IF(ISNA(VLOOKUP(B8,[18]unpavedBike!$A$1:$B$19,2,FALSE)),FALSE,VLOOKUP(B8,[18]unpavedBike!$A$1:$B$19,2,FALSE))</f>
        <v>0</v>
      </c>
      <c r="AS8" t="b">
        <f>IF(ISNA(VLOOKUP(B8,[19]pavedBike!$A$1:$B$62,2,FALSE)),FALSE,VLOOKUP(B8,[19]pavedBike!$A$1:$B$62,2,FALSE))</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99A89-02F6-F949-B1C1-44A2FBD79F0F}">
  <dimension ref="A1:W30"/>
  <sheetViews>
    <sheetView workbookViewId="0">
      <selection activeCell="O2" sqref="O2:U30"/>
    </sheetView>
  </sheetViews>
  <sheetFormatPr baseColWidth="10" defaultRowHeight="16" x14ac:dyDescent="0.2"/>
  <cols>
    <col min="1" max="1" width="6.33203125" bestFit="1" customWidth="1"/>
    <col min="2" max="2" width="39" bestFit="1" customWidth="1"/>
    <col min="3" max="3" width="7.5" bestFit="1" customWidth="1"/>
    <col min="4" max="4" width="4" bestFit="1" customWidth="1"/>
    <col min="5" max="5" width="5.33203125" bestFit="1" customWidth="1"/>
    <col min="6" max="7" width="7.5" bestFit="1" customWidth="1"/>
    <col min="8" max="8" width="8.83203125" bestFit="1" customWidth="1"/>
    <col min="9" max="9" width="4.6640625" bestFit="1" customWidth="1"/>
    <col min="10" max="10" width="8.1640625" bestFit="1" customWidth="1"/>
    <col min="11" max="11" width="10.1640625" bestFit="1" customWidth="1"/>
    <col min="12" max="12" width="3.33203125" bestFit="1" customWidth="1"/>
    <col min="13" max="13" width="7.1640625" bestFit="1" customWidth="1"/>
    <col min="14" max="14" width="12.83203125" bestFit="1" customWidth="1"/>
    <col min="15" max="15" width="12.83203125" customWidth="1"/>
    <col min="16" max="16" width="9.1640625" bestFit="1" customWidth="1"/>
    <col min="17" max="17" width="10.33203125" bestFit="1" customWidth="1"/>
    <col min="18" max="18" width="13.1640625" bestFit="1" customWidth="1"/>
    <col min="19" max="19" width="7.83203125" bestFit="1" customWidth="1"/>
    <col min="20" max="20" width="11.33203125" bestFit="1" customWidth="1"/>
    <col min="21" max="21" width="15.1640625" bestFit="1" customWidth="1"/>
  </cols>
  <sheetData>
    <row r="1" spans="1:23" x14ac:dyDescent="0.2">
      <c r="A1" t="s">
        <v>0</v>
      </c>
      <c r="B1" t="s">
        <v>1</v>
      </c>
      <c r="C1" t="s">
        <v>2</v>
      </c>
      <c r="D1" t="s">
        <v>3</v>
      </c>
      <c r="E1" t="s">
        <v>4</v>
      </c>
      <c r="F1" t="s">
        <v>5</v>
      </c>
      <c r="G1" t="s">
        <v>6</v>
      </c>
      <c r="H1" t="s">
        <v>7</v>
      </c>
      <c r="I1" t="s">
        <v>8</v>
      </c>
      <c r="J1" t="s">
        <v>9</v>
      </c>
      <c r="K1" t="s">
        <v>10</v>
      </c>
      <c r="L1" t="s">
        <v>11</v>
      </c>
      <c r="M1" t="s">
        <v>12</v>
      </c>
      <c r="N1" t="s">
        <v>54</v>
      </c>
      <c r="O1" t="s">
        <v>129</v>
      </c>
      <c r="P1" t="s">
        <v>14</v>
      </c>
      <c r="Q1" t="s">
        <v>128</v>
      </c>
      <c r="R1" t="s">
        <v>15</v>
      </c>
      <c r="S1" t="s">
        <v>16</v>
      </c>
      <c r="T1" t="s">
        <v>17</v>
      </c>
      <c r="U1" t="s">
        <v>18</v>
      </c>
      <c r="V1" t="s">
        <v>23</v>
      </c>
      <c r="W1" t="s">
        <v>37</v>
      </c>
    </row>
    <row r="2" spans="1:23" x14ac:dyDescent="0.2">
      <c r="A2">
        <v>52</v>
      </c>
      <c r="B2" t="s">
        <v>91</v>
      </c>
      <c r="I2">
        <v>4</v>
      </c>
      <c r="J2" t="b">
        <v>0</v>
      </c>
      <c r="O2" t="b">
        <f>IF(ISNA(VLOOKUP(B2,[2]hasPublicArtDisplay!$A$1:$B$40,2,FALSE)),FALSE,VLOOKUP(B2,[2]hasPublicArtDisplay!$A$1:$B$40,2,FALSE))</f>
        <v>0</v>
      </c>
      <c r="P2" t="b">
        <f>IF(ISNA(VLOOKUP(B2,[3]hasRestrooms!$A$1:$B$63,2,FALSE)),FALSE,VLOOKUP(B2,[3]hasRestrooms!$A$1:$B$63,2,FALSE))</f>
        <v>0</v>
      </c>
      <c r="Q2" t="b">
        <f>IF(ISNA(VLOOKUP(B2,[4]hasPortolet!$A$1:$B$81,2,FALSE)),FALSE,VLOOKUP(B2,[4]hasPortolet!$A$1:$B$81,2,FALSE))</f>
        <v>1</v>
      </c>
      <c r="R2" t="b">
        <f>IF(ISNA(VLOOKUP(B2,[5]hasWater!$A$1:$B$157,2,FALSE)),FALSE,VLOOKUP(B2,[5]hasWater!$A$1:$B$157,2,FALSE))</f>
        <v>1</v>
      </c>
      <c r="S2" t="b">
        <f>IF(ISNA(VLOOKUP(B2,[6]hasPavillion!$A$1:$B$97,2,FALSE)),FALSE,VLOOKUP(B2,[6]hasPavillion!$A$1:$B$97,2,FALSE))</f>
        <v>0</v>
      </c>
      <c r="T2" t="b">
        <f>IF(ISNA(VLOOKUP(B2,[7]hasPicnicTable!$A$1:$B$149,2,FALSE)),FALSE,VLOOKUP(B2,[7]hasPicnicTable!$A$1:$B$149,2,FALSE))</f>
        <v>0</v>
      </c>
      <c r="U2" t="b">
        <f>IF(ISNA(VLOOKUP(B2,[8]hasGrill!$A$1:$B$106,2,FALSE)),FALSE,VLOOKUP(B2,[8]hasGrill!$A$1:$B$106,2,FALSE))</f>
        <v>0</v>
      </c>
    </row>
    <row r="3" spans="1:23" x14ac:dyDescent="0.2">
      <c r="A3">
        <v>350</v>
      </c>
      <c r="B3" t="s">
        <v>92</v>
      </c>
      <c r="I3">
        <v>4</v>
      </c>
      <c r="J3" t="b">
        <v>0</v>
      </c>
      <c r="O3" t="b">
        <f>IF(ISNA(VLOOKUP(B3,[2]hasPublicArtDisplay!$A$1:$B$40,2,FALSE)),FALSE,VLOOKUP(B3,[2]hasPublicArtDisplay!$A$1:$B$40,2,FALSE))</f>
        <v>0</v>
      </c>
      <c r="P3" t="b">
        <f>IF(ISNA(VLOOKUP(B3,[3]hasRestrooms!$A$1:$B$63,2,FALSE)),FALSE,VLOOKUP(B3,[3]hasRestrooms!$A$1:$B$63,2,FALSE))</f>
        <v>0</v>
      </c>
      <c r="Q3" t="b">
        <f>IF(ISNA(VLOOKUP(B3,[4]hasPortolet!$A$1:$B$81,2,FALSE)),FALSE,VLOOKUP(B3,[4]hasPortolet!$A$1:$B$81,2,FALSE))</f>
        <v>0</v>
      </c>
      <c r="R3" t="b">
        <f>IF(ISNA(VLOOKUP(B3,[5]hasWater!$A$1:$B$157,2,FALSE)),FALSE,VLOOKUP(B3,[5]hasWater!$A$1:$B$157,2,FALSE))</f>
        <v>0</v>
      </c>
      <c r="S3" t="b">
        <f>IF(ISNA(VLOOKUP(B3,[6]hasPavillion!$A$1:$B$97,2,FALSE)),FALSE,VLOOKUP(B3,[6]hasPavillion!$A$1:$B$97,2,FALSE))</f>
        <v>0</v>
      </c>
      <c r="T3" t="b">
        <f>IF(ISNA(VLOOKUP(B3,[7]hasPicnicTable!$A$1:$B$149,2,FALSE)),FALSE,VLOOKUP(B3,[7]hasPicnicTable!$A$1:$B$149,2,FALSE))</f>
        <v>0</v>
      </c>
      <c r="U3" t="b">
        <f>IF(ISNA(VLOOKUP(B3,[8]hasGrill!$A$1:$B$106,2,FALSE)),FALSE,VLOOKUP(B3,[8]hasGrill!$A$1:$B$106,2,FALSE))</f>
        <v>0</v>
      </c>
    </row>
    <row r="4" spans="1:23" x14ac:dyDescent="0.2">
      <c r="A4">
        <v>351</v>
      </c>
      <c r="B4" t="s">
        <v>93</v>
      </c>
      <c r="I4">
        <v>4</v>
      </c>
      <c r="J4" t="b">
        <v>0</v>
      </c>
      <c r="O4" t="b">
        <f>IF(ISNA(VLOOKUP(B4,[2]hasPublicArtDisplay!$A$1:$B$40,2,FALSE)),FALSE,VLOOKUP(B4,[2]hasPublicArtDisplay!$A$1:$B$40,2,FALSE))</f>
        <v>0</v>
      </c>
      <c r="P4" t="b">
        <f>IF(ISNA(VLOOKUP(B4,[3]hasRestrooms!$A$1:$B$63,2,FALSE)),FALSE,VLOOKUP(B4,[3]hasRestrooms!$A$1:$B$63,2,FALSE))</f>
        <v>0</v>
      </c>
      <c r="Q4" t="b">
        <f>IF(ISNA(VLOOKUP(B4,[4]hasPortolet!$A$1:$B$81,2,FALSE)),FALSE,VLOOKUP(B4,[4]hasPortolet!$A$1:$B$81,2,FALSE))</f>
        <v>0</v>
      </c>
      <c r="R4" t="b">
        <f>IF(ISNA(VLOOKUP(B4,[5]hasWater!$A$1:$B$157,2,FALSE)),FALSE,VLOOKUP(B4,[5]hasWater!$A$1:$B$157,2,FALSE))</f>
        <v>1</v>
      </c>
      <c r="S4" t="b">
        <f>IF(ISNA(VLOOKUP(B4,[6]hasPavillion!$A$1:$B$97,2,FALSE)),FALSE,VLOOKUP(B4,[6]hasPavillion!$A$1:$B$97,2,FALSE))</f>
        <v>0</v>
      </c>
      <c r="T4" t="b">
        <f>IF(ISNA(VLOOKUP(B4,[7]hasPicnicTable!$A$1:$B$149,2,FALSE)),FALSE,VLOOKUP(B4,[7]hasPicnicTable!$A$1:$B$149,2,FALSE))</f>
        <v>0</v>
      </c>
      <c r="U4" t="b">
        <f>IF(ISNA(VLOOKUP(B4,[8]hasGrill!$A$1:$B$106,2,FALSE)),FALSE,VLOOKUP(B4,[8]hasGrill!$A$1:$B$106,2,FALSE))</f>
        <v>0</v>
      </c>
    </row>
    <row r="5" spans="1:23" x14ac:dyDescent="0.2">
      <c r="A5">
        <v>360</v>
      </c>
      <c r="B5" t="s">
        <v>94</v>
      </c>
      <c r="I5">
        <v>4</v>
      </c>
      <c r="J5" t="b">
        <v>0</v>
      </c>
      <c r="O5" t="b">
        <f>IF(ISNA(VLOOKUP(B5,[2]hasPublicArtDisplay!$A$1:$B$40,2,FALSE)),FALSE,VLOOKUP(B5,[2]hasPublicArtDisplay!$A$1:$B$40,2,FALSE))</f>
        <v>0</v>
      </c>
      <c r="P5" t="b">
        <f>IF(ISNA(VLOOKUP(B5,[3]hasRestrooms!$A$1:$B$63,2,FALSE)),FALSE,VLOOKUP(B5,[3]hasRestrooms!$A$1:$B$63,2,FALSE))</f>
        <v>0</v>
      </c>
      <c r="Q5" t="b">
        <f>IF(ISNA(VLOOKUP(B5,[4]hasPortolet!$A$1:$B$81,2,FALSE)),FALSE,VLOOKUP(B5,[4]hasPortolet!$A$1:$B$81,2,FALSE))</f>
        <v>0</v>
      </c>
      <c r="R5" t="b">
        <f>IF(ISNA(VLOOKUP(B5,[5]hasWater!$A$1:$B$157,2,FALSE)),FALSE,VLOOKUP(B5,[5]hasWater!$A$1:$B$157,2,FALSE))</f>
        <v>0</v>
      </c>
      <c r="S5" t="b">
        <f>IF(ISNA(VLOOKUP(B5,[6]hasPavillion!$A$1:$B$97,2,FALSE)),FALSE,VLOOKUP(B5,[6]hasPavillion!$A$1:$B$97,2,FALSE))</f>
        <v>0</v>
      </c>
      <c r="T5" t="b">
        <f>IF(ISNA(VLOOKUP(B5,[7]hasPicnicTable!$A$1:$B$149,2,FALSE)),FALSE,VLOOKUP(B5,[7]hasPicnicTable!$A$1:$B$149,2,FALSE))</f>
        <v>0</v>
      </c>
      <c r="U5" t="b">
        <f>IF(ISNA(VLOOKUP(B5,[8]hasGrill!$A$1:$B$106,2,FALSE)),FALSE,VLOOKUP(B5,[8]hasGrill!$A$1:$B$106,2,FALSE))</f>
        <v>0</v>
      </c>
    </row>
    <row r="6" spans="1:23" x14ac:dyDescent="0.2">
      <c r="A6">
        <v>362</v>
      </c>
      <c r="B6" t="s">
        <v>95</v>
      </c>
      <c r="I6">
        <v>4</v>
      </c>
      <c r="J6" t="b">
        <v>0</v>
      </c>
      <c r="O6" t="b">
        <f>IF(ISNA(VLOOKUP(B6,[2]hasPublicArtDisplay!$A$1:$B$40,2,FALSE)),FALSE,VLOOKUP(B6,[2]hasPublicArtDisplay!$A$1:$B$40,2,FALSE))</f>
        <v>0</v>
      </c>
      <c r="P6" t="b">
        <f>IF(ISNA(VLOOKUP(B6,[3]hasRestrooms!$A$1:$B$63,2,FALSE)),FALSE,VLOOKUP(B6,[3]hasRestrooms!$A$1:$B$63,2,FALSE))</f>
        <v>0</v>
      </c>
      <c r="Q6" t="b">
        <f>IF(ISNA(VLOOKUP(B6,[4]hasPortolet!$A$1:$B$81,2,FALSE)),FALSE,VLOOKUP(B6,[4]hasPortolet!$A$1:$B$81,2,FALSE))</f>
        <v>0</v>
      </c>
      <c r="R6" t="b">
        <f>IF(ISNA(VLOOKUP(B6,[5]hasWater!$A$1:$B$157,2,FALSE)),FALSE,VLOOKUP(B6,[5]hasWater!$A$1:$B$157,2,FALSE))</f>
        <v>0</v>
      </c>
      <c r="S6" t="b">
        <f>IF(ISNA(VLOOKUP(B6,[6]hasPavillion!$A$1:$B$97,2,FALSE)),FALSE,VLOOKUP(B6,[6]hasPavillion!$A$1:$B$97,2,FALSE))</f>
        <v>0</v>
      </c>
      <c r="T6" t="b">
        <f>IF(ISNA(VLOOKUP(B6,[7]hasPicnicTable!$A$1:$B$149,2,FALSE)),FALSE,VLOOKUP(B6,[7]hasPicnicTable!$A$1:$B$149,2,FALSE))</f>
        <v>0</v>
      </c>
      <c r="U6" t="b">
        <f>IF(ISNA(VLOOKUP(B6,[8]hasGrill!$A$1:$B$106,2,FALSE)),FALSE,VLOOKUP(B6,[8]hasGrill!$A$1:$B$106,2,FALSE))</f>
        <v>0</v>
      </c>
    </row>
    <row r="7" spans="1:23" x14ac:dyDescent="0.2">
      <c r="A7">
        <v>363</v>
      </c>
      <c r="B7" t="s">
        <v>96</v>
      </c>
      <c r="I7">
        <v>4</v>
      </c>
      <c r="J7" t="b">
        <v>0</v>
      </c>
      <c r="O7" t="b">
        <f>IF(ISNA(VLOOKUP(B7,[2]hasPublicArtDisplay!$A$1:$B$40,2,FALSE)),FALSE,VLOOKUP(B7,[2]hasPublicArtDisplay!$A$1:$B$40,2,FALSE))</f>
        <v>0</v>
      </c>
      <c r="P7" t="b">
        <f>IF(ISNA(VLOOKUP(B7,[3]hasRestrooms!$A$1:$B$63,2,FALSE)),FALSE,VLOOKUP(B7,[3]hasRestrooms!$A$1:$B$63,2,FALSE))</f>
        <v>0</v>
      </c>
      <c r="Q7" t="b">
        <f>IF(ISNA(VLOOKUP(B7,[4]hasPortolet!$A$1:$B$81,2,FALSE)),FALSE,VLOOKUP(B7,[4]hasPortolet!$A$1:$B$81,2,FALSE))</f>
        <v>0</v>
      </c>
      <c r="R7" t="b">
        <f>IF(ISNA(VLOOKUP(B7,[5]hasWater!$A$1:$B$157,2,FALSE)),FALSE,VLOOKUP(B7,[5]hasWater!$A$1:$B$157,2,FALSE))</f>
        <v>0</v>
      </c>
      <c r="S7" t="b">
        <f>IF(ISNA(VLOOKUP(B7,[6]hasPavillion!$A$1:$B$97,2,FALSE)),FALSE,VLOOKUP(B7,[6]hasPavillion!$A$1:$B$97,2,FALSE))</f>
        <v>0</v>
      </c>
      <c r="T7" t="b">
        <f>IF(ISNA(VLOOKUP(B7,[7]hasPicnicTable!$A$1:$B$149,2,FALSE)),FALSE,VLOOKUP(B7,[7]hasPicnicTable!$A$1:$B$149,2,FALSE))</f>
        <v>0</v>
      </c>
      <c r="U7" t="b">
        <f>IF(ISNA(VLOOKUP(B7,[8]hasGrill!$A$1:$B$106,2,FALSE)),FALSE,VLOOKUP(B7,[8]hasGrill!$A$1:$B$106,2,FALSE))</f>
        <v>0</v>
      </c>
    </row>
    <row r="8" spans="1:23" x14ac:dyDescent="0.2">
      <c r="A8">
        <v>364</v>
      </c>
      <c r="B8" t="s">
        <v>97</v>
      </c>
      <c r="I8">
        <v>4</v>
      </c>
      <c r="J8" t="b">
        <v>0</v>
      </c>
      <c r="O8" t="b">
        <f>IF(ISNA(VLOOKUP(B8,[2]hasPublicArtDisplay!$A$1:$B$40,2,FALSE)),FALSE,VLOOKUP(B8,[2]hasPublicArtDisplay!$A$1:$B$40,2,FALSE))</f>
        <v>0</v>
      </c>
      <c r="P8" t="b">
        <f>IF(ISNA(VLOOKUP(B8,[3]hasRestrooms!$A$1:$B$63,2,FALSE)),FALSE,VLOOKUP(B8,[3]hasRestrooms!$A$1:$B$63,2,FALSE))</f>
        <v>0</v>
      </c>
      <c r="Q8" t="b">
        <f>IF(ISNA(VLOOKUP(B8,[4]hasPortolet!$A$1:$B$81,2,FALSE)),FALSE,VLOOKUP(B8,[4]hasPortolet!$A$1:$B$81,2,FALSE))</f>
        <v>0</v>
      </c>
      <c r="R8" t="b">
        <f>IF(ISNA(VLOOKUP(B8,[5]hasWater!$A$1:$B$157,2,FALSE)),FALSE,VLOOKUP(B8,[5]hasWater!$A$1:$B$157,2,FALSE))</f>
        <v>0</v>
      </c>
      <c r="S8" t="b">
        <f>IF(ISNA(VLOOKUP(B8,[6]hasPavillion!$A$1:$B$97,2,FALSE)),FALSE,VLOOKUP(B8,[6]hasPavillion!$A$1:$B$97,2,FALSE))</f>
        <v>0</v>
      </c>
      <c r="T8" t="b">
        <f>IF(ISNA(VLOOKUP(B8,[7]hasPicnicTable!$A$1:$B$149,2,FALSE)),FALSE,VLOOKUP(B8,[7]hasPicnicTable!$A$1:$B$149,2,FALSE))</f>
        <v>0</v>
      </c>
      <c r="U8" t="b">
        <f>IF(ISNA(VLOOKUP(B8,[8]hasGrill!$A$1:$B$106,2,FALSE)),FALSE,VLOOKUP(B8,[8]hasGrill!$A$1:$B$106,2,FALSE))</f>
        <v>0</v>
      </c>
    </row>
    <row r="9" spans="1:23" x14ac:dyDescent="0.2">
      <c r="A9">
        <v>365</v>
      </c>
      <c r="B9" t="s">
        <v>98</v>
      </c>
      <c r="I9">
        <v>4</v>
      </c>
      <c r="J9" t="b">
        <v>0</v>
      </c>
      <c r="O9" t="b">
        <f>IF(ISNA(VLOOKUP(B9,[2]hasPublicArtDisplay!$A$1:$B$40,2,FALSE)),FALSE,VLOOKUP(B9,[2]hasPublicArtDisplay!$A$1:$B$40,2,FALSE))</f>
        <v>0</v>
      </c>
      <c r="P9" t="b">
        <f>IF(ISNA(VLOOKUP(B9,[3]hasRestrooms!$A$1:$B$63,2,FALSE)),FALSE,VLOOKUP(B9,[3]hasRestrooms!$A$1:$B$63,2,FALSE))</f>
        <v>0</v>
      </c>
      <c r="Q9" t="b">
        <f>IF(ISNA(VLOOKUP(B9,[4]hasPortolet!$A$1:$B$81,2,FALSE)),FALSE,VLOOKUP(B9,[4]hasPortolet!$A$1:$B$81,2,FALSE))</f>
        <v>0</v>
      </c>
      <c r="R9" t="b">
        <f>IF(ISNA(VLOOKUP(B9,[5]hasWater!$A$1:$B$157,2,FALSE)),FALSE,VLOOKUP(B9,[5]hasWater!$A$1:$B$157,2,FALSE))</f>
        <v>0</v>
      </c>
      <c r="S9" t="b">
        <f>IF(ISNA(VLOOKUP(B9,[6]hasPavillion!$A$1:$B$97,2,FALSE)),FALSE,VLOOKUP(B9,[6]hasPavillion!$A$1:$B$97,2,FALSE))</f>
        <v>0</v>
      </c>
      <c r="T9" t="b">
        <f>IF(ISNA(VLOOKUP(B9,[7]hasPicnicTable!$A$1:$B$149,2,FALSE)),FALSE,VLOOKUP(B9,[7]hasPicnicTable!$A$1:$B$149,2,FALSE))</f>
        <v>0</v>
      </c>
      <c r="U9" t="b">
        <f>IF(ISNA(VLOOKUP(B9,[8]hasGrill!$A$1:$B$106,2,FALSE)),FALSE,VLOOKUP(B9,[8]hasGrill!$A$1:$B$106,2,FALSE))</f>
        <v>0</v>
      </c>
    </row>
    <row r="10" spans="1:23" x14ac:dyDescent="0.2">
      <c r="A10">
        <v>366</v>
      </c>
      <c r="B10" t="s">
        <v>99</v>
      </c>
      <c r="I10">
        <v>4</v>
      </c>
      <c r="J10" t="b">
        <v>0</v>
      </c>
      <c r="O10" t="b">
        <f>IF(ISNA(VLOOKUP(B10,[2]hasPublicArtDisplay!$A$1:$B$40,2,FALSE)),FALSE,VLOOKUP(B10,[2]hasPublicArtDisplay!$A$1:$B$40,2,FALSE))</f>
        <v>0</v>
      </c>
      <c r="P10" t="b">
        <f>IF(ISNA(VLOOKUP(B10,[3]hasRestrooms!$A$1:$B$63,2,FALSE)),FALSE,VLOOKUP(B10,[3]hasRestrooms!$A$1:$B$63,2,FALSE))</f>
        <v>0</v>
      </c>
      <c r="Q10" t="b">
        <f>IF(ISNA(VLOOKUP(B10,[4]hasPortolet!$A$1:$B$81,2,FALSE)),FALSE,VLOOKUP(B10,[4]hasPortolet!$A$1:$B$81,2,FALSE))</f>
        <v>1</v>
      </c>
      <c r="R10" t="b">
        <f>IF(ISNA(VLOOKUP(B10,[5]hasWater!$A$1:$B$157,2,FALSE)),FALSE,VLOOKUP(B10,[5]hasWater!$A$1:$B$157,2,FALSE))</f>
        <v>1</v>
      </c>
      <c r="S10" t="b">
        <f>IF(ISNA(VLOOKUP(B10,[6]hasPavillion!$A$1:$B$97,2,FALSE)),FALSE,VLOOKUP(B10,[6]hasPavillion!$A$1:$B$97,2,FALSE))</f>
        <v>1</v>
      </c>
      <c r="T10" t="b">
        <f>IF(ISNA(VLOOKUP(B10,[7]hasPicnicTable!$A$1:$B$149,2,FALSE)),FALSE,VLOOKUP(B10,[7]hasPicnicTable!$A$1:$B$149,2,FALSE))</f>
        <v>0</v>
      </c>
      <c r="U10" t="b">
        <f>IF(ISNA(VLOOKUP(B10,[8]hasGrill!$A$1:$B$106,2,FALSE)),FALSE,VLOOKUP(B10,[8]hasGrill!$A$1:$B$106,2,FALSE))</f>
        <v>0</v>
      </c>
    </row>
    <row r="11" spans="1:23" x14ac:dyDescent="0.2">
      <c r="A11">
        <v>367</v>
      </c>
      <c r="B11" t="s">
        <v>100</v>
      </c>
      <c r="I11">
        <v>4</v>
      </c>
      <c r="J11" t="b">
        <v>0</v>
      </c>
      <c r="O11" t="b">
        <f>IF(ISNA(VLOOKUP(B11,[2]hasPublicArtDisplay!$A$1:$B$40,2,FALSE)),FALSE,VLOOKUP(B11,[2]hasPublicArtDisplay!$A$1:$B$40,2,FALSE))</f>
        <v>0</v>
      </c>
      <c r="P11" t="b">
        <f>IF(ISNA(VLOOKUP(B11,[3]hasRestrooms!$A$1:$B$63,2,FALSE)),FALSE,VLOOKUP(B11,[3]hasRestrooms!$A$1:$B$63,2,FALSE))</f>
        <v>0</v>
      </c>
      <c r="Q11" t="b">
        <f>IF(ISNA(VLOOKUP(B11,[4]hasPortolet!$A$1:$B$81,2,FALSE)),FALSE,VLOOKUP(B11,[4]hasPortolet!$A$1:$B$81,2,FALSE))</f>
        <v>1</v>
      </c>
      <c r="R11" t="b">
        <f>IF(ISNA(VLOOKUP(B11,[5]hasWater!$A$1:$B$157,2,FALSE)),FALSE,VLOOKUP(B11,[5]hasWater!$A$1:$B$157,2,FALSE))</f>
        <v>1</v>
      </c>
      <c r="S11" t="b">
        <f>IF(ISNA(VLOOKUP(B11,[6]hasPavillion!$A$1:$B$97,2,FALSE)),FALSE,VLOOKUP(B11,[6]hasPavillion!$A$1:$B$97,2,FALSE))</f>
        <v>0</v>
      </c>
      <c r="T11" t="b">
        <f>IF(ISNA(VLOOKUP(B11,[7]hasPicnicTable!$A$1:$B$149,2,FALSE)),FALSE,VLOOKUP(B11,[7]hasPicnicTable!$A$1:$B$149,2,FALSE))</f>
        <v>0</v>
      </c>
      <c r="U11" t="b">
        <f>IF(ISNA(VLOOKUP(B11,[8]hasGrill!$A$1:$B$106,2,FALSE)),FALSE,VLOOKUP(B11,[8]hasGrill!$A$1:$B$106,2,FALSE))</f>
        <v>0</v>
      </c>
    </row>
    <row r="12" spans="1:23" x14ac:dyDescent="0.2">
      <c r="A12">
        <v>368</v>
      </c>
      <c r="B12" t="s">
        <v>101</v>
      </c>
      <c r="I12">
        <v>4</v>
      </c>
      <c r="J12" t="b">
        <v>0</v>
      </c>
      <c r="O12" t="b">
        <f>IF(ISNA(VLOOKUP(B12,[2]hasPublicArtDisplay!$A$1:$B$40,2,FALSE)),FALSE,VLOOKUP(B12,[2]hasPublicArtDisplay!$A$1:$B$40,2,FALSE))</f>
        <v>0</v>
      </c>
      <c r="P12" t="b">
        <f>IF(ISNA(VLOOKUP(B12,[3]hasRestrooms!$A$1:$B$63,2,FALSE)),FALSE,VLOOKUP(B12,[3]hasRestrooms!$A$1:$B$63,2,FALSE))</f>
        <v>0</v>
      </c>
      <c r="Q12" t="b">
        <f>IF(ISNA(VLOOKUP(B12,[4]hasPortolet!$A$1:$B$81,2,FALSE)),FALSE,VLOOKUP(B12,[4]hasPortolet!$A$1:$B$81,2,FALSE))</f>
        <v>0</v>
      </c>
      <c r="R12" t="b">
        <f>IF(ISNA(VLOOKUP(B12,[5]hasWater!$A$1:$B$157,2,FALSE)),FALSE,VLOOKUP(B12,[5]hasWater!$A$1:$B$157,2,FALSE))</f>
        <v>0</v>
      </c>
      <c r="S12" t="b">
        <f>IF(ISNA(VLOOKUP(B12,[6]hasPavillion!$A$1:$B$97,2,FALSE)),FALSE,VLOOKUP(B12,[6]hasPavillion!$A$1:$B$97,2,FALSE))</f>
        <v>0</v>
      </c>
      <c r="T12" t="b">
        <f>IF(ISNA(VLOOKUP(B12,[7]hasPicnicTable!$A$1:$B$149,2,FALSE)),FALSE,VLOOKUP(B12,[7]hasPicnicTable!$A$1:$B$149,2,FALSE))</f>
        <v>0</v>
      </c>
      <c r="U12" t="b">
        <f>IF(ISNA(VLOOKUP(B12,[8]hasGrill!$A$1:$B$106,2,FALSE)),FALSE,VLOOKUP(B12,[8]hasGrill!$A$1:$B$106,2,FALSE))</f>
        <v>0</v>
      </c>
    </row>
    <row r="13" spans="1:23" x14ac:dyDescent="0.2">
      <c r="A13">
        <v>369</v>
      </c>
      <c r="B13" t="s">
        <v>102</v>
      </c>
      <c r="I13">
        <v>4</v>
      </c>
      <c r="J13" t="b">
        <v>0</v>
      </c>
      <c r="O13" t="b">
        <f>IF(ISNA(VLOOKUP(B13,[2]hasPublicArtDisplay!$A$1:$B$40,2,FALSE)),FALSE,VLOOKUP(B13,[2]hasPublicArtDisplay!$A$1:$B$40,2,FALSE))</f>
        <v>0</v>
      </c>
      <c r="P13" t="b">
        <f>IF(ISNA(VLOOKUP(B13,[3]hasRestrooms!$A$1:$B$63,2,FALSE)),FALSE,VLOOKUP(B13,[3]hasRestrooms!$A$1:$B$63,2,FALSE))</f>
        <v>0</v>
      </c>
      <c r="Q13" t="b">
        <f>IF(ISNA(VLOOKUP(B13,[4]hasPortolet!$A$1:$B$81,2,FALSE)),FALSE,VLOOKUP(B13,[4]hasPortolet!$A$1:$B$81,2,FALSE))</f>
        <v>0</v>
      </c>
      <c r="R13" t="b">
        <f>IF(ISNA(VLOOKUP(B13,[5]hasWater!$A$1:$B$157,2,FALSE)),FALSE,VLOOKUP(B13,[5]hasWater!$A$1:$B$157,2,FALSE))</f>
        <v>0</v>
      </c>
      <c r="S13" t="b">
        <f>IF(ISNA(VLOOKUP(B13,[6]hasPavillion!$A$1:$B$97,2,FALSE)),FALSE,VLOOKUP(B13,[6]hasPavillion!$A$1:$B$97,2,FALSE))</f>
        <v>0</v>
      </c>
      <c r="T13" t="b">
        <f>IF(ISNA(VLOOKUP(B13,[7]hasPicnicTable!$A$1:$B$149,2,FALSE)),FALSE,VLOOKUP(B13,[7]hasPicnicTable!$A$1:$B$149,2,FALSE))</f>
        <v>0</v>
      </c>
      <c r="U13" t="b">
        <f>IF(ISNA(VLOOKUP(B13,[8]hasGrill!$A$1:$B$106,2,FALSE)),FALSE,VLOOKUP(B13,[8]hasGrill!$A$1:$B$106,2,FALSE))</f>
        <v>0</v>
      </c>
    </row>
    <row r="14" spans="1:23" x14ac:dyDescent="0.2">
      <c r="A14">
        <v>370</v>
      </c>
      <c r="B14" t="s">
        <v>103</v>
      </c>
      <c r="I14">
        <v>4</v>
      </c>
      <c r="J14" t="b">
        <v>0</v>
      </c>
      <c r="O14" t="b">
        <f>IF(ISNA(VLOOKUP(B14,[2]hasPublicArtDisplay!$A$1:$B$40,2,FALSE)),FALSE,VLOOKUP(B14,[2]hasPublicArtDisplay!$A$1:$B$40,2,FALSE))</f>
        <v>0</v>
      </c>
      <c r="P14" t="b">
        <f>IF(ISNA(VLOOKUP(B14,[3]hasRestrooms!$A$1:$B$63,2,FALSE)),FALSE,VLOOKUP(B14,[3]hasRestrooms!$A$1:$B$63,2,FALSE))</f>
        <v>0</v>
      </c>
      <c r="Q14" t="b">
        <f>IF(ISNA(VLOOKUP(B14,[4]hasPortolet!$A$1:$B$81,2,FALSE)),FALSE,VLOOKUP(B14,[4]hasPortolet!$A$1:$B$81,2,FALSE))</f>
        <v>0</v>
      </c>
      <c r="R14" t="b">
        <f>IF(ISNA(VLOOKUP(B14,[5]hasWater!$A$1:$B$157,2,FALSE)),FALSE,VLOOKUP(B14,[5]hasWater!$A$1:$B$157,2,FALSE))</f>
        <v>0</v>
      </c>
      <c r="S14" t="b">
        <f>IF(ISNA(VLOOKUP(B14,[6]hasPavillion!$A$1:$B$97,2,FALSE)),FALSE,VLOOKUP(B14,[6]hasPavillion!$A$1:$B$97,2,FALSE))</f>
        <v>0</v>
      </c>
      <c r="T14" t="b">
        <f>IF(ISNA(VLOOKUP(B14,[7]hasPicnicTable!$A$1:$B$149,2,FALSE)),FALSE,VLOOKUP(B14,[7]hasPicnicTable!$A$1:$B$149,2,FALSE))</f>
        <v>0</v>
      </c>
      <c r="U14" t="b">
        <f>IF(ISNA(VLOOKUP(B14,[8]hasGrill!$A$1:$B$106,2,FALSE)),FALSE,VLOOKUP(B14,[8]hasGrill!$A$1:$B$106,2,FALSE))</f>
        <v>0</v>
      </c>
    </row>
    <row r="15" spans="1:23" x14ac:dyDescent="0.2">
      <c r="A15">
        <v>371</v>
      </c>
      <c r="B15" t="s">
        <v>104</v>
      </c>
      <c r="I15">
        <v>4</v>
      </c>
      <c r="J15" t="b">
        <v>0</v>
      </c>
      <c r="O15" t="b">
        <f>IF(ISNA(VLOOKUP(B15,[2]hasPublicArtDisplay!$A$1:$B$40,2,FALSE)),FALSE,VLOOKUP(B15,[2]hasPublicArtDisplay!$A$1:$B$40,2,FALSE))</f>
        <v>0</v>
      </c>
      <c r="P15" t="b">
        <f>IF(ISNA(VLOOKUP(B15,[3]hasRestrooms!$A$1:$B$63,2,FALSE)),FALSE,VLOOKUP(B15,[3]hasRestrooms!$A$1:$B$63,2,FALSE))</f>
        <v>0</v>
      </c>
      <c r="Q15" t="b">
        <f>IF(ISNA(VLOOKUP(B15,[4]hasPortolet!$A$1:$B$81,2,FALSE)),FALSE,VLOOKUP(B15,[4]hasPortolet!$A$1:$B$81,2,FALSE))</f>
        <v>0</v>
      </c>
      <c r="R15" t="b">
        <f>IF(ISNA(VLOOKUP(B15,[5]hasWater!$A$1:$B$157,2,FALSE)),FALSE,VLOOKUP(B15,[5]hasWater!$A$1:$B$157,2,FALSE))</f>
        <v>0</v>
      </c>
      <c r="S15" t="b">
        <f>IF(ISNA(VLOOKUP(B15,[6]hasPavillion!$A$1:$B$97,2,FALSE)),FALSE,VLOOKUP(B15,[6]hasPavillion!$A$1:$B$97,2,FALSE))</f>
        <v>0</v>
      </c>
      <c r="T15" t="b">
        <f>IF(ISNA(VLOOKUP(B15,[7]hasPicnicTable!$A$1:$B$149,2,FALSE)),FALSE,VLOOKUP(B15,[7]hasPicnicTable!$A$1:$B$149,2,FALSE))</f>
        <v>0</v>
      </c>
      <c r="U15" t="b">
        <f>IF(ISNA(VLOOKUP(B15,[8]hasGrill!$A$1:$B$106,2,FALSE)),FALSE,VLOOKUP(B15,[8]hasGrill!$A$1:$B$106,2,FALSE))</f>
        <v>0</v>
      </c>
    </row>
    <row r="16" spans="1:23" x14ac:dyDescent="0.2">
      <c r="A16">
        <v>372</v>
      </c>
      <c r="B16" t="s">
        <v>105</v>
      </c>
      <c r="I16">
        <v>4</v>
      </c>
      <c r="J16" t="b">
        <v>0</v>
      </c>
      <c r="O16" t="b">
        <f>IF(ISNA(VLOOKUP(B16,[2]hasPublicArtDisplay!$A$1:$B$40,2,FALSE)),FALSE,VLOOKUP(B16,[2]hasPublicArtDisplay!$A$1:$B$40,2,FALSE))</f>
        <v>0</v>
      </c>
      <c r="P16" t="b">
        <f>IF(ISNA(VLOOKUP(B16,[3]hasRestrooms!$A$1:$B$63,2,FALSE)),FALSE,VLOOKUP(B16,[3]hasRestrooms!$A$1:$B$63,2,FALSE))</f>
        <v>0</v>
      </c>
      <c r="Q16" t="b">
        <f>IF(ISNA(VLOOKUP(B16,[4]hasPortolet!$A$1:$B$81,2,FALSE)),FALSE,VLOOKUP(B16,[4]hasPortolet!$A$1:$B$81,2,FALSE))</f>
        <v>0</v>
      </c>
      <c r="R16" t="b">
        <f>IF(ISNA(VLOOKUP(B16,[5]hasWater!$A$1:$B$157,2,FALSE)),FALSE,VLOOKUP(B16,[5]hasWater!$A$1:$B$157,2,FALSE))</f>
        <v>0</v>
      </c>
      <c r="S16" t="b">
        <f>IF(ISNA(VLOOKUP(B16,[6]hasPavillion!$A$1:$B$97,2,FALSE)),FALSE,VLOOKUP(B16,[6]hasPavillion!$A$1:$B$97,2,FALSE))</f>
        <v>0</v>
      </c>
      <c r="T16" t="b">
        <f>IF(ISNA(VLOOKUP(B16,[7]hasPicnicTable!$A$1:$B$149,2,FALSE)),FALSE,VLOOKUP(B16,[7]hasPicnicTable!$A$1:$B$149,2,FALSE))</f>
        <v>0</v>
      </c>
      <c r="U16" t="b">
        <f>IF(ISNA(VLOOKUP(B16,[8]hasGrill!$A$1:$B$106,2,FALSE)),FALSE,VLOOKUP(B16,[8]hasGrill!$A$1:$B$106,2,FALSE))</f>
        <v>0</v>
      </c>
    </row>
    <row r="17" spans="1:21" x14ac:dyDescent="0.2">
      <c r="A17">
        <v>373</v>
      </c>
      <c r="B17" t="s">
        <v>106</v>
      </c>
      <c r="I17">
        <v>4</v>
      </c>
      <c r="J17" t="b">
        <v>0</v>
      </c>
      <c r="O17" t="b">
        <f>IF(ISNA(VLOOKUP(B17,[2]hasPublicArtDisplay!$A$1:$B$40,2,FALSE)),FALSE,VLOOKUP(B17,[2]hasPublicArtDisplay!$A$1:$B$40,2,FALSE))</f>
        <v>0</v>
      </c>
      <c r="P17" t="b">
        <f>IF(ISNA(VLOOKUP(B17,[3]hasRestrooms!$A$1:$B$63,2,FALSE)),FALSE,VLOOKUP(B17,[3]hasRestrooms!$A$1:$B$63,2,FALSE))</f>
        <v>0</v>
      </c>
      <c r="Q17" t="b">
        <f>IF(ISNA(VLOOKUP(B17,[4]hasPortolet!$A$1:$B$81,2,FALSE)),FALSE,VLOOKUP(B17,[4]hasPortolet!$A$1:$B$81,2,FALSE))</f>
        <v>0</v>
      </c>
      <c r="R17" t="b">
        <f>IF(ISNA(VLOOKUP(B17,[5]hasWater!$A$1:$B$157,2,FALSE)),FALSE,VLOOKUP(B17,[5]hasWater!$A$1:$B$157,2,FALSE))</f>
        <v>1</v>
      </c>
      <c r="S17" t="b">
        <f>IF(ISNA(VLOOKUP(B17,[6]hasPavillion!$A$1:$B$97,2,FALSE)),FALSE,VLOOKUP(B17,[6]hasPavillion!$A$1:$B$97,2,FALSE))</f>
        <v>0</v>
      </c>
      <c r="T17" t="b">
        <f>IF(ISNA(VLOOKUP(B17,[7]hasPicnicTable!$A$1:$B$149,2,FALSE)),FALSE,VLOOKUP(B17,[7]hasPicnicTable!$A$1:$B$149,2,FALSE))</f>
        <v>0</v>
      </c>
      <c r="U17" t="b">
        <f>IF(ISNA(VLOOKUP(B17,[8]hasGrill!$A$1:$B$106,2,FALSE)),FALSE,VLOOKUP(B17,[8]hasGrill!$A$1:$B$106,2,FALSE))</f>
        <v>0</v>
      </c>
    </row>
    <row r="18" spans="1:21" x14ac:dyDescent="0.2">
      <c r="A18">
        <v>374</v>
      </c>
      <c r="B18" t="s">
        <v>107</v>
      </c>
      <c r="I18">
        <v>4</v>
      </c>
      <c r="J18" t="b">
        <v>0</v>
      </c>
      <c r="O18" t="b">
        <f>IF(ISNA(VLOOKUP(B18,[2]hasPublicArtDisplay!$A$1:$B$40,2,FALSE)),FALSE,VLOOKUP(B18,[2]hasPublicArtDisplay!$A$1:$B$40,2,FALSE))</f>
        <v>0</v>
      </c>
      <c r="P18" t="b">
        <f>IF(ISNA(VLOOKUP(B18,[3]hasRestrooms!$A$1:$B$63,2,FALSE)),FALSE,VLOOKUP(B18,[3]hasRestrooms!$A$1:$B$63,2,FALSE))</f>
        <v>0</v>
      </c>
      <c r="Q18" t="b">
        <f>IF(ISNA(VLOOKUP(B18,[4]hasPortolet!$A$1:$B$81,2,FALSE)),FALSE,VLOOKUP(B18,[4]hasPortolet!$A$1:$B$81,2,FALSE))</f>
        <v>1</v>
      </c>
      <c r="R18" t="b">
        <f>IF(ISNA(VLOOKUP(B18,[5]hasWater!$A$1:$B$157,2,FALSE)),FALSE,VLOOKUP(B18,[5]hasWater!$A$1:$B$157,2,FALSE))</f>
        <v>1</v>
      </c>
      <c r="S18" t="b">
        <f>IF(ISNA(VLOOKUP(B18,[6]hasPavillion!$A$1:$B$97,2,FALSE)),FALSE,VLOOKUP(B18,[6]hasPavillion!$A$1:$B$97,2,FALSE))</f>
        <v>0</v>
      </c>
      <c r="T18" t="b">
        <f>IF(ISNA(VLOOKUP(B18,[7]hasPicnicTable!$A$1:$B$149,2,FALSE)),FALSE,VLOOKUP(B18,[7]hasPicnicTable!$A$1:$B$149,2,FALSE))</f>
        <v>0</v>
      </c>
      <c r="U18" t="b">
        <f>IF(ISNA(VLOOKUP(B18,[8]hasGrill!$A$1:$B$106,2,FALSE)),FALSE,VLOOKUP(B18,[8]hasGrill!$A$1:$B$106,2,FALSE))</f>
        <v>0</v>
      </c>
    </row>
    <row r="19" spans="1:21" x14ac:dyDescent="0.2">
      <c r="A19">
        <v>375</v>
      </c>
      <c r="B19" t="s">
        <v>108</v>
      </c>
      <c r="I19">
        <v>4</v>
      </c>
      <c r="J19" t="b">
        <v>0</v>
      </c>
      <c r="O19" t="b">
        <f>IF(ISNA(VLOOKUP(B19,[2]hasPublicArtDisplay!$A$1:$B$40,2,FALSE)),FALSE,VLOOKUP(B19,[2]hasPublicArtDisplay!$A$1:$B$40,2,FALSE))</f>
        <v>0</v>
      </c>
      <c r="P19" t="b">
        <f>IF(ISNA(VLOOKUP(B19,[3]hasRestrooms!$A$1:$B$63,2,FALSE)),FALSE,VLOOKUP(B19,[3]hasRestrooms!$A$1:$B$63,2,FALSE))</f>
        <v>0</v>
      </c>
      <c r="Q19" t="b">
        <f>IF(ISNA(VLOOKUP(B19,[4]hasPortolet!$A$1:$B$81,2,FALSE)),FALSE,VLOOKUP(B19,[4]hasPortolet!$A$1:$B$81,2,FALSE))</f>
        <v>0</v>
      </c>
      <c r="R19" t="b">
        <f>IF(ISNA(VLOOKUP(B19,[5]hasWater!$A$1:$B$157,2,FALSE)),FALSE,VLOOKUP(B19,[5]hasWater!$A$1:$B$157,2,FALSE))</f>
        <v>0</v>
      </c>
      <c r="S19" t="b">
        <f>IF(ISNA(VLOOKUP(B19,[6]hasPavillion!$A$1:$B$97,2,FALSE)),FALSE,VLOOKUP(B19,[6]hasPavillion!$A$1:$B$97,2,FALSE))</f>
        <v>0</v>
      </c>
      <c r="T19" t="b">
        <f>IF(ISNA(VLOOKUP(B19,[7]hasPicnicTable!$A$1:$B$149,2,FALSE)),FALSE,VLOOKUP(B19,[7]hasPicnicTable!$A$1:$B$149,2,FALSE))</f>
        <v>0</v>
      </c>
      <c r="U19" t="b">
        <f>IF(ISNA(VLOOKUP(B19,[8]hasGrill!$A$1:$B$106,2,FALSE)),FALSE,VLOOKUP(B19,[8]hasGrill!$A$1:$B$106,2,FALSE))</f>
        <v>0</v>
      </c>
    </row>
    <row r="20" spans="1:21" x14ac:dyDescent="0.2">
      <c r="A20">
        <v>377</v>
      </c>
      <c r="B20" t="s">
        <v>109</v>
      </c>
      <c r="I20">
        <v>4</v>
      </c>
      <c r="J20" t="b">
        <v>0</v>
      </c>
      <c r="O20" t="b">
        <f>IF(ISNA(VLOOKUP(B20,[2]hasPublicArtDisplay!$A$1:$B$40,2,FALSE)),FALSE,VLOOKUP(B20,[2]hasPublicArtDisplay!$A$1:$B$40,2,FALSE))</f>
        <v>0</v>
      </c>
      <c r="P20" t="b">
        <f>IF(ISNA(VLOOKUP(B20,[3]hasRestrooms!$A$1:$B$63,2,FALSE)),FALSE,VLOOKUP(B20,[3]hasRestrooms!$A$1:$B$63,2,FALSE))</f>
        <v>0</v>
      </c>
      <c r="Q20" t="b">
        <f>IF(ISNA(VLOOKUP(B20,[4]hasPortolet!$A$1:$B$81,2,FALSE)),FALSE,VLOOKUP(B20,[4]hasPortolet!$A$1:$B$81,2,FALSE))</f>
        <v>1</v>
      </c>
      <c r="R20" t="b">
        <f>IF(ISNA(VLOOKUP(B20,[5]hasWater!$A$1:$B$157,2,FALSE)),FALSE,VLOOKUP(B20,[5]hasWater!$A$1:$B$157,2,FALSE))</f>
        <v>1</v>
      </c>
      <c r="S20" t="b">
        <f>IF(ISNA(VLOOKUP(B20,[6]hasPavillion!$A$1:$B$97,2,FALSE)),FALSE,VLOOKUP(B20,[6]hasPavillion!$A$1:$B$97,2,FALSE))</f>
        <v>0</v>
      </c>
      <c r="T20" t="b">
        <f>IF(ISNA(VLOOKUP(B20,[7]hasPicnicTable!$A$1:$B$149,2,FALSE)),FALSE,VLOOKUP(B20,[7]hasPicnicTable!$A$1:$B$149,2,FALSE))</f>
        <v>0</v>
      </c>
      <c r="U20" t="b">
        <f>IF(ISNA(VLOOKUP(B20,[8]hasGrill!$A$1:$B$106,2,FALSE)),FALSE,VLOOKUP(B20,[8]hasGrill!$A$1:$B$106,2,FALSE))</f>
        <v>0</v>
      </c>
    </row>
    <row r="21" spans="1:21" x14ac:dyDescent="0.2">
      <c r="A21">
        <v>379</v>
      </c>
      <c r="B21" t="s">
        <v>110</v>
      </c>
      <c r="I21">
        <v>4</v>
      </c>
      <c r="J21" t="b">
        <v>0</v>
      </c>
      <c r="O21" t="b">
        <f>IF(ISNA(VLOOKUP(B21,[2]hasPublicArtDisplay!$A$1:$B$40,2,FALSE)),FALSE,VLOOKUP(B21,[2]hasPublicArtDisplay!$A$1:$B$40,2,FALSE))</f>
        <v>0</v>
      </c>
      <c r="P21" t="b">
        <f>IF(ISNA(VLOOKUP(B21,[3]hasRestrooms!$A$1:$B$63,2,FALSE)),FALSE,VLOOKUP(B21,[3]hasRestrooms!$A$1:$B$63,2,FALSE))</f>
        <v>0</v>
      </c>
      <c r="Q21" t="b">
        <f>IF(ISNA(VLOOKUP(B21,[4]hasPortolet!$A$1:$B$81,2,FALSE)),FALSE,VLOOKUP(B21,[4]hasPortolet!$A$1:$B$81,2,FALSE))</f>
        <v>0</v>
      </c>
      <c r="R21" t="b">
        <f>IF(ISNA(VLOOKUP(B21,[5]hasWater!$A$1:$B$157,2,FALSE)),FALSE,VLOOKUP(B21,[5]hasWater!$A$1:$B$157,2,FALSE))</f>
        <v>0</v>
      </c>
      <c r="S21" t="b">
        <f>IF(ISNA(VLOOKUP(B21,[6]hasPavillion!$A$1:$B$97,2,FALSE)),FALSE,VLOOKUP(B21,[6]hasPavillion!$A$1:$B$97,2,FALSE))</f>
        <v>0</v>
      </c>
      <c r="T21" t="b">
        <f>IF(ISNA(VLOOKUP(B21,[7]hasPicnicTable!$A$1:$B$149,2,FALSE)),FALSE,VLOOKUP(B21,[7]hasPicnicTable!$A$1:$B$149,2,FALSE))</f>
        <v>0</v>
      </c>
      <c r="U21" t="b">
        <f>IF(ISNA(VLOOKUP(B21,[8]hasGrill!$A$1:$B$106,2,FALSE)),FALSE,VLOOKUP(B21,[8]hasGrill!$A$1:$B$106,2,FALSE))</f>
        <v>0</v>
      </c>
    </row>
    <row r="22" spans="1:21" x14ac:dyDescent="0.2">
      <c r="A22">
        <v>380</v>
      </c>
      <c r="B22" t="s">
        <v>111</v>
      </c>
      <c r="I22">
        <v>4</v>
      </c>
      <c r="J22" t="b">
        <v>0</v>
      </c>
      <c r="O22" t="b">
        <f>IF(ISNA(VLOOKUP(B22,[2]hasPublicArtDisplay!$A$1:$B$40,2,FALSE)),FALSE,VLOOKUP(B22,[2]hasPublicArtDisplay!$A$1:$B$40,2,FALSE))</f>
        <v>0</v>
      </c>
      <c r="P22" t="b">
        <f>IF(ISNA(VLOOKUP(B22,[3]hasRestrooms!$A$1:$B$63,2,FALSE)),FALSE,VLOOKUP(B22,[3]hasRestrooms!$A$1:$B$63,2,FALSE))</f>
        <v>0</v>
      </c>
      <c r="Q22" t="b">
        <f>IF(ISNA(VLOOKUP(B22,[4]hasPortolet!$A$1:$B$81,2,FALSE)),FALSE,VLOOKUP(B22,[4]hasPortolet!$A$1:$B$81,2,FALSE))</f>
        <v>0</v>
      </c>
      <c r="R22" t="b">
        <f>IF(ISNA(VLOOKUP(B22,[5]hasWater!$A$1:$B$157,2,FALSE)),FALSE,VLOOKUP(B22,[5]hasWater!$A$1:$B$157,2,FALSE))</f>
        <v>0</v>
      </c>
      <c r="S22" t="b">
        <f>IF(ISNA(VLOOKUP(B22,[6]hasPavillion!$A$1:$B$97,2,FALSE)),FALSE,VLOOKUP(B22,[6]hasPavillion!$A$1:$B$97,2,FALSE))</f>
        <v>0</v>
      </c>
      <c r="T22" t="b">
        <f>IF(ISNA(VLOOKUP(B22,[7]hasPicnicTable!$A$1:$B$149,2,FALSE)),FALSE,VLOOKUP(B22,[7]hasPicnicTable!$A$1:$B$149,2,FALSE))</f>
        <v>0</v>
      </c>
      <c r="U22" t="b">
        <f>IF(ISNA(VLOOKUP(B22,[8]hasGrill!$A$1:$B$106,2,FALSE)),FALSE,VLOOKUP(B22,[8]hasGrill!$A$1:$B$106,2,FALSE))</f>
        <v>0</v>
      </c>
    </row>
    <row r="23" spans="1:21" x14ac:dyDescent="0.2">
      <c r="A23">
        <v>381</v>
      </c>
      <c r="B23" t="s">
        <v>112</v>
      </c>
      <c r="I23">
        <v>4</v>
      </c>
      <c r="J23" t="b">
        <v>0</v>
      </c>
      <c r="O23" t="b">
        <f>IF(ISNA(VLOOKUP(B23,[2]hasPublicArtDisplay!$A$1:$B$40,2,FALSE)),FALSE,VLOOKUP(B23,[2]hasPublicArtDisplay!$A$1:$B$40,2,FALSE))</f>
        <v>0</v>
      </c>
      <c r="P23" t="b">
        <f>IF(ISNA(VLOOKUP(B23,[3]hasRestrooms!$A$1:$B$63,2,FALSE)),FALSE,VLOOKUP(B23,[3]hasRestrooms!$A$1:$B$63,2,FALSE))</f>
        <v>0</v>
      </c>
      <c r="Q23" t="b">
        <f>IF(ISNA(VLOOKUP(B23,[4]hasPortolet!$A$1:$B$81,2,FALSE)),FALSE,VLOOKUP(B23,[4]hasPortolet!$A$1:$B$81,2,FALSE))</f>
        <v>0</v>
      </c>
      <c r="R23" t="b">
        <f>IF(ISNA(VLOOKUP(B23,[5]hasWater!$A$1:$B$157,2,FALSE)),FALSE,VLOOKUP(B23,[5]hasWater!$A$1:$B$157,2,FALSE))</f>
        <v>0</v>
      </c>
      <c r="S23" t="b">
        <f>IF(ISNA(VLOOKUP(B23,[6]hasPavillion!$A$1:$B$97,2,FALSE)),FALSE,VLOOKUP(B23,[6]hasPavillion!$A$1:$B$97,2,FALSE))</f>
        <v>0</v>
      </c>
      <c r="T23" t="b">
        <f>IF(ISNA(VLOOKUP(B23,[7]hasPicnicTable!$A$1:$B$149,2,FALSE)),FALSE,VLOOKUP(B23,[7]hasPicnicTable!$A$1:$B$149,2,FALSE))</f>
        <v>0</v>
      </c>
      <c r="U23" t="b">
        <f>IF(ISNA(VLOOKUP(B23,[8]hasGrill!$A$1:$B$106,2,FALSE)),FALSE,VLOOKUP(B23,[8]hasGrill!$A$1:$B$106,2,FALSE))</f>
        <v>0</v>
      </c>
    </row>
    <row r="24" spans="1:21" x14ac:dyDescent="0.2">
      <c r="A24">
        <v>382</v>
      </c>
      <c r="B24" t="s">
        <v>113</v>
      </c>
      <c r="I24">
        <v>4</v>
      </c>
      <c r="J24" t="b">
        <v>0</v>
      </c>
      <c r="O24" t="b">
        <f>IF(ISNA(VLOOKUP(B24,[2]hasPublicArtDisplay!$A$1:$B$40,2,FALSE)),FALSE,VLOOKUP(B24,[2]hasPublicArtDisplay!$A$1:$B$40,2,FALSE))</f>
        <v>0</v>
      </c>
      <c r="P24" t="b">
        <f>IF(ISNA(VLOOKUP(B24,[3]hasRestrooms!$A$1:$B$63,2,FALSE)),FALSE,VLOOKUP(B24,[3]hasRestrooms!$A$1:$B$63,2,FALSE))</f>
        <v>0</v>
      </c>
      <c r="Q24" t="b">
        <f>IF(ISNA(VLOOKUP(B24,[4]hasPortolet!$A$1:$B$81,2,FALSE)),FALSE,VLOOKUP(B24,[4]hasPortolet!$A$1:$B$81,2,FALSE))</f>
        <v>0</v>
      </c>
      <c r="R24" t="b">
        <f>IF(ISNA(VLOOKUP(B24,[5]hasWater!$A$1:$B$157,2,FALSE)),FALSE,VLOOKUP(B24,[5]hasWater!$A$1:$B$157,2,FALSE))</f>
        <v>0</v>
      </c>
      <c r="S24" t="b">
        <f>IF(ISNA(VLOOKUP(B24,[6]hasPavillion!$A$1:$B$97,2,FALSE)),FALSE,VLOOKUP(B24,[6]hasPavillion!$A$1:$B$97,2,FALSE))</f>
        <v>0</v>
      </c>
      <c r="T24" t="b">
        <f>IF(ISNA(VLOOKUP(B24,[7]hasPicnicTable!$A$1:$B$149,2,FALSE)),FALSE,VLOOKUP(B24,[7]hasPicnicTable!$A$1:$B$149,2,FALSE))</f>
        <v>0</v>
      </c>
      <c r="U24" t="b">
        <f>IF(ISNA(VLOOKUP(B24,[8]hasGrill!$A$1:$B$106,2,FALSE)),FALSE,VLOOKUP(B24,[8]hasGrill!$A$1:$B$106,2,FALSE))</f>
        <v>0</v>
      </c>
    </row>
    <row r="25" spans="1:21" x14ac:dyDescent="0.2">
      <c r="A25">
        <v>383</v>
      </c>
      <c r="B25" t="s">
        <v>114</v>
      </c>
      <c r="I25">
        <v>4</v>
      </c>
      <c r="J25" t="b">
        <v>0</v>
      </c>
      <c r="O25" t="b">
        <f>IF(ISNA(VLOOKUP(B25,[2]hasPublicArtDisplay!$A$1:$B$40,2,FALSE)),FALSE,VLOOKUP(B25,[2]hasPublicArtDisplay!$A$1:$B$40,2,FALSE))</f>
        <v>0</v>
      </c>
      <c r="P25" t="b">
        <f>IF(ISNA(VLOOKUP(B25,[3]hasRestrooms!$A$1:$B$63,2,FALSE)),FALSE,VLOOKUP(B25,[3]hasRestrooms!$A$1:$B$63,2,FALSE))</f>
        <v>0</v>
      </c>
      <c r="Q25" t="b">
        <f>IF(ISNA(VLOOKUP(B25,[4]hasPortolet!$A$1:$B$81,2,FALSE)),FALSE,VLOOKUP(B25,[4]hasPortolet!$A$1:$B$81,2,FALSE))</f>
        <v>0</v>
      </c>
      <c r="R25" t="b">
        <f>IF(ISNA(VLOOKUP(B25,[5]hasWater!$A$1:$B$157,2,FALSE)),FALSE,VLOOKUP(B25,[5]hasWater!$A$1:$B$157,2,FALSE))</f>
        <v>0</v>
      </c>
      <c r="S25" t="b">
        <f>IF(ISNA(VLOOKUP(B25,[6]hasPavillion!$A$1:$B$97,2,FALSE)),FALSE,VLOOKUP(B25,[6]hasPavillion!$A$1:$B$97,2,FALSE))</f>
        <v>0</v>
      </c>
      <c r="T25" t="b">
        <f>IF(ISNA(VLOOKUP(B25,[7]hasPicnicTable!$A$1:$B$149,2,FALSE)),FALSE,VLOOKUP(B25,[7]hasPicnicTable!$A$1:$B$149,2,FALSE))</f>
        <v>0</v>
      </c>
      <c r="U25" t="b">
        <f>IF(ISNA(VLOOKUP(B25,[8]hasGrill!$A$1:$B$106,2,FALSE)),FALSE,VLOOKUP(B25,[8]hasGrill!$A$1:$B$106,2,FALSE))</f>
        <v>0</v>
      </c>
    </row>
    <row r="26" spans="1:21" x14ac:dyDescent="0.2">
      <c r="A26">
        <v>384</v>
      </c>
      <c r="B26" t="s">
        <v>115</v>
      </c>
      <c r="I26">
        <v>4</v>
      </c>
      <c r="J26" t="b">
        <v>0</v>
      </c>
      <c r="O26" t="b">
        <f>IF(ISNA(VLOOKUP(B26,[2]hasPublicArtDisplay!$A$1:$B$40,2,FALSE)),FALSE,VLOOKUP(B26,[2]hasPublicArtDisplay!$A$1:$B$40,2,FALSE))</f>
        <v>0</v>
      </c>
      <c r="P26" t="b">
        <f>IF(ISNA(VLOOKUP(B26,[3]hasRestrooms!$A$1:$B$63,2,FALSE)),FALSE,VLOOKUP(B26,[3]hasRestrooms!$A$1:$B$63,2,FALSE))</f>
        <v>0</v>
      </c>
      <c r="Q26" t="b">
        <f>IF(ISNA(VLOOKUP(B26,[4]hasPortolet!$A$1:$B$81,2,FALSE)),FALSE,VLOOKUP(B26,[4]hasPortolet!$A$1:$B$81,2,FALSE))</f>
        <v>0</v>
      </c>
      <c r="R26" t="b">
        <f>IF(ISNA(VLOOKUP(B26,[5]hasWater!$A$1:$B$157,2,FALSE)),FALSE,VLOOKUP(B26,[5]hasWater!$A$1:$B$157,2,FALSE))</f>
        <v>0</v>
      </c>
      <c r="S26" t="b">
        <f>IF(ISNA(VLOOKUP(B26,[6]hasPavillion!$A$1:$B$97,2,FALSE)),FALSE,VLOOKUP(B26,[6]hasPavillion!$A$1:$B$97,2,FALSE))</f>
        <v>0</v>
      </c>
      <c r="T26" t="b">
        <f>IF(ISNA(VLOOKUP(B26,[7]hasPicnicTable!$A$1:$B$149,2,FALSE)),FALSE,VLOOKUP(B26,[7]hasPicnicTable!$A$1:$B$149,2,FALSE))</f>
        <v>0</v>
      </c>
      <c r="U26" t="b">
        <f>IF(ISNA(VLOOKUP(B26,[8]hasGrill!$A$1:$B$106,2,FALSE)),FALSE,VLOOKUP(B26,[8]hasGrill!$A$1:$B$106,2,FALSE))</f>
        <v>0</v>
      </c>
    </row>
    <row r="27" spans="1:21" x14ac:dyDescent="0.2">
      <c r="A27">
        <v>385</v>
      </c>
      <c r="B27" t="s">
        <v>116</v>
      </c>
      <c r="I27">
        <v>4</v>
      </c>
      <c r="J27" t="b">
        <v>0</v>
      </c>
      <c r="O27" t="b">
        <f>IF(ISNA(VLOOKUP(B27,[2]hasPublicArtDisplay!$A$1:$B$40,2,FALSE)),FALSE,VLOOKUP(B27,[2]hasPublicArtDisplay!$A$1:$B$40,2,FALSE))</f>
        <v>0</v>
      </c>
      <c r="P27" t="b">
        <f>IF(ISNA(VLOOKUP(B27,[3]hasRestrooms!$A$1:$B$63,2,FALSE)),FALSE,VLOOKUP(B27,[3]hasRestrooms!$A$1:$B$63,2,FALSE))</f>
        <v>0</v>
      </c>
      <c r="Q27" t="b">
        <f>IF(ISNA(VLOOKUP(B27,[4]hasPortolet!$A$1:$B$81,2,FALSE)),FALSE,VLOOKUP(B27,[4]hasPortolet!$A$1:$B$81,2,FALSE))</f>
        <v>0</v>
      </c>
      <c r="R27" t="b">
        <f>IF(ISNA(VLOOKUP(B27,[5]hasWater!$A$1:$B$157,2,FALSE)),FALSE,VLOOKUP(B27,[5]hasWater!$A$1:$B$157,2,FALSE))</f>
        <v>0</v>
      </c>
      <c r="S27" t="b">
        <f>IF(ISNA(VLOOKUP(B27,[6]hasPavillion!$A$1:$B$97,2,FALSE)),FALSE,VLOOKUP(B27,[6]hasPavillion!$A$1:$B$97,2,FALSE))</f>
        <v>0</v>
      </c>
      <c r="T27" t="b">
        <f>IF(ISNA(VLOOKUP(B27,[7]hasPicnicTable!$A$1:$B$149,2,FALSE)),FALSE,VLOOKUP(B27,[7]hasPicnicTable!$A$1:$B$149,2,FALSE))</f>
        <v>0</v>
      </c>
      <c r="U27" t="b">
        <f>IF(ISNA(VLOOKUP(B27,[8]hasGrill!$A$1:$B$106,2,FALSE)),FALSE,VLOOKUP(B27,[8]hasGrill!$A$1:$B$106,2,FALSE))</f>
        <v>0</v>
      </c>
    </row>
    <row r="28" spans="1:21" x14ac:dyDescent="0.2">
      <c r="A28">
        <v>386</v>
      </c>
      <c r="B28" t="s">
        <v>117</v>
      </c>
      <c r="I28">
        <v>4</v>
      </c>
      <c r="J28" t="b">
        <v>0</v>
      </c>
      <c r="O28" t="b">
        <f>IF(ISNA(VLOOKUP(B28,[2]hasPublicArtDisplay!$A$1:$B$40,2,FALSE)),FALSE,VLOOKUP(B28,[2]hasPublicArtDisplay!$A$1:$B$40,2,FALSE))</f>
        <v>0</v>
      </c>
      <c r="P28" t="b">
        <f>IF(ISNA(VLOOKUP(B28,[3]hasRestrooms!$A$1:$B$63,2,FALSE)),FALSE,VLOOKUP(B28,[3]hasRestrooms!$A$1:$B$63,2,FALSE))</f>
        <v>0</v>
      </c>
      <c r="Q28" t="b">
        <f>IF(ISNA(VLOOKUP(B28,[4]hasPortolet!$A$1:$B$81,2,FALSE)),FALSE,VLOOKUP(B28,[4]hasPortolet!$A$1:$B$81,2,FALSE))</f>
        <v>0</v>
      </c>
      <c r="R28" t="b">
        <f>IF(ISNA(VLOOKUP(B28,[5]hasWater!$A$1:$B$157,2,FALSE)),FALSE,VLOOKUP(B28,[5]hasWater!$A$1:$B$157,2,FALSE))</f>
        <v>0</v>
      </c>
      <c r="S28" t="b">
        <f>IF(ISNA(VLOOKUP(B28,[6]hasPavillion!$A$1:$B$97,2,FALSE)),FALSE,VLOOKUP(B28,[6]hasPavillion!$A$1:$B$97,2,FALSE))</f>
        <v>0</v>
      </c>
      <c r="T28" t="b">
        <f>IF(ISNA(VLOOKUP(B28,[7]hasPicnicTable!$A$1:$B$149,2,FALSE)),FALSE,VLOOKUP(B28,[7]hasPicnicTable!$A$1:$B$149,2,FALSE))</f>
        <v>0</v>
      </c>
      <c r="U28" t="b">
        <f>IF(ISNA(VLOOKUP(B28,[8]hasGrill!$A$1:$B$106,2,FALSE)),FALSE,VLOOKUP(B28,[8]hasGrill!$A$1:$B$106,2,FALSE))</f>
        <v>0</v>
      </c>
    </row>
    <row r="29" spans="1:21" x14ac:dyDescent="0.2">
      <c r="A29">
        <v>387</v>
      </c>
      <c r="B29" t="s">
        <v>118</v>
      </c>
      <c r="I29">
        <v>4</v>
      </c>
      <c r="J29" t="b">
        <v>0</v>
      </c>
      <c r="O29" t="b">
        <f>IF(ISNA(VLOOKUP(B29,[2]hasPublicArtDisplay!$A$1:$B$40,2,FALSE)),FALSE,VLOOKUP(B29,[2]hasPublicArtDisplay!$A$1:$B$40,2,FALSE))</f>
        <v>0</v>
      </c>
      <c r="P29" t="b">
        <f>IF(ISNA(VLOOKUP(B29,[3]hasRestrooms!$A$1:$B$63,2,FALSE)),FALSE,VLOOKUP(B29,[3]hasRestrooms!$A$1:$B$63,2,FALSE))</f>
        <v>0</v>
      </c>
      <c r="Q29" t="b">
        <f>IF(ISNA(VLOOKUP(B29,[4]hasPortolet!$A$1:$B$81,2,FALSE)),FALSE,VLOOKUP(B29,[4]hasPortolet!$A$1:$B$81,2,FALSE))</f>
        <v>0</v>
      </c>
      <c r="R29" t="b">
        <f>IF(ISNA(VLOOKUP(B29,[5]hasWater!$A$1:$B$157,2,FALSE)),FALSE,VLOOKUP(B29,[5]hasWater!$A$1:$B$157,2,FALSE))</f>
        <v>0</v>
      </c>
      <c r="S29" t="b">
        <f>IF(ISNA(VLOOKUP(B29,[6]hasPavillion!$A$1:$B$97,2,FALSE)),FALSE,VLOOKUP(B29,[6]hasPavillion!$A$1:$B$97,2,FALSE))</f>
        <v>0</v>
      </c>
      <c r="T29" t="b">
        <f>IF(ISNA(VLOOKUP(B29,[7]hasPicnicTable!$A$1:$B$149,2,FALSE)),FALSE,VLOOKUP(B29,[7]hasPicnicTable!$A$1:$B$149,2,FALSE))</f>
        <v>0</v>
      </c>
      <c r="U29" t="b">
        <f>IF(ISNA(VLOOKUP(B29,[8]hasGrill!$A$1:$B$106,2,FALSE)),FALSE,VLOOKUP(B29,[8]hasGrill!$A$1:$B$106,2,FALSE))</f>
        <v>0</v>
      </c>
    </row>
    <row r="30" spans="1:21" x14ac:dyDescent="0.2">
      <c r="A30">
        <v>391</v>
      </c>
      <c r="B30" t="s">
        <v>119</v>
      </c>
      <c r="I30">
        <v>4</v>
      </c>
      <c r="J30" t="b">
        <v>0</v>
      </c>
      <c r="O30" t="b">
        <f>IF(ISNA(VLOOKUP(B30,[2]hasPublicArtDisplay!$A$1:$B$40,2,FALSE)),FALSE,VLOOKUP(B30,[2]hasPublicArtDisplay!$A$1:$B$40,2,FALSE))</f>
        <v>0</v>
      </c>
      <c r="P30" t="b">
        <f>IF(ISNA(VLOOKUP(B30,[3]hasRestrooms!$A$1:$B$63,2,FALSE)),FALSE,VLOOKUP(B30,[3]hasRestrooms!$A$1:$B$63,2,FALSE))</f>
        <v>0</v>
      </c>
      <c r="Q30" t="b">
        <f>IF(ISNA(VLOOKUP(B30,[4]hasPortolet!$A$1:$B$81,2,FALSE)),FALSE,VLOOKUP(B30,[4]hasPortolet!$A$1:$B$81,2,FALSE))</f>
        <v>0</v>
      </c>
      <c r="R30" t="b">
        <f>IF(ISNA(VLOOKUP(B30,[5]hasWater!$A$1:$B$157,2,FALSE)),FALSE,VLOOKUP(B30,[5]hasWater!$A$1:$B$157,2,FALSE))</f>
        <v>0</v>
      </c>
      <c r="S30" t="b">
        <f>IF(ISNA(VLOOKUP(B30,[6]hasPavillion!$A$1:$B$97,2,FALSE)),FALSE,VLOOKUP(B30,[6]hasPavillion!$A$1:$B$97,2,FALSE))</f>
        <v>0</v>
      </c>
      <c r="T30" t="b">
        <f>IF(ISNA(VLOOKUP(B30,[7]hasPicnicTable!$A$1:$B$149,2,FALSE)),FALSE,VLOOKUP(B30,[7]hasPicnicTable!$A$1:$B$149,2,FALSE))</f>
        <v>0</v>
      </c>
      <c r="U30" t="b">
        <f>IF(ISNA(VLOOKUP(B30,[8]hasGrill!$A$1:$B$106,2,FALSE)),FALSE,VLOOKUP(B30,[8]hasGrill!$A$1:$B$106,2,FALSE))</f>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2415A-5786-1447-A2CD-673B1707325C}">
  <dimension ref="A1:X9"/>
  <sheetViews>
    <sheetView workbookViewId="0">
      <selection activeCell="T1" sqref="T1:T1048576"/>
    </sheetView>
  </sheetViews>
  <sheetFormatPr baseColWidth="10" defaultRowHeight="16" x14ac:dyDescent="0.2"/>
  <cols>
    <col min="1" max="1" width="6.33203125" bestFit="1" customWidth="1"/>
    <col min="2" max="2" width="28.5" bestFit="1" customWidth="1"/>
    <col min="3" max="3" width="7.5" bestFit="1" customWidth="1"/>
    <col min="4" max="4" width="4" bestFit="1" customWidth="1"/>
    <col min="5" max="5" width="5.33203125" bestFit="1" customWidth="1"/>
    <col min="6" max="7" width="7.5" bestFit="1" customWidth="1"/>
    <col min="8" max="8" width="8.83203125" bestFit="1" customWidth="1"/>
    <col min="9" max="9" width="4.6640625" bestFit="1" customWidth="1"/>
    <col min="10" max="10" width="8.1640625" bestFit="1" customWidth="1"/>
    <col min="11" max="11" width="10.1640625" bestFit="1" customWidth="1"/>
    <col min="12" max="12" width="3.33203125" bestFit="1" customWidth="1"/>
    <col min="13" max="13" width="7.1640625" bestFit="1" customWidth="1"/>
    <col min="14" max="14" width="7.83203125" bestFit="1" customWidth="1"/>
    <col min="15" max="15" width="12.83203125" customWidth="1"/>
    <col min="16" max="16" width="9.1640625" bestFit="1" customWidth="1"/>
    <col min="17" max="17" width="7.83203125" bestFit="1" customWidth="1"/>
    <col min="18" max="18" width="11.33203125" bestFit="1" customWidth="1"/>
    <col min="19" max="19" width="7.6640625" bestFit="1" customWidth="1"/>
    <col min="20" max="20" width="7.6640625" customWidth="1"/>
    <col min="21" max="21" width="16" bestFit="1" customWidth="1"/>
    <col min="22" max="22" width="16" customWidth="1"/>
    <col min="23" max="23" width="10" bestFit="1" customWidth="1"/>
    <col min="24" max="24" width="15.1640625" bestFit="1" customWidth="1"/>
  </cols>
  <sheetData>
    <row r="1" spans="1:24" x14ac:dyDescent="0.2">
      <c r="A1" t="s">
        <v>0</v>
      </c>
      <c r="B1" t="s">
        <v>1</v>
      </c>
      <c r="C1" t="s">
        <v>2</v>
      </c>
      <c r="D1" t="s">
        <v>3</v>
      </c>
      <c r="E1" t="s">
        <v>4</v>
      </c>
      <c r="F1" t="s">
        <v>5</v>
      </c>
      <c r="G1" t="s">
        <v>6</v>
      </c>
      <c r="H1" t="s">
        <v>7</v>
      </c>
      <c r="I1" t="s">
        <v>8</v>
      </c>
      <c r="J1" t="s">
        <v>9</v>
      </c>
      <c r="K1" t="s">
        <v>10</v>
      </c>
      <c r="L1" t="s">
        <v>11</v>
      </c>
      <c r="M1" t="s">
        <v>12</v>
      </c>
      <c r="N1" s="6" t="s">
        <v>54</v>
      </c>
      <c r="O1" t="s">
        <v>14</v>
      </c>
      <c r="P1" t="s">
        <v>128</v>
      </c>
      <c r="Q1" t="s">
        <v>15</v>
      </c>
      <c r="R1" t="s">
        <v>16</v>
      </c>
      <c r="S1" t="s">
        <v>17</v>
      </c>
      <c r="T1" t="s">
        <v>23</v>
      </c>
      <c r="U1" t="s">
        <v>370</v>
      </c>
      <c r="V1" t="s">
        <v>391</v>
      </c>
      <c r="W1" t="s">
        <v>36</v>
      </c>
      <c r="X1" t="s">
        <v>37</v>
      </c>
    </row>
    <row r="2" spans="1:24" x14ac:dyDescent="0.2">
      <c r="A2">
        <v>125</v>
      </c>
      <c r="B2" t="s">
        <v>120</v>
      </c>
      <c r="I2">
        <v>5</v>
      </c>
      <c r="J2" t="b">
        <v>0</v>
      </c>
      <c r="O2" t="b">
        <f>IF(ISNA(VLOOKUP(B2,[3]hasRestrooms!$A$1:$B$63,2,FALSE)),FALSE,VLOOKUP(B2,[3]hasRestrooms!$A$1:$B$63,2,FALSE))</f>
        <v>0</v>
      </c>
      <c r="P2" t="b">
        <f>IF(ISNA(VLOOKUP(B2,[4]hasPortolet!$A$1:$B$81,2,FALSE)),FALSE,VLOOKUP(B2,[4]hasPortolet!$A$1:$B$81,2,FALSE))</f>
        <v>1</v>
      </c>
      <c r="Q2" t="b">
        <f>IF(ISNA(VLOOKUP(B2,[5]hasWater!$A$1:$B$157,2,FALSE)),FALSE,VLOOKUP(B2,[5]hasWater!$A$1:$B$157,2,FALSE))</f>
        <v>0</v>
      </c>
      <c r="R2" t="b">
        <f>IF(ISNA(VLOOKUP(B2,[6]hasPavillion!$A$1:$B$97,2,FALSE)),FALSE,VLOOKUP(B2,[6]hasPavillion!$A$1:$B$97,2,FALSE))</f>
        <v>0</v>
      </c>
      <c r="S2" t="b">
        <f>IF(ISNA(VLOOKUP(B2,[7]hasPicnicTable!$A$1:$B$149,2,FALSE)),FALSE,VLOOKUP(B2,[7]hasPicnicTable!$A$1:$B$149,2,FALSE))</f>
        <v>0</v>
      </c>
      <c r="U2" t="b">
        <f>IF(ISNA(VLOOKUP(B2,[19]pavedBike!$A$1:$B$62,2,FALSE)),FALSE,VLOOKUP(B2,[19]pavedBike!$A$1:$B$62,2,FALSE))</f>
        <v>1</v>
      </c>
      <c r="V2" t="b">
        <f>IF(ISNA(VLOOKUP(B2,[20]hasWalkingTrail!$A$1:$B$142,2,FALSE)),FALSE,VLOOKUP(B2,[20]hasWalkingTrail!$A$1:$B$142,2,FALSE))</f>
        <v>1</v>
      </c>
    </row>
    <row r="3" spans="1:24" x14ac:dyDescent="0.2">
      <c r="A3">
        <v>143</v>
      </c>
      <c r="B3" t="s">
        <v>121</v>
      </c>
      <c r="I3">
        <v>5</v>
      </c>
      <c r="J3" t="b">
        <v>0</v>
      </c>
      <c r="O3" t="b">
        <f>IF(ISNA(VLOOKUP(B3,[3]hasRestrooms!$A$1:$B$63,2,FALSE)),FALSE,VLOOKUP(B3,[3]hasRestrooms!$A$1:$B$63,2,FALSE))</f>
        <v>0</v>
      </c>
      <c r="P3" t="b">
        <f>IF(ISNA(VLOOKUP(B3,[4]hasPortolet!$A$1:$B$81,2,FALSE)),FALSE,VLOOKUP(B3,[4]hasPortolet!$A$1:$B$81,2,FALSE))</f>
        <v>0</v>
      </c>
      <c r="Q3" t="b">
        <f>IF(ISNA(VLOOKUP(B3,[5]hasWater!$A$1:$B$157,2,FALSE)),FALSE,VLOOKUP(B3,[5]hasWater!$A$1:$B$157,2,FALSE))</f>
        <v>1</v>
      </c>
      <c r="R3" t="b">
        <f>IF(ISNA(VLOOKUP(B3,[6]hasPavillion!$A$1:$B$97,2,FALSE)),FALSE,VLOOKUP(B3,[6]hasPavillion!$A$1:$B$97,2,FALSE))</f>
        <v>0</v>
      </c>
      <c r="S3" t="b">
        <f>IF(ISNA(VLOOKUP(B3,[7]hasPicnicTable!$A$1:$B$149,2,FALSE)),FALSE,VLOOKUP(B3,[7]hasPicnicTable!$A$1:$B$149,2,FALSE))</f>
        <v>1</v>
      </c>
      <c r="U3" t="b">
        <f>IF(ISNA(VLOOKUP(B3,[19]pavedBike!$A$1:$B$62,2,FALSE)),FALSE,VLOOKUP(B3,[19]pavedBike!$A$1:$B$62,2,FALSE))</f>
        <v>1</v>
      </c>
      <c r="V3" t="b">
        <f>IF(ISNA(VLOOKUP(B3,[20]hasWalkingTrail!$A$1:$B$142,2,FALSE)),FALSE,VLOOKUP(B3,[20]hasWalkingTrail!$A$1:$B$142,2,FALSE))</f>
        <v>1</v>
      </c>
    </row>
    <row r="4" spans="1:24" x14ac:dyDescent="0.2">
      <c r="A4">
        <v>147</v>
      </c>
      <c r="B4" t="s">
        <v>122</v>
      </c>
      <c r="I4">
        <v>5</v>
      </c>
      <c r="J4" t="b">
        <v>0</v>
      </c>
      <c r="O4" t="b">
        <f>IF(ISNA(VLOOKUP(B4,[3]hasRestrooms!$A$1:$B$63,2,FALSE)),FALSE,VLOOKUP(B4,[3]hasRestrooms!$A$1:$B$63,2,FALSE))</f>
        <v>0</v>
      </c>
      <c r="P4" t="b">
        <f>IF(ISNA(VLOOKUP(B4,[4]hasPortolet!$A$1:$B$81,2,FALSE)),FALSE,VLOOKUP(B4,[4]hasPortolet!$A$1:$B$81,2,FALSE))</f>
        <v>0</v>
      </c>
      <c r="Q4" t="b">
        <f>IF(ISNA(VLOOKUP(B4,[5]hasWater!$A$1:$B$157,2,FALSE)),FALSE,VLOOKUP(B4,[5]hasWater!$A$1:$B$157,2,FALSE))</f>
        <v>0</v>
      </c>
      <c r="R4" t="b">
        <f>IF(ISNA(VLOOKUP(B4,[6]hasPavillion!$A$1:$B$97,2,FALSE)),FALSE,VLOOKUP(B4,[6]hasPavillion!$A$1:$B$97,2,FALSE))</f>
        <v>0</v>
      </c>
      <c r="S4" t="b">
        <f>IF(ISNA(VLOOKUP(B4,[7]hasPicnicTable!$A$1:$B$149,2,FALSE)),FALSE,VLOOKUP(B4,[7]hasPicnicTable!$A$1:$B$149,2,FALSE))</f>
        <v>0</v>
      </c>
      <c r="U4" t="b">
        <f>IF(ISNA(VLOOKUP(B4,[19]pavedBike!$A$1:$B$62,2,FALSE)),FALSE,VLOOKUP(B4,[19]pavedBike!$A$1:$B$62,2,FALSE))</f>
        <v>1</v>
      </c>
      <c r="V4" t="b">
        <f>IF(ISNA(VLOOKUP(B4,[20]hasWalkingTrail!$A$1:$B$142,2,FALSE)),FALSE,VLOOKUP(B4,[20]hasWalkingTrail!$A$1:$B$142,2,FALSE))</f>
        <v>1</v>
      </c>
    </row>
    <row r="5" spans="1:24" x14ac:dyDescent="0.2">
      <c r="A5">
        <v>264</v>
      </c>
      <c r="B5" t="s">
        <v>123</v>
      </c>
      <c r="I5">
        <v>5</v>
      </c>
      <c r="J5" t="b">
        <v>0</v>
      </c>
      <c r="O5" t="b">
        <f>IF(ISNA(VLOOKUP(B5,[3]hasRestrooms!$A$1:$B$63,2,FALSE)),FALSE,VLOOKUP(B5,[3]hasRestrooms!$A$1:$B$63,2,FALSE))</f>
        <v>0</v>
      </c>
      <c r="P5" t="b">
        <f>IF(ISNA(VLOOKUP(B5,[4]hasPortolet!$A$1:$B$81,2,FALSE)),FALSE,VLOOKUP(B5,[4]hasPortolet!$A$1:$B$81,2,FALSE))</f>
        <v>0</v>
      </c>
      <c r="Q5" t="b">
        <f>IF(ISNA(VLOOKUP(B5,[5]hasWater!$A$1:$B$157,2,FALSE)),FALSE,VLOOKUP(B5,[5]hasWater!$A$1:$B$157,2,FALSE))</f>
        <v>0</v>
      </c>
      <c r="R5" t="b">
        <f>IF(ISNA(VLOOKUP(B5,[6]hasPavillion!$A$1:$B$97,2,FALSE)),FALSE,VLOOKUP(B5,[6]hasPavillion!$A$1:$B$97,2,FALSE))</f>
        <v>0</v>
      </c>
      <c r="S5" t="b">
        <f>IF(ISNA(VLOOKUP(B5,[7]hasPicnicTable!$A$1:$B$149,2,FALSE)),FALSE,VLOOKUP(B5,[7]hasPicnicTable!$A$1:$B$149,2,FALSE))</f>
        <v>0</v>
      </c>
      <c r="U5" t="b">
        <f>IF(ISNA(VLOOKUP(B5,[19]pavedBike!$A$1:$B$62,2,FALSE)),FALSE,VLOOKUP(B5,[19]pavedBike!$A$1:$B$62,2,FALSE))</f>
        <v>0</v>
      </c>
      <c r="V5" t="b">
        <f>IF(ISNA(VLOOKUP(B5,[20]hasWalkingTrail!$A$1:$B$142,2,FALSE)),FALSE,VLOOKUP(B5,[20]hasWalkingTrail!$A$1:$B$142,2,FALSE))</f>
        <v>0</v>
      </c>
    </row>
    <row r="6" spans="1:24" x14ac:dyDescent="0.2">
      <c r="A6">
        <v>273</v>
      </c>
      <c r="B6" t="s">
        <v>124</v>
      </c>
      <c r="I6">
        <v>5</v>
      </c>
      <c r="J6" t="b">
        <v>0</v>
      </c>
      <c r="O6" t="b">
        <f>IF(ISNA(VLOOKUP(B6,[3]hasRestrooms!$A$1:$B$63,2,FALSE)),FALSE,VLOOKUP(B6,[3]hasRestrooms!$A$1:$B$63,2,FALSE))</f>
        <v>0</v>
      </c>
      <c r="P6" t="b">
        <f>IF(ISNA(VLOOKUP(B6,[4]hasPortolet!$A$1:$B$81,2,FALSE)),FALSE,VLOOKUP(B6,[4]hasPortolet!$A$1:$B$81,2,FALSE))</f>
        <v>1</v>
      </c>
      <c r="Q6" t="b">
        <f>IF(ISNA(VLOOKUP(B6,[5]hasWater!$A$1:$B$157,2,FALSE)),FALSE,VLOOKUP(B6,[5]hasWater!$A$1:$B$157,2,FALSE))</f>
        <v>1</v>
      </c>
      <c r="R6" t="b">
        <f>IF(ISNA(VLOOKUP(B6,[6]hasPavillion!$A$1:$B$97,2,FALSE)),FALSE,VLOOKUP(B6,[6]hasPavillion!$A$1:$B$97,2,FALSE))</f>
        <v>0</v>
      </c>
      <c r="S6" t="b">
        <f>IF(ISNA(VLOOKUP(B6,[7]hasPicnicTable!$A$1:$B$149,2,FALSE)),FALSE,VLOOKUP(B6,[7]hasPicnicTable!$A$1:$B$149,2,FALSE))</f>
        <v>0</v>
      </c>
      <c r="U6" t="b">
        <f>IF(ISNA(VLOOKUP(B6,[19]pavedBike!$A$1:$B$62,2,FALSE)),FALSE,VLOOKUP(B6,[19]pavedBike!$A$1:$B$62,2,FALSE))</f>
        <v>1</v>
      </c>
      <c r="V6" t="b">
        <f>IF(ISNA(VLOOKUP(B6,[20]hasWalkingTrail!$A$1:$B$142,2,FALSE)),FALSE,VLOOKUP(B6,[20]hasWalkingTrail!$A$1:$B$142,2,FALSE))</f>
        <v>1</v>
      </c>
    </row>
    <row r="7" spans="1:24" x14ac:dyDescent="0.2">
      <c r="A7">
        <v>278</v>
      </c>
      <c r="B7" t="s">
        <v>125</v>
      </c>
      <c r="I7">
        <v>5</v>
      </c>
      <c r="J7" t="b">
        <v>0</v>
      </c>
      <c r="O7" t="b">
        <f>IF(ISNA(VLOOKUP(B7,[3]hasRestrooms!$A$1:$B$63,2,FALSE)),FALSE,VLOOKUP(B7,[3]hasRestrooms!$A$1:$B$63,2,FALSE))</f>
        <v>0</v>
      </c>
      <c r="P7" t="b">
        <f>IF(ISNA(VLOOKUP(B7,[4]hasPortolet!$A$1:$B$81,2,FALSE)),FALSE,VLOOKUP(B7,[4]hasPortolet!$A$1:$B$81,2,FALSE))</f>
        <v>0</v>
      </c>
      <c r="Q7" t="b">
        <f>IF(ISNA(VLOOKUP(B7,[5]hasWater!$A$1:$B$157,2,FALSE)),FALSE,VLOOKUP(B7,[5]hasWater!$A$1:$B$157,2,FALSE))</f>
        <v>0</v>
      </c>
      <c r="R7" t="b">
        <f>IF(ISNA(VLOOKUP(B7,[6]hasPavillion!$A$1:$B$97,2,FALSE)),FALSE,VLOOKUP(B7,[6]hasPavillion!$A$1:$B$97,2,FALSE))</f>
        <v>0</v>
      </c>
      <c r="S7" t="b">
        <f>IF(ISNA(VLOOKUP(B7,[7]hasPicnicTable!$A$1:$B$149,2,FALSE)),FALSE,VLOOKUP(B7,[7]hasPicnicTable!$A$1:$B$149,2,FALSE))</f>
        <v>0</v>
      </c>
      <c r="U7" t="b">
        <f>IF(ISNA(VLOOKUP(B7,[19]pavedBike!$A$1:$B$62,2,FALSE)),FALSE,VLOOKUP(B7,[19]pavedBike!$A$1:$B$62,2,FALSE))</f>
        <v>0</v>
      </c>
      <c r="V7" t="b">
        <f>IF(ISNA(VLOOKUP(B7,[20]hasWalkingTrail!$A$1:$B$142,2,FALSE)),FALSE,VLOOKUP(B7,[20]hasWalkingTrail!$A$1:$B$142,2,FALSE))</f>
        <v>0</v>
      </c>
    </row>
    <row r="8" spans="1:24" x14ac:dyDescent="0.2">
      <c r="A8">
        <v>353</v>
      </c>
      <c r="B8" t="s">
        <v>126</v>
      </c>
      <c r="I8">
        <v>5</v>
      </c>
      <c r="J8" t="b">
        <v>0</v>
      </c>
      <c r="O8" t="b">
        <f>IF(ISNA(VLOOKUP(B8,[3]hasRestrooms!$A$1:$B$63,2,FALSE)),FALSE,VLOOKUP(B8,[3]hasRestrooms!$A$1:$B$63,2,FALSE))</f>
        <v>0</v>
      </c>
      <c r="P8" t="b">
        <f>IF(ISNA(VLOOKUP(B8,[4]hasPortolet!$A$1:$B$81,2,FALSE)),FALSE,VLOOKUP(B8,[4]hasPortolet!$A$1:$B$81,2,FALSE))</f>
        <v>0</v>
      </c>
      <c r="Q8" t="b">
        <f>IF(ISNA(VLOOKUP(B8,[5]hasWater!$A$1:$B$157,2,FALSE)),FALSE,VLOOKUP(B8,[5]hasWater!$A$1:$B$157,2,FALSE))</f>
        <v>0</v>
      </c>
      <c r="R8" t="b">
        <f>IF(ISNA(VLOOKUP(B8,[6]hasPavillion!$A$1:$B$97,2,FALSE)),FALSE,VLOOKUP(B8,[6]hasPavillion!$A$1:$B$97,2,FALSE))</f>
        <v>0</v>
      </c>
      <c r="S8" t="b">
        <f>IF(ISNA(VLOOKUP(B8,[7]hasPicnicTable!$A$1:$B$149,2,FALSE)),FALSE,VLOOKUP(B8,[7]hasPicnicTable!$A$1:$B$149,2,FALSE))</f>
        <v>0</v>
      </c>
      <c r="U8" t="b">
        <f>IF(ISNA(VLOOKUP(B8,[19]pavedBike!$A$1:$B$62,2,FALSE)),FALSE,VLOOKUP(B8,[19]pavedBike!$A$1:$B$62,2,FALSE))</f>
        <v>0</v>
      </c>
      <c r="V8" t="b">
        <f>IF(ISNA(VLOOKUP(B8,[20]hasWalkingTrail!$A$1:$B$142,2,FALSE)),FALSE,VLOOKUP(B8,[20]hasWalkingTrail!$A$1:$B$142,2,FALSE))</f>
        <v>0</v>
      </c>
    </row>
    <row r="9" spans="1:24" x14ac:dyDescent="0.2">
      <c r="A9">
        <v>359</v>
      </c>
      <c r="B9" t="s">
        <v>127</v>
      </c>
      <c r="I9">
        <v>5</v>
      </c>
      <c r="J9" t="b">
        <v>0</v>
      </c>
      <c r="O9" t="b">
        <f>IF(ISNA(VLOOKUP(B9,[3]hasRestrooms!$A$1:$B$63,2,FALSE)),FALSE,VLOOKUP(B9,[3]hasRestrooms!$A$1:$B$63,2,FALSE))</f>
        <v>0</v>
      </c>
      <c r="P9" t="b">
        <f>IF(ISNA(VLOOKUP(B9,[4]hasPortolet!$A$1:$B$81,2,FALSE)),FALSE,VLOOKUP(B9,[4]hasPortolet!$A$1:$B$81,2,FALSE))</f>
        <v>1</v>
      </c>
      <c r="Q9" t="b">
        <f>IF(ISNA(VLOOKUP(B9,[5]hasWater!$A$1:$B$157,2,FALSE)),FALSE,VLOOKUP(B9,[5]hasWater!$A$1:$B$157,2,FALSE))</f>
        <v>1</v>
      </c>
      <c r="R9" t="b">
        <f>IF(ISNA(VLOOKUP(B9,[6]hasPavillion!$A$1:$B$97,2,FALSE)),FALSE,VLOOKUP(B9,[6]hasPavillion!$A$1:$B$97,2,FALSE))</f>
        <v>1</v>
      </c>
      <c r="S9" t="b">
        <f>IF(ISNA(VLOOKUP(B9,[7]hasPicnicTable!$A$1:$B$149,2,FALSE)),FALSE,VLOOKUP(B9,[7]hasPicnicTable!$A$1:$B$149,2,FALSE))</f>
        <v>1</v>
      </c>
      <c r="U9" t="b">
        <f>IF(ISNA(VLOOKUP(B9,[19]pavedBike!$A$1:$B$62,2,FALSE)),FALSE,VLOOKUP(B9,[19]pavedBike!$A$1:$B$62,2,FALSE))</f>
        <v>0</v>
      </c>
      <c r="V9" t="b">
        <f>IF(ISNA(VLOOKUP(B9,[20]hasWalkingTrail!$A$1:$B$142,2,FALSE)),FALSE,VLOOKUP(B9,[20]hasWalkingTrail!$A$1:$B$142,2,FALSE))</f>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86E71-E089-574D-B63D-B279E835FA18}">
  <dimension ref="A1:B6"/>
  <sheetViews>
    <sheetView workbookViewId="0">
      <selection activeCell="J38" sqref="J38"/>
    </sheetView>
  </sheetViews>
  <sheetFormatPr baseColWidth="10" defaultRowHeight="16" x14ac:dyDescent="0.2"/>
  <cols>
    <col min="1" max="1" width="6.33203125" bestFit="1" customWidth="1"/>
    <col min="2" max="2" width="27.33203125" bestFit="1" customWidth="1"/>
  </cols>
  <sheetData>
    <row r="1" spans="1:2" x14ac:dyDescent="0.2">
      <c r="A1" t="s">
        <v>0</v>
      </c>
      <c r="B1" t="s">
        <v>1</v>
      </c>
    </row>
    <row r="2" spans="1:2" x14ac:dyDescent="0.2">
      <c r="A2">
        <v>0</v>
      </c>
      <c r="B2" t="s">
        <v>38</v>
      </c>
    </row>
    <row r="3" spans="1:2" x14ac:dyDescent="0.2">
      <c r="A3">
        <v>3</v>
      </c>
      <c r="B3" t="s">
        <v>365</v>
      </c>
    </row>
    <row r="4" spans="1:2" x14ac:dyDescent="0.2">
      <c r="A4">
        <v>6</v>
      </c>
      <c r="B4" t="s">
        <v>366</v>
      </c>
    </row>
    <row r="5" spans="1:2" x14ac:dyDescent="0.2">
      <c r="A5">
        <v>37</v>
      </c>
      <c r="B5" t="s">
        <v>367</v>
      </c>
    </row>
    <row r="6" spans="1:2" x14ac:dyDescent="0.2">
      <c r="A6">
        <v>39</v>
      </c>
      <c r="B6" t="s">
        <v>368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City Parks</vt:lpstr>
      <vt:lpstr>School Parks</vt:lpstr>
      <vt:lpstr>Garddens and Natural Areas</vt:lpstr>
      <vt:lpstr>Other Facilites</vt:lpstr>
      <vt:lpstr>Trailheads</vt:lpstr>
      <vt:lpstr>Greenways</vt:lpstr>
      <vt:lpstr>Unknowns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2021-05-18T18:30:23Z</dcterms:created>
  <dcterms:modified xsi:type="dcterms:W3CDTF">2021-05-28T15:03:16Z</dcterms:modified>
</cp:coreProperties>
</file>