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4ac126eb7f3c977f/Desktop/Excel/"/>
    </mc:Choice>
  </mc:AlternateContent>
  <xr:revisionPtr revIDLastSave="928" documentId="8_{48A0EC16-4C3C-40C6-B943-E619D2D8FB0A}" xr6:coauthVersionLast="47" xr6:coauthVersionMax="47" xr10:uidLastSave="{DE1E1AFF-EA5E-41DE-88C0-12F24634D17E}"/>
  <bookViews>
    <workbookView xWindow="-108" yWindow="-108" windowWidth="23256" windowHeight="13896" firstSheet="1" activeTab="4" xr2:uid="{28AD41AF-58DF-4624-B42B-2488AA74DACA}"/>
  </bookViews>
  <sheets>
    <sheet name="Financial_Dataset" sheetId="1" r:id="rId1"/>
    <sheet name="Worksheet" sheetId="2" r:id="rId2"/>
    <sheet name="Descriptive Statistics" sheetId="3" r:id="rId3"/>
    <sheet name="Exploration &amp; Visualization" sheetId="5" r:id="rId4"/>
    <sheet name="Dashboard" sheetId="4" r:id="rId5"/>
  </sheets>
  <definedNames>
    <definedName name="_xlnm._FilterDatabase" localSheetId="0" hidden="1">Financial_Dataset!$A$1:$J$361</definedName>
    <definedName name="_xlnm._FilterDatabase" localSheetId="1" hidden="1">Worksheet!$A$1:$L$361</definedName>
    <definedName name="Slicer_Month">#N/A</definedName>
    <definedName name="Slicer_Product">#N/A</definedName>
    <definedName name="Slicer_Region">#N/A</definedName>
  </definedNames>
  <calcPr calcId="0"/>
  <pivotCaches>
    <pivotCache cacheId="1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F8" i="3"/>
  <c r="E14" i="3"/>
  <c r="E15" i="3"/>
  <c r="E16" i="3"/>
  <c r="E17" i="3"/>
  <c r="E18" i="3"/>
  <c r="E19" i="3"/>
  <c r="E20" i="3"/>
  <c r="E21" i="3"/>
  <c r="E22" i="3"/>
  <c r="E23" i="3"/>
  <c r="E24" i="3"/>
  <c r="F14" i="3"/>
  <c r="F15" i="3"/>
  <c r="F16" i="3"/>
  <c r="F17" i="3"/>
  <c r="F18" i="3"/>
  <c r="F19" i="3"/>
  <c r="F20" i="3"/>
  <c r="F21" i="3"/>
  <c r="F22" i="3"/>
  <c r="F23" i="3"/>
  <c r="F24" i="3"/>
  <c r="F13" i="3"/>
  <c r="E13" i="3"/>
  <c r="F5" i="3"/>
  <c r="F6" i="3"/>
  <c r="F7" i="3"/>
  <c r="F9" i="3"/>
  <c r="F4" i="3"/>
  <c r="E6" i="3"/>
  <c r="E7" i="3"/>
  <c r="E8" i="3"/>
  <c r="E9" i="3"/>
  <c r="E5" i="3"/>
  <c r="E4" i="3"/>
  <c r="D25" i="3"/>
  <c r="D14" i="3"/>
  <c r="D15" i="3"/>
  <c r="D16" i="3"/>
  <c r="D17" i="3"/>
  <c r="D18" i="3"/>
  <c r="D19" i="3"/>
  <c r="D20" i="3"/>
  <c r="D21" i="3"/>
  <c r="D22" i="3"/>
  <c r="D23" i="3"/>
  <c r="D24" i="3"/>
  <c r="D13" i="3"/>
  <c r="D5" i="3"/>
  <c r="D6" i="3"/>
  <c r="D7" i="3"/>
  <c r="D8" i="3"/>
  <c r="D9" i="3"/>
  <c r="D4" i="3"/>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2" i="2"/>
  <c r="B13" i="3" a="1"/>
  <c r="B13" i="3" s="1"/>
  <c r="C13" i="3" s="1"/>
  <c r="B4" i="3" a="1"/>
  <c r="B4" i="3" s="1"/>
  <c r="K67" i="2"/>
  <c r="K120" i="2"/>
  <c r="K138" i="2"/>
  <c r="K139" i="2"/>
  <c r="K140" i="2"/>
  <c r="K150" i="2"/>
  <c r="K204" i="2"/>
  <c r="K258" i="2"/>
  <c r="K259" i="2"/>
  <c r="K306" i="2"/>
  <c r="K307" i="2"/>
  <c r="K308" i="2"/>
  <c r="K309" i="2"/>
  <c r="K348" i="2"/>
  <c r="K354" i="2"/>
  <c r="K355" i="2"/>
  <c r="K356" i="2"/>
  <c r="I8" i="2"/>
  <c r="I198" i="2"/>
  <c r="K198" i="2" s="1"/>
  <c r="I199" i="2"/>
  <c r="K199" i="2" s="1"/>
  <c r="I224" i="2"/>
  <c r="I234" i="2"/>
  <c r="K234" i="2" s="1"/>
  <c r="I318" i="2"/>
  <c r="K318" i="2" s="1"/>
  <c r="G3" i="2"/>
  <c r="I3" i="2" s="1"/>
  <c r="G4" i="2"/>
  <c r="I4" i="2" s="1"/>
  <c r="G5" i="2"/>
  <c r="I5" i="2" s="1"/>
  <c r="K5" i="2" s="1"/>
  <c r="G6" i="2"/>
  <c r="I6" i="2" s="1"/>
  <c r="G7" i="2"/>
  <c r="I7" i="2" s="1"/>
  <c r="K7" i="2" s="1"/>
  <c r="G8" i="2"/>
  <c r="G9" i="2"/>
  <c r="I9" i="2" s="1"/>
  <c r="K9" i="2" s="1"/>
  <c r="G10" i="2"/>
  <c r="I10" i="2" s="1"/>
  <c r="K10" i="2" s="1"/>
  <c r="G11" i="2"/>
  <c r="I11" i="2" s="1"/>
  <c r="K11" i="2" s="1"/>
  <c r="G12" i="2"/>
  <c r="I12" i="2" s="1"/>
  <c r="K12" i="2" s="1"/>
  <c r="G13" i="2"/>
  <c r="I13" i="2" s="1"/>
  <c r="K13" i="2" s="1"/>
  <c r="G14" i="2"/>
  <c r="I14" i="2" s="1"/>
  <c r="K14" i="2" s="1"/>
  <c r="G15" i="2"/>
  <c r="I15" i="2" s="1"/>
  <c r="G16" i="2"/>
  <c r="I16" i="2" s="1"/>
  <c r="G17" i="2"/>
  <c r="I17" i="2" s="1"/>
  <c r="G18" i="2"/>
  <c r="I18" i="2" s="1"/>
  <c r="K18" i="2" s="1"/>
  <c r="G19" i="2"/>
  <c r="I19" i="2" s="1"/>
  <c r="K19" i="2" s="1"/>
  <c r="G20" i="2"/>
  <c r="I20" i="2" s="1"/>
  <c r="K20" i="2" s="1"/>
  <c r="G21" i="2"/>
  <c r="I21" i="2" s="1"/>
  <c r="K21" i="2" s="1"/>
  <c r="G22" i="2"/>
  <c r="I22" i="2" s="1"/>
  <c r="K22" i="2" s="1"/>
  <c r="G23" i="2"/>
  <c r="I23" i="2" s="1"/>
  <c r="K23" i="2" s="1"/>
  <c r="G24" i="2"/>
  <c r="I24" i="2" s="1"/>
  <c r="K24" i="2" s="1"/>
  <c r="G25" i="2"/>
  <c r="I25" i="2" s="1"/>
  <c r="K25" i="2" s="1"/>
  <c r="G26" i="2"/>
  <c r="I26" i="2" s="1"/>
  <c r="K26" i="2" s="1"/>
  <c r="G27" i="2"/>
  <c r="I27" i="2" s="1"/>
  <c r="G28" i="2"/>
  <c r="I28" i="2" s="1"/>
  <c r="G29" i="2"/>
  <c r="I29" i="2" s="1"/>
  <c r="G30" i="2"/>
  <c r="I30" i="2" s="1"/>
  <c r="G31" i="2"/>
  <c r="I31" i="2" s="1"/>
  <c r="K31" i="2" s="1"/>
  <c r="G32" i="2"/>
  <c r="I32" i="2" s="1"/>
  <c r="G33" i="2"/>
  <c r="I33" i="2" s="1"/>
  <c r="K33" i="2" s="1"/>
  <c r="G34" i="2"/>
  <c r="I34" i="2" s="1"/>
  <c r="G35" i="2"/>
  <c r="I35" i="2" s="1"/>
  <c r="K35" i="2" s="1"/>
  <c r="G36" i="2"/>
  <c r="I36" i="2" s="1"/>
  <c r="K36" i="2" s="1"/>
  <c r="G37" i="2"/>
  <c r="I37" i="2" s="1"/>
  <c r="K37" i="2" s="1"/>
  <c r="G38" i="2"/>
  <c r="I38" i="2" s="1"/>
  <c r="K38" i="2" s="1"/>
  <c r="G39" i="2"/>
  <c r="I39" i="2" s="1"/>
  <c r="G40" i="2"/>
  <c r="I40" i="2" s="1"/>
  <c r="G41" i="2"/>
  <c r="I41" i="2" s="1"/>
  <c r="K41" i="2" s="1"/>
  <c r="G42" i="2"/>
  <c r="I42" i="2" s="1"/>
  <c r="G43" i="2"/>
  <c r="I43" i="2" s="1"/>
  <c r="K43" i="2" s="1"/>
  <c r="G44" i="2"/>
  <c r="I44" i="2" s="1"/>
  <c r="K44" i="2" s="1"/>
  <c r="G45" i="2"/>
  <c r="I45" i="2" s="1"/>
  <c r="K45" i="2" s="1"/>
  <c r="G46" i="2"/>
  <c r="I46" i="2" s="1"/>
  <c r="K46" i="2" s="1"/>
  <c r="G47" i="2"/>
  <c r="I47" i="2" s="1"/>
  <c r="K47" i="2" s="1"/>
  <c r="G48" i="2"/>
  <c r="I48" i="2" s="1"/>
  <c r="K48" i="2" s="1"/>
  <c r="G49" i="2"/>
  <c r="I49" i="2" s="1"/>
  <c r="K49" i="2" s="1"/>
  <c r="G50" i="2"/>
  <c r="I50" i="2" s="1"/>
  <c r="K50" i="2" s="1"/>
  <c r="G51" i="2"/>
  <c r="I51" i="2" s="1"/>
  <c r="G52" i="2"/>
  <c r="I52" i="2" s="1"/>
  <c r="G53" i="2"/>
  <c r="I53" i="2" s="1"/>
  <c r="G54" i="2"/>
  <c r="I54" i="2" s="1"/>
  <c r="G55" i="2"/>
  <c r="I55" i="2" s="1"/>
  <c r="K55" i="2" s="1"/>
  <c r="G56" i="2"/>
  <c r="I56" i="2" s="1"/>
  <c r="K56" i="2" s="1"/>
  <c r="G57" i="2"/>
  <c r="I57" i="2" s="1"/>
  <c r="K57" i="2" s="1"/>
  <c r="G58" i="2"/>
  <c r="I58" i="2" s="1"/>
  <c r="K58" i="2" s="1"/>
  <c r="G59" i="2"/>
  <c r="I59" i="2" s="1"/>
  <c r="K59" i="2" s="1"/>
  <c r="G60" i="2"/>
  <c r="I60" i="2" s="1"/>
  <c r="K60" i="2" s="1"/>
  <c r="G61" i="2"/>
  <c r="I61" i="2" s="1"/>
  <c r="K61" i="2" s="1"/>
  <c r="G62" i="2"/>
  <c r="I62" i="2" s="1"/>
  <c r="K62" i="2" s="1"/>
  <c r="G63" i="2"/>
  <c r="I63" i="2" s="1"/>
  <c r="G64" i="2"/>
  <c r="I64" i="2" s="1"/>
  <c r="G65" i="2"/>
  <c r="I65" i="2" s="1"/>
  <c r="G66" i="2"/>
  <c r="I66" i="2" s="1"/>
  <c r="G67" i="2"/>
  <c r="I67" i="2" s="1"/>
  <c r="G68" i="2"/>
  <c r="I68" i="2" s="1"/>
  <c r="G69" i="2"/>
  <c r="I69" i="2" s="1"/>
  <c r="K69" i="2" s="1"/>
  <c r="G70" i="2"/>
  <c r="I70" i="2" s="1"/>
  <c r="K70" i="2" s="1"/>
  <c r="G71" i="2"/>
  <c r="I71" i="2" s="1"/>
  <c r="K71" i="2" s="1"/>
  <c r="G72" i="2"/>
  <c r="I72" i="2" s="1"/>
  <c r="K72" i="2" s="1"/>
  <c r="G73" i="2"/>
  <c r="I73" i="2" s="1"/>
  <c r="K73" i="2" s="1"/>
  <c r="G74" i="2"/>
  <c r="I74" i="2" s="1"/>
  <c r="K74" i="2" s="1"/>
  <c r="G75" i="2"/>
  <c r="I75" i="2" s="1"/>
  <c r="G76" i="2"/>
  <c r="I76" i="2" s="1"/>
  <c r="G77" i="2"/>
  <c r="I77" i="2" s="1"/>
  <c r="K77" i="2" s="1"/>
  <c r="G78" i="2"/>
  <c r="I78" i="2" s="1"/>
  <c r="G79" i="2"/>
  <c r="I79" i="2" s="1"/>
  <c r="K79" i="2" s="1"/>
  <c r="G80" i="2"/>
  <c r="I80" i="2" s="1"/>
  <c r="K80" i="2" s="1"/>
  <c r="G81" i="2"/>
  <c r="I81" i="2" s="1"/>
  <c r="K81" i="2" s="1"/>
  <c r="G82" i="2"/>
  <c r="I82" i="2" s="1"/>
  <c r="K82" i="2" s="1"/>
  <c r="G83" i="2"/>
  <c r="I83" i="2" s="1"/>
  <c r="K83" i="2" s="1"/>
  <c r="G84" i="2"/>
  <c r="I84" i="2" s="1"/>
  <c r="K84" i="2" s="1"/>
  <c r="G85" i="2"/>
  <c r="I85" i="2" s="1"/>
  <c r="K85" i="2" s="1"/>
  <c r="G86" i="2"/>
  <c r="I86" i="2" s="1"/>
  <c r="K86" i="2" s="1"/>
  <c r="G87" i="2"/>
  <c r="I87" i="2" s="1"/>
  <c r="G88" i="2"/>
  <c r="I88" i="2" s="1"/>
  <c r="G89" i="2"/>
  <c r="I89" i="2" s="1"/>
  <c r="K89" i="2" s="1"/>
  <c r="G90" i="2"/>
  <c r="I90" i="2" s="1"/>
  <c r="K90" i="2" s="1"/>
  <c r="G91" i="2"/>
  <c r="I91" i="2" s="1"/>
  <c r="K91" i="2" s="1"/>
  <c r="G92" i="2"/>
  <c r="I92" i="2" s="1"/>
  <c r="K92" i="2" s="1"/>
  <c r="G93" i="2"/>
  <c r="I93" i="2" s="1"/>
  <c r="K93" i="2" s="1"/>
  <c r="G94" i="2"/>
  <c r="I94" i="2" s="1"/>
  <c r="K94" i="2" s="1"/>
  <c r="G95" i="2"/>
  <c r="I95" i="2" s="1"/>
  <c r="K95" i="2" s="1"/>
  <c r="G96" i="2"/>
  <c r="I96" i="2" s="1"/>
  <c r="K96" i="2" s="1"/>
  <c r="G97" i="2"/>
  <c r="I97" i="2" s="1"/>
  <c r="K97" i="2" s="1"/>
  <c r="G98" i="2"/>
  <c r="I98" i="2" s="1"/>
  <c r="K98" i="2" s="1"/>
  <c r="G99" i="2"/>
  <c r="I99" i="2" s="1"/>
  <c r="G100" i="2"/>
  <c r="I100" i="2" s="1"/>
  <c r="G101" i="2"/>
  <c r="I101" i="2" s="1"/>
  <c r="G102" i="2"/>
  <c r="I102" i="2" s="1"/>
  <c r="K102" i="2" s="1"/>
  <c r="G103" i="2"/>
  <c r="I103" i="2" s="1"/>
  <c r="K103" i="2" s="1"/>
  <c r="G104" i="2"/>
  <c r="I104" i="2" s="1"/>
  <c r="G105" i="2"/>
  <c r="I105" i="2" s="1"/>
  <c r="K105" i="2" s="1"/>
  <c r="G106" i="2"/>
  <c r="I106" i="2" s="1"/>
  <c r="K106" i="2" s="1"/>
  <c r="G107" i="2"/>
  <c r="I107" i="2" s="1"/>
  <c r="K107" i="2" s="1"/>
  <c r="G108" i="2"/>
  <c r="I108" i="2" s="1"/>
  <c r="K108" i="2" s="1"/>
  <c r="G109" i="2"/>
  <c r="I109" i="2" s="1"/>
  <c r="K109" i="2" s="1"/>
  <c r="G110" i="2"/>
  <c r="I110" i="2" s="1"/>
  <c r="K110" i="2" s="1"/>
  <c r="G111" i="2"/>
  <c r="I111" i="2" s="1"/>
  <c r="K111" i="2" s="1"/>
  <c r="G112" i="2"/>
  <c r="I112" i="2" s="1"/>
  <c r="G113" i="2"/>
  <c r="I113" i="2" s="1"/>
  <c r="G114" i="2"/>
  <c r="I114" i="2" s="1"/>
  <c r="K114" i="2" s="1"/>
  <c r="G115" i="2"/>
  <c r="I115" i="2" s="1"/>
  <c r="K115" i="2" s="1"/>
  <c r="G116" i="2"/>
  <c r="I116" i="2" s="1"/>
  <c r="K116" i="2" s="1"/>
  <c r="G117" i="2"/>
  <c r="I117" i="2" s="1"/>
  <c r="K117" i="2" s="1"/>
  <c r="G118" i="2"/>
  <c r="I118" i="2" s="1"/>
  <c r="K118" i="2" s="1"/>
  <c r="G119" i="2"/>
  <c r="I119" i="2" s="1"/>
  <c r="K119" i="2" s="1"/>
  <c r="G120" i="2"/>
  <c r="I120" i="2" s="1"/>
  <c r="G121" i="2"/>
  <c r="I121" i="2" s="1"/>
  <c r="K121" i="2" s="1"/>
  <c r="G122" i="2"/>
  <c r="I122" i="2" s="1"/>
  <c r="K122" i="2" s="1"/>
  <c r="G123" i="2"/>
  <c r="I123" i="2" s="1"/>
  <c r="G124" i="2"/>
  <c r="I124" i="2" s="1"/>
  <c r="G125" i="2"/>
  <c r="I125" i="2" s="1"/>
  <c r="G126" i="2"/>
  <c r="I126" i="2" s="1"/>
  <c r="K126" i="2" s="1"/>
  <c r="G127" i="2"/>
  <c r="I127" i="2" s="1"/>
  <c r="K127" i="2" s="1"/>
  <c r="G128" i="2"/>
  <c r="I128" i="2" s="1"/>
  <c r="K128" i="2" s="1"/>
  <c r="G129" i="2"/>
  <c r="I129" i="2" s="1"/>
  <c r="K129" i="2" s="1"/>
  <c r="G130" i="2"/>
  <c r="I130" i="2" s="1"/>
  <c r="K130" i="2" s="1"/>
  <c r="G131" i="2"/>
  <c r="I131" i="2" s="1"/>
  <c r="K131" i="2" s="1"/>
  <c r="G132" i="2"/>
  <c r="I132" i="2" s="1"/>
  <c r="K132" i="2" s="1"/>
  <c r="G133" i="2"/>
  <c r="I133" i="2" s="1"/>
  <c r="K133" i="2" s="1"/>
  <c r="G134" i="2"/>
  <c r="I134" i="2" s="1"/>
  <c r="K134" i="2" s="1"/>
  <c r="G135" i="2"/>
  <c r="I135" i="2" s="1"/>
  <c r="G136" i="2"/>
  <c r="I136" i="2" s="1"/>
  <c r="G137" i="2"/>
  <c r="I137" i="2" s="1"/>
  <c r="K137" i="2" s="1"/>
  <c r="G138" i="2"/>
  <c r="I138" i="2" s="1"/>
  <c r="G139" i="2"/>
  <c r="I139" i="2" s="1"/>
  <c r="G140" i="2"/>
  <c r="I140" i="2" s="1"/>
  <c r="G141" i="2"/>
  <c r="I141" i="2" s="1"/>
  <c r="K141" i="2" s="1"/>
  <c r="G142" i="2"/>
  <c r="I142" i="2" s="1"/>
  <c r="K142" i="2" s="1"/>
  <c r="G143" i="2"/>
  <c r="I143" i="2" s="1"/>
  <c r="K143" i="2" s="1"/>
  <c r="G144" i="2"/>
  <c r="I144" i="2" s="1"/>
  <c r="K144" i="2" s="1"/>
  <c r="G145" i="2"/>
  <c r="I145" i="2" s="1"/>
  <c r="K145" i="2" s="1"/>
  <c r="G146" i="2"/>
  <c r="I146" i="2" s="1"/>
  <c r="K146" i="2" s="1"/>
  <c r="G147" i="2"/>
  <c r="I147" i="2" s="1"/>
  <c r="K147" i="2" s="1"/>
  <c r="G148" i="2"/>
  <c r="I148" i="2" s="1"/>
  <c r="G149" i="2"/>
  <c r="I149" i="2" s="1"/>
  <c r="G150" i="2"/>
  <c r="I150" i="2" s="1"/>
  <c r="G151" i="2"/>
  <c r="I151" i="2" s="1"/>
  <c r="K151" i="2" s="1"/>
  <c r="G152" i="2"/>
  <c r="I152" i="2" s="1"/>
  <c r="K152" i="2" s="1"/>
  <c r="G153" i="2"/>
  <c r="I153" i="2" s="1"/>
  <c r="K153" i="2" s="1"/>
  <c r="G154" i="2"/>
  <c r="I154" i="2" s="1"/>
  <c r="K154" i="2" s="1"/>
  <c r="G155" i="2"/>
  <c r="I155" i="2" s="1"/>
  <c r="K155" i="2" s="1"/>
  <c r="G156" i="2"/>
  <c r="I156" i="2" s="1"/>
  <c r="K156" i="2" s="1"/>
  <c r="G157" i="2"/>
  <c r="I157" i="2" s="1"/>
  <c r="K157" i="2" s="1"/>
  <c r="G158" i="2"/>
  <c r="I158" i="2" s="1"/>
  <c r="K158" i="2" s="1"/>
  <c r="G159" i="2"/>
  <c r="I159" i="2" s="1"/>
  <c r="G160" i="2"/>
  <c r="I160" i="2" s="1"/>
  <c r="G161" i="2"/>
  <c r="I161" i="2" s="1"/>
  <c r="G162" i="2"/>
  <c r="I162" i="2" s="1"/>
  <c r="K162" i="2" s="1"/>
  <c r="G163" i="2"/>
  <c r="I163" i="2" s="1"/>
  <c r="G164" i="2"/>
  <c r="I164" i="2" s="1"/>
  <c r="K164" i="2" s="1"/>
  <c r="G165" i="2"/>
  <c r="I165" i="2" s="1"/>
  <c r="K165" i="2" s="1"/>
  <c r="G166" i="2"/>
  <c r="I166" i="2" s="1"/>
  <c r="K166" i="2" s="1"/>
  <c r="G167" i="2"/>
  <c r="I167" i="2" s="1"/>
  <c r="K167" i="2" s="1"/>
  <c r="G168" i="2"/>
  <c r="I168" i="2" s="1"/>
  <c r="K168" i="2" s="1"/>
  <c r="G169" i="2"/>
  <c r="I169" i="2" s="1"/>
  <c r="K169" i="2" s="1"/>
  <c r="G170" i="2"/>
  <c r="I170" i="2" s="1"/>
  <c r="K170" i="2" s="1"/>
  <c r="G171" i="2"/>
  <c r="I171" i="2" s="1"/>
  <c r="G172" i="2"/>
  <c r="I172" i="2" s="1"/>
  <c r="G173" i="2"/>
  <c r="I173" i="2" s="1"/>
  <c r="K173" i="2" s="1"/>
  <c r="G174" i="2"/>
  <c r="I174" i="2" s="1"/>
  <c r="K174" i="2" s="1"/>
  <c r="G175" i="2"/>
  <c r="I175" i="2" s="1"/>
  <c r="K175" i="2" s="1"/>
  <c r="G176" i="2"/>
  <c r="I176" i="2" s="1"/>
  <c r="G177" i="2"/>
  <c r="I177" i="2" s="1"/>
  <c r="K177" i="2" s="1"/>
  <c r="G178" i="2"/>
  <c r="I178" i="2" s="1"/>
  <c r="K178" i="2" s="1"/>
  <c r="G179" i="2"/>
  <c r="I179" i="2" s="1"/>
  <c r="K179" i="2" s="1"/>
  <c r="G180" i="2"/>
  <c r="I180" i="2" s="1"/>
  <c r="K180" i="2" s="1"/>
  <c r="G181" i="2"/>
  <c r="I181" i="2" s="1"/>
  <c r="K181" i="2" s="1"/>
  <c r="G182" i="2"/>
  <c r="I182" i="2" s="1"/>
  <c r="K182" i="2" s="1"/>
  <c r="G183" i="2"/>
  <c r="I183" i="2" s="1"/>
  <c r="G184" i="2"/>
  <c r="I184" i="2" s="1"/>
  <c r="G185" i="2"/>
  <c r="I185" i="2" s="1"/>
  <c r="G186" i="2"/>
  <c r="I186" i="2" s="1"/>
  <c r="K186" i="2" s="1"/>
  <c r="G187" i="2"/>
  <c r="I187" i="2" s="1"/>
  <c r="K187" i="2" s="1"/>
  <c r="G188" i="2"/>
  <c r="I188" i="2" s="1"/>
  <c r="K188" i="2" s="1"/>
  <c r="G189" i="2"/>
  <c r="I189" i="2" s="1"/>
  <c r="K189" i="2" s="1"/>
  <c r="G190" i="2"/>
  <c r="I190" i="2" s="1"/>
  <c r="K190" i="2" s="1"/>
  <c r="G191" i="2"/>
  <c r="I191" i="2" s="1"/>
  <c r="K191" i="2" s="1"/>
  <c r="G192" i="2"/>
  <c r="I192" i="2" s="1"/>
  <c r="K192" i="2" s="1"/>
  <c r="G193" i="2"/>
  <c r="I193" i="2" s="1"/>
  <c r="K193" i="2" s="1"/>
  <c r="G194" i="2"/>
  <c r="I194" i="2" s="1"/>
  <c r="K194" i="2" s="1"/>
  <c r="G195" i="2"/>
  <c r="I195" i="2" s="1"/>
  <c r="G196" i="2"/>
  <c r="I196" i="2" s="1"/>
  <c r="G197" i="2"/>
  <c r="I197" i="2" s="1"/>
  <c r="G198" i="2"/>
  <c r="G199" i="2"/>
  <c r="G200" i="2"/>
  <c r="I200" i="2" s="1"/>
  <c r="K200" i="2" s="1"/>
  <c r="G201" i="2"/>
  <c r="I201" i="2" s="1"/>
  <c r="K201" i="2" s="1"/>
  <c r="G202" i="2"/>
  <c r="I202" i="2" s="1"/>
  <c r="K202" i="2" s="1"/>
  <c r="G203" i="2"/>
  <c r="I203" i="2" s="1"/>
  <c r="K203" i="2" s="1"/>
  <c r="G204" i="2"/>
  <c r="I204" i="2" s="1"/>
  <c r="G205" i="2"/>
  <c r="I205" i="2" s="1"/>
  <c r="K205" i="2" s="1"/>
  <c r="G206" i="2"/>
  <c r="I206" i="2" s="1"/>
  <c r="K206" i="2" s="1"/>
  <c r="G207" i="2"/>
  <c r="I207" i="2" s="1"/>
  <c r="G208" i="2"/>
  <c r="I208" i="2" s="1"/>
  <c r="G209" i="2"/>
  <c r="I209" i="2" s="1"/>
  <c r="G210" i="2"/>
  <c r="I210" i="2" s="1"/>
  <c r="K210" i="2" s="1"/>
  <c r="G211" i="2"/>
  <c r="I211" i="2" s="1"/>
  <c r="K211" i="2" s="1"/>
  <c r="G212" i="2"/>
  <c r="I212" i="2" s="1"/>
  <c r="K212" i="2" s="1"/>
  <c r="G213" i="2"/>
  <c r="I213" i="2" s="1"/>
  <c r="K213" i="2" s="1"/>
  <c r="G214" i="2"/>
  <c r="I214" i="2" s="1"/>
  <c r="K214" i="2" s="1"/>
  <c r="G215" i="2"/>
  <c r="I215" i="2" s="1"/>
  <c r="K215" i="2" s="1"/>
  <c r="G216" i="2"/>
  <c r="I216" i="2" s="1"/>
  <c r="K216" i="2" s="1"/>
  <c r="G217" i="2"/>
  <c r="I217" i="2" s="1"/>
  <c r="K217" i="2" s="1"/>
  <c r="G218" i="2"/>
  <c r="I218" i="2" s="1"/>
  <c r="K218" i="2" s="1"/>
  <c r="G219" i="2"/>
  <c r="I219" i="2" s="1"/>
  <c r="G220" i="2"/>
  <c r="I220" i="2" s="1"/>
  <c r="G221" i="2"/>
  <c r="I221" i="2" s="1"/>
  <c r="K221" i="2" s="1"/>
  <c r="G222" i="2"/>
  <c r="I222" i="2" s="1"/>
  <c r="K222" i="2" s="1"/>
  <c r="G223" i="2"/>
  <c r="I223" i="2" s="1"/>
  <c r="K223" i="2" s="1"/>
  <c r="G224" i="2"/>
  <c r="G225" i="2"/>
  <c r="I225" i="2" s="1"/>
  <c r="K225" i="2" s="1"/>
  <c r="G226" i="2"/>
  <c r="I226" i="2" s="1"/>
  <c r="K226" i="2" s="1"/>
  <c r="G227" i="2"/>
  <c r="I227" i="2" s="1"/>
  <c r="K227" i="2" s="1"/>
  <c r="G228" i="2"/>
  <c r="I228" i="2" s="1"/>
  <c r="K228" i="2" s="1"/>
  <c r="G229" i="2"/>
  <c r="I229" i="2" s="1"/>
  <c r="K229" i="2" s="1"/>
  <c r="G230" i="2"/>
  <c r="I230" i="2" s="1"/>
  <c r="K230" i="2" s="1"/>
  <c r="G231" i="2"/>
  <c r="I231" i="2" s="1"/>
  <c r="G232" i="2"/>
  <c r="I232" i="2" s="1"/>
  <c r="G233" i="2"/>
  <c r="I233" i="2" s="1"/>
  <c r="G234" i="2"/>
  <c r="G235" i="2"/>
  <c r="I235" i="2" s="1"/>
  <c r="K235" i="2" s="1"/>
  <c r="G236" i="2"/>
  <c r="I236" i="2" s="1"/>
  <c r="K236" i="2" s="1"/>
  <c r="G237" i="2"/>
  <c r="I237" i="2" s="1"/>
  <c r="K237" i="2" s="1"/>
  <c r="G238" i="2"/>
  <c r="I238" i="2" s="1"/>
  <c r="K238" i="2" s="1"/>
  <c r="G239" i="2"/>
  <c r="I239" i="2" s="1"/>
  <c r="K239" i="2" s="1"/>
  <c r="G240" i="2"/>
  <c r="I240" i="2" s="1"/>
  <c r="K240" i="2" s="1"/>
  <c r="G241" i="2"/>
  <c r="I241" i="2" s="1"/>
  <c r="K241" i="2" s="1"/>
  <c r="G242" i="2"/>
  <c r="I242" i="2" s="1"/>
  <c r="K242" i="2" s="1"/>
  <c r="G243" i="2"/>
  <c r="I243" i="2" s="1"/>
  <c r="G244" i="2"/>
  <c r="I244" i="2" s="1"/>
  <c r="G245" i="2"/>
  <c r="I245" i="2" s="1"/>
  <c r="G246" i="2"/>
  <c r="I246" i="2" s="1"/>
  <c r="K246" i="2" s="1"/>
  <c r="G247" i="2"/>
  <c r="I247" i="2" s="1"/>
  <c r="K247" i="2" s="1"/>
  <c r="G248" i="2"/>
  <c r="I248" i="2" s="1"/>
  <c r="K248" i="2" s="1"/>
  <c r="G249" i="2"/>
  <c r="I249" i="2" s="1"/>
  <c r="K249" i="2" s="1"/>
  <c r="G250" i="2"/>
  <c r="I250" i="2" s="1"/>
  <c r="K250" i="2" s="1"/>
  <c r="G251" i="2"/>
  <c r="I251" i="2" s="1"/>
  <c r="K251" i="2" s="1"/>
  <c r="G252" i="2"/>
  <c r="I252" i="2" s="1"/>
  <c r="K252" i="2" s="1"/>
  <c r="G253" i="2"/>
  <c r="I253" i="2" s="1"/>
  <c r="K253" i="2" s="1"/>
  <c r="G254" i="2"/>
  <c r="I254" i="2" s="1"/>
  <c r="K254" i="2" s="1"/>
  <c r="G255" i="2"/>
  <c r="I255" i="2" s="1"/>
  <c r="K255" i="2" s="1"/>
  <c r="G256" i="2"/>
  <c r="I256" i="2" s="1"/>
  <c r="G257" i="2"/>
  <c r="I257" i="2" s="1"/>
  <c r="G258" i="2"/>
  <c r="I258" i="2" s="1"/>
  <c r="G259" i="2"/>
  <c r="I259" i="2" s="1"/>
  <c r="G260" i="2"/>
  <c r="I260" i="2" s="1"/>
  <c r="K260" i="2" s="1"/>
  <c r="G261" i="2"/>
  <c r="I261" i="2" s="1"/>
  <c r="K261" i="2" s="1"/>
  <c r="G262" i="2"/>
  <c r="I262" i="2" s="1"/>
  <c r="K262" i="2" s="1"/>
  <c r="G263" i="2"/>
  <c r="I263" i="2" s="1"/>
  <c r="K263" i="2" s="1"/>
  <c r="G264" i="2"/>
  <c r="I264" i="2" s="1"/>
  <c r="K264" i="2" s="1"/>
  <c r="G265" i="2"/>
  <c r="I265" i="2" s="1"/>
  <c r="K265" i="2" s="1"/>
  <c r="G266" i="2"/>
  <c r="I266" i="2" s="1"/>
  <c r="K266" i="2" s="1"/>
  <c r="G267" i="2"/>
  <c r="I267" i="2" s="1"/>
  <c r="G268" i="2"/>
  <c r="I268" i="2" s="1"/>
  <c r="G269" i="2"/>
  <c r="I269" i="2" s="1"/>
  <c r="G270" i="2"/>
  <c r="I270" i="2" s="1"/>
  <c r="K270" i="2" s="1"/>
  <c r="G271" i="2"/>
  <c r="I271" i="2" s="1"/>
  <c r="G272" i="2"/>
  <c r="I272" i="2" s="1"/>
  <c r="K272" i="2" s="1"/>
  <c r="G273" i="2"/>
  <c r="I273" i="2" s="1"/>
  <c r="K273" i="2" s="1"/>
  <c r="G274" i="2"/>
  <c r="I274" i="2" s="1"/>
  <c r="K274" i="2" s="1"/>
  <c r="G275" i="2"/>
  <c r="I275" i="2" s="1"/>
  <c r="K275" i="2" s="1"/>
  <c r="G276" i="2"/>
  <c r="I276" i="2" s="1"/>
  <c r="K276" i="2" s="1"/>
  <c r="G277" i="2"/>
  <c r="I277" i="2" s="1"/>
  <c r="K277" i="2" s="1"/>
  <c r="G278" i="2"/>
  <c r="I278" i="2" s="1"/>
  <c r="K278" i="2" s="1"/>
  <c r="G279" i="2"/>
  <c r="I279" i="2" s="1"/>
  <c r="G280" i="2"/>
  <c r="I280" i="2" s="1"/>
  <c r="G281" i="2"/>
  <c r="I281" i="2" s="1"/>
  <c r="K281" i="2" s="1"/>
  <c r="G282" i="2"/>
  <c r="I282" i="2" s="1"/>
  <c r="K282" i="2" s="1"/>
  <c r="G283" i="2"/>
  <c r="I283" i="2" s="1"/>
  <c r="K283" i="2" s="1"/>
  <c r="G284" i="2"/>
  <c r="I284" i="2" s="1"/>
  <c r="K284" i="2" s="1"/>
  <c r="G285" i="2"/>
  <c r="I285" i="2" s="1"/>
  <c r="K285" i="2" s="1"/>
  <c r="G286" i="2"/>
  <c r="I286" i="2" s="1"/>
  <c r="K286" i="2" s="1"/>
  <c r="G287" i="2"/>
  <c r="I287" i="2" s="1"/>
  <c r="K287" i="2" s="1"/>
  <c r="G288" i="2"/>
  <c r="I288" i="2" s="1"/>
  <c r="K288" i="2" s="1"/>
  <c r="G289" i="2"/>
  <c r="I289" i="2" s="1"/>
  <c r="K289" i="2" s="1"/>
  <c r="G290" i="2"/>
  <c r="I290" i="2" s="1"/>
  <c r="K290" i="2" s="1"/>
  <c r="G291" i="2"/>
  <c r="I291" i="2" s="1"/>
  <c r="G292" i="2"/>
  <c r="I292" i="2" s="1"/>
  <c r="G293" i="2"/>
  <c r="I293" i="2" s="1"/>
  <c r="G294" i="2"/>
  <c r="I294" i="2" s="1"/>
  <c r="G295" i="2"/>
  <c r="I295" i="2" s="1"/>
  <c r="K295" i="2" s="1"/>
  <c r="G296" i="2"/>
  <c r="I296" i="2" s="1"/>
  <c r="K296" i="2" s="1"/>
  <c r="G297" i="2"/>
  <c r="I297" i="2" s="1"/>
  <c r="K297" i="2" s="1"/>
  <c r="G298" i="2"/>
  <c r="I298" i="2" s="1"/>
  <c r="K298" i="2" s="1"/>
  <c r="G299" i="2"/>
  <c r="I299" i="2" s="1"/>
  <c r="K299" i="2" s="1"/>
  <c r="G300" i="2"/>
  <c r="I300" i="2" s="1"/>
  <c r="K300" i="2" s="1"/>
  <c r="G301" i="2"/>
  <c r="I301" i="2" s="1"/>
  <c r="K301" i="2" s="1"/>
  <c r="G302" i="2"/>
  <c r="I302" i="2" s="1"/>
  <c r="K302" i="2" s="1"/>
  <c r="G303" i="2"/>
  <c r="I303" i="2" s="1"/>
  <c r="G304" i="2"/>
  <c r="I304" i="2" s="1"/>
  <c r="G305" i="2"/>
  <c r="I305" i="2" s="1"/>
  <c r="G306" i="2"/>
  <c r="I306" i="2" s="1"/>
  <c r="G307" i="2"/>
  <c r="I307" i="2" s="1"/>
  <c r="G308" i="2"/>
  <c r="I308" i="2" s="1"/>
  <c r="G309" i="2"/>
  <c r="I309" i="2" s="1"/>
  <c r="G310" i="2"/>
  <c r="I310" i="2" s="1"/>
  <c r="K310" i="2" s="1"/>
  <c r="G311" i="2"/>
  <c r="I311" i="2" s="1"/>
  <c r="K311" i="2" s="1"/>
  <c r="G312" i="2"/>
  <c r="I312" i="2" s="1"/>
  <c r="K312" i="2" s="1"/>
  <c r="G313" i="2"/>
  <c r="I313" i="2" s="1"/>
  <c r="K313" i="2" s="1"/>
  <c r="G314" i="2"/>
  <c r="I314" i="2" s="1"/>
  <c r="K314" i="2" s="1"/>
  <c r="G315" i="2"/>
  <c r="I315" i="2" s="1"/>
  <c r="G316" i="2"/>
  <c r="I316" i="2" s="1"/>
  <c r="G317" i="2"/>
  <c r="I317" i="2" s="1"/>
  <c r="G318" i="2"/>
  <c r="G319" i="2"/>
  <c r="I319" i="2" s="1"/>
  <c r="K319" i="2" s="1"/>
  <c r="G320" i="2"/>
  <c r="I320" i="2" s="1"/>
  <c r="K320" i="2" s="1"/>
  <c r="G321" i="2"/>
  <c r="I321" i="2" s="1"/>
  <c r="K321" i="2" s="1"/>
  <c r="G322" i="2"/>
  <c r="I322" i="2" s="1"/>
  <c r="K322" i="2" s="1"/>
  <c r="G323" i="2"/>
  <c r="I323" i="2" s="1"/>
  <c r="K323" i="2" s="1"/>
  <c r="G324" i="2"/>
  <c r="I324" i="2" s="1"/>
  <c r="K324" i="2" s="1"/>
  <c r="G325" i="2"/>
  <c r="I325" i="2" s="1"/>
  <c r="K325" i="2" s="1"/>
  <c r="G326" i="2"/>
  <c r="I326" i="2" s="1"/>
  <c r="K326" i="2" s="1"/>
  <c r="G327" i="2"/>
  <c r="I327" i="2" s="1"/>
  <c r="G328" i="2"/>
  <c r="I328" i="2" s="1"/>
  <c r="G329" i="2"/>
  <c r="I329" i="2" s="1"/>
  <c r="G330" i="2"/>
  <c r="I330" i="2" s="1"/>
  <c r="K330" i="2" s="1"/>
  <c r="G331" i="2"/>
  <c r="I331" i="2" s="1"/>
  <c r="K331" i="2" s="1"/>
  <c r="G332" i="2"/>
  <c r="I332" i="2" s="1"/>
  <c r="K332" i="2" s="1"/>
  <c r="G333" i="2"/>
  <c r="I333" i="2" s="1"/>
  <c r="K333" i="2" s="1"/>
  <c r="G334" i="2"/>
  <c r="I334" i="2" s="1"/>
  <c r="K334" i="2" s="1"/>
  <c r="G335" i="2"/>
  <c r="I335" i="2" s="1"/>
  <c r="K335" i="2" s="1"/>
  <c r="G336" i="2"/>
  <c r="I336" i="2" s="1"/>
  <c r="K336" i="2" s="1"/>
  <c r="G337" i="2"/>
  <c r="I337" i="2" s="1"/>
  <c r="K337" i="2" s="1"/>
  <c r="G338" i="2"/>
  <c r="I338" i="2" s="1"/>
  <c r="K338" i="2" s="1"/>
  <c r="G339" i="2"/>
  <c r="I339" i="2" s="1"/>
  <c r="G340" i="2"/>
  <c r="I340" i="2" s="1"/>
  <c r="G341" i="2"/>
  <c r="I341" i="2" s="1"/>
  <c r="G342" i="2"/>
  <c r="I342" i="2" s="1"/>
  <c r="K342" i="2" s="1"/>
  <c r="G343" i="2"/>
  <c r="I343" i="2" s="1"/>
  <c r="K343" i="2" s="1"/>
  <c r="G344" i="2"/>
  <c r="I344" i="2" s="1"/>
  <c r="K344" i="2" s="1"/>
  <c r="G345" i="2"/>
  <c r="I345" i="2" s="1"/>
  <c r="K345" i="2" s="1"/>
  <c r="G346" i="2"/>
  <c r="I346" i="2" s="1"/>
  <c r="K346" i="2" s="1"/>
  <c r="G347" i="2"/>
  <c r="I347" i="2" s="1"/>
  <c r="K347" i="2" s="1"/>
  <c r="G348" i="2"/>
  <c r="I348" i="2" s="1"/>
  <c r="G349" i="2"/>
  <c r="I349" i="2" s="1"/>
  <c r="K349" i="2" s="1"/>
  <c r="G350" i="2"/>
  <c r="I350" i="2" s="1"/>
  <c r="K350" i="2" s="1"/>
  <c r="G351" i="2"/>
  <c r="I351" i="2" s="1"/>
  <c r="G352" i="2"/>
  <c r="I352" i="2" s="1"/>
  <c r="G353" i="2"/>
  <c r="I353" i="2" s="1"/>
  <c r="G354" i="2"/>
  <c r="I354" i="2" s="1"/>
  <c r="G355" i="2"/>
  <c r="I355" i="2" s="1"/>
  <c r="G356" i="2"/>
  <c r="I356" i="2" s="1"/>
  <c r="G357" i="2"/>
  <c r="I357" i="2" s="1"/>
  <c r="K357" i="2" s="1"/>
  <c r="G358" i="2"/>
  <c r="I358" i="2" s="1"/>
  <c r="K358" i="2" s="1"/>
  <c r="G359" i="2"/>
  <c r="I359" i="2" s="1"/>
  <c r="K359" i="2" s="1"/>
  <c r="G360" i="2"/>
  <c r="I360" i="2" s="1"/>
  <c r="K360" i="2" s="1"/>
  <c r="G361" i="2"/>
  <c r="I361" i="2" s="1"/>
  <c r="K361" i="2" s="1"/>
  <c r="G2" i="2"/>
  <c r="I2" i="2" s="1"/>
  <c r="K2" i="2" s="1"/>
  <c r="D10" i="3" l="1"/>
  <c r="C16" i="3"/>
  <c r="C24" i="3"/>
  <c r="C23" i="3"/>
  <c r="C22" i="3"/>
  <c r="C21" i="3"/>
  <c r="C20" i="3"/>
  <c r="C19" i="3"/>
  <c r="C18" i="3"/>
  <c r="C17" i="3"/>
  <c r="C15" i="3"/>
  <c r="C14" i="3"/>
  <c r="C25" i="3" s="1"/>
  <c r="K163" i="2"/>
  <c r="C9" i="3" s="1"/>
  <c r="K329" i="2"/>
  <c r="K176" i="2"/>
  <c r="K68" i="2"/>
  <c r="K294" i="2"/>
  <c r="K353" i="2"/>
  <c r="K341" i="2"/>
  <c r="K317" i="2"/>
  <c r="K305" i="2"/>
  <c r="K293" i="2"/>
  <c r="K269" i="2"/>
  <c r="K257" i="2"/>
  <c r="K245" i="2"/>
  <c r="K233" i="2"/>
  <c r="K209" i="2"/>
  <c r="K197" i="2"/>
  <c r="K185" i="2"/>
  <c r="K161" i="2"/>
  <c r="K149" i="2"/>
  <c r="K125" i="2"/>
  <c r="K113" i="2"/>
  <c r="K101" i="2"/>
  <c r="K65" i="2"/>
  <c r="K219" i="2"/>
  <c r="K207" i="2"/>
  <c r="K195" i="2"/>
  <c r="K183" i="2"/>
  <c r="K171" i="2"/>
  <c r="K159" i="2"/>
  <c r="K135" i="2"/>
  <c r="K123" i="2"/>
  <c r="K75" i="2"/>
  <c r="K53" i="2"/>
  <c r="K29" i="2"/>
  <c r="K17" i="2"/>
  <c r="C7" i="3" s="1"/>
  <c r="K352" i="2"/>
  <c r="K340" i="2"/>
  <c r="K328" i="2"/>
  <c r="K316" i="2"/>
  <c r="K304" i="2"/>
  <c r="K292" i="2"/>
  <c r="K280" i="2"/>
  <c r="K268" i="2"/>
  <c r="K256" i="2"/>
  <c r="K244" i="2"/>
  <c r="K232" i="2"/>
  <c r="K220" i="2"/>
  <c r="K208" i="2"/>
  <c r="K196" i="2"/>
  <c r="K184" i="2"/>
  <c r="K172" i="2"/>
  <c r="K160" i="2"/>
  <c r="K148" i="2"/>
  <c r="K136" i="2"/>
  <c r="K124" i="2"/>
  <c r="K112" i="2"/>
  <c r="K100" i="2"/>
  <c r="K88" i="2"/>
  <c r="K76" i="2"/>
  <c r="K64" i="2"/>
  <c r="K52" i="2"/>
  <c r="K40" i="2"/>
  <c r="K28" i="2"/>
  <c r="K16" i="2"/>
  <c r="K4" i="2"/>
  <c r="C6" i="3" s="1"/>
  <c r="K351" i="2"/>
  <c r="K339" i="2"/>
  <c r="K327" i="2"/>
  <c r="K315" i="2"/>
  <c r="K303" i="2"/>
  <c r="K291" i="2"/>
  <c r="K279" i="2"/>
  <c r="K267" i="2"/>
  <c r="K243" i="2"/>
  <c r="K231" i="2"/>
  <c r="K99" i="2"/>
  <c r="K87" i="2"/>
  <c r="K63" i="2"/>
  <c r="K51" i="2"/>
  <c r="K39" i="2"/>
  <c r="K27" i="2"/>
  <c r="K15" i="2"/>
  <c r="K3" i="2"/>
  <c r="C5" i="3" s="1"/>
  <c r="K104" i="2"/>
  <c r="K34" i="2"/>
  <c r="K32" i="2"/>
  <c r="K224" i="2"/>
  <c r="K8" i="2"/>
  <c r="C4" i="3" s="1"/>
  <c r="K78" i="2"/>
  <c r="K66" i="2"/>
  <c r="C8" i="3" s="1"/>
  <c r="K54" i="2"/>
  <c r="K42" i="2"/>
  <c r="K30" i="2"/>
  <c r="K6" i="2"/>
  <c r="K271" i="2"/>
  <c r="C10"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<sst xmlns="http://schemas.openxmlformats.org/spreadsheetml/2006/main" count="1531" uniqueCount="57">
  <si>
    <t>Month</t>
  </si>
  <si>
    <t>Region</t>
  </si>
  <si>
    <t>Product</t>
  </si>
  <si>
    <t>Units Sold</t>
  </si>
  <si>
    <t>Unit Price</t>
  </si>
  <si>
    <t>Revenue</t>
  </si>
  <si>
    <t>Discount</t>
  </si>
  <si>
    <t>Net Revenue</t>
  </si>
  <si>
    <t>COGS</t>
  </si>
  <si>
    <t>Profit</t>
  </si>
  <si>
    <t>North</t>
  </si>
  <si>
    <t>Laptop</t>
  </si>
  <si>
    <t>Smartphone</t>
  </si>
  <si>
    <t>Tablet</t>
  </si>
  <si>
    <t>Headphones</t>
  </si>
  <si>
    <t>Smartwatch</t>
  </si>
  <si>
    <t>Camera</t>
  </si>
  <si>
    <t>South</t>
  </si>
  <si>
    <t>East</t>
  </si>
  <si>
    <t>West</t>
  </si>
  <si>
    <t>Central</t>
  </si>
  <si>
    <t>Total Revenue</t>
  </si>
  <si>
    <t>Total Profit</t>
  </si>
  <si>
    <t>Item</t>
  </si>
  <si>
    <t>Max units sold per month</t>
  </si>
  <si>
    <t>Min units sold per month</t>
  </si>
  <si>
    <t>Profit per Item</t>
  </si>
  <si>
    <t>Max Units sold per item</t>
  </si>
  <si>
    <t>Min Units sold per item</t>
  </si>
  <si>
    <t>Profit per Month</t>
  </si>
  <si>
    <t>Date</t>
  </si>
  <si>
    <t>Units sold per item</t>
  </si>
  <si>
    <t>Items sold per month</t>
  </si>
  <si>
    <t>Profiit Margin</t>
  </si>
  <si>
    <t>Cost of Goods Sold</t>
  </si>
  <si>
    <t>Row Labels</t>
  </si>
  <si>
    <t>Grand Total</t>
  </si>
  <si>
    <t>January</t>
  </si>
  <si>
    <t>February</t>
  </si>
  <si>
    <t>March</t>
  </si>
  <si>
    <t>April</t>
  </si>
  <si>
    <t>May</t>
  </si>
  <si>
    <t>June</t>
  </si>
  <si>
    <t>July</t>
  </si>
  <si>
    <t>August</t>
  </si>
  <si>
    <t>September</t>
  </si>
  <si>
    <t>October</t>
  </si>
  <si>
    <t>November</t>
  </si>
  <si>
    <t>December</t>
  </si>
  <si>
    <t>This dashboard summarizes total profit by region over 12 months. East consistently outperformed others, suggesting a potential for increased investment or resource reallocation in future quarters.</t>
  </si>
  <si>
    <t>Column Labels</t>
  </si>
  <si>
    <t>This PivotTable tracks revenue trends per product over each month in 2024. It helps identify seasonal patterns and best-performing products, supporting strategic planning and inventory decisions.</t>
  </si>
  <si>
    <t>Total Discount</t>
  </si>
  <si>
    <t>Financial Dashboard 2024</t>
  </si>
  <si>
    <t>Avg Profit Margin</t>
  </si>
  <si>
    <t>Total Net Revenue</t>
  </si>
  <si>
    <t>Dashboard 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</si>
</sst>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809]dd\ mmmm\ yyyy;@"/>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36"/>
      <color theme="1"/>
      <name val="Aptos Narrow"/>
      <family val="2"/>
      <scheme val="minor"/>
    </font>
    <font>
      <sz val="36"/>
      <color rgb="FF0070C0"/>
      <name val="Aptos Narrow"/>
      <family val="2"/>
      <scheme val="minor"/>
    </font>
    <font>
      <b/>
      <sz val="18"/>
      <color theme="1"/>
      <name val="Aptos Narrow"/>
      <family val="2"/>
      <scheme val="minor"/>
    </font>
    <font>
      <sz val="18"/>
      <color theme="5"/>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17" fontId="0" fillId="0" borderId="0" xfId="0" applyNumberFormat="1"/>
    <xf numFmtId="14" fontId="0" fillId="0" borderId="0" xfId="0" applyNumberFormat="1"/>
    <xf numFmtId="4" fontId="0" fillId="0" borderId="0" xfId="0" applyNumberFormat="1"/>
    <xf numFmtId="0" fontId="0" fillId="0" borderId="0" xfId="0" applyNumberFormat="1"/>
    <xf numFmtId="171" fontId="0" fillId="0" borderId="0" xfId="0" applyNumberFormat="1"/>
    <xf numFmtId="0" fontId="16" fillId="0" borderId="0" xfId="0" applyFont="1"/>
    <xf numFmtId="4" fontId="16" fillId="0" borderId="0" xfId="0" applyNumberFormat="1" applyFont="1"/>
    <xf numFmtId="0" fontId="16" fillId="0" borderId="0" xfId="0" applyNumberFormat="1" applyFont="1"/>
    <xf numFmtId="9" fontId="0" fillId="0" borderId="0" xfId="1" applyFon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alignment horizontal="center" wrapText="1"/>
    </xf>
    <xf numFmtId="0" fontId="0" fillId="0" borderId="0" xfId="0" applyAlignment="1">
      <alignment wrapText="1"/>
    </xf>
    <xf numFmtId="0" fontId="18" fillId="0" borderId="0" xfId="0" applyFont="1" applyAlignment="1">
      <alignment wrapText="1"/>
    </xf>
    <xf numFmtId="0" fontId="0" fillId="0" borderId="0" xfId="0" applyFont="1" applyAlignment="1">
      <alignment wrapText="1"/>
    </xf>
    <xf numFmtId="0" fontId="0" fillId="0" borderId="0" xfId="0" applyBorder="1"/>
    <xf numFmtId="0" fontId="20" fillId="0" borderId="0" xfId="0" applyFont="1" applyBorder="1" applyAlignment="1">
      <alignment horizontal="center"/>
    </xf>
    <xf numFmtId="0" fontId="19" fillId="0" borderId="0" xfId="0" applyFont="1" applyBorder="1" applyAlignment="1">
      <alignment horizontal="center"/>
    </xf>
    <xf numFmtId="0" fontId="0" fillId="0" borderId="0" xfId="0" applyFont="1" applyBorder="1"/>
    <xf numFmtId="0" fontId="0" fillId="0" borderId="0" xfId="0" applyFont="1" applyBorder="1" applyAlignment="1">
      <alignment horizontal="center"/>
    </xf>
    <xf numFmtId="0" fontId="21" fillId="0" borderId="0" xfId="0" applyFont="1" applyBorder="1" applyAlignment="1">
      <alignment horizontal="center"/>
    </xf>
    <xf numFmtId="0" fontId="18" fillId="0" borderId="0" xfId="0" applyFont="1"/>
    <xf numFmtId="4" fontId="18" fillId="0" borderId="0" xfId="0" applyNumberFormat="1" applyFont="1"/>
    <xf numFmtId="9" fontId="18" fillId="0" borderId="0" xfId="0" applyNumberFormat="1" applyFont="1"/>
    <xf numFmtId="0" fontId="0" fillId="0" borderId="0" xfId="0" applyBorder="1" applyAlignment="1">
      <alignment wrapText="1"/>
    </xf>
    <xf numFmtId="0" fontId="0" fillId="0" borderId="0" xfId="0" applyBorder="1" applyAlignment="1">
      <alignment horizontal="center" wrapText="1"/>
    </xf>
    <xf numFmtId="0" fontId="22" fillId="0" borderId="0" xfId="0" applyFont="1" applyBorder="1" applyAlignment="1">
      <alignment horizont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94">
    <dxf>
      <fill>
        <patternFill>
          <bgColor rgb="FFFF0000"/>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4"/>
      </font>
    </dxf>
    <dxf>
      <font>
        <sz val="14"/>
      </font>
    </dxf>
    <dxf>
      <font>
        <sz val="1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P</a:t>
            </a:r>
            <a:r>
              <a:rPr lang="en-US"/>
              <a:t>rofit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'Exploration &amp; Visualization'!$C$3</c:f>
              <c:strCache>
                <c:ptCount val="1"/>
                <c:pt idx="0">
                  <c:v>Total</c:v>
                </c:pt>
              </c:strCache>
            </c:strRef>
          </c:tx>
          <c:spPr>
            <a:solidFill>
              <a:schemeClr val="accent1"/>
            </a:solidFill>
            <a:ln>
              <a:noFill/>
            </a:ln>
            <a:effectLst/>
          </c:spPr>
          <c:invertIfNegative val="0"/>
          <c:cat>
            <c:strRef>
              <c:f>'Exploration &amp; Visualization'!$B$4:$B$9</c:f>
              <c:strCache>
                <c:ptCount val="5"/>
                <c:pt idx="0">
                  <c:v>Central</c:v>
                </c:pt>
                <c:pt idx="1">
                  <c:v>East</c:v>
                </c:pt>
                <c:pt idx="2">
                  <c:v>North</c:v>
                </c:pt>
                <c:pt idx="3">
                  <c:v>South</c:v>
                </c:pt>
                <c:pt idx="4">
                  <c:v>West</c:v>
                </c:pt>
              </c:strCache>
            </c:strRef>
          </c:cat>
          <c:val>
            <c:numRef>
              <c:f>'Exploration &amp; Visualization'!$C$4:$C$9</c:f>
              <c:numCache>
                <c:formatCode>#,##0.00</c:formatCode>
                <c:ptCount val="5"/>
                <c:pt idx="0">
                  <c:v>5631138.700000003</c:v>
                </c:pt>
                <c:pt idx="1">
                  <c:v>6105029.1400000006</c:v>
                </c:pt>
                <c:pt idx="2">
                  <c:v>5295208.1400000025</c:v>
                </c:pt>
                <c:pt idx="3">
                  <c:v>5660714.8500000024</c:v>
                </c:pt>
                <c:pt idx="4">
                  <c:v>5641860.7100000028</c:v>
                </c:pt>
              </c:numCache>
            </c:numRef>
          </c:val>
          <c:extLst>
            <c:ext xmlns:c16="http://schemas.microsoft.com/office/drawing/2014/chart" uri="{C3380CC4-5D6E-409C-BE32-E72D297353CC}">
              <c16:uniqueId val="{00000000-9C5A-4E26-9E1F-3DC9D9241CBA}"/>
            </c:ext>
          </c:extLst>
        </c:ser>
        <c:dLbls>
          <c:showLegendKey val="0"/>
          <c:showVal val="0"/>
          <c:showCatName val="0"/>
          <c:showSerName val="0"/>
          <c:showPercent val="0"/>
          <c:showBubbleSize val="0"/>
        </c:dLbls>
        <c:gapWidth val="219"/>
        <c:overlap val="-27"/>
        <c:axId val="1241228160"/>
        <c:axId val="1241227680"/>
      </c:barChart>
      <c:catAx>
        <c:axId val="124122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27680"/>
        <c:crosses val="autoZero"/>
        <c:auto val="1"/>
        <c:lblAlgn val="ctr"/>
        <c:lblOffset val="100"/>
        <c:noMultiLvlLbl val="0"/>
      </c:catAx>
      <c:valAx>
        <c:axId val="12412276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2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'Exploration &amp; Visualization'!$C$17</c:f>
              <c:strCache>
                <c:ptCount val="1"/>
                <c:pt idx="0">
                  <c:v>Total</c:v>
                </c:pt>
              </c:strCache>
            </c:strRef>
          </c:tx>
          <c:spPr>
            <a:solidFill>
              <a:schemeClr val="accent1"/>
            </a:solidFill>
            <a:ln>
              <a:noFill/>
            </a:ln>
            <a:effectLst/>
          </c:spPr>
          <c:invertIfNegative val="0"/>
          <c:cat>
            <c:strRef>
              <c:f>'Exploration &amp; Visualization'!$B$18:$B$24</c:f>
              <c:strCache>
                <c:ptCount val="6"/>
                <c:pt idx="0">
                  <c:v>Camera</c:v>
                </c:pt>
                <c:pt idx="1">
                  <c:v>Headphones</c:v>
                </c:pt>
                <c:pt idx="2">
                  <c:v>Laptop</c:v>
                </c:pt>
                <c:pt idx="3">
                  <c:v>Smartphone</c:v>
                </c:pt>
                <c:pt idx="4">
                  <c:v>Smartwatch</c:v>
                </c:pt>
                <c:pt idx="5">
                  <c:v>Tablet</c:v>
                </c:pt>
              </c:strCache>
            </c:strRef>
          </c:cat>
          <c:val>
            <c:numRef>
              <c:f>'Exploration &amp; Visualization'!$C$18:$C$24</c:f>
              <c:numCache>
                <c:formatCode>#,##0.00</c:formatCode>
                <c:ptCount val="6"/>
                <c:pt idx="0">
                  <c:v>12200861.350000001</c:v>
                </c:pt>
                <c:pt idx="1">
                  <c:v>13037591.889999997</c:v>
                </c:pt>
                <c:pt idx="2">
                  <c:v>9383113.8099999987</c:v>
                </c:pt>
                <c:pt idx="3">
                  <c:v>11628073.880000001</c:v>
                </c:pt>
                <c:pt idx="4">
                  <c:v>11020399.289999995</c:v>
                </c:pt>
                <c:pt idx="5">
                  <c:v>10968710.800000003</c:v>
                </c:pt>
              </c:numCache>
            </c:numRef>
          </c:val>
          <c:extLst>
            <c:ext xmlns:c16="http://schemas.microsoft.com/office/drawing/2014/chart" uri="{C3380CC4-5D6E-409C-BE32-E72D297353CC}">
              <c16:uniqueId val="{00000000-EA55-43D8-ABF8-A693860507A3}"/>
            </c:ext>
          </c:extLst>
        </c:ser>
        <c:dLbls>
          <c:showLegendKey val="0"/>
          <c:showVal val="0"/>
          <c:showCatName val="0"/>
          <c:showSerName val="0"/>
          <c:showPercent val="0"/>
          <c:showBubbleSize val="0"/>
        </c:dLbls>
        <c:gapWidth val="219"/>
        <c:overlap val="-27"/>
        <c:axId val="1851218736"/>
        <c:axId val="1851219696"/>
      </c:barChart>
      <c:catAx>
        <c:axId val="185121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19696"/>
        <c:crosses val="autoZero"/>
        <c:auto val="1"/>
        <c:lblAlgn val="ctr"/>
        <c:lblOffset val="100"/>
        <c:noMultiLvlLbl val="0"/>
      </c:catAx>
      <c:valAx>
        <c:axId val="185121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1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Net Revenue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'Exploration &amp; Visualization'!$C$33:$C$34</c:f>
              <c:strCache>
                <c:ptCount val="1"/>
                <c:pt idx="0">
                  <c:v>Camera</c:v>
                </c:pt>
              </c:strCache>
            </c:strRef>
          </c:tx>
          <c:spPr>
            <a:ln w="28575" cap="rnd">
              <a:solidFill>
                <a:schemeClr val="accent1"/>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Visualization'!$C$35:$C$47</c:f>
              <c:numCache>
                <c:formatCode>#,##0.00</c:formatCode>
                <c:ptCount val="12"/>
                <c:pt idx="0">
                  <c:v>892728.22</c:v>
                </c:pt>
                <c:pt idx="1">
                  <c:v>1077534.24</c:v>
                </c:pt>
                <c:pt idx="2">
                  <c:v>798332.60000000009</c:v>
                </c:pt>
                <c:pt idx="3">
                  <c:v>798748.32000000007</c:v>
                </c:pt>
                <c:pt idx="4">
                  <c:v>1700708.3800000001</c:v>
                </c:pt>
                <c:pt idx="5">
                  <c:v>730092.21</c:v>
                </c:pt>
                <c:pt idx="6">
                  <c:v>1504443.25</c:v>
                </c:pt>
                <c:pt idx="7">
                  <c:v>705420.79</c:v>
                </c:pt>
                <c:pt idx="8">
                  <c:v>566382.56000000006</c:v>
                </c:pt>
                <c:pt idx="9">
                  <c:v>980958.8600000001</c:v>
                </c:pt>
                <c:pt idx="10">
                  <c:v>1377978.34</c:v>
                </c:pt>
                <c:pt idx="11">
                  <c:v>1067533.5799999998</c:v>
                </c:pt>
              </c:numCache>
            </c:numRef>
          </c:val>
          <c:smooth val="0"/>
          <c:extLst>
            <c:ext xmlns:c16="http://schemas.microsoft.com/office/drawing/2014/chart" uri="{C3380CC4-5D6E-409C-BE32-E72D297353CC}">
              <c16:uniqueId val="{00000000-5CAC-4F87-ACB6-5A08C6DBC6B4}"/>
            </c:ext>
          </c:extLst>
        </c:ser>
        <c:ser>
          <c:idx val="1"/>
          <c:order val="1"/>
          <c:tx>
            <c:strRef>
              <c:f>'Exploration &amp; Visualization'!$D$33:$D$34</c:f>
              <c:strCache>
                <c:ptCount val="1"/>
                <c:pt idx="0">
                  <c:v>Headphones</c:v>
                </c:pt>
              </c:strCache>
            </c:strRef>
          </c:tx>
          <c:spPr>
            <a:ln w="28575" cap="rnd">
              <a:solidFill>
                <a:schemeClr val="accent2"/>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Visualization'!$D$35:$D$47</c:f>
              <c:numCache>
                <c:formatCode>#,##0.00</c:formatCode>
                <c:ptCount val="12"/>
                <c:pt idx="0">
                  <c:v>1135305.93</c:v>
                </c:pt>
                <c:pt idx="1">
                  <c:v>1609462.72</c:v>
                </c:pt>
                <c:pt idx="2">
                  <c:v>829663.33000000007</c:v>
                </c:pt>
                <c:pt idx="3">
                  <c:v>652798.85000000009</c:v>
                </c:pt>
                <c:pt idx="4">
                  <c:v>1001940.22</c:v>
                </c:pt>
                <c:pt idx="5">
                  <c:v>861209.98</c:v>
                </c:pt>
                <c:pt idx="6">
                  <c:v>1246652.6499999999</c:v>
                </c:pt>
                <c:pt idx="7">
                  <c:v>1312707.3800000001</c:v>
                </c:pt>
                <c:pt idx="8">
                  <c:v>1253221.8399999999</c:v>
                </c:pt>
                <c:pt idx="9">
                  <c:v>1384226.99</c:v>
                </c:pt>
                <c:pt idx="10">
                  <c:v>1025606.13</c:v>
                </c:pt>
                <c:pt idx="11">
                  <c:v>724795.87</c:v>
                </c:pt>
              </c:numCache>
            </c:numRef>
          </c:val>
          <c:smooth val="0"/>
          <c:extLst>
            <c:ext xmlns:c16="http://schemas.microsoft.com/office/drawing/2014/chart" uri="{C3380CC4-5D6E-409C-BE32-E72D297353CC}">
              <c16:uniqueId val="{00000009-5CAC-4F87-ACB6-5A08C6DBC6B4}"/>
            </c:ext>
          </c:extLst>
        </c:ser>
        <c:ser>
          <c:idx val="2"/>
          <c:order val="2"/>
          <c:tx>
            <c:strRef>
              <c:f>'Exploration &amp; Visualization'!$E$33:$E$34</c:f>
              <c:strCache>
                <c:ptCount val="1"/>
                <c:pt idx="0">
                  <c:v>Laptop</c:v>
                </c:pt>
              </c:strCache>
            </c:strRef>
          </c:tx>
          <c:spPr>
            <a:ln w="28575" cap="rnd">
              <a:solidFill>
                <a:schemeClr val="accent3"/>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Visualization'!$E$35:$E$47</c:f>
              <c:numCache>
                <c:formatCode>#,##0.00</c:formatCode>
                <c:ptCount val="12"/>
                <c:pt idx="0">
                  <c:v>703975.31</c:v>
                </c:pt>
                <c:pt idx="1">
                  <c:v>954876.29999999993</c:v>
                </c:pt>
                <c:pt idx="2">
                  <c:v>550924.96</c:v>
                </c:pt>
                <c:pt idx="3">
                  <c:v>1261563.6500000001</c:v>
                </c:pt>
                <c:pt idx="4">
                  <c:v>605188.67000000004</c:v>
                </c:pt>
                <c:pt idx="5">
                  <c:v>721752.27</c:v>
                </c:pt>
                <c:pt idx="6">
                  <c:v>578778.61</c:v>
                </c:pt>
                <c:pt idx="7">
                  <c:v>900052.84</c:v>
                </c:pt>
                <c:pt idx="8">
                  <c:v>899843.5</c:v>
                </c:pt>
                <c:pt idx="9">
                  <c:v>483937.53999999992</c:v>
                </c:pt>
                <c:pt idx="10">
                  <c:v>1149467.1299999999</c:v>
                </c:pt>
                <c:pt idx="11">
                  <c:v>572753.03</c:v>
                </c:pt>
              </c:numCache>
            </c:numRef>
          </c:val>
          <c:smooth val="0"/>
          <c:extLst>
            <c:ext xmlns:c16="http://schemas.microsoft.com/office/drawing/2014/chart" uri="{C3380CC4-5D6E-409C-BE32-E72D297353CC}">
              <c16:uniqueId val="{0000000A-5CAC-4F87-ACB6-5A08C6DBC6B4}"/>
            </c:ext>
          </c:extLst>
        </c:ser>
        <c:ser>
          <c:idx val="3"/>
          <c:order val="3"/>
          <c:tx>
            <c:strRef>
              <c:f>'Exploration &amp; Visualization'!$F$33:$F$34</c:f>
              <c:strCache>
                <c:ptCount val="1"/>
                <c:pt idx="0">
                  <c:v>Smartphone</c:v>
                </c:pt>
              </c:strCache>
            </c:strRef>
          </c:tx>
          <c:spPr>
            <a:ln w="28575" cap="rnd">
              <a:solidFill>
                <a:schemeClr val="accent4"/>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Visualization'!$F$35:$F$47</c:f>
              <c:numCache>
                <c:formatCode>#,##0.00</c:formatCode>
                <c:ptCount val="12"/>
                <c:pt idx="0">
                  <c:v>868845.66999999993</c:v>
                </c:pt>
                <c:pt idx="1">
                  <c:v>1078741.79</c:v>
                </c:pt>
                <c:pt idx="2">
                  <c:v>1584882.0599999998</c:v>
                </c:pt>
                <c:pt idx="3">
                  <c:v>1332277.93</c:v>
                </c:pt>
                <c:pt idx="4">
                  <c:v>798921.55999999994</c:v>
                </c:pt>
                <c:pt idx="5">
                  <c:v>534865.27</c:v>
                </c:pt>
                <c:pt idx="6">
                  <c:v>680784.65999999992</c:v>
                </c:pt>
                <c:pt idx="7">
                  <c:v>1238119.3400000001</c:v>
                </c:pt>
                <c:pt idx="8">
                  <c:v>716794.14000000013</c:v>
                </c:pt>
                <c:pt idx="9">
                  <c:v>639050.98</c:v>
                </c:pt>
                <c:pt idx="10">
                  <c:v>711326.18</c:v>
                </c:pt>
                <c:pt idx="11">
                  <c:v>1443464.3</c:v>
                </c:pt>
              </c:numCache>
            </c:numRef>
          </c:val>
          <c:smooth val="0"/>
          <c:extLst>
            <c:ext xmlns:c16="http://schemas.microsoft.com/office/drawing/2014/chart" uri="{C3380CC4-5D6E-409C-BE32-E72D297353CC}">
              <c16:uniqueId val="{0000000B-5CAC-4F87-ACB6-5A08C6DBC6B4}"/>
            </c:ext>
          </c:extLst>
        </c:ser>
        <c:ser>
          <c:idx val="4"/>
          <c:order val="4"/>
          <c:tx>
            <c:strRef>
              <c:f>'Exploration &amp; Visualization'!$G$33:$G$34</c:f>
              <c:strCache>
                <c:ptCount val="1"/>
                <c:pt idx="0">
                  <c:v>Smartwatch</c:v>
                </c:pt>
              </c:strCache>
            </c:strRef>
          </c:tx>
          <c:spPr>
            <a:ln w="28575" cap="rnd">
              <a:solidFill>
                <a:schemeClr val="accent5"/>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Visualization'!$G$35:$G$47</c:f>
              <c:numCache>
                <c:formatCode>#,##0.00</c:formatCode>
                <c:ptCount val="12"/>
                <c:pt idx="0">
                  <c:v>854725.23</c:v>
                </c:pt>
                <c:pt idx="1">
                  <c:v>1252323.8500000001</c:v>
                </c:pt>
                <c:pt idx="2">
                  <c:v>806941.6399999999</c:v>
                </c:pt>
                <c:pt idx="3">
                  <c:v>1091418.6200000001</c:v>
                </c:pt>
                <c:pt idx="4">
                  <c:v>1178142.8900000001</c:v>
                </c:pt>
                <c:pt idx="5">
                  <c:v>1149625.06</c:v>
                </c:pt>
                <c:pt idx="6">
                  <c:v>623440.8899999999</c:v>
                </c:pt>
                <c:pt idx="7">
                  <c:v>1096315.42</c:v>
                </c:pt>
                <c:pt idx="8">
                  <c:v>1017761.63</c:v>
                </c:pt>
                <c:pt idx="9">
                  <c:v>915023.60000000009</c:v>
                </c:pt>
                <c:pt idx="10">
                  <c:v>582622.42999999993</c:v>
                </c:pt>
                <c:pt idx="11">
                  <c:v>452058.02999999997</c:v>
                </c:pt>
              </c:numCache>
            </c:numRef>
          </c:val>
          <c:smooth val="0"/>
          <c:extLst>
            <c:ext xmlns:c16="http://schemas.microsoft.com/office/drawing/2014/chart" uri="{C3380CC4-5D6E-409C-BE32-E72D297353CC}">
              <c16:uniqueId val="{0000000C-5CAC-4F87-ACB6-5A08C6DBC6B4}"/>
            </c:ext>
          </c:extLst>
        </c:ser>
        <c:ser>
          <c:idx val="5"/>
          <c:order val="5"/>
          <c:tx>
            <c:strRef>
              <c:f>'Exploration &amp; Visualization'!$H$33:$H$34</c:f>
              <c:strCache>
                <c:ptCount val="1"/>
                <c:pt idx="0">
                  <c:v>Tablet</c:v>
                </c:pt>
              </c:strCache>
            </c:strRef>
          </c:tx>
          <c:spPr>
            <a:ln w="28575" cap="rnd">
              <a:solidFill>
                <a:schemeClr val="accent6"/>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Visualization'!$H$35:$H$47</c:f>
              <c:numCache>
                <c:formatCode>#,##0.00</c:formatCode>
                <c:ptCount val="12"/>
                <c:pt idx="0">
                  <c:v>505434.50999999995</c:v>
                </c:pt>
                <c:pt idx="1">
                  <c:v>1045320.8999999999</c:v>
                </c:pt>
                <c:pt idx="2">
                  <c:v>401243.07000000007</c:v>
                </c:pt>
                <c:pt idx="3">
                  <c:v>468685</c:v>
                </c:pt>
                <c:pt idx="4">
                  <c:v>674510.1</c:v>
                </c:pt>
                <c:pt idx="5">
                  <c:v>1036027.1899999998</c:v>
                </c:pt>
                <c:pt idx="6">
                  <c:v>781455.02</c:v>
                </c:pt>
                <c:pt idx="7">
                  <c:v>889518.45</c:v>
                </c:pt>
                <c:pt idx="8">
                  <c:v>1325584.7000000002</c:v>
                </c:pt>
                <c:pt idx="9">
                  <c:v>1170744.3900000001</c:v>
                </c:pt>
                <c:pt idx="10">
                  <c:v>1111740.3099999998</c:v>
                </c:pt>
                <c:pt idx="11">
                  <c:v>1558447.1600000001</c:v>
                </c:pt>
              </c:numCache>
            </c:numRef>
          </c:val>
          <c:smooth val="0"/>
          <c:extLst>
            <c:ext xmlns:c16="http://schemas.microsoft.com/office/drawing/2014/chart" uri="{C3380CC4-5D6E-409C-BE32-E72D297353CC}">
              <c16:uniqueId val="{0000000F-5CAC-4F87-ACB6-5A08C6DBC6B4}"/>
            </c:ext>
          </c:extLst>
        </c:ser>
        <c:dLbls>
          <c:showLegendKey val="0"/>
          <c:showVal val="0"/>
          <c:showCatName val="0"/>
          <c:showSerName val="0"/>
          <c:showPercent val="0"/>
          <c:showBubbleSize val="0"/>
        </c:dLbls>
        <c:smooth val="0"/>
        <c:axId val="1162009680"/>
        <c:axId val="1690391616"/>
      </c:lineChart>
      <c:catAx>
        <c:axId val="11620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91616"/>
        <c:crosses val="autoZero"/>
        <c:auto val="1"/>
        <c:lblAlgn val="ctr"/>
        <c:lblOffset val="100"/>
        <c:noMultiLvlLbl val="0"/>
      </c:catAx>
      <c:valAx>
        <c:axId val="16903916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00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Discount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'Exploration &amp; Visualization'!$C$69</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cat>
            <c:strRef>
              <c:f>'Exploration &amp; Visualization'!$B$70:$B$76</c:f>
              <c:strCache>
                <c:ptCount val="6"/>
                <c:pt idx="0">
                  <c:v>Camera</c:v>
                </c:pt>
                <c:pt idx="1">
                  <c:v>Headphones</c:v>
                </c:pt>
                <c:pt idx="2">
                  <c:v>Laptop</c:v>
                </c:pt>
                <c:pt idx="3">
                  <c:v>Smartphone</c:v>
                </c:pt>
                <c:pt idx="4">
                  <c:v>Smartwatch</c:v>
                </c:pt>
                <c:pt idx="5">
                  <c:v>Tablet</c:v>
                </c:pt>
              </c:strCache>
            </c:strRef>
          </c:cat>
          <c:val>
            <c:numRef>
              <c:f>'Exploration &amp; Visualization'!$C$70:$C$76</c:f>
              <c:numCache>
                <c:formatCode>#,##0.00</c:formatCode>
                <c:ptCount val="6"/>
                <c:pt idx="0">
                  <c:v>935219.87000000011</c:v>
                </c:pt>
                <c:pt idx="1">
                  <c:v>1099918.99</c:v>
                </c:pt>
                <c:pt idx="2">
                  <c:v>570759.7300000001</c:v>
                </c:pt>
                <c:pt idx="3">
                  <c:v>806560.47999999963</c:v>
                </c:pt>
                <c:pt idx="4">
                  <c:v>852680.12000000034</c:v>
                </c:pt>
                <c:pt idx="5">
                  <c:v>1097329.6999999997</c:v>
                </c:pt>
              </c:numCache>
            </c:numRef>
          </c:val>
          <c:extLst>
            <c:ext xmlns:c16="http://schemas.microsoft.com/office/drawing/2014/chart" uri="{C3380CC4-5D6E-409C-BE32-E72D297353CC}">
              <c16:uniqueId val="{00000005-E439-4537-9B27-D151853A46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Visualization!PivotTable3</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Net Revenue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'Exploration &amp; Visualization'!$C$33:$C$34</c:f>
              <c:strCache>
                <c:ptCount val="1"/>
                <c:pt idx="0">
                  <c:v>Camera</c:v>
                </c:pt>
              </c:strCache>
            </c:strRef>
          </c:tx>
          <c:spPr>
            <a:ln w="28575" cap="rnd">
              <a:solidFill>
                <a:schemeClr val="accent1"/>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Visualization'!$C$35:$C$47</c:f>
              <c:numCache>
                <c:formatCode>#,##0.00</c:formatCode>
                <c:ptCount val="12"/>
                <c:pt idx="0">
                  <c:v>892728.22</c:v>
                </c:pt>
                <c:pt idx="1">
                  <c:v>1077534.24</c:v>
                </c:pt>
                <c:pt idx="2">
                  <c:v>798332.60000000009</c:v>
                </c:pt>
                <c:pt idx="3">
                  <c:v>798748.32000000007</c:v>
                </c:pt>
                <c:pt idx="4">
                  <c:v>1700708.3800000001</c:v>
                </c:pt>
                <c:pt idx="5">
                  <c:v>730092.21</c:v>
                </c:pt>
                <c:pt idx="6">
                  <c:v>1504443.25</c:v>
                </c:pt>
                <c:pt idx="7">
                  <c:v>705420.79</c:v>
                </c:pt>
                <c:pt idx="8">
                  <c:v>566382.56000000006</c:v>
                </c:pt>
                <c:pt idx="9">
                  <c:v>980958.8600000001</c:v>
                </c:pt>
                <c:pt idx="10">
                  <c:v>1377978.34</c:v>
                </c:pt>
                <c:pt idx="11">
                  <c:v>1067533.5799999998</c:v>
                </c:pt>
              </c:numCache>
            </c:numRef>
          </c:val>
          <c:smooth val="0"/>
          <c:extLst>
            <c:ext xmlns:c16="http://schemas.microsoft.com/office/drawing/2014/chart" uri="{C3380CC4-5D6E-409C-BE32-E72D297353CC}">
              <c16:uniqueId val="{00000000-390C-47BF-80AF-DD11BD0672A3}"/>
            </c:ext>
          </c:extLst>
        </c:ser>
        <c:ser>
          <c:idx val="1"/>
          <c:order val="1"/>
          <c:tx>
            <c:strRef>
              <c:f>'Exploration &amp; Visualization'!$D$33:$D$34</c:f>
              <c:strCache>
                <c:ptCount val="1"/>
                <c:pt idx="0">
                  <c:v>Headphones</c:v>
                </c:pt>
              </c:strCache>
            </c:strRef>
          </c:tx>
          <c:spPr>
            <a:ln w="28575" cap="rnd">
              <a:solidFill>
                <a:schemeClr val="accent2"/>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Visualization'!$D$35:$D$47</c:f>
              <c:numCache>
                <c:formatCode>#,##0.00</c:formatCode>
                <c:ptCount val="12"/>
                <c:pt idx="0">
                  <c:v>1135305.93</c:v>
                </c:pt>
                <c:pt idx="1">
                  <c:v>1609462.72</c:v>
                </c:pt>
                <c:pt idx="2">
                  <c:v>829663.33000000007</c:v>
                </c:pt>
                <c:pt idx="3">
                  <c:v>652798.85000000009</c:v>
                </c:pt>
                <c:pt idx="4">
                  <c:v>1001940.22</c:v>
                </c:pt>
                <c:pt idx="5">
                  <c:v>861209.98</c:v>
                </c:pt>
                <c:pt idx="6">
                  <c:v>1246652.6499999999</c:v>
                </c:pt>
                <c:pt idx="7">
                  <c:v>1312707.3800000001</c:v>
                </c:pt>
                <c:pt idx="8">
                  <c:v>1253221.8399999999</c:v>
                </c:pt>
                <c:pt idx="9">
                  <c:v>1384226.99</c:v>
                </c:pt>
                <c:pt idx="10">
                  <c:v>1025606.13</c:v>
                </c:pt>
                <c:pt idx="11">
                  <c:v>724795.87</c:v>
                </c:pt>
              </c:numCache>
            </c:numRef>
          </c:val>
          <c:smooth val="0"/>
          <c:extLst>
            <c:ext xmlns:c16="http://schemas.microsoft.com/office/drawing/2014/chart" uri="{C3380CC4-5D6E-409C-BE32-E72D297353CC}">
              <c16:uniqueId val="{00000001-390C-47BF-80AF-DD11BD0672A3}"/>
            </c:ext>
          </c:extLst>
        </c:ser>
        <c:ser>
          <c:idx val="2"/>
          <c:order val="2"/>
          <c:tx>
            <c:strRef>
              <c:f>'Exploration &amp; Visualization'!$E$33:$E$34</c:f>
              <c:strCache>
                <c:ptCount val="1"/>
                <c:pt idx="0">
                  <c:v>Laptop</c:v>
                </c:pt>
              </c:strCache>
            </c:strRef>
          </c:tx>
          <c:spPr>
            <a:ln w="28575" cap="rnd">
              <a:solidFill>
                <a:schemeClr val="accent3"/>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Visualization'!$E$35:$E$47</c:f>
              <c:numCache>
                <c:formatCode>#,##0.00</c:formatCode>
                <c:ptCount val="12"/>
                <c:pt idx="0">
                  <c:v>703975.31</c:v>
                </c:pt>
                <c:pt idx="1">
                  <c:v>954876.29999999993</c:v>
                </c:pt>
                <c:pt idx="2">
                  <c:v>550924.96</c:v>
                </c:pt>
                <c:pt idx="3">
                  <c:v>1261563.6500000001</c:v>
                </c:pt>
                <c:pt idx="4">
                  <c:v>605188.67000000004</c:v>
                </c:pt>
                <c:pt idx="5">
                  <c:v>721752.27</c:v>
                </c:pt>
                <c:pt idx="6">
                  <c:v>578778.61</c:v>
                </c:pt>
                <c:pt idx="7">
                  <c:v>900052.84</c:v>
                </c:pt>
                <c:pt idx="8">
                  <c:v>899843.5</c:v>
                </c:pt>
                <c:pt idx="9">
                  <c:v>483937.53999999992</c:v>
                </c:pt>
                <c:pt idx="10">
                  <c:v>1149467.1299999999</c:v>
                </c:pt>
                <c:pt idx="11">
                  <c:v>572753.03</c:v>
                </c:pt>
              </c:numCache>
            </c:numRef>
          </c:val>
          <c:smooth val="0"/>
          <c:extLst>
            <c:ext xmlns:c16="http://schemas.microsoft.com/office/drawing/2014/chart" uri="{C3380CC4-5D6E-409C-BE32-E72D297353CC}">
              <c16:uniqueId val="{00000002-390C-47BF-80AF-DD11BD0672A3}"/>
            </c:ext>
          </c:extLst>
        </c:ser>
        <c:ser>
          <c:idx val="3"/>
          <c:order val="3"/>
          <c:tx>
            <c:strRef>
              <c:f>'Exploration &amp; Visualization'!$F$33:$F$34</c:f>
              <c:strCache>
                <c:ptCount val="1"/>
                <c:pt idx="0">
                  <c:v>Smartphone</c:v>
                </c:pt>
              </c:strCache>
            </c:strRef>
          </c:tx>
          <c:spPr>
            <a:ln w="28575" cap="rnd">
              <a:solidFill>
                <a:schemeClr val="accent4"/>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Visualization'!$F$35:$F$47</c:f>
              <c:numCache>
                <c:formatCode>#,##0.00</c:formatCode>
                <c:ptCount val="12"/>
                <c:pt idx="0">
                  <c:v>868845.66999999993</c:v>
                </c:pt>
                <c:pt idx="1">
                  <c:v>1078741.79</c:v>
                </c:pt>
                <c:pt idx="2">
                  <c:v>1584882.0599999998</c:v>
                </c:pt>
                <c:pt idx="3">
                  <c:v>1332277.93</c:v>
                </c:pt>
                <c:pt idx="4">
                  <c:v>798921.55999999994</c:v>
                </c:pt>
                <c:pt idx="5">
                  <c:v>534865.27</c:v>
                </c:pt>
                <c:pt idx="6">
                  <c:v>680784.65999999992</c:v>
                </c:pt>
                <c:pt idx="7">
                  <c:v>1238119.3400000001</c:v>
                </c:pt>
                <c:pt idx="8">
                  <c:v>716794.14000000013</c:v>
                </c:pt>
                <c:pt idx="9">
                  <c:v>639050.98</c:v>
                </c:pt>
                <c:pt idx="10">
                  <c:v>711326.18</c:v>
                </c:pt>
                <c:pt idx="11">
                  <c:v>1443464.3</c:v>
                </c:pt>
              </c:numCache>
            </c:numRef>
          </c:val>
          <c:smooth val="0"/>
          <c:extLst>
            <c:ext xmlns:c16="http://schemas.microsoft.com/office/drawing/2014/chart" uri="{C3380CC4-5D6E-409C-BE32-E72D297353CC}">
              <c16:uniqueId val="{00000003-390C-47BF-80AF-DD11BD0672A3}"/>
            </c:ext>
          </c:extLst>
        </c:ser>
        <c:ser>
          <c:idx val="4"/>
          <c:order val="4"/>
          <c:tx>
            <c:strRef>
              <c:f>'Exploration &amp; Visualization'!$G$33:$G$34</c:f>
              <c:strCache>
                <c:ptCount val="1"/>
                <c:pt idx="0">
                  <c:v>Smartwatch</c:v>
                </c:pt>
              </c:strCache>
            </c:strRef>
          </c:tx>
          <c:spPr>
            <a:ln w="28575" cap="rnd">
              <a:solidFill>
                <a:schemeClr val="accent5"/>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Visualization'!$G$35:$G$47</c:f>
              <c:numCache>
                <c:formatCode>#,##0.00</c:formatCode>
                <c:ptCount val="12"/>
                <c:pt idx="0">
                  <c:v>854725.23</c:v>
                </c:pt>
                <c:pt idx="1">
                  <c:v>1252323.8500000001</c:v>
                </c:pt>
                <c:pt idx="2">
                  <c:v>806941.6399999999</c:v>
                </c:pt>
                <c:pt idx="3">
                  <c:v>1091418.6200000001</c:v>
                </c:pt>
                <c:pt idx="4">
                  <c:v>1178142.8900000001</c:v>
                </c:pt>
                <c:pt idx="5">
                  <c:v>1149625.06</c:v>
                </c:pt>
                <c:pt idx="6">
                  <c:v>623440.8899999999</c:v>
                </c:pt>
                <c:pt idx="7">
                  <c:v>1096315.42</c:v>
                </c:pt>
                <c:pt idx="8">
                  <c:v>1017761.63</c:v>
                </c:pt>
                <c:pt idx="9">
                  <c:v>915023.60000000009</c:v>
                </c:pt>
                <c:pt idx="10">
                  <c:v>582622.42999999993</c:v>
                </c:pt>
                <c:pt idx="11">
                  <c:v>452058.02999999997</c:v>
                </c:pt>
              </c:numCache>
            </c:numRef>
          </c:val>
          <c:smooth val="0"/>
          <c:extLst>
            <c:ext xmlns:c16="http://schemas.microsoft.com/office/drawing/2014/chart" uri="{C3380CC4-5D6E-409C-BE32-E72D297353CC}">
              <c16:uniqueId val="{00000004-390C-47BF-80AF-DD11BD0672A3}"/>
            </c:ext>
          </c:extLst>
        </c:ser>
        <c:ser>
          <c:idx val="5"/>
          <c:order val="5"/>
          <c:tx>
            <c:strRef>
              <c:f>'Exploration &amp; Visualization'!$H$33:$H$34</c:f>
              <c:strCache>
                <c:ptCount val="1"/>
                <c:pt idx="0">
                  <c:v>Tablet</c:v>
                </c:pt>
              </c:strCache>
            </c:strRef>
          </c:tx>
          <c:spPr>
            <a:ln w="28575" cap="rnd">
              <a:solidFill>
                <a:schemeClr val="accent6"/>
              </a:solidFill>
              <a:round/>
            </a:ln>
            <a:effectLst/>
          </c:spPr>
          <c:marker>
            <c:symbol val="none"/>
          </c:marker>
          <c:cat>
            <c:strRef>
              <c:f>'Exploration &amp; Visualization'!$B$35:$B$47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'Exploration &amp; Visualization'!$H$35:$H$47</c:f>
              <c:numCache>
                <c:formatCode>#,##0.00</c:formatCode>
                <c:ptCount val="12"/>
                <c:pt idx="0">
                  <c:v>505434.50999999995</c:v>
                </c:pt>
                <c:pt idx="1">
                  <c:v>1045320.8999999999</c:v>
                </c:pt>
                <c:pt idx="2">
                  <c:v>401243.07000000007</c:v>
                </c:pt>
                <c:pt idx="3">
                  <c:v>468685</c:v>
                </c:pt>
                <c:pt idx="4">
                  <c:v>674510.1</c:v>
                </c:pt>
                <c:pt idx="5">
                  <c:v>1036027.1899999998</c:v>
                </c:pt>
                <c:pt idx="6">
                  <c:v>781455.02</c:v>
                </c:pt>
                <c:pt idx="7">
                  <c:v>889518.45</c:v>
                </c:pt>
                <c:pt idx="8">
                  <c:v>1325584.7000000002</c:v>
                </c:pt>
                <c:pt idx="9">
                  <c:v>1170744.3900000001</c:v>
                </c:pt>
                <c:pt idx="10">
                  <c:v>1111740.3099999998</c:v>
                </c:pt>
                <c:pt idx="11">
                  <c:v>1558447.1600000001</c:v>
                </c:pt>
              </c:numCache>
            </c:numRef>
          </c:val>
          <c:smooth val="0"/>
          <c:extLst>
            <c:ext xmlns:c16="http://schemas.microsoft.com/office/drawing/2014/chart" uri="{C3380CC4-5D6E-409C-BE32-E72D297353CC}">
              <c16:uniqueId val="{00000008-390C-47BF-80AF-DD11BD0672A3}"/>
            </c:ext>
          </c:extLst>
        </c:ser>
        <c:dLbls>
          <c:showLegendKey val="0"/>
          <c:showVal val="0"/>
          <c:showCatName val="0"/>
          <c:showSerName val="0"/>
          <c:showPercent val="0"/>
          <c:showBubbleSize val="0"/>
        </c:dLbls>
        <c:smooth val="0"/>
        <c:axId val="1162009680"/>
        <c:axId val="1690391616"/>
      </c:lineChart>
      <c:catAx>
        <c:axId val="11620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91616"/>
        <c:crosses val="autoZero"/>
        <c:auto val="1"/>
        <c:lblAlgn val="ctr"/>
        <c:lblOffset val="100"/>
        <c:noMultiLvlLbl val="0"/>
      </c:catAx>
      <c:valAx>
        <c:axId val="16903916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00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'Exploration &amp; Visualization'!$C$17</c:f>
              <c:strCache>
                <c:ptCount val="1"/>
                <c:pt idx="0">
                  <c:v>Total</c:v>
                </c:pt>
              </c:strCache>
            </c:strRef>
          </c:tx>
          <c:spPr>
            <a:solidFill>
              <a:schemeClr val="accent1"/>
            </a:solidFill>
            <a:ln>
              <a:noFill/>
            </a:ln>
            <a:effectLst/>
          </c:spPr>
          <c:invertIfNegative val="0"/>
          <c:cat>
            <c:strRef>
              <c:f>'Exploration &amp; Visualization'!$B$18:$B$24</c:f>
              <c:strCache>
                <c:ptCount val="6"/>
                <c:pt idx="0">
                  <c:v>Camera</c:v>
                </c:pt>
                <c:pt idx="1">
                  <c:v>Headphones</c:v>
                </c:pt>
                <c:pt idx="2">
                  <c:v>Laptop</c:v>
                </c:pt>
                <c:pt idx="3">
                  <c:v>Smartphone</c:v>
                </c:pt>
                <c:pt idx="4">
                  <c:v>Smartwatch</c:v>
                </c:pt>
                <c:pt idx="5">
                  <c:v>Tablet</c:v>
                </c:pt>
              </c:strCache>
            </c:strRef>
          </c:cat>
          <c:val>
            <c:numRef>
              <c:f>'Exploration &amp; Visualization'!$C$18:$C$24</c:f>
              <c:numCache>
                <c:formatCode>#,##0.00</c:formatCode>
                <c:ptCount val="6"/>
                <c:pt idx="0">
                  <c:v>12200861.350000001</c:v>
                </c:pt>
                <c:pt idx="1">
                  <c:v>13037591.889999997</c:v>
                </c:pt>
                <c:pt idx="2">
                  <c:v>9383113.8099999987</c:v>
                </c:pt>
                <c:pt idx="3">
                  <c:v>11628073.880000001</c:v>
                </c:pt>
                <c:pt idx="4">
                  <c:v>11020399.289999995</c:v>
                </c:pt>
                <c:pt idx="5">
                  <c:v>10968710.800000003</c:v>
                </c:pt>
              </c:numCache>
            </c:numRef>
          </c:val>
          <c:extLst>
            <c:ext xmlns:c16="http://schemas.microsoft.com/office/drawing/2014/chart" uri="{C3380CC4-5D6E-409C-BE32-E72D297353CC}">
              <c16:uniqueId val="{00000000-3910-4D29-B44E-90E0A0023994}"/>
            </c:ext>
          </c:extLst>
        </c:ser>
        <c:dLbls>
          <c:showLegendKey val="0"/>
          <c:showVal val="0"/>
          <c:showCatName val="0"/>
          <c:showSerName val="0"/>
          <c:showPercent val="0"/>
          <c:showBubbleSize val="0"/>
        </c:dLbls>
        <c:gapWidth val="219"/>
        <c:overlap val="-27"/>
        <c:axId val="1851218736"/>
        <c:axId val="1851219696"/>
      </c:barChart>
      <c:catAx>
        <c:axId val="185121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19696"/>
        <c:crosses val="autoZero"/>
        <c:auto val="1"/>
        <c:lblAlgn val="ctr"/>
        <c:lblOffset val="100"/>
        <c:noMultiLvlLbl val="0"/>
      </c:catAx>
      <c:valAx>
        <c:axId val="185121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1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P</a:t>
            </a:r>
            <a:r>
              <a:rPr lang="en-US"/>
              <a:t>rofit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'Exploration &amp; Visualization'!$C$3</c:f>
              <c:strCache>
                <c:ptCount val="1"/>
                <c:pt idx="0">
                  <c:v>Total</c:v>
                </c:pt>
              </c:strCache>
            </c:strRef>
          </c:tx>
          <c:spPr>
            <a:solidFill>
              <a:schemeClr val="accent1"/>
            </a:solidFill>
            <a:ln>
              <a:noFill/>
            </a:ln>
            <a:effectLst/>
          </c:spPr>
          <c:invertIfNegative val="0"/>
          <c:cat>
            <c:strRef>
              <c:f>'Exploration &amp; Visualization'!$B$4:$B$9</c:f>
              <c:strCache>
                <c:ptCount val="5"/>
                <c:pt idx="0">
                  <c:v>Central</c:v>
                </c:pt>
                <c:pt idx="1">
                  <c:v>East</c:v>
                </c:pt>
                <c:pt idx="2">
                  <c:v>North</c:v>
                </c:pt>
                <c:pt idx="3">
                  <c:v>South</c:v>
                </c:pt>
                <c:pt idx="4">
                  <c:v>West</c:v>
                </c:pt>
              </c:strCache>
            </c:strRef>
          </c:cat>
          <c:val>
            <c:numRef>
              <c:f>'Exploration &amp; Visualization'!$C$4:$C$9</c:f>
              <c:numCache>
                <c:formatCode>#,##0.00</c:formatCode>
                <c:ptCount val="5"/>
                <c:pt idx="0">
                  <c:v>5631138.700000003</c:v>
                </c:pt>
                <c:pt idx="1">
                  <c:v>6105029.1400000006</c:v>
                </c:pt>
                <c:pt idx="2">
                  <c:v>5295208.1400000025</c:v>
                </c:pt>
                <c:pt idx="3">
                  <c:v>5660714.8500000024</c:v>
                </c:pt>
                <c:pt idx="4">
                  <c:v>5641860.7100000028</c:v>
                </c:pt>
              </c:numCache>
            </c:numRef>
          </c:val>
          <c:extLst>
            <c:ext xmlns:c16="http://schemas.microsoft.com/office/drawing/2014/chart" uri="{C3380CC4-5D6E-409C-BE32-E72D297353CC}">
              <c16:uniqueId val="{00000000-72CE-4EE9-9AE3-88C7F09C500B}"/>
            </c:ext>
          </c:extLst>
        </c:ser>
        <c:dLbls>
          <c:showLegendKey val="0"/>
          <c:showVal val="0"/>
          <c:showCatName val="0"/>
          <c:showSerName val="0"/>
          <c:showPercent val="0"/>
          <c:showBubbleSize val="0"/>
        </c:dLbls>
        <c:gapWidth val="219"/>
        <c:overlap val="-27"/>
        <c:axId val="1241228160"/>
        <c:axId val="1241227680"/>
      </c:barChart>
      <c:catAx>
        <c:axId val="124122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27680"/>
        <c:crosses val="autoZero"/>
        <c:auto val="1"/>
        <c:lblAlgn val="ctr"/>
        <c:lblOffset val="100"/>
        <c:noMultiLvlLbl val="0"/>
      </c:catAx>
      <c:valAx>
        <c:axId val="12412276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2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[Financial_Dataset.xlsx]Exploration &amp; Visualization!PivotTable4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Discount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s>
    <c:plotArea>
      <c:layout/>
      <c:pieChart>
        <c:varyColors val="1"/>
        <c:ser>
          <c:idx val="0"/>
          <c:order val="0"/>
          <c:tx>
            <c:strRef>
              <c:f>'Exploration &amp; Visualization'!$C$69</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48A-4B74-A445-F4BE557F77F1}"/>
              </c:ext>
            </c:extLst>
          </c:dPt>
          <c:dPt>
            <c:idx val="1"/>
            <c:bubble3D val="0"/>
            <c:spPr>
              <a:solidFill>
                <a:schemeClr val="accent2"/>
              </a:solidFill>
              <a:ln>
                <a:noFill/>
              </a:ln>
              <a:effectLst/>
            </c:spPr>
            <c:extLst>
              <c:ext xmlns:c16="http://schemas.microsoft.com/office/drawing/2014/chart" uri="{C3380CC4-5D6E-409C-BE32-E72D297353CC}">
                <c16:uniqueId val="{00000003-648A-4B74-A445-F4BE557F77F1}"/>
              </c:ext>
            </c:extLst>
          </c:dPt>
          <c:dPt>
            <c:idx val="2"/>
            <c:bubble3D val="0"/>
            <c:spPr>
              <a:solidFill>
                <a:schemeClr val="accent3"/>
              </a:solidFill>
              <a:ln>
                <a:noFill/>
              </a:ln>
              <a:effectLst/>
            </c:spPr>
            <c:extLst>
              <c:ext xmlns:c16="http://schemas.microsoft.com/office/drawing/2014/chart" uri="{C3380CC4-5D6E-409C-BE32-E72D297353CC}">
                <c16:uniqueId val="{00000005-648A-4B74-A445-F4BE557F77F1}"/>
              </c:ext>
            </c:extLst>
          </c:dPt>
          <c:dPt>
            <c:idx val="3"/>
            <c:bubble3D val="0"/>
            <c:spPr>
              <a:solidFill>
                <a:schemeClr val="accent4"/>
              </a:solidFill>
              <a:ln>
                <a:noFill/>
              </a:ln>
              <a:effectLst/>
            </c:spPr>
            <c:extLst>
              <c:ext xmlns:c16="http://schemas.microsoft.com/office/drawing/2014/chart" uri="{C3380CC4-5D6E-409C-BE32-E72D297353CC}">
                <c16:uniqueId val="{00000007-648A-4B74-A445-F4BE557F77F1}"/>
              </c:ext>
            </c:extLst>
          </c:dPt>
          <c:dPt>
            <c:idx val="4"/>
            <c:bubble3D val="0"/>
            <c:spPr>
              <a:solidFill>
                <a:schemeClr val="accent5"/>
              </a:solidFill>
              <a:ln>
                <a:noFill/>
              </a:ln>
              <a:effectLst/>
            </c:spPr>
            <c:extLst>
              <c:ext xmlns:c16="http://schemas.microsoft.com/office/drawing/2014/chart" uri="{C3380CC4-5D6E-409C-BE32-E72D297353CC}">
                <c16:uniqueId val="{00000009-648A-4B74-A445-F4BE557F77F1}"/>
              </c:ext>
            </c:extLst>
          </c:dPt>
          <c:dPt>
            <c:idx val="5"/>
            <c:bubble3D val="0"/>
            <c:spPr>
              <a:solidFill>
                <a:schemeClr val="accent6"/>
              </a:solidFill>
              <a:ln>
                <a:noFill/>
              </a:ln>
              <a:effectLst/>
            </c:spPr>
            <c:extLst>
              <c:ext xmlns:c16="http://schemas.microsoft.com/office/drawing/2014/chart" uri="{C3380CC4-5D6E-409C-BE32-E72D297353CC}">
                <c16:uniqueId val="{0000000B-648A-4B74-A445-F4BE557F77F1}"/>
              </c:ext>
            </c:extLst>
          </c:dPt>
          <c:cat>
            <c:strRef>
              <c:f>'Exploration &amp; Visualization'!$B$70:$B$76</c:f>
              <c:strCache>
                <c:ptCount val="6"/>
                <c:pt idx="0">
                  <c:v>Camera</c:v>
                </c:pt>
                <c:pt idx="1">
                  <c:v>Headphones</c:v>
                </c:pt>
                <c:pt idx="2">
                  <c:v>Laptop</c:v>
                </c:pt>
                <c:pt idx="3">
                  <c:v>Smartphone</c:v>
                </c:pt>
                <c:pt idx="4">
                  <c:v>Smartwatch</c:v>
                </c:pt>
                <c:pt idx="5">
                  <c:v>Tablet</c:v>
                </c:pt>
              </c:strCache>
            </c:strRef>
          </c:cat>
          <c:val>
            <c:numRef>
              <c:f>'Exploration &amp; Visualization'!$C$70:$C$76</c:f>
              <c:numCache>
                <c:formatCode>#,##0.00</c:formatCode>
                <c:ptCount val="6"/>
                <c:pt idx="0">
                  <c:v>935219.87000000011</c:v>
                </c:pt>
                <c:pt idx="1">
                  <c:v>1099918.99</c:v>
                </c:pt>
                <c:pt idx="2">
                  <c:v>570759.7300000001</c:v>
                </c:pt>
                <c:pt idx="3">
                  <c:v>806560.47999999963</c:v>
                </c:pt>
                <c:pt idx="4">
                  <c:v>852680.12000000034</c:v>
                </c:pt>
                <c:pt idx="5">
                  <c:v>1097329.6999999997</c:v>
                </c:pt>
              </c:numCache>
            </c:numRef>
          </c:val>
          <c:extLst>
            <c:ext xmlns:c16="http://schemas.microsoft.com/office/drawing/2014/chart" uri="{C3380CC4-5D6E-409C-BE32-E72D297353CC}">
              <c16:uniqueId val="{0000000C-648A-4B74-A445-F4BE557F77F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[Financial_Dataset.xlsx]Dashboard!PivotTable7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Dashboard!$G$8</c:f>
              <c:strCache>
                <c:ptCount val="1"/>
                <c:pt idx="0">
                  <c:v>Total Revenue</c:v>
                </c:pt>
              </c:strCache>
            </c:strRef>
          </c:tx>
          <c:spPr>
            <a:solidFill>
              <a:schemeClr val="accent1"/>
            </a:solidFill>
            <a:ln>
              <a:noFill/>
            </a:ln>
            <a:effectLst/>
          </c:spPr>
          <c:invertIfNegative val="0"/>
          <c:cat>
            <c:strRef>
              <c:f>Dashboard!$G$9</c:f>
              <c:strCache>
                <c:ptCount val="1"/>
                <c:pt idx="0">
                  <c:v>Total</c:v>
                </c:pt>
              </c:strCache>
            </c:strRef>
          </c:cat>
          <c:val>
            <c:numRef>
              <c:f>Dashboard!$G$9</c:f>
              <c:numCache>
                <c:formatCode>#,##0.00</c:formatCode>
                <c:ptCount val="1"/>
                <c:pt idx="0">
                  <c:v>68238751.020000011</c:v>
                </c:pt>
              </c:numCache>
            </c:numRef>
          </c:val>
          <c:extLst>
            <c:ext xmlns:c16="http://schemas.microsoft.com/office/drawing/2014/chart" uri="{C3380CC4-5D6E-409C-BE32-E72D297353CC}">
              <c16:uniqueId val="{00000000-1C26-4E9D-8C9F-815603EA6E58}"/>
            </c:ext>
          </c:extLst>
        </c:ser>
        <c:ser>
          <c:idx val="1"/>
          <c:order val="1"/>
          <c:tx>
            <c:strRef>
              <c:f>Dashboard!$H$8</c:f>
              <c:strCache>
                <c:ptCount val="1"/>
                <c:pt idx="0">
                  <c:v>Total Net Revenue</c:v>
                </c:pt>
              </c:strCache>
            </c:strRef>
          </c:tx>
          <c:spPr>
            <a:solidFill>
              <a:schemeClr val="accent2"/>
            </a:solidFill>
            <a:ln>
              <a:noFill/>
            </a:ln>
            <a:effectLst/>
          </c:spPr>
          <c:invertIfNegative val="0"/>
          <c:cat>
            <c:strRef>
              <c:f>Dashboard!$G$9</c:f>
              <c:strCache>
                <c:ptCount val="1"/>
                <c:pt idx="0">
                  <c:v>Total</c:v>
                </c:pt>
              </c:strCache>
            </c:strRef>
          </c:cat>
          <c:val>
            <c:numRef>
              <c:f>Dashboard!$H$9</c:f>
              <c:numCache>
                <c:formatCode>#,##0.00</c:formatCode>
                <c:ptCount val="1"/>
                <c:pt idx="0">
                  <c:v>62876282.129999995</c:v>
                </c:pt>
              </c:numCache>
            </c:numRef>
          </c:val>
          <c:extLst>
            <c:ext xmlns:c16="http://schemas.microsoft.com/office/drawing/2014/chart" uri="{C3380CC4-5D6E-409C-BE32-E72D297353CC}">
              <c16:uniqueId val="{00000002-1C26-4E9D-8C9F-815603EA6E58}"/>
            </c:ext>
          </c:extLst>
        </c:ser>
        <c:ser>
          <c:idx val="2"/>
          <c:order val="2"/>
          <c:tx>
            <c:strRef>
              <c:f>Dashboard!$I$8</c:f>
              <c:strCache>
                <c:ptCount val="1"/>
                <c:pt idx="0">
                  <c:v>Total Profit</c:v>
                </c:pt>
              </c:strCache>
            </c:strRef>
          </c:tx>
          <c:spPr>
            <a:solidFill>
              <a:schemeClr val="accent3"/>
            </a:solidFill>
            <a:ln>
              <a:noFill/>
            </a:ln>
            <a:effectLst/>
          </c:spPr>
          <c:invertIfNegative val="0"/>
          <c:cat>
            <c:strRef>
              <c:f>Dashboard!$G$9</c:f>
              <c:strCache>
                <c:ptCount val="1"/>
                <c:pt idx="0">
                  <c:v>Total</c:v>
                </c:pt>
              </c:strCache>
            </c:strRef>
          </c:cat>
          <c:val>
            <c:numRef>
              <c:f>Dashboard!$I$9</c:f>
              <c:numCache>
                <c:formatCode>#,##0.00</c:formatCode>
                <c:ptCount val="1"/>
                <c:pt idx="0">
                  <c:v>28333951.53999998</c:v>
                </c:pt>
              </c:numCache>
            </c:numRef>
          </c:val>
          <c:extLst>
            <c:ext xmlns:c16="http://schemas.microsoft.com/office/drawing/2014/chart" uri="{C3380CC4-5D6E-409C-BE32-E72D297353CC}">
              <c16:uniqueId val="{00000003-1C26-4E9D-8C9F-815603EA6E58}"/>
            </c:ext>
          </c:extLst>
        </c:ser>
        <c:ser>
          <c:idx val="3"/>
          <c:order val="3"/>
          <c:tx>
            <c:strRef>
              <c:f>Dashboard!$J$8</c:f>
              <c:strCache>
                <c:ptCount val="1"/>
                <c:pt idx="0">
                  <c:v>Avg Profit Margin</c:v>
                </c:pt>
              </c:strCache>
            </c:strRef>
          </c:tx>
          <c:spPr>
            <a:solidFill>
              <a:schemeClr val="accent4"/>
            </a:solidFill>
            <a:ln>
              <a:noFill/>
            </a:ln>
            <a:effectLst/>
          </c:spPr>
          <c:invertIfNegative val="0"/>
          <c:cat>
            <c:strRef>
              <c:f>Dashboard!$G$9</c:f>
              <c:strCache>
                <c:ptCount val="1"/>
                <c:pt idx="0">
                  <c:v>Total</c:v>
                </c:pt>
              </c:strCache>
            </c:strRef>
          </c:cat>
          <c:val>
            <c:numRef>
              <c:f>Dashboard!$J$9</c:f>
              <c:numCache>
                <c:formatCode>0%</c:formatCode>
                <c:ptCount val="1"/>
                <c:pt idx="0">
                  <c:v>0.45415558220566959</c:v>
                </c:pt>
              </c:numCache>
            </c:numRef>
          </c:val>
          <c:extLst>
            <c:ext xmlns:c16="http://schemas.microsoft.com/office/drawing/2014/chart" uri="{C3380CC4-5D6E-409C-BE32-E72D297353CC}">
              <c16:uniqueId val="{00000004-1C26-4E9D-8C9F-815603EA6E58}"/>
            </c:ext>
          </c:extLst>
        </c:ser>
        <c:dLbls>
          <c:showLegendKey val="0"/>
          <c:showVal val="0"/>
          <c:showCatName val="0"/>
          <c:showSerName val="0"/>
          <c:showPercent val="0"/>
          <c:showBubbleSize val="0"/>
        </c:dLbls>
        <c:gapWidth val="219"/>
        <c:overlap val="-27"/>
        <c:axId val="1905977296"/>
        <c:axId val="1905971056"/>
      </c:barChart>
      <c:catAx>
        <c:axId val="190597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971056"/>
        <c:crosses val="autoZero"/>
        <c:auto val="1"/>
        <c:lblAlgn val="ctr"/>
        <c:lblOffset val="100"/>
        <c:noMultiLvlLbl val="0"/>
      </c:catAx>
      <c:valAx>
        <c:axId val="1905971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97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201930</xdr:colOff>
      <xdr:row>0</xdr:row>
      <xdr:rowOff>171450</xdr:rowOff>
    </xdr:from>
    <xdr:to>
      <xdr:col>10</xdr:col>
      <xdr:colOff>172784</xdr:colOff>
      <xdr:row>13</xdr:row>
      <xdr:rowOff>53340</xdr:rowOff>
    </xdr:to>
    <xdr:graphicFrame macro="">
      <xdr:nvGraphicFramePr>
        <xdr:cNvPr id="2" name="Chart 1">
          <a:extLst>
            <a:ext uri="{FF2B5EF4-FFF2-40B4-BE49-F238E27FC236}">
              <a16:creationId xmlns:a16="http://schemas.microsoft.com/office/drawing/2014/main" id="{3AED4E90-83F5-F661-479C-5487FFCE0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864870</xdr:colOff>
      <xdr:row>15</xdr:row>
      <xdr:rowOff>179070</xdr:rowOff>
    </xdr:from>
    <xdr:to>
      <xdr:col>10</xdr:col>
      <xdr:colOff>133350</xdr:colOff>
      <xdr:row>30</xdr:row>
      <xdr:rowOff>179070</xdr:rowOff>
    </xdr:to>
    <xdr:graphicFrame macro="">
      <xdr:nvGraphicFramePr>
        <xdr:cNvPr id="3" name="Chart 2">
          <a:extLst>
            <a:ext uri="{FF2B5EF4-FFF2-40B4-BE49-F238E27FC236}">
              <a16:creationId xmlns:a16="http://schemas.microsoft.com/office/drawing/2014/main" id="{BAF3BE53-3A36-9EE5-EFFC-9A41AA6F3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11429</xdr:colOff>
      <xdr:row>47</xdr:row>
      <xdr:rowOff>163830</xdr:rowOff>
    </xdr:from>
    <xdr:to>
      <xdr:col>10</xdr:col>
      <xdr:colOff>182880</xdr:colOff>
      <xdr:row>65</xdr:row>
      <xdr:rowOff>90438</xdr:rowOff>
    </xdr:to>
    <xdr:graphicFrame macro="">
      <xdr:nvGraphicFramePr>
        <xdr:cNvPr id="4" name="Chart 3">
          <a:extLst>
            <a:ext uri="{FF2B5EF4-FFF2-40B4-BE49-F238E27FC236}">
              <a16:creationId xmlns:a16="http://schemas.microsoft.com/office/drawing/2014/main" id="{EBC947AD-3A80-90C8-4919-31BC2EA61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327660</xdr:colOff>
      <xdr:row>66</xdr:row>
      <xdr:rowOff>125730</xdr:rowOff>
    </xdr:from>
    <xdr:to>
      <xdr:col>8</xdr:col>
      <xdr:colOff>624840</xdr:colOff>
      <xdr:row>81</xdr:row>
      <xdr:rowOff>125730</xdr:rowOff>
    </xdr:to>
    <xdr:graphicFrame macro="">
      <xdr:nvGraphicFramePr>
        <xdr:cNvPr id="15" name="Chart 14">
          <a:extLst>
            <a:ext uri="{FF2B5EF4-FFF2-40B4-BE49-F238E27FC236}">
              <a16:creationId xmlns:a16="http://schemas.microsoft.com/office/drawing/2014/main" id="{9C2BF3AC-157A-64A4-6219-EBFD479CB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11</xdr:row>
      <xdr:rowOff>0</xdr:rowOff>
    </xdr:from>
    <xdr:to>
      <xdr:col>11</xdr:col>
      <xdr:colOff>0</xdr:colOff>
      <xdr:row>28</xdr:row>
      <xdr:rowOff>109488</xdr:rowOff>
    </xdr:to>
    <xdr:graphicFrame macro="">
      <xdr:nvGraphicFramePr>
        <xdr:cNvPr id="2" name="Chart 1">
          <a:extLst>
            <a:ext uri="{FF2B5EF4-FFF2-40B4-BE49-F238E27FC236}">
              <a16:creationId xmlns:a16="http://schemas.microsoft.com/office/drawing/2014/main" id="{1EE2CD64-64BF-4804-86A1-7C050B0FB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29</xdr:row>
      <xdr:rowOff>115457</xdr:rowOff>
    </xdr:from>
    <xdr:to>
      <xdr:col>10</xdr:col>
      <xdr:colOff>103909</xdr:colOff>
      <xdr:row>45</xdr:row>
      <xdr:rowOff>90750</xdr:rowOff>
    </xdr:to>
    <xdr:graphicFrame macro="">
      <xdr:nvGraphicFramePr>
        <xdr:cNvPr id="3" name="Chart 2">
          <a:extLst>
            <a:ext uri="{FF2B5EF4-FFF2-40B4-BE49-F238E27FC236}">
              <a16:creationId xmlns:a16="http://schemas.microsoft.com/office/drawing/2014/main" id="{3135D4C0-EDAF-4A8D-91F4-A2E3B9045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129551</xdr:colOff>
      <xdr:row>11</xdr:row>
      <xdr:rowOff>10438</xdr:rowOff>
    </xdr:from>
    <xdr:to>
      <xdr:col>17</xdr:col>
      <xdr:colOff>198132</xdr:colOff>
      <xdr:row>28</xdr:row>
      <xdr:rowOff>106680</xdr:rowOff>
    </xdr:to>
    <xdr:graphicFrame macro="">
      <xdr:nvGraphicFramePr>
        <xdr:cNvPr id="4" name="Chart 3">
          <a:extLst>
            <a:ext uri="{FF2B5EF4-FFF2-40B4-BE49-F238E27FC236}">
              <a16:creationId xmlns:a16="http://schemas.microsoft.com/office/drawing/2014/main" id="{F4DADBC2-4AD3-4D5C-94BB-5F63D364B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346363</xdr:colOff>
      <xdr:row>29</xdr:row>
      <xdr:rowOff>52188</xdr:rowOff>
    </xdr:from>
    <xdr:to>
      <xdr:col>17</xdr:col>
      <xdr:colOff>196273</xdr:colOff>
      <xdr:row>45</xdr:row>
      <xdr:rowOff>52188</xdr:rowOff>
    </xdr:to>
    <xdr:graphicFrame macro="">
      <xdr:nvGraphicFramePr>
        <xdr:cNvPr id="5" name="Chart 4">
          <a:extLst>
            <a:ext uri="{FF2B5EF4-FFF2-40B4-BE49-F238E27FC236}">
              <a16:creationId xmlns:a16="http://schemas.microsoft.com/office/drawing/2014/main" id="{1F184A6D-417C-47A2-9B34-80E6C27DB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602908</xdr:colOff>
      <xdr:row>4</xdr:row>
      <xdr:rowOff>173182</xdr:rowOff>
    </xdr:from>
    <xdr:to>
      <xdr:col>3</xdr:col>
      <xdr:colOff>939023</xdr:colOff>
      <xdr:row>23</xdr:row>
      <xdr:rowOff>11545</xdr:rowOff>
    </xdr:to>
    <mc:AlternateContent xmlns:mc="http://schemas.openxmlformats.org/markup-compatibility/2006">
      <mc:Choice xmlns:a14="http://schemas.microsoft.com/office/drawing/2010/main" Requires="a14">
        <xdr:graphicFrame macro="">
          <xdr:nvGraphicFramePr>
            <xdr:cNvPr id="6" name="Month">
              <a:extLst>
                <a:ext uri="{FF2B5EF4-FFF2-40B4-BE49-F238E27FC236}">
                  <a16:creationId xmlns:a16="http://schemas.microsoft.com/office/drawing/2014/main" id="{5FD8B7E1-9165-6F84-7E74-076284901D2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214817" y="912091"/>
              <a:ext cx="1837024" cy="3694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30914</xdr:colOff>
      <xdr:row>35</xdr:row>
      <xdr:rowOff>174016</xdr:rowOff>
    </xdr:from>
    <xdr:to>
      <xdr:col>3</xdr:col>
      <xdr:colOff>972453</xdr:colOff>
      <xdr:row>45</xdr:row>
      <xdr:rowOff>114830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5B89F5E-04A0-CD75-413E-D8E3C293D7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54732" y="6985834"/>
              <a:ext cx="1830539" cy="1788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18166</xdr:colOff>
      <xdr:row>23</xdr:row>
      <xdr:rowOff>143688</xdr:rowOff>
    </xdr:from>
    <xdr:to>
      <xdr:col>3</xdr:col>
      <xdr:colOff>959705</xdr:colOff>
      <xdr:row>34</xdr:row>
      <xdr:rowOff>108302</xdr:rowOff>
    </xdr:to>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ECC9EA4D-6990-4591-DFB2-3EAC8E1AAD4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241984" y="4738779"/>
              <a:ext cx="1830539" cy="1996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275511</xdr:colOff>
      <xdr:row>5</xdr:row>
      <xdr:rowOff>43272</xdr:rowOff>
    </xdr:from>
    <xdr:to>
      <xdr:col>14</xdr:col>
      <xdr:colOff>82874</xdr:colOff>
      <xdr:row>10</xdr:row>
      <xdr:rowOff>133010</xdr:rowOff>
    </xdr:to>
    <xdr:graphicFrame macro="">
      <xdr:nvGraphicFramePr>
        <xdr:cNvPr id="10" name="Chart 9">
          <a:extLst>
            <a:ext uri="{FF2B5EF4-FFF2-40B4-BE49-F238E27FC236}">
              <a16:creationId xmlns:a16="http://schemas.microsoft.com/office/drawing/2014/main" id="{59259CF6-4F29-BDE2-FEAC-3AB47A838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Gakii" refreshedDate="45806.012662152774" createdVersion="8" refreshedVersion="8" minRefreshableVersion="3" recordCount="360" xr:uid="{A88DA8FD-D93E-4A1A-8488-CA89EEB22BB5}">
  <cacheSource type="worksheet">
    <worksheetSource ref="A1:L361" sheet="Worksheet"/>
  </cacheSource>
  <cacheFields count="12">
    <cacheField name="Date" numFmtId="171">
      <sharedItems containsSemiMixedTypes="0" containsNonDate="0" containsDate="1" containsString="0" minDate="2024-01-01T00:00:00" maxDate="2024-12-02T00:00:00"/>
    </cacheField>
    <cacheField name="Month" numFmtId="171">
      <sharedItems count="12">
        <s v="January"/>
        <s v="February"/>
        <s v="March"/>
        <s v="April"/>
        <s v="May"/>
        <s v="June"/>
        <s v="July"/>
        <s v="August"/>
        <s v="September"/>
        <s v="October"/>
        <s v="November"/>
        <s v="December"/>
      </sharedItems>
    </cacheField>
    <cacheField name="Region" numFmtId="0">
      <sharedItems count="5">
        <s v="North"/>
        <s v="South"/>
        <s v="East"/>
        <s v="West"/>
        <s v="Central"/>
      </sharedItems>
    </cacheField>
    <cacheField name="Product" numFmtId="0">
      <sharedItems count="6">
        <s v="Laptop"/>
        <s v="Smartphone"/>
        <s v="Tablet"/>
        <s v="Headphones"/>
        <s v="Smartwatch"/>
        <s v="Camera"/>
      </sharedItems>
    </cacheField>
    <cacheField name="Units Sold" numFmtId="4">
      <sharedItems containsSemiMixedTypes="0" containsString="0" containsNumber="1" containsInteger="1" minValue="51" maxValue="499"/>
    </cacheField>
    <cacheField name="Unit Price" numFmtId="4">
      <sharedItems containsSemiMixedTypes="0" containsString="0" containsNumber="1" minValue="150.25" maxValue="1197.1199999999999"/>
    </cacheField>
    <cacheField name="Revenue" numFmtId="4">
      <sharedItems containsSemiMixedTypes="0" containsString="0" containsNumber="1" minValue="10171.65" maxValue="576935.46"/>
    </cacheField>
    <cacheField name="Discount" numFmtId="4">
      <sharedItems containsSemiMixedTypes="0" containsString="0" containsNumber="1" minValue="68.69" maxValue="68954.320000000007"/>
    </cacheField>
    <cacheField name="Net Revenue" numFmtId="4">
      <sharedItems containsSemiMixedTypes="0" containsString="0" containsNumber="1" minValue="9832.98" maxValue="558990.84"/>
    </cacheField>
    <cacheField name="Cost of Goods Sold" numFmtId="4">
      <sharedItems containsSemiMixedTypes="0" containsString="0" containsNumber="1" minValue="4614.84" maxValue="310518.78999999998"/>
    </cacheField>
    <cacheField name="Profit" numFmtId="4">
      <sharedItems containsSemiMixedTypes="0" containsString="0" containsNumber="1" minValue="4138.5599999999995" maxValue="270393.49000000005"/>
    </cacheField>
    <cacheField name="Profiit Margin" numFmtId="9">
      <sharedItems containsSemiMixedTypes="0" containsString="0" containsNumber="1" minValue="0.30008471264233777" maxValue="0.59845644857482305"/>
    </cacheField>
  </cacheFields>
  <extLst>
    <ext xmlns:x14="http://schemas.microsoft.com/office/spreadsheetml/2009/9/main" uri="{725AE2AE-9491-48be-B2B4-4EB974FC3084}">
      <x14:pivotCacheDefinition pivotCacheId="1325712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d v="2024-01-01T00:00:00"/>
    <x v="0"/>
    <x v="0"/>
    <x v="0"/>
    <n v="152"/>
    <n v="986.37"/>
    <n v="149928.24"/>
    <n v="4125.3100000000004"/>
    <n v="145802.93"/>
    <n v="92425.54"/>
    <n v="53377.39"/>
    <n v="0.36609271157993878"/>
  </r>
  <r>
    <d v="2024-01-01T00:00:00"/>
    <x v="0"/>
    <x v="0"/>
    <x v="1"/>
    <n v="70"/>
    <n v="313.82"/>
    <n v="21967.399999999998"/>
    <n v="514.02"/>
    <n v="21453.379999999997"/>
    <n v="8955.18"/>
    <n v="12498.199999999997"/>
    <n v="0.58257486699065597"/>
  </r>
  <r>
    <d v="2024-01-01T00:00:00"/>
    <x v="0"/>
    <x v="0"/>
    <x v="2"/>
    <n v="137"/>
    <n v="500.39"/>
    <n v="68553.429999999993"/>
    <n v="1469.1"/>
    <n v="67084.329999999987"/>
    <n v="39933.06"/>
    <n v="27151.26999999999"/>
    <n v="0.404733415389257"/>
  </r>
  <r>
    <d v="2024-01-01T00:00:00"/>
    <x v="0"/>
    <x v="0"/>
    <x v="3"/>
    <n v="358"/>
    <n v="1168.4100000000001"/>
    <n v="418290.78"/>
    <n v="52230.46"/>
    <n v="366060.32"/>
    <n v="169742.8"/>
    <n v="196317.52000000002"/>
    <n v="0.53629828002117252"/>
  </r>
  <r>
    <d v="2024-01-01T00:00:00"/>
    <x v="0"/>
    <x v="0"/>
    <x v="4"/>
    <n v="241"/>
    <n v="1191.82"/>
    <n v="287228.62"/>
    <n v="26603.75"/>
    <n v="260624.87"/>
    <n v="152073.56"/>
    <n v="108551.31"/>
    <n v="0.41650403509074174"/>
  </r>
  <r>
    <d v="2024-01-01T00:00:00"/>
    <x v="0"/>
    <x v="0"/>
    <x v="5"/>
    <n v="302"/>
    <n v="603.54"/>
    <n v="182269.08"/>
    <n v="7962.31"/>
    <n v="174306.77"/>
    <n v="101717.74"/>
    <n v="72589.029999999984"/>
    <n v="0.41644412319728025"/>
  </r>
  <r>
    <d v="2024-01-01T00:00:00"/>
    <x v="0"/>
    <x v="1"/>
    <x v="0"/>
    <n v="219"/>
    <n v="199"/>
    <n v="43581"/>
    <n v="6365.59"/>
    <n v="37215.410000000003"/>
    <n v="17484.97"/>
    <n v="19730.440000000002"/>
    <n v="0.5301685511458829"/>
  </r>
  <r>
    <d v="2024-01-01T00:00:00"/>
    <x v="0"/>
    <x v="1"/>
    <x v="1"/>
    <n v="495"/>
    <n v="974.43"/>
    <n v="482342.85"/>
    <n v="14446.68"/>
    <n v="467896.17"/>
    <n v="259340.97"/>
    <n v="208555.19999999998"/>
    <n v="0.44572965835561335"/>
  </r>
  <r>
    <d v="2024-01-01T00:00:00"/>
    <x v="0"/>
    <x v="1"/>
    <x v="2"/>
    <n v="369"/>
    <n v="640.1"/>
    <n v="236196.9"/>
    <n v="30467.29"/>
    <n v="205729.61"/>
    <n v="124279.67"/>
    <n v="81449.939999999988"/>
    <n v="0.39590771595785357"/>
  </r>
  <r>
    <d v="2024-01-01T00:00:00"/>
    <x v="0"/>
    <x v="1"/>
    <x v="3"/>
    <n v="378"/>
    <n v="218.3"/>
    <n v="82517.400000000009"/>
    <n v="11744.94"/>
    <n v="70772.460000000006"/>
    <n v="48811.03"/>
    <n v="21961.430000000008"/>
    <n v="0.31031039474959615"/>
  </r>
  <r>
    <d v="2024-01-01T00:00:00"/>
    <x v="0"/>
    <x v="1"/>
    <x v="4"/>
    <n v="291"/>
    <n v="554.69000000000005"/>
    <n v="161414.79"/>
    <n v="386.58"/>
    <n v="161028.21000000002"/>
    <n v="75565.41"/>
    <n v="85462.800000000017"/>
    <n v="0.5307318512700353"/>
  </r>
  <r>
    <d v="2024-01-01T00:00:00"/>
    <x v="0"/>
    <x v="1"/>
    <x v="5"/>
    <n v="141"/>
    <n v="612.16"/>
    <n v="86314.559999999998"/>
    <n v="1580.05"/>
    <n v="84734.51"/>
    <n v="46481.38"/>
    <n v="38253.129999999997"/>
    <n v="0.45144687801935718"/>
  </r>
  <r>
    <d v="2024-01-01T00:00:00"/>
    <x v="0"/>
    <x v="2"/>
    <x v="0"/>
    <n v="480"/>
    <n v="332.03"/>
    <n v="159374.39999999999"/>
    <n v="9348.76"/>
    <n v="150025.63999999998"/>
    <n v="68212.28"/>
    <n v="81813.359999999986"/>
    <n v="0.5453291850646329"/>
  </r>
  <r>
    <d v="2024-01-01T00:00:00"/>
    <x v="0"/>
    <x v="2"/>
    <x v="1"/>
    <n v="437"/>
    <n v="477.3"/>
    <n v="208580.1"/>
    <n v="16271.38"/>
    <n v="192308.72"/>
    <n v="108464.63"/>
    <n v="83844.09"/>
    <n v="0.43598693808580286"/>
  </r>
  <r>
    <d v="2024-01-01T00:00:00"/>
    <x v="0"/>
    <x v="2"/>
    <x v="2"/>
    <n v="359"/>
    <n v="182.88"/>
    <n v="65653.919999999998"/>
    <n v="8294.89"/>
    <n v="57359.03"/>
    <n v="30682.85"/>
    <n v="26676.18"/>
    <n v="0.46507376432272307"/>
  </r>
  <r>
    <d v="2024-01-01T00:00:00"/>
    <x v="0"/>
    <x v="2"/>
    <x v="3"/>
    <n v="251"/>
    <n v="1089.57"/>
    <n v="273482.07"/>
    <n v="24527.24"/>
    <n v="248954.83000000002"/>
    <n v="168433.45"/>
    <n v="80521.38"/>
    <n v="0.32343770956361845"/>
  </r>
  <r>
    <d v="2024-01-01T00:00:00"/>
    <x v="0"/>
    <x v="2"/>
    <x v="4"/>
    <n v="264"/>
    <n v="696.88"/>
    <n v="183976.32000000001"/>
    <n v="26524.93"/>
    <n v="157451.39000000001"/>
    <n v="102872.46"/>
    <n v="54578.930000000008"/>
    <n v="0.34663987405890795"/>
  </r>
  <r>
    <d v="2024-01-01T00:00:00"/>
    <x v="0"/>
    <x v="2"/>
    <x v="5"/>
    <n v="286"/>
    <n v="434.92"/>
    <n v="124387.12000000001"/>
    <n v="15462.64"/>
    <n v="108924.48000000001"/>
    <n v="55227.54"/>
    <n v="53696.94000000001"/>
    <n v="0.49297403118197125"/>
  </r>
  <r>
    <d v="2024-01-01T00:00:00"/>
    <x v="0"/>
    <x v="3"/>
    <x v="0"/>
    <n v="301"/>
    <n v="787.39"/>
    <n v="237004.38999999998"/>
    <n v="9811.9500000000007"/>
    <n v="227192.43999999997"/>
    <n v="111070.31"/>
    <n v="116122.12999999998"/>
    <n v="0.51111793156497631"/>
  </r>
  <r>
    <d v="2024-01-01T00:00:00"/>
    <x v="0"/>
    <x v="3"/>
    <x v="1"/>
    <n v="350"/>
    <n v="228.28"/>
    <n v="79898"/>
    <n v="11827.54"/>
    <n v="68070.459999999992"/>
    <n v="42998.3"/>
    <n v="25072.159999999989"/>
    <n v="0.36832658395433193"/>
  </r>
  <r>
    <d v="2024-01-01T00:00:00"/>
    <x v="0"/>
    <x v="3"/>
    <x v="2"/>
    <n v="185"/>
    <n v="155.80000000000001"/>
    <n v="28823.000000000004"/>
    <n v="3525.61"/>
    <n v="25297.390000000003"/>
    <n v="15483.45"/>
    <n v="9813.9400000000023"/>
    <n v="0.38794278777375851"/>
  </r>
  <r>
    <d v="2024-01-01T00:00:00"/>
    <x v="0"/>
    <x v="3"/>
    <x v="3"/>
    <n v="212"/>
    <n v="979.68"/>
    <n v="207692.16"/>
    <n v="18877.97"/>
    <n v="188814.19"/>
    <n v="127995.3"/>
    <n v="60818.89"/>
    <n v="0.32210974185785507"/>
  </r>
  <r>
    <d v="2024-01-01T00:00:00"/>
    <x v="0"/>
    <x v="3"/>
    <x v="4"/>
    <n v="90"/>
    <n v="1110.71"/>
    <n v="99963.900000000009"/>
    <n v="12745.98"/>
    <n v="87217.920000000013"/>
    <n v="46647.21"/>
    <n v="40570.710000000014"/>
    <n v="0.46516484227094623"/>
  </r>
  <r>
    <d v="2024-01-01T00:00:00"/>
    <x v="0"/>
    <x v="3"/>
    <x v="5"/>
    <n v="82"/>
    <n v="216.74"/>
    <n v="17772.68"/>
    <n v="829.05"/>
    <n v="16943.63"/>
    <n v="8430.39"/>
    <n v="8513.2400000000016"/>
    <n v="0.50244487161251761"/>
  </r>
  <r>
    <d v="2024-01-01T00:00:00"/>
    <x v="0"/>
    <x v="4"/>
    <x v="0"/>
    <n v="148"/>
    <n v="770.86"/>
    <n v="114087.28"/>
    <n v="4701.34"/>
    <n v="109385.94"/>
    <n v="62172.02"/>
    <n v="47213.920000000006"/>
    <n v="0.43162695315321148"/>
  </r>
  <r>
    <d v="2024-01-01T00:00:00"/>
    <x v="0"/>
    <x v="4"/>
    <x v="1"/>
    <n v="276"/>
    <n v="275.57"/>
    <n v="76057.319999999992"/>
    <n v="8137.12"/>
    <n v="67920.2"/>
    <n v="42669.88"/>
    <n v="25250.32"/>
    <n v="0.37176451188306281"/>
  </r>
  <r>
    <d v="2024-01-01T00:00:00"/>
    <x v="0"/>
    <x v="4"/>
    <x v="2"/>
    <n v="267"/>
    <n v="397.78"/>
    <n v="106207.26"/>
    <n v="4079.45"/>
    <n v="102127.81"/>
    <n v="42089.94"/>
    <n v="60037.869999999995"/>
    <n v="0.5878699445332275"/>
  </r>
  <r>
    <d v="2024-01-01T00:00:00"/>
    <x v="0"/>
    <x v="4"/>
    <x v="3"/>
    <n v="256"/>
    <n v="598.91999999999996"/>
    <n v="153323.51999999999"/>
    <n v="584.6"/>
    <n v="152738.91999999998"/>
    <n v="66039.33"/>
    <n v="86699.589999999982"/>
    <n v="0.56763259816162104"/>
  </r>
  <r>
    <d v="2024-01-01T00:00:00"/>
    <x v="0"/>
    <x v="4"/>
    <x v="4"/>
    <n v="112"/>
    <n v="1090.55"/>
    <n v="122141.59999999999"/>
    <n v="8709.3700000000008"/>
    <n v="113432.23"/>
    <n v="64540.97"/>
    <n v="48891.259999999995"/>
    <n v="0.43101735723612239"/>
  </r>
  <r>
    <d v="2024-01-01T00:00:00"/>
    <x v="0"/>
    <x v="4"/>
    <x v="5"/>
    <n v="437"/>
    <n v="1102.94"/>
    <n v="481984.78"/>
    <n v="18023.259999999998"/>
    <n v="463961.52"/>
    <n v="242705.17"/>
    <n v="221256.35"/>
    <n v="0.47688513047375136"/>
  </r>
  <r>
    <d v="2024-02-01T00:00:00"/>
    <x v="1"/>
    <x v="0"/>
    <x v="0"/>
    <n v="220"/>
    <n v="363.21"/>
    <n v="79906.2"/>
    <n v="11300.98"/>
    <n v="68605.22"/>
    <n v="39767.68"/>
    <n v="28837.54"/>
    <n v="0.42034031812739614"/>
  </r>
  <r>
    <d v="2024-02-01T00:00:00"/>
    <x v="1"/>
    <x v="0"/>
    <x v="1"/>
    <n v="292"/>
    <n v="319.27999999999997"/>
    <n v="93229.759999999995"/>
    <n v="13001.32"/>
    <n v="80228.44"/>
    <n v="51541.65"/>
    <n v="28686.79"/>
    <n v="0.35756385142226371"/>
  </r>
  <r>
    <d v="2024-02-01T00:00:00"/>
    <x v="1"/>
    <x v="0"/>
    <x v="2"/>
    <n v="490"/>
    <n v="260.77"/>
    <n v="127777.29999999999"/>
    <n v="8750.2099999999991"/>
    <n v="119027.09"/>
    <n v="55410.93"/>
    <n v="63616.159999999996"/>
    <n v="0.53446790978423486"/>
  </r>
  <r>
    <d v="2024-02-01T00:00:00"/>
    <x v="1"/>
    <x v="0"/>
    <x v="3"/>
    <n v="389"/>
    <n v="1087.19"/>
    <n v="422916.91000000003"/>
    <n v="34214.54"/>
    <n v="388702.37000000005"/>
    <n v="249637.12"/>
    <n v="139065.25000000006"/>
    <n v="0.35776794980694365"/>
  </r>
  <r>
    <d v="2024-02-01T00:00:00"/>
    <x v="1"/>
    <x v="0"/>
    <x v="4"/>
    <n v="397"/>
    <n v="524.11"/>
    <n v="208071.67"/>
    <n v="28302.799999999999"/>
    <n v="179768.87000000002"/>
    <n v="86583.82"/>
    <n v="93185.050000000017"/>
    <n v="0.5183603256781889"/>
  </r>
  <r>
    <d v="2024-02-01T00:00:00"/>
    <x v="1"/>
    <x v="0"/>
    <x v="5"/>
    <n v="332"/>
    <n v="598.46"/>
    <n v="198688.72"/>
    <n v="24379.55"/>
    <n v="174309.17"/>
    <n v="114733.64"/>
    <n v="59575.530000000013"/>
    <n v="0.34178081394111398"/>
  </r>
  <r>
    <d v="2024-02-01T00:00:00"/>
    <x v="1"/>
    <x v="1"/>
    <x v="0"/>
    <n v="408"/>
    <n v="322.89"/>
    <n v="131739.12"/>
    <n v="10554.07"/>
    <n v="121185.04999999999"/>
    <n v="66100.259999999995"/>
    <n v="55084.789999999994"/>
    <n v="0.45455103579195616"/>
  </r>
  <r>
    <d v="2024-02-01T00:00:00"/>
    <x v="1"/>
    <x v="1"/>
    <x v="1"/>
    <n v="274"/>
    <n v="275.86"/>
    <n v="75585.64"/>
    <n v="3827.83"/>
    <n v="71757.81"/>
    <n v="49001.46"/>
    <n v="22756.35"/>
    <n v="0.31712715312800099"/>
  </r>
  <r>
    <d v="2024-02-01T00:00:00"/>
    <x v="1"/>
    <x v="1"/>
    <x v="2"/>
    <n v="423"/>
    <n v="379.7"/>
    <n v="160613.1"/>
    <n v="13445.77"/>
    <n v="147167.33000000002"/>
    <n v="76696.38"/>
    <n v="70470.950000000012"/>
    <n v="0.47884914403217077"/>
  </r>
  <r>
    <d v="2024-02-01T00:00:00"/>
    <x v="1"/>
    <x v="1"/>
    <x v="3"/>
    <n v="367"/>
    <n v="1170.3699999999999"/>
    <n v="429525.79"/>
    <n v="62009.39"/>
    <n v="367516.39999999997"/>
    <n v="174766.8"/>
    <n v="192749.59999999998"/>
    <n v="0.52446530277288306"/>
  </r>
  <r>
    <d v="2024-02-01T00:00:00"/>
    <x v="1"/>
    <x v="1"/>
    <x v="4"/>
    <n v="435"/>
    <n v="897.88"/>
    <n v="390577.8"/>
    <n v="8675.92"/>
    <n v="381901.88"/>
    <n v="267072.44"/>
    <n v="114829.44"/>
    <n v="0.30067785997806556"/>
  </r>
  <r>
    <d v="2024-02-01T00:00:00"/>
    <x v="1"/>
    <x v="1"/>
    <x v="5"/>
    <n v="236"/>
    <n v="790.04"/>
    <n v="186449.44"/>
    <n v="14058.63"/>
    <n v="172390.81"/>
    <n v="71618.66"/>
    <n v="100772.15"/>
    <n v="0.58455639253623781"/>
  </r>
  <r>
    <d v="2024-02-01T00:00:00"/>
    <x v="1"/>
    <x v="2"/>
    <x v="0"/>
    <n v="273"/>
    <n v="1103.68"/>
    <n v="301304.64"/>
    <n v="10827.17"/>
    <n v="290477.47000000003"/>
    <n v="128817.60000000001"/>
    <n v="161659.87000000002"/>
    <n v="0.55653152721276455"/>
  </r>
  <r>
    <d v="2024-02-01T00:00:00"/>
    <x v="1"/>
    <x v="2"/>
    <x v="1"/>
    <n v="221"/>
    <n v="620.16999999999996"/>
    <n v="137057.56999999998"/>
    <n v="11366.73"/>
    <n v="125690.83999999998"/>
    <n v="72625.3"/>
    <n v="53065.539999999979"/>
    <n v="0.42219098861937743"/>
  </r>
  <r>
    <d v="2024-02-01T00:00:00"/>
    <x v="1"/>
    <x v="2"/>
    <x v="2"/>
    <n v="488"/>
    <n v="949.7"/>
    <n v="463453.60000000003"/>
    <n v="16520.099999999999"/>
    <n v="446933.50000000006"/>
    <n v="276412.68"/>
    <n v="170520.82000000007"/>
    <n v="0.38153510533446261"/>
  </r>
  <r>
    <d v="2024-02-01T00:00:00"/>
    <x v="1"/>
    <x v="2"/>
    <x v="3"/>
    <n v="329"/>
    <n v="643.82000000000005"/>
    <n v="211816.78000000003"/>
    <n v="31245.83"/>
    <n v="180570.95"/>
    <n v="93833.21"/>
    <n v="86737.74"/>
    <n v="0.4803526813144639"/>
  </r>
  <r>
    <d v="2024-02-01T00:00:00"/>
    <x v="1"/>
    <x v="2"/>
    <x v="4"/>
    <n v="289"/>
    <n v="988.26"/>
    <n v="285607.14"/>
    <n v="6456.9"/>
    <n v="279150.24"/>
    <n v="154219.24"/>
    <n v="124931"/>
    <n v="0.4475403639273246"/>
  </r>
  <r>
    <d v="2024-02-01T00:00:00"/>
    <x v="1"/>
    <x v="2"/>
    <x v="5"/>
    <n v="398"/>
    <n v="1051.28"/>
    <n v="418409.44"/>
    <n v="20457.64"/>
    <n v="397951.8"/>
    <n v="185474.32"/>
    <n v="212477.47999999998"/>
    <n v="0.53392767666838037"/>
  </r>
  <r>
    <d v="2024-02-01T00:00:00"/>
    <x v="1"/>
    <x v="3"/>
    <x v="0"/>
    <n v="395"/>
    <n v="687.7"/>
    <n v="271641.5"/>
    <n v="9228.85"/>
    <n v="262412.65000000002"/>
    <n v="155755.51"/>
    <n v="106657.14000000001"/>
    <n v="0.40644816475120388"/>
  </r>
  <r>
    <d v="2024-02-01T00:00:00"/>
    <x v="1"/>
    <x v="3"/>
    <x v="1"/>
    <n v="357"/>
    <n v="1137.55"/>
    <n v="406105.35"/>
    <n v="24218.42"/>
    <n v="381886.93"/>
    <n v="212071.51"/>
    <n v="169815.41999999998"/>
    <n v="0.44467460564832628"/>
  </r>
  <r>
    <d v="2024-02-01T00:00:00"/>
    <x v="1"/>
    <x v="3"/>
    <x v="2"/>
    <n v="409"/>
    <n v="294.39999999999998"/>
    <n v="120409.59999999999"/>
    <n v="6160.15"/>
    <n v="114249.45"/>
    <n v="49589.07"/>
    <n v="64660.38"/>
    <n v="0.56595791051948174"/>
  </r>
  <r>
    <d v="2024-02-01T00:00:00"/>
    <x v="1"/>
    <x v="3"/>
    <x v="3"/>
    <n v="200"/>
    <n v="718.52"/>
    <n v="143704"/>
    <n v="14998.05"/>
    <n v="128705.95"/>
    <n v="60307.1"/>
    <n v="68398.850000000006"/>
    <n v="0.53143502689658095"/>
  </r>
  <r>
    <d v="2024-02-01T00:00:00"/>
    <x v="1"/>
    <x v="3"/>
    <x v="4"/>
    <n v="193"/>
    <n v="1008.08"/>
    <n v="194559.44"/>
    <n v="16202.93"/>
    <n v="178356.51"/>
    <n v="99682.59"/>
    <n v="78673.920000000013"/>
    <n v="0.4411048410848587"/>
  </r>
  <r>
    <d v="2024-02-01T00:00:00"/>
    <x v="1"/>
    <x v="3"/>
    <x v="5"/>
    <n v="51"/>
    <n v="1196.07"/>
    <n v="60999.57"/>
    <n v="8833.52"/>
    <n v="52166.05"/>
    <n v="29603.61"/>
    <n v="22562.440000000002"/>
    <n v="0.4325119498217711"/>
  </r>
  <r>
    <d v="2024-02-01T00:00:00"/>
    <x v="1"/>
    <x v="4"/>
    <x v="0"/>
    <n v="209"/>
    <n v="814.76"/>
    <n v="170284.84"/>
    <n v="8659.75"/>
    <n v="161625.09"/>
    <n v="81582.34"/>
    <n v="80042.75"/>
    <n v="0.4952371565578092"/>
  </r>
  <r>
    <d v="2024-02-01T00:00:00"/>
    <x v="1"/>
    <x v="4"/>
    <x v="1"/>
    <n v="353"/>
    <n v="1038.99"/>
    <n v="366763.47000000003"/>
    <n v="47110.27"/>
    <n v="319653.2"/>
    <n v="166651.98000000001"/>
    <n v="153001.22"/>
    <n v="0.47864754677882154"/>
  </r>
  <r>
    <d v="2024-02-01T00:00:00"/>
    <x v="1"/>
    <x v="4"/>
    <x v="2"/>
    <n v="210"/>
    <n v="824.13"/>
    <n v="173067.3"/>
    <n v="2184.2800000000002"/>
    <n v="170883.02"/>
    <n v="76639.09"/>
    <n v="94243.93"/>
    <n v="0.55151137895385982"/>
  </r>
  <r>
    <d v="2024-02-01T00:00:00"/>
    <x v="1"/>
    <x v="4"/>
    <x v="3"/>
    <n v="471"/>
    <n v="852.44"/>
    <n v="401499.24000000005"/>
    <n v="34971.79"/>
    <n v="366527.45000000007"/>
    <n v="187546.54"/>
    <n v="178980.91000000006"/>
    <n v="0.488315158932844"/>
  </r>
  <r>
    <d v="2024-02-01T00:00:00"/>
    <x v="1"/>
    <x v="4"/>
    <x v="4"/>
    <n v="148"/>
    <n v="1172.3499999999999"/>
    <n v="173507.8"/>
    <n v="7389.38"/>
    <n v="166118.41999999998"/>
    <n v="81665.34"/>
    <n v="84453.079999999987"/>
    <n v="0.50839082143930814"/>
  </r>
  <r>
    <d v="2024-02-01T00:00:00"/>
    <x v="1"/>
    <x v="4"/>
    <x v="5"/>
    <n v="243"/>
    <n v="876.49"/>
    <n v="212987.07"/>
    <n v="20828.900000000001"/>
    <n v="192158.17"/>
    <n v="89791.82"/>
    <n v="102366.35"/>
    <n v="0.53271921771528108"/>
  </r>
  <r>
    <d v="2024-03-01T00:00:00"/>
    <x v="2"/>
    <x v="0"/>
    <x v="0"/>
    <n v="210"/>
    <n v="168.98"/>
    <n v="35485.799999999996"/>
    <n v="2628.93"/>
    <n v="32856.869999999995"/>
    <n v="14905.41"/>
    <n v="17951.459999999995"/>
    <n v="0.54635331971669843"/>
  </r>
  <r>
    <d v="2024-03-01T00:00:00"/>
    <x v="2"/>
    <x v="0"/>
    <x v="1"/>
    <n v="433"/>
    <n v="931.38"/>
    <n v="403287.54"/>
    <n v="43611.91"/>
    <n v="359675.63"/>
    <n v="177110.84"/>
    <n v="182564.79"/>
    <n v="0.50758176193366233"/>
  </r>
  <r>
    <d v="2024-03-01T00:00:00"/>
    <x v="2"/>
    <x v="0"/>
    <x v="2"/>
    <n v="225"/>
    <n v="248.36"/>
    <n v="55881"/>
    <n v="3082.25"/>
    <n v="52798.75"/>
    <n v="25320.21"/>
    <n v="27478.54"/>
    <n v="0.52043921494353562"/>
  </r>
  <r>
    <d v="2024-03-01T00:00:00"/>
    <x v="2"/>
    <x v="0"/>
    <x v="3"/>
    <n v="287"/>
    <n v="769.36"/>
    <n v="220806.32"/>
    <n v="32421.86"/>
    <n v="188384.46000000002"/>
    <n v="102862.18"/>
    <n v="85522.280000000028"/>
    <n v="0.45397736097765184"/>
  </r>
  <r>
    <d v="2024-03-01T00:00:00"/>
    <x v="2"/>
    <x v="0"/>
    <x v="4"/>
    <n v="313"/>
    <n v="812.7"/>
    <n v="254375.1"/>
    <n v="30327.03"/>
    <n v="224048.07"/>
    <n v="123403.69"/>
    <n v="100644.38"/>
    <n v="0.44920886843613517"/>
  </r>
  <r>
    <d v="2024-03-01T00:00:00"/>
    <x v="2"/>
    <x v="0"/>
    <x v="5"/>
    <n v="333"/>
    <n v="852.37"/>
    <n v="283839.21000000002"/>
    <n v="36792.699999999997"/>
    <n v="247046.51"/>
    <n v="115878.54"/>
    <n v="131167.97000000003"/>
    <n v="0.53094443633306143"/>
  </r>
  <r>
    <d v="2024-03-01T00:00:00"/>
    <x v="2"/>
    <x v="1"/>
    <x v="0"/>
    <n v="353"/>
    <n v="444.81"/>
    <n v="157017.93"/>
    <n v="572.71"/>
    <n v="156445.22"/>
    <n v="92872.4"/>
    <n v="63572.820000000007"/>
    <n v="0.40635834063833975"/>
  </r>
  <r>
    <d v="2024-03-01T00:00:00"/>
    <x v="2"/>
    <x v="1"/>
    <x v="1"/>
    <n v="66"/>
    <n v="1194.28"/>
    <n v="78822.48"/>
    <n v="5556.33"/>
    <n v="73266.149999999994"/>
    <n v="35451.15"/>
    <n v="37814.999999999993"/>
    <n v="0.51613193814606062"/>
  </r>
  <r>
    <d v="2024-03-01T00:00:00"/>
    <x v="2"/>
    <x v="1"/>
    <x v="2"/>
    <n v="55"/>
    <n v="538.66999999999996"/>
    <n v="29626.85"/>
    <n v="68.69"/>
    <n v="29558.16"/>
    <n v="20055.080000000002"/>
    <n v="9503.0799999999981"/>
    <n v="0.32150445088598201"/>
  </r>
  <r>
    <d v="2024-03-01T00:00:00"/>
    <x v="2"/>
    <x v="1"/>
    <x v="3"/>
    <n v="351"/>
    <n v="1164.99"/>
    <n v="408911.49"/>
    <n v="59105.29"/>
    <n v="349806.2"/>
    <n v="229438.88"/>
    <n v="120367.32"/>
    <n v="0.34409716008464114"/>
  </r>
  <r>
    <d v="2024-03-01T00:00:00"/>
    <x v="2"/>
    <x v="1"/>
    <x v="4"/>
    <n v="240"/>
    <n v="470.98"/>
    <n v="113035.20000000001"/>
    <n v="3236.95"/>
    <n v="109798.25000000001"/>
    <n v="52762.720000000001"/>
    <n v="57035.530000000013"/>
    <n v="0.51945755055294607"/>
  </r>
  <r>
    <d v="2024-03-01T00:00:00"/>
    <x v="2"/>
    <x v="1"/>
    <x v="5"/>
    <n v="372"/>
    <n v="327.97"/>
    <n v="122004.84000000001"/>
    <n v="10189.870000000001"/>
    <n v="111814.97000000002"/>
    <n v="76128.820000000007"/>
    <n v="35686.150000000009"/>
    <n v="0.31915359812733485"/>
  </r>
  <r>
    <d v="2024-03-01T00:00:00"/>
    <x v="2"/>
    <x v="2"/>
    <x v="0"/>
    <n v="107"/>
    <n v="1126.52"/>
    <n v="120537.64"/>
    <n v="1273.17"/>
    <n v="119264.47"/>
    <n v="55180.76"/>
    <n v="64083.71"/>
    <n v="0.53732440181053087"/>
  </r>
  <r>
    <d v="2024-03-01T00:00:00"/>
    <x v="2"/>
    <x v="2"/>
    <x v="1"/>
    <n v="480"/>
    <n v="1189.56"/>
    <n v="570988.79999999993"/>
    <n v="11997.96"/>
    <n v="558990.84"/>
    <n v="310518.78999999998"/>
    <n v="248472.05"/>
    <n v="0.44450111203968923"/>
  </r>
  <r>
    <d v="2024-03-01T00:00:00"/>
    <x v="2"/>
    <x v="2"/>
    <x v="2"/>
    <n v="435"/>
    <n v="488.68"/>
    <n v="212575.80000000002"/>
    <n v="27061"/>
    <n v="185514.80000000002"/>
    <n v="81809.5"/>
    <n v="103705.30000000002"/>
    <n v="0.55901362047664127"/>
  </r>
  <r>
    <d v="2024-03-01T00:00:00"/>
    <x v="2"/>
    <x v="2"/>
    <x v="3"/>
    <n v="295"/>
    <n v="527.47"/>
    <n v="155603.65"/>
    <n v="6852.59"/>
    <n v="148751.06"/>
    <n v="95618.42"/>
    <n v="53132.639999999999"/>
    <n v="0.35719167312152261"/>
  </r>
  <r>
    <d v="2024-03-01T00:00:00"/>
    <x v="2"/>
    <x v="2"/>
    <x v="4"/>
    <n v="404"/>
    <n v="419.02"/>
    <n v="169284.08"/>
    <n v="15527.93"/>
    <n v="153756.15"/>
    <n v="65266.14"/>
    <n v="88490.01"/>
    <n v="0.57552175961742014"/>
  </r>
  <r>
    <d v="2024-03-01T00:00:00"/>
    <x v="2"/>
    <x v="2"/>
    <x v="5"/>
    <n v="440"/>
    <n v="676.59"/>
    <n v="297699.60000000003"/>
    <n v="35647.82"/>
    <n v="262051.78000000003"/>
    <n v="155917.97"/>
    <n v="106133.81000000003"/>
    <n v="0.40501083411835637"/>
  </r>
  <r>
    <d v="2024-03-01T00:00:00"/>
    <x v="2"/>
    <x v="3"/>
    <x v="0"/>
    <n v="449"/>
    <n v="203.31"/>
    <n v="91286.19"/>
    <n v="12140.39"/>
    <n v="79145.8"/>
    <n v="32314.05"/>
    <n v="46831.75"/>
    <n v="0.59171491096179452"/>
  </r>
  <r>
    <d v="2024-03-01T00:00:00"/>
    <x v="2"/>
    <x v="3"/>
    <x v="1"/>
    <n v="403"/>
    <n v="248.68"/>
    <n v="100218.04000000001"/>
    <n v="8693.1200000000008"/>
    <n v="91524.920000000013"/>
    <n v="37596.85"/>
    <n v="53928.070000000014"/>
    <n v="0.58921734102581036"/>
  </r>
  <r>
    <d v="2024-03-01T00:00:00"/>
    <x v="2"/>
    <x v="3"/>
    <x v="2"/>
    <n v="202"/>
    <n v="312.79000000000002"/>
    <n v="63183.58"/>
    <n v="9305.43"/>
    <n v="53878.15"/>
    <n v="35111.32"/>
    <n v="18766.830000000002"/>
    <n v="0.34831986621663885"/>
  </r>
  <r>
    <d v="2024-03-01T00:00:00"/>
    <x v="2"/>
    <x v="3"/>
    <x v="3"/>
    <n v="107"/>
    <n v="182.03"/>
    <n v="19477.21"/>
    <n v="109.12"/>
    <n v="19368.09"/>
    <n v="12526.9"/>
    <n v="6841.1900000000005"/>
    <n v="0.35321965149893458"/>
  </r>
  <r>
    <d v="2024-03-01T00:00:00"/>
    <x v="2"/>
    <x v="3"/>
    <x v="4"/>
    <n v="103"/>
    <n v="713.94"/>
    <n v="73535.820000000007"/>
    <n v="3603.09"/>
    <n v="69932.73000000001"/>
    <n v="45341.63"/>
    <n v="24591.100000000013"/>
    <n v="0.35163935399061369"/>
  </r>
  <r>
    <d v="2024-03-01T00:00:00"/>
    <x v="2"/>
    <x v="3"/>
    <x v="5"/>
    <n v="109"/>
    <n v="376.61"/>
    <n v="41050.49"/>
    <n v="3835.49"/>
    <n v="37215"/>
    <n v="15838.86"/>
    <n v="21376.14"/>
    <n v="0.57439580814187829"/>
  </r>
  <r>
    <d v="2024-03-01T00:00:00"/>
    <x v="2"/>
    <x v="4"/>
    <x v="0"/>
    <n v="414"/>
    <n v="354.1"/>
    <n v="146597.40000000002"/>
    <n v="9045.51"/>
    <n v="137551.89000000001"/>
    <n v="83886.52"/>
    <n v="53665.37000000001"/>
    <n v="0.3901463658550966"/>
  </r>
  <r>
    <d v="2024-03-01T00:00:00"/>
    <x v="2"/>
    <x v="4"/>
    <x v="1"/>
    <n v="473"/>
    <n v="912.4"/>
    <n v="431565.2"/>
    <n v="63171.57"/>
    <n v="368393.63"/>
    <n v="204417.98"/>
    <n v="163975.65"/>
    <n v="0.44510989508694815"/>
  </r>
  <r>
    <d v="2024-03-01T00:00:00"/>
    <x v="2"/>
    <x v="4"/>
    <x v="2"/>
    <n v="207"/>
    <n v="193.12"/>
    <n v="39975.840000000004"/>
    <n v="2391.48"/>
    <n v="37584.36"/>
    <n v="19921.82"/>
    <n v="17662.54"/>
    <n v="0.46994388091216666"/>
  </r>
  <r>
    <d v="2024-03-01T00:00:00"/>
    <x v="2"/>
    <x v="4"/>
    <x v="3"/>
    <n v="107"/>
    <n v="232.38"/>
    <n v="24864.66"/>
    <n v="94.55"/>
    <n v="24770.11"/>
    <n v="17061.52"/>
    <n v="7708.59"/>
    <n v="0.31120531963725634"/>
  </r>
  <r>
    <d v="2024-03-01T00:00:00"/>
    <x v="2"/>
    <x v="4"/>
    <x v="4"/>
    <n v="328"/>
    <n v="599.73"/>
    <n v="196711.44"/>
    <n v="20315.37"/>
    <n v="176396.07"/>
    <n v="73637.960000000006"/>
    <n v="102758.11"/>
    <n v="0.58254194665448045"/>
  </r>
  <r>
    <d v="2024-03-01T00:00:00"/>
    <x v="2"/>
    <x v="4"/>
    <x v="5"/>
    <n v="171"/>
    <n v="314.26"/>
    <n v="53738.46"/>
    <n v="2017.15"/>
    <n v="51721.31"/>
    <n v="29210.54"/>
    <n v="22510.769999999997"/>
    <n v="0.43523201558506536"/>
  </r>
  <r>
    <d v="2024-04-01T00:00:00"/>
    <x v="3"/>
    <x v="0"/>
    <x v="0"/>
    <n v="97"/>
    <n v="342.01"/>
    <n v="33174.97"/>
    <n v="4650.87"/>
    <n v="28524.100000000002"/>
    <n v="16871.47"/>
    <n v="11652.630000000001"/>
    <n v="0.40851876132814008"/>
  </r>
  <r>
    <d v="2024-04-01T00:00:00"/>
    <x v="3"/>
    <x v="0"/>
    <x v="1"/>
    <n v="238"/>
    <n v="924.79"/>
    <n v="220100.02"/>
    <n v="18302"/>
    <n v="201798.02"/>
    <n v="117752.42"/>
    <n v="84045.599999999991"/>
    <n v="0.4164837692659224"/>
  </r>
  <r>
    <d v="2024-04-01T00:00:00"/>
    <x v="3"/>
    <x v="0"/>
    <x v="2"/>
    <n v="296"/>
    <n v="200.1"/>
    <n v="59229.599999999999"/>
    <n v="5028.92"/>
    <n v="54200.68"/>
    <n v="24259.9"/>
    <n v="29940.78"/>
    <n v="0.5524059845743633"/>
  </r>
  <r>
    <d v="2024-04-01T00:00:00"/>
    <x v="3"/>
    <x v="0"/>
    <x v="3"/>
    <n v="135"/>
    <n v="165.11"/>
    <n v="22289.850000000002"/>
    <n v="388.09"/>
    <n v="21901.760000000002"/>
    <n v="9062.9699999999993"/>
    <n v="12838.790000000003"/>
    <n v="0.58619900866414398"/>
  </r>
  <r>
    <d v="2024-04-01T00:00:00"/>
    <x v="3"/>
    <x v="0"/>
    <x v="4"/>
    <n v="143"/>
    <n v="1048.23"/>
    <n v="149896.89000000001"/>
    <n v="15821.42"/>
    <n v="134075.47"/>
    <n v="72702.710000000006"/>
    <n v="61372.759999999995"/>
    <n v="0.45774786394558226"/>
  </r>
  <r>
    <d v="2024-04-01T00:00:00"/>
    <x v="3"/>
    <x v="0"/>
    <x v="5"/>
    <n v="267"/>
    <n v="951.53"/>
    <n v="254058.50999999998"/>
    <n v="30750.47"/>
    <n v="223308.03999999998"/>
    <n v="112522.98"/>
    <n v="110785.05999999998"/>
    <n v="0.49610869362339122"/>
  </r>
  <r>
    <d v="2024-04-01T00:00:00"/>
    <x v="3"/>
    <x v="1"/>
    <x v="0"/>
    <n v="303"/>
    <n v="605.54"/>
    <n v="183478.62"/>
    <n v="10967.56"/>
    <n v="172511.06"/>
    <n v="100876.71"/>
    <n v="71634.349999999991"/>
    <n v="0.41524497038044977"/>
  </r>
  <r>
    <d v="2024-04-01T00:00:00"/>
    <x v="3"/>
    <x v="1"/>
    <x v="1"/>
    <n v="374"/>
    <n v="1081.01"/>
    <n v="404297.74"/>
    <n v="15821.81"/>
    <n v="388475.93"/>
    <n v="157174.01"/>
    <n v="231301.91999999998"/>
    <n v="0.59540862673267814"/>
  </r>
  <r>
    <d v="2024-04-01T00:00:00"/>
    <x v="3"/>
    <x v="1"/>
    <x v="2"/>
    <n v="196"/>
    <n v="678.29"/>
    <n v="132944.84"/>
    <n v="17079.89"/>
    <n v="115864.95"/>
    <n v="69241.83"/>
    <n v="46623.119999999995"/>
    <n v="0.40239192266513729"/>
  </r>
  <r>
    <d v="2024-04-01T00:00:00"/>
    <x v="3"/>
    <x v="1"/>
    <x v="3"/>
    <n v="53"/>
    <n v="796.64"/>
    <n v="42221.919999999998"/>
    <n v="5977.94"/>
    <n v="36243.979999999996"/>
    <n v="24764.62"/>
    <n v="11479.359999999997"/>
    <n v="0.31672459812636466"/>
  </r>
  <r>
    <d v="2024-04-01T00:00:00"/>
    <x v="3"/>
    <x v="1"/>
    <x v="4"/>
    <n v="433"/>
    <n v="818.22"/>
    <n v="354289.26"/>
    <n v="42565.16"/>
    <n v="311724.09999999998"/>
    <n v="188016.55"/>
    <n v="123707.54999999999"/>
    <n v="0.39684948966088923"/>
  </r>
  <r>
    <d v="2024-04-01T00:00:00"/>
    <x v="3"/>
    <x v="1"/>
    <x v="5"/>
    <n v="212"/>
    <n v="825.45"/>
    <n v="174995.40000000002"/>
    <n v="12028.82"/>
    <n v="162966.58000000002"/>
    <n v="91861.82"/>
    <n v="71104.760000000009"/>
    <n v="0.43631497942707026"/>
  </r>
  <r>
    <d v="2024-04-01T00:00:00"/>
    <x v="3"/>
    <x v="2"/>
    <x v="0"/>
    <n v="150"/>
    <n v="807.24"/>
    <n v="121086"/>
    <n v="14901.33"/>
    <n v="106184.67"/>
    <n v="63227.18"/>
    <n v="42957.49"/>
    <n v="0.40455453692138421"/>
  </r>
  <r>
    <d v="2024-04-01T00:00:00"/>
    <x v="3"/>
    <x v="2"/>
    <x v="1"/>
    <n v="92"/>
    <n v="355.58"/>
    <n v="32713.359999999997"/>
    <n v="340.36"/>
    <n v="32372.999999999996"/>
    <n v="13927.95"/>
    <n v="18445.049999999996"/>
    <n v="0.56976647206004993"/>
  </r>
  <r>
    <d v="2024-04-01T00:00:00"/>
    <x v="3"/>
    <x v="2"/>
    <x v="2"/>
    <n v="435"/>
    <n v="190.91"/>
    <n v="83045.849999999991"/>
    <n v="7701.51"/>
    <n v="75344.34"/>
    <n v="37744.97"/>
    <n v="37599.369999999995"/>
    <n v="0.49903376949084693"/>
  </r>
  <r>
    <d v="2024-04-01T00:00:00"/>
    <x v="3"/>
    <x v="2"/>
    <x v="3"/>
    <n v="139"/>
    <n v="484.92"/>
    <n v="67403.88"/>
    <n v="8542.18"/>
    <n v="58861.700000000004"/>
    <n v="23955.63"/>
    <n v="34906.070000000007"/>
    <n v="0.59301838037297605"/>
  </r>
  <r>
    <d v="2024-04-01T00:00:00"/>
    <x v="3"/>
    <x v="2"/>
    <x v="4"/>
    <n v="467"/>
    <n v="423.73"/>
    <n v="197881.91"/>
    <n v="14723.53"/>
    <n v="183158.38"/>
    <n v="111335.95"/>
    <n v="71822.430000000008"/>
    <n v="0.39213291796968286"/>
  </r>
  <r>
    <d v="2024-04-01T00:00:00"/>
    <x v="3"/>
    <x v="2"/>
    <x v="5"/>
    <n v="163"/>
    <n v="810.39"/>
    <n v="132093.57"/>
    <n v="17386.259999999998"/>
    <n v="114707.31000000001"/>
    <n v="71178.33"/>
    <n v="43528.98000000001"/>
    <n v="0.37947869233442932"/>
  </r>
  <r>
    <d v="2024-04-01T00:00:00"/>
    <x v="3"/>
    <x v="3"/>
    <x v="0"/>
    <n v="326"/>
    <n v="1165.96"/>
    <n v="380102.96"/>
    <n v="31242.86"/>
    <n v="348860.10000000003"/>
    <n v="183863.67"/>
    <n v="164996.43000000002"/>
    <n v="0.47295873044810799"/>
  </r>
  <r>
    <d v="2024-04-01T00:00:00"/>
    <x v="3"/>
    <x v="3"/>
    <x v="1"/>
    <n v="457"/>
    <n v="997.18"/>
    <n v="455711.25999999995"/>
    <n v="67707.649999999994"/>
    <n v="388003.61"/>
    <n v="203230.59"/>
    <n v="184773.02"/>
    <n v="0.47621469295092383"/>
  </r>
  <r>
    <d v="2024-04-01T00:00:00"/>
    <x v="3"/>
    <x v="3"/>
    <x v="2"/>
    <n v="145"/>
    <n v="507.84"/>
    <n v="73636.800000000003"/>
    <n v="10280.700000000001"/>
    <n v="63356.100000000006"/>
    <n v="41658.15"/>
    <n v="21697.950000000004"/>
    <n v="0.34247609938111723"/>
  </r>
  <r>
    <d v="2024-04-01T00:00:00"/>
    <x v="3"/>
    <x v="3"/>
    <x v="3"/>
    <n v="418"/>
    <n v="863.84"/>
    <n v="361085.12"/>
    <n v="40075.51"/>
    <n v="321009.61"/>
    <n v="151346.67000000001"/>
    <n v="169662.93999999997"/>
    <n v="0.52852916147899742"/>
  </r>
  <r>
    <d v="2024-04-01T00:00:00"/>
    <x v="3"/>
    <x v="3"/>
    <x v="4"/>
    <n v="335"/>
    <n v="1097.68"/>
    <n v="367722.80000000005"/>
    <n v="27868.92"/>
    <n v="339853.88000000006"/>
    <n v="220203.98"/>
    <n v="119649.90000000005"/>
    <n v="0.35206277474307496"/>
  </r>
  <r>
    <d v="2024-04-01T00:00:00"/>
    <x v="3"/>
    <x v="3"/>
    <x v="5"/>
    <n v="391"/>
    <n v="462.52"/>
    <n v="180845.32"/>
    <n v="2712.27"/>
    <n v="178133.05000000002"/>
    <n v="74111.47"/>
    <n v="104021.58000000002"/>
    <n v="0.58395440935862275"/>
  </r>
  <r>
    <d v="2024-04-01T00:00:00"/>
    <x v="3"/>
    <x v="4"/>
    <x v="0"/>
    <n v="494"/>
    <n v="1100.6500000000001"/>
    <n v="543721.10000000009"/>
    <n v="7445.17"/>
    <n v="536275.93000000005"/>
    <n v="265882.44"/>
    <n v="270393.49000000005"/>
    <n v="0.50420590385251862"/>
  </r>
  <r>
    <d v="2024-04-01T00:00:00"/>
    <x v="3"/>
    <x v="4"/>
    <x v="1"/>
    <n v="255"/>
    <n v="860.61"/>
    <n v="219455.55000000002"/>
    <n v="15883.79"/>
    <n v="203571.76"/>
    <n v="111538.53"/>
    <n v="92033.23000000001"/>
    <n v="0.45209232361109425"/>
  </r>
  <r>
    <d v="2024-04-01T00:00:00"/>
    <x v="3"/>
    <x v="4"/>
    <x v="2"/>
    <n v="193"/>
    <n v="620.87"/>
    <n v="119827.91"/>
    <n v="5270.23"/>
    <n v="114557.68000000001"/>
    <n v="57118.39"/>
    <n v="57439.290000000008"/>
    <n v="0.50140060448151536"/>
  </r>
  <r>
    <d v="2024-04-01T00:00:00"/>
    <x v="3"/>
    <x v="4"/>
    <x v="3"/>
    <n v="428"/>
    <n v="373.36"/>
    <n v="159798.08000000002"/>
    <n v="22680.01"/>
    <n v="137118.07"/>
    <n v="86986.17"/>
    <n v="50131.900000000009"/>
    <n v="0.36561118457982966"/>
  </r>
  <r>
    <d v="2024-04-01T00:00:00"/>
    <x v="3"/>
    <x v="4"/>
    <x v="4"/>
    <n v="88"/>
    <n v="245.77"/>
    <n v="21627.760000000002"/>
    <n v="1603.98"/>
    <n v="20023.780000000002"/>
    <n v="8355.2800000000007"/>
    <n v="11668.500000000002"/>
    <n v="0.58273213149565173"/>
  </r>
  <r>
    <d v="2024-04-01T00:00:00"/>
    <x v="3"/>
    <x v="4"/>
    <x v="5"/>
    <n v="272"/>
    <n v="208.66"/>
    <n v="56755.519999999997"/>
    <n v="6274.63"/>
    <n v="50480.89"/>
    <n v="28459.85"/>
    <n v="22021.040000000001"/>
    <n v="0.43622527257344318"/>
  </r>
  <r>
    <d v="2024-05-01T00:00:00"/>
    <x v="4"/>
    <x v="0"/>
    <x v="0"/>
    <n v="380"/>
    <n v="272.92"/>
    <n v="103709.6"/>
    <n v="2224.44"/>
    <n v="101485.16"/>
    <n v="63778.67"/>
    <n v="37706.490000000005"/>
    <n v="0.37154683502494357"/>
  </r>
  <r>
    <d v="2024-05-01T00:00:00"/>
    <x v="4"/>
    <x v="0"/>
    <x v="1"/>
    <n v="450"/>
    <n v="256.18"/>
    <n v="115281"/>
    <n v="1454.39"/>
    <n v="113826.61"/>
    <n v="69467.33"/>
    <n v="44359.28"/>
    <n v="0.38970922528572183"/>
  </r>
  <r>
    <d v="2024-05-01T00:00:00"/>
    <x v="4"/>
    <x v="0"/>
    <x v="2"/>
    <n v="219"/>
    <n v="566.48"/>
    <n v="124059.12000000001"/>
    <n v="16597.189999999999"/>
    <n v="107461.93000000001"/>
    <n v="47711.1"/>
    <n v="59750.830000000009"/>
    <n v="0.55601858258082659"/>
  </r>
  <r>
    <d v="2024-05-01T00:00:00"/>
    <x v="4"/>
    <x v="0"/>
    <x v="3"/>
    <n v="78"/>
    <n v="239.08"/>
    <n v="18648.240000000002"/>
    <n v="2759.86"/>
    <n v="15888.380000000001"/>
    <n v="8139.32"/>
    <n v="7749.0600000000013"/>
    <n v="0.48771869756388009"/>
  </r>
  <r>
    <d v="2024-05-01T00:00:00"/>
    <x v="4"/>
    <x v="0"/>
    <x v="4"/>
    <n v="370"/>
    <n v="1074.3800000000001"/>
    <n v="397520.60000000003"/>
    <n v="14113.09"/>
    <n v="383407.51"/>
    <n v="257767.98"/>
    <n v="125639.53"/>
    <n v="0.32769188584751507"/>
  </r>
  <r>
    <d v="2024-05-01T00:00:00"/>
    <x v="4"/>
    <x v="0"/>
    <x v="5"/>
    <n v="350"/>
    <n v="941.05"/>
    <n v="329367.5"/>
    <n v="18589.150000000001"/>
    <n v="310778.34999999998"/>
    <n v="132096.4"/>
    <n v="178681.94999999998"/>
    <n v="0.57494979943100921"/>
  </r>
  <r>
    <d v="2024-05-01T00:00:00"/>
    <x v="4"/>
    <x v="1"/>
    <x v="0"/>
    <n v="494"/>
    <n v="546.89"/>
    <n v="270163.65999999997"/>
    <n v="28573.23"/>
    <n v="241590.42999999996"/>
    <n v="114662.98"/>
    <n v="126927.44999999997"/>
    <n v="0.52538277281927093"/>
  </r>
  <r>
    <d v="2024-05-01T00:00:00"/>
    <x v="4"/>
    <x v="1"/>
    <x v="1"/>
    <n v="68"/>
    <n v="266.76"/>
    <n v="18139.68"/>
    <n v="1340.41"/>
    <n v="16799.27"/>
    <n v="6776.93"/>
    <n v="10022.34"/>
    <n v="0.59659378056308399"/>
  </r>
  <r>
    <d v="2024-05-01T00:00:00"/>
    <x v="4"/>
    <x v="1"/>
    <x v="2"/>
    <n v="269"/>
    <n v="750.05"/>
    <n v="201763.44999999998"/>
    <n v="22425.22"/>
    <n v="179338.22999999998"/>
    <n v="113011.5"/>
    <n v="66326.729999999981"/>
    <n v="0.36984155581328082"/>
  </r>
  <r>
    <d v="2024-05-01T00:00:00"/>
    <x v="4"/>
    <x v="1"/>
    <x v="3"/>
    <n v="432"/>
    <n v="831.67"/>
    <n v="359281.44"/>
    <n v="40206.01"/>
    <n v="319075.43"/>
    <n v="183471.76"/>
    <n v="135603.66999999998"/>
    <n v="0.42498938260460856"/>
  </r>
  <r>
    <d v="2024-05-01T00:00:00"/>
    <x v="4"/>
    <x v="1"/>
    <x v="4"/>
    <n v="239"/>
    <n v="570.23"/>
    <n v="136284.97"/>
    <n v="9765.7999999999993"/>
    <n v="126519.17"/>
    <n v="53753.87"/>
    <n v="72765.299999999988"/>
    <n v="0.57513260638684227"/>
  </r>
  <r>
    <d v="2024-05-01T00:00:00"/>
    <x v="4"/>
    <x v="1"/>
    <x v="5"/>
    <n v="466"/>
    <n v="384.78"/>
    <n v="179307.47999999998"/>
    <n v="25906.95"/>
    <n v="153400.52999999997"/>
    <n v="61919.56"/>
    <n v="91480.969999999972"/>
    <n v="0.59635367622263102"/>
  </r>
  <r>
    <d v="2024-05-01T00:00:00"/>
    <x v="4"/>
    <x v="2"/>
    <x v="0"/>
    <n v="209"/>
    <n v="733.81"/>
    <n v="153366.28999999998"/>
    <n v="7423.38"/>
    <n v="145942.90999999997"/>
    <n v="60277.37"/>
    <n v="85665.539999999979"/>
    <n v="0.58697979915571097"/>
  </r>
  <r>
    <d v="2024-05-01T00:00:00"/>
    <x v="4"/>
    <x v="2"/>
    <x v="1"/>
    <n v="262"/>
    <n v="1192.6099999999999"/>
    <n v="312463.81999999995"/>
    <n v="3458.81"/>
    <n v="309005.00999999995"/>
    <n v="174945.13"/>
    <n v="134059.87999999995"/>
    <n v="0.43384371017155987"/>
  </r>
  <r>
    <d v="2024-05-01T00:00:00"/>
    <x v="4"/>
    <x v="2"/>
    <x v="2"/>
    <n v="69"/>
    <n v="229.21"/>
    <n v="15815.49"/>
    <n v="394.32"/>
    <n v="15421.17"/>
    <n v="7171.5"/>
    <n v="8249.67"/>
    <n v="0.53495746431690983"/>
  </r>
  <r>
    <d v="2024-05-01T00:00:00"/>
    <x v="4"/>
    <x v="2"/>
    <x v="3"/>
    <n v="192"/>
    <n v="627.27"/>
    <n v="120435.84"/>
    <n v="11337.07"/>
    <n v="109098.76999999999"/>
    <n v="62763.9"/>
    <n v="46334.869999999988"/>
    <n v="0.42470570474809194"/>
  </r>
  <r>
    <d v="2024-05-01T00:00:00"/>
    <x v="4"/>
    <x v="2"/>
    <x v="4"/>
    <n v="193"/>
    <n v="923.96"/>
    <n v="178324.28"/>
    <n v="24481.81"/>
    <n v="153842.47"/>
    <n v="105783.73"/>
    <n v="48058.740000000005"/>
    <n v="0.31238929016155292"/>
  </r>
  <r>
    <d v="2024-05-01T00:00:00"/>
    <x v="4"/>
    <x v="2"/>
    <x v="5"/>
    <n v="321"/>
    <n v="1084.78"/>
    <n v="348214.38"/>
    <n v="23799.94"/>
    <n v="324414.44"/>
    <n v="190119.77"/>
    <n v="134294.67000000001"/>
    <n v="0.41396021089566792"/>
  </r>
  <r>
    <d v="2024-05-01T00:00:00"/>
    <x v="4"/>
    <x v="3"/>
    <x v="0"/>
    <n v="57"/>
    <n v="328.16"/>
    <n v="18705.120000000003"/>
    <n v="1814.91"/>
    <n v="16890.210000000003"/>
    <n v="8723.4599999999991"/>
    <n v="8166.7500000000036"/>
    <n v="0.48351974309378049"/>
  </r>
  <r>
    <d v="2024-05-01T00:00:00"/>
    <x v="4"/>
    <x v="3"/>
    <x v="1"/>
    <n v="365"/>
    <n v="762.84"/>
    <n v="278436.60000000003"/>
    <n v="3246.63"/>
    <n v="275189.97000000003"/>
    <n v="190519.09"/>
    <n v="84670.880000000034"/>
    <n v="0.30768156266741853"/>
  </r>
  <r>
    <d v="2024-05-01T00:00:00"/>
    <x v="4"/>
    <x v="3"/>
    <x v="2"/>
    <n v="241"/>
    <n v="625.9"/>
    <n v="150841.9"/>
    <n v="731.19"/>
    <n v="150110.71"/>
    <n v="72642.929999999993"/>
    <n v="77467.78"/>
    <n v="0.51607097188468432"/>
  </r>
  <r>
    <d v="2024-05-01T00:00:00"/>
    <x v="4"/>
    <x v="3"/>
    <x v="3"/>
    <n v="261"/>
    <n v="782.92"/>
    <n v="204342.12"/>
    <n v="8305.2099999999991"/>
    <n v="196036.91"/>
    <n v="86247.52"/>
    <n v="109789.39"/>
    <n v="0.56004448345977298"/>
  </r>
  <r>
    <d v="2024-05-01T00:00:00"/>
    <x v="4"/>
    <x v="3"/>
    <x v="4"/>
    <n v="84"/>
    <n v="1013.66"/>
    <n v="85147.44"/>
    <n v="12130.95"/>
    <n v="73016.490000000005"/>
    <n v="45103.44"/>
    <n v="27913.050000000003"/>
    <n v="0.38228419361160748"/>
  </r>
  <r>
    <d v="2024-05-01T00:00:00"/>
    <x v="4"/>
    <x v="3"/>
    <x v="5"/>
    <n v="352"/>
    <n v="1115.1400000000001"/>
    <n v="392529.28"/>
    <n v="4872.18"/>
    <n v="387657.10000000003"/>
    <n v="257016.05"/>
    <n v="130641.05000000005"/>
    <n v="0.33700156659068037"/>
  </r>
  <r>
    <d v="2024-05-01T00:00:00"/>
    <x v="4"/>
    <x v="4"/>
    <x v="0"/>
    <n v="300"/>
    <n v="197.48"/>
    <n v="59244"/>
    <n v="234.31"/>
    <n v="59009.69"/>
    <n v="30268.37"/>
    <n v="28741.320000000003"/>
    <n v="0.48706102336751816"/>
  </r>
  <r>
    <d v="2024-05-01T00:00:00"/>
    <x v="4"/>
    <x v="4"/>
    <x v="1"/>
    <n v="114"/>
    <n v="654.39"/>
    <n v="74600.459999999992"/>
    <n v="11025.42"/>
    <n v="63575.039999999994"/>
    <n v="32615.37"/>
    <n v="30959.669999999995"/>
    <n v="0.48697838019449141"/>
  </r>
  <r>
    <d v="2024-05-01T00:00:00"/>
    <x v="4"/>
    <x v="4"/>
    <x v="2"/>
    <n v="331"/>
    <n v="549.94000000000005"/>
    <n v="182030.14"/>
    <n v="26483.05"/>
    <n v="155547.09000000003"/>
    <n v="101515.58"/>
    <n v="54031.510000000024"/>
    <n v="0.34736432549139951"/>
  </r>
  <r>
    <d v="2024-05-01T00:00:00"/>
    <x v="4"/>
    <x v="4"/>
    <x v="3"/>
    <n v="466"/>
    <n v="642.13"/>
    <n v="299232.58"/>
    <n v="18619.13"/>
    <n v="280613.45"/>
    <n v="135261.89000000001"/>
    <n v="145351.56"/>
    <n v="0.51797788024772151"/>
  </r>
  <r>
    <d v="2024-05-01T00:00:00"/>
    <x v="4"/>
    <x v="4"/>
    <x v="4"/>
    <n v="360"/>
    <n v="1057.96"/>
    <n v="380865.60000000003"/>
    <n v="46440.9"/>
    <n v="334424.7"/>
    <n v="234068.96"/>
    <n v="100355.74000000002"/>
    <n v="0.30008471264233777"/>
  </r>
  <r>
    <d v="2024-05-01T00:00:00"/>
    <x v="4"/>
    <x v="4"/>
    <x v="5"/>
    <n v="407"/>
    <n v="1108.82"/>
    <n v="451289.74"/>
    <n v="39610.800000000003"/>
    <n v="411678.94"/>
    <n v="254350.17"/>
    <n v="157328.76999999999"/>
    <n v="0.38216375605708658"/>
  </r>
  <r>
    <d v="2024-06-01T00:00:00"/>
    <x v="5"/>
    <x v="0"/>
    <x v="0"/>
    <n v="251"/>
    <n v="1042.1300000000001"/>
    <n v="261574.63000000003"/>
    <n v="9705"/>
    <n v="251869.63000000003"/>
    <n v="134791.37"/>
    <n v="117078.26000000004"/>
    <n v="0.46483674907530542"/>
  </r>
  <r>
    <d v="2024-06-01T00:00:00"/>
    <x v="5"/>
    <x v="0"/>
    <x v="1"/>
    <n v="415"/>
    <n v="414.01"/>
    <n v="171814.15"/>
    <n v="7080.42"/>
    <n v="164733.72999999998"/>
    <n v="76134.710000000006"/>
    <n v="88599.019999999975"/>
    <n v="0.53783168753600119"/>
  </r>
  <r>
    <d v="2024-06-01T00:00:00"/>
    <x v="5"/>
    <x v="0"/>
    <x v="2"/>
    <n v="498"/>
    <n v="855.29"/>
    <n v="425934.42"/>
    <n v="39492.31"/>
    <n v="386442.11"/>
    <n v="196099.59"/>
    <n v="190342.52"/>
    <n v="0.49255118703290385"/>
  </r>
  <r>
    <d v="2024-06-01T00:00:00"/>
    <x v="5"/>
    <x v="0"/>
    <x v="3"/>
    <n v="121"/>
    <n v="173.29"/>
    <n v="20968.09"/>
    <n v="1566.84"/>
    <n v="19401.25"/>
    <n v="10532.22"/>
    <n v="8869.0300000000007"/>
    <n v="0.45713704013916634"/>
  </r>
  <r>
    <d v="2024-06-01T00:00:00"/>
    <x v="5"/>
    <x v="0"/>
    <x v="4"/>
    <n v="308"/>
    <n v="696.17"/>
    <n v="214420.36"/>
    <n v="27408.76"/>
    <n v="187011.59999999998"/>
    <n v="105768.53"/>
    <n v="81243.069999999978"/>
    <n v="0.43442797131300942"/>
  </r>
  <r>
    <d v="2024-06-01T00:00:00"/>
    <x v="5"/>
    <x v="0"/>
    <x v="5"/>
    <n v="438"/>
    <n v="242.83"/>
    <n v="106359.54000000001"/>
    <n v="12632.61"/>
    <n v="93726.930000000008"/>
    <n v="54079.199999999997"/>
    <n v="39647.73000000001"/>
    <n v="0.42301321509196993"/>
  </r>
  <r>
    <d v="2024-06-01T00:00:00"/>
    <x v="5"/>
    <x v="1"/>
    <x v="0"/>
    <n v="304"/>
    <n v="180.22"/>
    <n v="54786.879999999997"/>
    <n v="6205.74"/>
    <n v="48581.14"/>
    <n v="28473.06"/>
    <n v="20108.079999999998"/>
    <n v="0.41390712527536405"/>
  </r>
  <r>
    <d v="2024-06-01T00:00:00"/>
    <x v="5"/>
    <x v="1"/>
    <x v="1"/>
    <n v="115"/>
    <n v="995.3"/>
    <n v="114459.5"/>
    <n v="15506.13"/>
    <n v="98953.37"/>
    <n v="57905.45"/>
    <n v="41047.919999999998"/>
    <n v="0.41482083935089831"/>
  </r>
  <r>
    <d v="2024-06-01T00:00:00"/>
    <x v="5"/>
    <x v="1"/>
    <x v="2"/>
    <n v="275"/>
    <n v="518.12"/>
    <n v="142483"/>
    <n v="12607.99"/>
    <n v="129875.01"/>
    <n v="67232.81"/>
    <n v="62642.2"/>
    <n v="0.48232681560524998"/>
  </r>
  <r>
    <d v="2024-06-01T00:00:00"/>
    <x v="5"/>
    <x v="1"/>
    <x v="3"/>
    <n v="396"/>
    <n v="245.55"/>
    <n v="97237.8"/>
    <n v="10594.99"/>
    <n v="86642.81"/>
    <n v="48886.81"/>
    <n v="37756"/>
    <n v="0.43576610684718098"/>
  </r>
  <r>
    <d v="2024-06-01T00:00:00"/>
    <x v="5"/>
    <x v="1"/>
    <x v="4"/>
    <n v="384"/>
    <n v="566.37"/>
    <n v="217486.08000000002"/>
    <n v="20294.28"/>
    <n v="197191.80000000002"/>
    <n v="129892.04"/>
    <n v="67299.760000000024"/>
    <n v="0.34129086503597017"/>
  </r>
  <r>
    <d v="2024-06-01T00:00:00"/>
    <x v="5"/>
    <x v="1"/>
    <x v="5"/>
    <n v="182"/>
    <n v="986.3"/>
    <n v="179506.6"/>
    <n v="12368.37"/>
    <n v="167138.23000000001"/>
    <n v="109078.99"/>
    <n v="58059.240000000005"/>
    <n v="0.34737259093865003"/>
  </r>
  <r>
    <d v="2024-06-01T00:00:00"/>
    <x v="5"/>
    <x v="2"/>
    <x v="0"/>
    <n v="322"/>
    <n v="421.16"/>
    <n v="135613.52000000002"/>
    <n v="9339.75"/>
    <n v="126273.77000000002"/>
    <n v="87635.23"/>
    <n v="38638.540000000023"/>
    <n v="0.30599023059183245"/>
  </r>
  <r>
    <d v="2024-06-01T00:00:00"/>
    <x v="5"/>
    <x v="2"/>
    <x v="1"/>
    <n v="102"/>
    <n v="514.78"/>
    <n v="52507.56"/>
    <n v="1647.14"/>
    <n v="50860.42"/>
    <n v="29188.54"/>
    <n v="21671.879999999997"/>
    <n v="0.42610501446901144"/>
  </r>
  <r>
    <d v="2024-06-01T00:00:00"/>
    <x v="5"/>
    <x v="2"/>
    <x v="2"/>
    <n v="420"/>
    <n v="714.13"/>
    <n v="299934.59999999998"/>
    <n v="20700.849999999999"/>
    <n v="279233.75"/>
    <n v="160679.43"/>
    <n v="118554.32"/>
    <n v="0.42457016746722059"/>
  </r>
  <r>
    <d v="2024-06-01T00:00:00"/>
    <x v="5"/>
    <x v="2"/>
    <x v="3"/>
    <n v="423"/>
    <n v="882.55"/>
    <n v="373318.64999999997"/>
    <n v="10083.370000000001"/>
    <n v="363235.27999999997"/>
    <n v="221192.28"/>
    <n v="142042.99999999997"/>
    <n v="0.39104956985455813"/>
  </r>
  <r>
    <d v="2024-06-01T00:00:00"/>
    <x v="5"/>
    <x v="2"/>
    <x v="4"/>
    <n v="330"/>
    <n v="1091.6300000000001"/>
    <n v="360237.9"/>
    <n v="25610.84"/>
    <n v="334627.06"/>
    <n v="200865.69"/>
    <n v="133761.37"/>
    <n v="0.39973267553436953"/>
  </r>
  <r>
    <d v="2024-06-01T00:00:00"/>
    <x v="5"/>
    <x v="2"/>
    <x v="5"/>
    <n v="483"/>
    <n v="782.03"/>
    <n v="377720.49"/>
    <n v="12682.86"/>
    <n v="365037.63"/>
    <n v="236010.4"/>
    <n v="129027.23000000001"/>
    <n v="0.3534628197098475"/>
  </r>
  <r>
    <d v="2024-06-01T00:00:00"/>
    <x v="5"/>
    <x v="3"/>
    <x v="0"/>
    <n v="141"/>
    <n v="515"/>
    <n v="72615"/>
    <n v="346.42"/>
    <n v="72268.58"/>
    <n v="40803.89"/>
    <n v="31464.690000000002"/>
    <n v="0.43538547457276733"/>
  </r>
  <r>
    <d v="2024-06-01T00:00:00"/>
    <x v="5"/>
    <x v="3"/>
    <x v="1"/>
    <n v="182"/>
    <n v="633.82000000000005"/>
    <n v="115355.24"/>
    <n v="3570.25"/>
    <n v="111784.99"/>
    <n v="56929.97"/>
    <n v="54855.020000000004"/>
    <n v="0.49071901334875107"/>
  </r>
  <r>
    <d v="2024-06-01T00:00:00"/>
    <x v="5"/>
    <x v="3"/>
    <x v="2"/>
    <n v="127"/>
    <n v="496.6"/>
    <n v="63068.200000000004"/>
    <n v="3042.25"/>
    <n v="60025.950000000004"/>
    <n v="25672.33"/>
    <n v="34353.620000000003"/>
    <n v="0.57231280804385432"/>
  </r>
  <r>
    <d v="2024-06-01T00:00:00"/>
    <x v="5"/>
    <x v="3"/>
    <x v="3"/>
    <n v="96"/>
    <n v="809.3"/>
    <n v="77692.799999999988"/>
    <n v="952.81"/>
    <n v="76739.989999999991"/>
    <n v="50807.519999999997"/>
    <n v="25932.469999999994"/>
    <n v="0.33792641880719554"/>
  </r>
  <r>
    <d v="2024-06-01T00:00:00"/>
    <x v="5"/>
    <x v="3"/>
    <x v="4"/>
    <n v="368"/>
    <n v="546.15"/>
    <n v="200983.19999999998"/>
    <n v="78.23"/>
    <n v="200904.96999999997"/>
    <n v="132695.79"/>
    <n v="68209.179999999964"/>
    <n v="0.33950966967118817"/>
  </r>
  <r>
    <d v="2024-06-01T00:00:00"/>
    <x v="5"/>
    <x v="3"/>
    <x v="5"/>
    <n v="57"/>
    <n v="935.67"/>
    <n v="53333.189999999995"/>
    <n v="1476.16"/>
    <n v="51857.029999999992"/>
    <n v="23999.68"/>
    <n v="27857.349999999991"/>
    <n v="0.53719524623758819"/>
  </r>
  <r>
    <d v="2024-06-01T00:00:00"/>
    <x v="5"/>
    <x v="4"/>
    <x v="0"/>
    <n v="176"/>
    <n v="1120.24"/>
    <n v="197162.23999999999"/>
    <n v="6982.99"/>
    <n v="190179.25"/>
    <n v="119430.02"/>
    <n v="70749.23"/>
    <n v="0.3720134031446648"/>
  </r>
  <r>
    <d v="2024-06-01T00:00:00"/>
    <x v="5"/>
    <x v="4"/>
    <x v="1"/>
    <n v="127"/>
    <n v="635.66"/>
    <n v="80728.819999999992"/>
    <n v="9051.3700000000008"/>
    <n v="71677.45"/>
    <n v="29459.79"/>
    <n v="42217.659999999996"/>
    <n v="0.58899500470510602"/>
  </r>
  <r>
    <d v="2024-06-01T00:00:00"/>
    <x v="5"/>
    <x v="4"/>
    <x v="2"/>
    <n v="361"/>
    <n v="289.77"/>
    <n v="104606.96999999999"/>
    <n v="10782.35"/>
    <n v="93824.619999999981"/>
    <n v="61298.65"/>
    <n v="32525.969999999979"/>
    <n v="0.34666775095918306"/>
  </r>
  <r>
    <d v="2024-06-01T00:00:00"/>
    <x v="5"/>
    <x v="4"/>
    <x v="3"/>
    <n v="412"/>
    <n v="708.72"/>
    <n v="291992.64"/>
    <n v="4694.0200000000004"/>
    <n v="287298.62"/>
    <n v="153481.73000000001"/>
    <n v="133816.88999999998"/>
    <n v="0.46577630620014809"/>
  </r>
  <r>
    <d v="2024-06-01T00:00:00"/>
    <x v="5"/>
    <x v="4"/>
    <x v="4"/>
    <n v="276"/>
    <n v="567.02"/>
    <n v="156497.51999999999"/>
    <n v="2461.7600000000002"/>
    <n v="154035.75999999998"/>
    <n v="95690.34"/>
    <n v="58345.419999999984"/>
    <n v="0.37877840833842735"/>
  </r>
  <r>
    <d v="2024-06-01T00:00:00"/>
    <x v="5"/>
    <x v="4"/>
    <x v="5"/>
    <n v="77"/>
    <n v="171.07"/>
    <n v="13172.39"/>
    <n v="636.38"/>
    <n v="12536.01"/>
    <n v="5809.62"/>
    <n v="6726.39"/>
    <n v="0.53656546221644685"/>
  </r>
  <r>
    <d v="2024-07-01T00:00:00"/>
    <x v="6"/>
    <x v="0"/>
    <x v="0"/>
    <n v="175"/>
    <n v="275.75"/>
    <n v="48256.25"/>
    <n v="6446.03"/>
    <n v="41810.22"/>
    <n v="24169.56"/>
    <n v="17640.66"/>
    <n v="0.42192219988318647"/>
  </r>
  <r>
    <d v="2024-07-01T00:00:00"/>
    <x v="6"/>
    <x v="0"/>
    <x v="1"/>
    <n v="117"/>
    <n v="522.86"/>
    <n v="61174.62"/>
    <n v="5953.72"/>
    <n v="55220.9"/>
    <n v="30033.25"/>
    <n v="25187.65"/>
    <n v="0.45612530762809012"/>
  </r>
  <r>
    <d v="2024-07-01T00:00:00"/>
    <x v="6"/>
    <x v="0"/>
    <x v="2"/>
    <n v="277"/>
    <n v="713.96"/>
    <n v="197766.92"/>
    <n v="17408.66"/>
    <n v="180358.26"/>
    <n v="112477.15"/>
    <n v="67881.110000000015"/>
    <n v="0.37636817964422598"/>
  </r>
  <r>
    <d v="2024-07-01T00:00:00"/>
    <x v="6"/>
    <x v="0"/>
    <x v="3"/>
    <n v="418"/>
    <n v="742.68"/>
    <n v="310440.24"/>
    <n v="17637.939999999999"/>
    <n v="292802.3"/>
    <n v="146762.48000000001"/>
    <n v="146039.81999999998"/>
    <n v="0.49876595914717875"/>
  </r>
  <r>
    <d v="2024-07-01T00:00:00"/>
    <x v="6"/>
    <x v="0"/>
    <x v="4"/>
    <n v="229"/>
    <n v="828.21"/>
    <n v="189660.09"/>
    <n v="16238.08"/>
    <n v="173422.01"/>
    <n v="87895.31"/>
    <n v="85526.700000000012"/>
    <n v="0.49317096486195727"/>
  </r>
  <r>
    <d v="2024-07-01T00:00:00"/>
    <x v="6"/>
    <x v="0"/>
    <x v="5"/>
    <n v="414"/>
    <n v="496.87"/>
    <n v="205704.18"/>
    <n v="28809.65"/>
    <n v="176894.53"/>
    <n v="71157.649999999994"/>
    <n v="105736.88"/>
    <n v="0.5977396813796334"/>
  </r>
  <r>
    <d v="2024-07-01T00:00:00"/>
    <x v="6"/>
    <x v="1"/>
    <x v="0"/>
    <n v="326"/>
    <n v="310.5"/>
    <n v="101223"/>
    <n v="3734.49"/>
    <n v="97488.51"/>
    <n v="43694.78"/>
    <n v="53793.729999999996"/>
    <n v="0.55179559109068343"/>
  </r>
  <r>
    <d v="2024-07-01T00:00:00"/>
    <x v="6"/>
    <x v="1"/>
    <x v="1"/>
    <n v="380"/>
    <n v="242.28"/>
    <n v="92066.4"/>
    <n v="11128.96"/>
    <n v="80937.440000000002"/>
    <n v="33726.31"/>
    <n v="47211.130000000005"/>
    <n v="0.5833039690902011"/>
  </r>
  <r>
    <d v="2024-07-01T00:00:00"/>
    <x v="6"/>
    <x v="1"/>
    <x v="2"/>
    <n v="186"/>
    <n v="234.25"/>
    <n v="43570.5"/>
    <n v="3427.98"/>
    <n v="40142.519999999997"/>
    <n v="20999.32"/>
    <n v="19143.199999999997"/>
    <n v="0.47688087344790508"/>
  </r>
  <r>
    <d v="2024-07-01T00:00:00"/>
    <x v="6"/>
    <x v="1"/>
    <x v="3"/>
    <n v="85"/>
    <n v="1197.1199999999999"/>
    <n v="101755.2"/>
    <n v="13685.21"/>
    <n v="88069.989999999991"/>
    <n v="50446.45"/>
    <n v="37623.539999999994"/>
    <n v="0.42720045727267592"/>
  </r>
  <r>
    <d v="2024-07-01T00:00:00"/>
    <x v="6"/>
    <x v="1"/>
    <x v="4"/>
    <n v="124"/>
    <n v="1058.78"/>
    <n v="131288.72"/>
    <n v="16090.85"/>
    <n v="115197.87"/>
    <n v="54992.1"/>
    <n v="60205.77"/>
    <n v="0.52262919444604317"/>
  </r>
  <r>
    <d v="2024-07-01T00:00:00"/>
    <x v="6"/>
    <x v="1"/>
    <x v="5"/>
    <n v="484"/>
    <n v="1011.9"/>
    <n v="489759.6"/>
    <n v="52780.7"/>
    <n v="436978.89999999997"/>
    <n v="244931.49"/>
    <n v="192047.40999999997"/>
    <n v="0.43948897761425093"/>
  </r>
  <r>
    <d v="2024-07-01T00:00:00"/>
    <x v="6"/>
    <x v="2"/>
    <x v="0"/>
    <n v="75"/>
    <n v="443.98"/>
    <n v="33298.5"/>
    <n v="3843.44"/>
    <n v="29455.06"/>
    <n v="13434.84"/>
    <n v="16020.220000000001"/>
    <n v="0.54388685679132887"/>
  </r>
  <r>
    <d v="2024-07-01T00:00:00"/>
    <x v="6"/>
    <x v="2"/>
    <x v="1"/>
    <n v="167"/>
    <n v="896.5"/>
    <n v="149715.5"/>
    <n v="4480.3900000000003"/>
    <n v="145235.10999999999"/>
    <n v="90172.73"/>
    <n v="55062.37999999999"/>
    <n v="0.37912581881887925"/>
  </r>
  <r>
    <d v="2024-07-01T00:00:00"/>
    <x v="6"/>
    <x v="2"/>
    <x v="2"/>
    <n v="189"/>
    <n v="270.58"/>
    <n v="51139.619999999995"/>
    <n v="4684.03"/>
    <n v="46455.59"/>
    <n v="22604.79"/>
    <n v="23850.799999999996"/>
    <n v="0.51341076499082239"/>
  </r>
  <r>
    <d v="2024-07-01T00:00:00"/>
    <x v="6"/>
    <x v="2"/>
    <x v="3"/>
    <n v="342"/>
    <n v="681.41"/>
    <n v="233042.22"/>
    <n v="32579.8"/>
    <n v="200462.42"/>
    <n v="99467.98"/>
    <n v="100994.44000000002"/>
    <n v="0.50380734703292518"/>
  </r>
  <r>
    <d v="2024-07-01T00:00:00"/>
    <x v="6"/>
    <x v="2"/>
    <x v="4"/>
    <n v="308"/>
    <n v="204.41"/>
    <n v="62958.28"/>
    <n v="3178.8"/>
    <n v="59779.479999999996"/>
    <n v="26322.36"/>
    <n v="33457.119999999995"/>
    <n v="0.55967566128042601"/>
  </r>
  <r>
    <d v="2024-07-01T00:00:00"/>
    <x v="6"/>
    <x v="2"/>
    <x v="5"/>
    <n v="456"/>
    <n v="726.37"/>
    <n v="331224.72000000003"/>
    <n v="10022.719999999999"/>
    <n v="321202.00000000006"/>
    <n v="194446.53"/>
    <n v="126755.47000000006"/>
    <n v="0.39462852037035895"/>
  </r>
  <r>
    <d v="2024-07-01T00:00:00"/>
    <x v="6"/>
    <x v="3"/>
    <x v="0"/>
    <n v="133"/>
    <n v="417.37"/>
    <n v="55510.21"/>
    <n v="5674.55"/>
    <n v="49835.659999999996"/>
    <n v="31300.2"/>
    <n v="18535.459999999995"/>
    <n v="0.37193166499651048"/>
  </r>
  <r>
    <d v="2024-07-01T00:00:00"/>
    <x v="6"/>
    <x v="3"/>
    <x v="1"/>
    <n v="448"/>
    <n v="645.15"/>
    <n v="289027.20000000001"/>
    <n v="17854.98"/>
    <n v="271172.22000000003"/>
    <n v="136849.9"/>
    <n v="134322.32000000004"/>
    <n v="0.49533952998577813"/>
  </r>
  <r>
    <d v="2024-07-01T00:00:00"/>
    <x v="6"/>
    <x v="3"/>
    <x v="2"/>
    <n v="354"/>
    <n v="1043.26"/>
    <n v="369314.04"/>
    <n v="41324.83"/>
    <n v="327989.20999999996"/>
    <n v="171392.56"/>
    <n v="156596.64999999997"/>
    <n v="0.4774445171534758"/>
  </r>
  <r>
    <d v="2024-07-01T00:00:00"/>
    <x v="6"/>
    <x v="3"/>
    <x v="3"/>
    <n v="422"/>
    <n v="917.41"/>
    <n v="387147.01999999996"/>
    <n v="54491.360000000001"/>
    <n v="332655.65999999997"/>
    <n v="151148.73000000001"/>
    <n v="181506.92999999996"/>
    <n v="0.54563006683848392"/>
  </r>
  <r>
    <d v="2024-07-01T00:00:00"/>
    <x v="6"/>
    <x v="3"/>
    <x v="4"/>
    <n v="84"/>
    <n v="1122.77"/>
    <n v="94312.68"/>
    <n v="10208.36"/>
    <n v="84104.319999999992"/>
    <n v="34855.22"/>
    <n v="49249.099999999991"/>
    <n v="0.58557158538348564"/>
  </r>
  <r>
    <d v="2024-07-01T00:00:00"/>
    <x v="6"/>
    <x v="3"/>
    <x v="5"/>
    <n v="398"/>
    <n v="296.76"/>
    <n v="118110.48"/>
    <n v="14089.41"/>
    <n v="104021.06999999999"/>
    <n v="47900.47"/>
    <n v="56120.599999999991"/>
    <n v="0.53951185082022324"/>
  </r>
  <r>
    <d v="2024-07-01T00:00:00"/>
    <x v="6"/>
    <x v="4"/>
    <x v="0"/>
    <n v="335"/>
    <n v="1016.39"/>
    <n v="340490.65"/>
    <n v="9520.3700000000008"/>
    <n v="330970.28000000003"/>
    <n v="155790.20000000001"/>
    <n v="175180.08000000002"/>
    <n v="0.52929247907093047"/>
  </r>
  <r>
    <d v="2024-07-01T00:00:00"/>
    <x v="6"/>
    <x v="4"/>
    <x v="1"/>
    <n v="127"/>
    <n v="699.22"/>
    <n v="88800.94"/>
    <n v="4779.67"/>
    <n v="84021.27"/>
    <n v="55719.56"/>
    <n v="28301.710000000006"/>
    <n v="0.33683982639157922"/>
  </r>
  <r>
    <d v="2024-07-01T00:00:00"/>
    <x v="6"/>
    <x v="4"/>
    <x v="2"/>
    <n v="138"/>
    <n v="867.13"/>
    <n v="119663.94"/>
    <n v="8112.29"/>
    <n v="111551.65000000001"/>
    <n v="68507.740000000005"/>
    <n v="43043.91"/>
    <n v="0.38586529199702557"/>
  </r>
  <r>
    <d v="2024-07-01T00:00:00"/>
    <x v="6"/>
    <x v="4"/>
    <x v="3"/>
    <n v="337"/>
    <n v="635.80999999999995"/>
    <n v="214267.96999999997"/>
    <n v="9686.34"/>
    <n v="204581.62999999998"/>
    <n v="127716.8"/>
    <n v="76864.829999999973"/>
    <n v="0.37571716483048834"/>
  </r>
  <r>
    <d v="2024-07-01T00:00:00"/>
    <x v="6"/>
    <x v="4"/>
    <x v="4"/>
    <n v="192"/>
    <n v="756.36"/>
    <n v="145221.12"/>
    <n v="7740.92"/>
    <n v="137480.19999999998"/>
    <n v="71138.39"/>
    <n v="66341.809999999983"/>
    <n v="0.48255537888365008"/>
  </r>
  <r>
    <d v="2024-07-01T00:00:00"/>
    <x v="6"/>
    <x v="4"/>
    <x v="5"/>
    <n v="499"/>
    <n v="720.73"/>
    <n v="359644.27"/>
    <n v="48901.13"/>
    <n v="310743.14"/>
    <n v="182490.56"/>
    <n v="128252.58000000002"/>
    <n v="0.41272859635775067"/>
  </r>
  <r>
    <d v="2024-08-01T00:00:00"/>
    <x v="7"/>
    <x v="0"/>
    <x v="0"/>
    <n v="484"/>
    <n v="603.1"/>
    <n v="291900.40000000002"/>
    <n v="14572.36"/>
    <n v="277328.04000000004"/>
    <n v="171711.74"/>
    <n v="105616.30000000005"/>
    <n v="0.38083527363479014"/>
  </r>
  <r>
    <d v="2024-08-01T00:00:00"/>
    <x v="7"/>
    <x v="0"/>
    <x v="1"/>
    <n v="91"/>
    <n v="296.24"/>
    <n v="26957.84"/>
    <n v="3210.78"/>
    <n v="23747.06"/>
    <n v="13916.3"/>
    <n v="9830.760000000002"/>
    <n v="0.41397798295873262"/>
  </r>
  <r>
    <d v="2024-08-01T00:00:00"/>
    <x v="7"/>
    <x v="0"/>
    <x v="2"/>
    <n v="280"/>
    <n v="751.81"/>
    <n v="210506.8"/>
    <n v="31503.16"/>
    <n v="179003.63999999998"/>
    <n v="112006.33"/>
    <n v="66997.309999999983"/>
    <n v="0.37427903700729209"/>
  </r>
  <r>
    <d v="2024-08-01T00:00:00"/>
    <x v="7"/>
    <x v="0"/>
    <x v="3"/>
    <n v="460"/>
    <n v="931.14"/>
    <n v="428324.39999999997"/>
    <n v="2154.41"/>
    <n v="426169.99"/>
    <n v="243328.96"/>
    <n v="182841.03"/>
    <n v="0.429033095455642"/>
  </r>
  <r>
    <d v="2024-08-01T00:00:00"/>
    <x v="7"/>
    <x v="0"/>
    <x v="4"/>
    <n v="59"/>
    <n v="668.68"/>
    <n v="39452.119999999995"/>
    <n v="4465.79"/>
    <n v="34986.329999999994"/>
    <n v="15074.73"/>
    <n v="19911.599999999995"/>
    <n v="0.56912514116227675"/>
  </r>
  <r>
    <d v="2024-08-01T00:00:00"/>
    <x v="7"/>
    <x v="0"/>
    <x v="5"/>
    <n v="446"/>
    <n v="266.16000000000003"/>
    <n v="118707.36000000002"/>
    <n v="15072.02"/>
    <n v="103635.34000000001"/>
    <n v="45417.84"/>
    <n v="58217.500000000015"/>
    <n v="0.56175335556384542"/>
  </r>
  <r>
    <d v="2024-08-01T00:00:00"/>
    <x v="7"/>
    <x v="1"/>
    <x v="0"/>
    <n v="233"/>
    <n v="677.4"/>
    <n v="157834.19999999998"/>
    <n v="12781.27"/>
    <n v="145052.93"/>
    <n v="79185.45"/>
    <n v="65867.48"/>
    <n v="0.45409272325626238"/>
  </r>
  <r>
    <d v="2024-08-01T00:00:00"/>
    <x v="7"/>
    <x v="1"/>
    <x v="1"/>
    <n v="373"/>
    <n v="908.37"/>
    <n v="338822.01"/>
    <n v="36594.629999999997"/>
    <n v="302227.38"/>
    <n v="179022.66"/>
    <n v="123204.72"/>
    <n v="0.40765571934614264"/>
  </r>
  <r>
    <d v="2024-08-01T00:00:00"/>
    <x v="7"/>
    <x v="1"/>
    <x v="2"/>
    <n v="292"/>
    <n v="743.78"/>
    <n v="217183.75999999998"/>
    <n v="23331.37"/>
    <n v="193852.38999999998"/>
    <n v="112377.94"/>
    <n v="81474.449999999983"/>
    <n v="0.42029118134679683"/>
  </r>
  <r>
    <d v="2024-08-01T00:00:00"/>
    <x v="7"/>
    <x v="1"/>
    <x v="3"/>
    <n v="197"/>
    <n v="340.68"/>
    <n v="67113.960000000006"/>
    <n v="9145.4599999999991"/>
    <n v="57968.500000000007"/>
    <n v="33332.9"/>
    <n v="24635.600000000006"/>
    <n v="0.42498253361739569"/>
  </r>
  <r>
    <d v="2024-08-01T00:00:00"/>
    <x v="7"/>
    <x v="1"/>
    <x v="4"/>
    <n v="249"/>
    <n v="594.78"/>
    <n v="148100.22"/>
    <n v="6396.37"/>
    <n v="141703.85"/>
    <n v="82823.789999999994"/>
    <n v="58880.060000000012"/>
    <n v="0.41551489250292079"/>
  </r>
  <r>
    <d v="2024-08-01T00:00:00"/>
    <x v="7"/>
    <x v="1"/>
    <x v="5"/>
    <n v="267"/>
    <n v="765.54"/>
    <n v="204399.18"/>
    <n v="15510.48"/>
    <n v="188888.69999999998"/>
    <n v="110204.52"/>
    <n v="78684.179999999978"/>
    <n v="0.41656372244607531"/>
  </r>
  <r>
    <d v="2024-08-01T00:00:00"/>
    <x v="7"/>
    <x v="2"/>
    <x v="0"/>
    <n v="160"/>
    <n v="912.4"/>
    <n v="145984"/>
    <n v="12984.46"/>
    <n v="132999.54"/>
    <n v="57278.09"/>
    <n v="75721.450000000012"/>
    <n v="0.56933617965896732"/>
  </r>
  <r>
    <d v="2024-08-01T00:00:00"/>
    <x v="7"/>
    <x v="2"/>
    <x v="1"/>
    <n v="373"/>
    <n v="979.59"/>
    <n v="365387.07"/>
    <n v="1261.82"/>
    <n v="364125.25"/>
    <n v="216803.87"/>
    <n v="147321.38"/>
    <n v="0.4045898492345697"/>
  </r>
  <r>
    <d v="2024-08-01T00:00:00"/>
    <x v="7"/>
    <x v="2"/>
    <x v="2"/>
    <n v="141"/>
    <n v="543.16"/>
    <n v="76585.56"/>
    <n v="791.76"/>
    <n v="75793.8"/>
    <n v="32075.66"/>
    <n v="43718.14"/>
    <n v="0.57680364356979064"/>
  </r>
  <r>
    <d v="2024-08-01T00:00:00"/>
    <x v="7"/>
    <x v="2"/>
    <x v="3"/>
    <n v="345"/>
    <n v="1032.46"/>
    <n v="356198.7"/>
    <n v="48657.79"/>
    <n v="307540.91000000003"/>
    <n v="134347.17000000001"/>
    <n v="173193.74000000002"/>
    <n v="0.56315675205617366"/>
  </r>
  <r>
    <d v="2024-08-01T00:00:00"/>
    <x v="7"/>
    <x v="2"/>
    <x v="4"/>
    <n v="150"/>
    <n v="1184.08"/>
    <n v="177612"/>
    <n v="22349.759999999998"/>
    <n v="155262.24"/>
    <n v="67911.520000000004"/>
    <n v="87350.719999999987"/>
    <n v="0.56260118364903144"/>
  </r>
  <r>
    <d v="2024-08-01T00:00:00"/>
    <x v="7"/>
    <x v="2"/>
    <x v="5"/>
    <n v="362"/>
    <n v="498.75"/>
    <n v="180547.5"/>
    <n v="8434.57"/>
    <n v="172112.93"/>
    <n v="80586.490000000005"/>
    <n v="91526.439999999988"/>
    <n v="0.53178131358288994"/>
  </r>
  <r>
    <d v="2024-08-01T00:00:00"/>
    <x v="7"/>
    <x v="3"/>
    <x v="0"/>
    <n v="448"/>
    <n v="568.95000000000005"/>
    <n v="254889.60000000003"/>
    <n v="2093.73"/>
    <n v="252795.87000000002"/>
    <n v="126539.29"/>
    <n v="126256.58000000003"/>
    <n v="0.49944083342817275"/>
  </r>
  <r>
    <d v="2024-08-01T00:00:00"/>
    <x v="7"/>
    <x v="3"/>
    <x v="1"/>
    <n v="485"/>
    <n v="977.18"/>
    <n v="473932.3"/>
    <n v="42918.47"/>
    <n v="431013.82999999996"/>
    <n v="187180.77"/>
    <n v="243833.05999999997"/>
    <n v="0.56571980532504029"/>
  </r>
  <r>
    <d v="2024-08-01T00:00:00"/>
    <x v="7"/>
    <x v="3"/>
    <x v="2"/>
    <n v="293"/>
    <n v="714.27"/>
    <n v="209281.11"/>
    <n v="28876.26"/>
    <n v="180404.84999999998"/>
    <n v="90906.69"/>
    <n v="89498.159999999974"/>
    <n v="0.49609619697031421"/>
  </r>
  <r>
    <d v="2024-08-01T00:00:00"/>
    <x v="7"/>
    <x v="3"/>
    <x v="3"/>
    <n v="259"/>
    <n v="654.88"/>
    <n v="169613.92"/>
    <n v="23367.41"/>
    <n v="146246.51"/>
    <n v="84255.61"/>
    <n v="61990.900000000009"/>
    <n v="0.42387951685137654"/>
  </r>
  <r>
    <d v="2024-08-01T00:00:00"/>
    <x v="7"/>
    <x v="3"/>
    <x v="4"/>
    <n v="492"/>
    <n v="625.05999999999995"/>
    <n v="307529.51999999996"/>
    <n v="6497.65"/>
    <n v="301031.86999999994"/>
    <n v="136342.18"/>
    <n v="164689.68999999994"/>
    <n v="0.54708390178089772"/>
  </r>
  <r>
    <d v="2024-08-01T00:00:00"/>
    <x v="7"/>
    <x v="3"/>
    <x v="5"/>
    <n v="229"/>
    <n v="589.87"/>
    <n v="135080.23000000001"/>
    <n v="18536.64"/>
    <n v="116543.59000000001"/>
    <n v="59287.839999999997"/>
    <n v="57255.750000000015"/>
    <n v="0.49128184570253935"/>
  </r>
  <r>
    <d v="2024-08-01T00:00:00"/>
    <x v="7"/>
    <x v="4"/>
    <x v="0"/>
    <n v="112"/>
    <n v="441.47"/>
    <n v="49444.639999999999"/>
    <n v="1632.39"/>
    <n v="47812.25"/>
    <n v="22175.52"/>
    <n v="25636.73"/>
    <n v="0.53619584939006215"/>
  </r>
  <r>
    <d v="2024-08-01T00:00:00"/>
    <x v="7"/>
    <x v="4"/>
    <x v="1"/>
    <n v="98"/>
    <n v="336.94"/>
    <n v="33020.120000000003"/>
    <n v="4760.2"/>
    <n v="28259.920000000002"/>
    <n v="12564.33"/>
    <n v="15695.590000000002"/>
    <n v="0.55540107686079798"/>
  </r>
  <r>
    <d v="2024-08-01T00:00:00"/>
    <x v="7"/>
    <x v="4"/>
    <x v="2"/>
    <n v="167"/>
    <n v="1053.6600000000001"/>
    <n v="175961.22"/>
    <n v="14122.73"/>
    <n v="161838.49"/>
    <n v="73691.350000000006"/>
    <n v="88147.139999999985"/>
    <n v="0.54466116187811686"/>
  </r>
  <r>
    <d v="2024-08-01T00:00:00"/>
    <x v="7"/>
    <x v="4"/>
    <x v="3"/>
    <n v="376"/>
    <n v="775.15"/>
    <n v="291456.39999999997"/>
    <n v="2932.48"/>
    <n v="288523.92"/>
    <n v="180324.03"/>
    <n v="108199.88999999998"/>
    <n v="0.37501185343662319"/>
  </r>
  <r>
    <d v="2024-08-01T00:00:00"/>
    <x v="7"/>
    <x v="4"/>
    <x v="4"/>
    <n v="428"/>
    <n v="989.77"/>
    <n v="423621.56"/>
    <n v="22201.18"/>
    <n v="401420.38"/>
    <n v="216955.49"/>
    <n v="184464.89"/>
    <n v="0.4595304553296472"/>
  </r>
  <r>
    <d v="2024-08-01T00:00:00"/>
    <x v="7"/>
    <x v="4"/>
    <x v="5"/>
    <n v="354"/>
    <n v="188.38"/>
    <n v="66686.52"/>
    <n v="4722.08"/>
    <n v="61964.44"/>
    <n v="35285.800000000003"/>
    <n v="26678.639999999999"/>
    <n v="0.43054758503425511"/>
  </r>
  <r>
    <d v="2024-09-01T00:00:00"/>
    <x v="8"/>
    <x v="0"/>
    <x v="0"/>
    <n v="67"/>
    <n v="458.75"/>
    <n v="30736.25"/>
    <n v="3292.13"/>
    <n v="27444.12"/>
    <n v="15321.9"/>
    <n v="12122.22"/>
    <n v="0.44170554566879899"/>
  </r>
  <r>
    <d v="2024-09-01T00:00:00"/>
    <x v="8"/>
    <x v="0"/>
    <x v="1"/>
    <n v="162"/>
    <n v="570.79999999999995"/>
    <n v="92469.599999999991"/>
    <n v="7762.46"/>
    <n v="84707.139999999985"/>
    <n v="37827.839999999997"/>
    <n v="46879.299999999988"/>
    <n v="0.55342796368759462"/>
  </r>
  <r>
    <d v="2024-09-01T00:00:00"/>
    <x v="8"/>
    <x v="0"/>
    <x v="2"/>
    <n v="434"/>
    <n v="501.08"/>
    <n v="217468.72"/>
    <n v="2462.94"/>
    <n v="215005.78"/>
    <n v="134588"/>
    <n v="80417.78"/>
    <n v="0.37402613083238972"/>
  </r>
  <r>
    <d v="2024-09-01T00:00:00"/>
    <x v="8"/>
    <x v="0"/>
    <x v="3"/>
    <n v="315"/>
    <n v="434.28"/>
    <n v="136798.19999999998"/>
    <n v="13214.7"/>
    <n v="123583.49999999999"/>
    <n v="64587.24"/>
    <n v="58996.259999999987"/>
    <n v="0.47737974729636234"/>
  </r>
  <r>
    <d v="2024-09-01T00:00:00"/>
    <x v="8"/>
    <x v="0"/>
    <x v="4"/>
    <n v="136"/>
    <n v="1177.8800000000001"/>
    <n v="160191.68000000002"/>
    <n v="20179.080000000002"/>
    <n v="140012.60000000003"/>
    <n v="92422.06"/>
    <n v="47590.540000000037"/>
    <n v="0.33990183740606222"/>
  </r>
  <r>
    <d v="2024-09-01T00:00:00"/>
    <x v="8"/>
    <x v="0"/>
    <x v="5"/>
    <n v="57"/>
    <n v="178.45"/>
    <n v="10171.65"/>
    <n v="338.67"/>
    <n v="9832.98"/>
    <n v="4614.84"/>
    <n v="5218.1399999999994"/>
    <n v="0.53067737349206445"/>
  </r>
  <r>
    <d v="2024-09-01T00:00:00"/>
    <x v="8"/>
    <x v="1"/>
    <x v="0"/>
    <n v="492"/>
    <n v="680.78"/>
    <n v="334943.76"/>
    <n v="29896.19"/>
    <n v="305047.57"/>
    <n v="153067.19"/>
    <n v="151980.38"/>
    <n v="0.49821862209884182"/>
  </r>
  <r>
    <d v="2024-09-01T00:00:00"/>
    <x v="8"/>
    <x v="1"/>
    <x v="1"/>
    <n v="278"/>
    <n v="337.47"/>
    <n v="93816.66"/>
    <n v="9185.77"/>
    <n v="84630.89"/>
    <n v="39899.64"/>
    <n v="44731.25"/>
    <n v="0.52854519195059868"/>
  </r>
  <r>
    <d v="2024-09-01T00:00:00"/>
    <x v="8"/>
    <x v="1"/>
    <x v="2"/>
    <n v="467"/>
    <n v="995.58"/>
    <n v="464935.86000000004"/>
    <n v="68954.320000000007"/>
    <n v="395981.54000000004"/>
    <n v="230049.13"/>
    <n v="165932.41000000003"/>
    <n v="0.41904077144606289"/>
  </r>
  <r>
    <d v="2024-09-01T00:00:00"/>
    <x v="8"/>
    <x v="1"/>
    <x v="3"/>
    <n v="351"/>
    <n v="1021.73"/>
    <n v="358627.23"/>
    <n v="21366.12"/>
    <n v="337261.11"/>
    <n v="202500.18"/>
    <n v="134760.93"/>
    <n v="0.39957447213525449"/>
  </r>
  <r>
    <d v="2024-09-01T00:00:00"/>
    <x v="8"/>
    <x v="1"/>
    <x v="4"/>
    <n v="447"/>
    <n v="457.81"/>
    <n v="204641.07"/>
    <n v="27514.07"/>
    <n v="177127"/>
    <n v="71541.7"/>
    <n v="105585.3"/>
    <n v="0.59609940889869983"/>
  </r>
  <r>
    <d v="2024-09-01T00:00:00"/>
    <x v="8"/>
    <x v="1"/>
    <x v="5"/>
    <n v="312"/>
    <n v="922.7"/>
    <n v="287882.40000000002"/>
    <n v="36624.17"/>
    <n v="251258.23000000004"/>
    <n v="109757.9"/>
    <n v="141500.33000000005"/>
    <n v="0.56316694581506854"/>
  </r>
  <r>
    <d v="2024-09-01T00:00:00"/>
    <x v="8"/>
    <x v="2"/>
    <x v="0"/>
    <n v="452"/>
    <n v="762.19"/>
    <n v="344509.88"/>
    <n v="21777.74"/>
    <n v="322732.14"/>
    <n v="215521.01"/>
    <n v="107211.13"/>
    <n v="0.33219849129373974"/>
  </r>
  <r>
    <d v="2024-09-01T00:00:00"/>
    <x v="8"/>
    <x v="2"/>
    <x v="1"/>
    <n v="352"/>
    <n v="806"/>
    <n v="283712"/>
    <n v="14293.38"/>
    <n v="269418.62"/>
    <n v="174457.23"/>
    <n v="94961.389999999985"/>
    <n v="0.35246780641961561"/>
  </r>
  <r>
    <d v="2024-09-01T00:00:00"/>
    <x v="8"/>
    <x v="2"/>
    <x v="2"/>
    <n v="244"/>
    <n v="769.81"/>
    <n v="187833.63999999998"/>
    <n v="7552.71"/>
    <n v="180280.93"/>
    <n v="105869.02"/>
    <n v="74411.909999999989"/>
    <n v="0.41275530362529189"/>
  </r>
  <r>
    <d v="2024-09-01T00:00:00"/>
    <x v="8"/>
    <x v="2"/>
    <x v="3"/>
    <n v="471"/>
    <n v="962.53"/>
    <n v="453351.63"/>
    <n v="24668.53"/>
    <n v="428683.1"/>
    <n v="282210.83"/>
    <n v="146472.26999999996"/>
    <n v="0.34167959968564182"/>
  </r>
  <r>
    <d v="2024-09-01T00:00:00"/>
    <x v="8"/>
    <x v="2"/>
    <x v="4"/>
    <n v="404"/>
    <n v="1145.8800000000001"/>
    <n v="462935.52"/>
    <n v="53025.04"/>
    <n v="409910.48000000004"/>
    <n v="181194.35"/>
    <n v="228716.13000000003"/>
    <n v="0.55796604663535321"/>
  </r>
  <r>
    <d v="2024-09-01T00:00:00"/>
    <x v="8"/>
    <x v="2"/>
    <x v="5"/>
    <n v="251"/>
    <n v="744.07"/>
    <n v="186761.57"/>
    <n v="27604.31"/>
    <n v="159157.26"/>
    <n v="86154.95"/>
    <n v="73002.310000000012"/>
    <n v="0.45868036431388681"/>
  </r>
  <r>
    <d v="2024-09-01T00:00:00"/>
    <x v="8"/>
    <x v="3"/>
    <x v="0"/>
    <n v="273"/>
    <n v="596.47"/>
    <n v="162836.31"/>
    <n v="548.82000000000005"/>
    <n v="162287.49"/>
    <n v="77995.89"/>
    <n v="84291.599999999991"/>
    <n v="0.51939678160035618"/>
  </r>
  <r>
    <d v="2024-09-01T00:00:00"/>
    <x v="8"/>
    <x v="3"/>
    <x v="1"/>
    <n v="89"/>
    <n v="883.79"/>
    <n v="78657.31"/>
    <n v="4749.53"/>
    <n v="73907.78"/>
    <n v="34397.19"/>
    <n v="39510.589999999997"/>
    <n v="0.53459311049526848"/>
  </r>
  <r>
    <d v="2024-09-01T00:00:00"/>
    <x v="8"/>
    <x v="3"/>
    <x v="2"/>
    <n v="327"/>
    <n v="1026.68"/>
    <n v="335724.36000000004"/>
    <n v="49573.17"/>
    <n v="286151.19000000006"/>
    <n v="159588.54"/>
    <n v="126562.65000000005"/>
    <n v="0.44229293612233456"/>
  </r>
  <r>
    <d v="2024-09-01T00:00:00"/>
    <x v="8"/>
    <x v="3"/>
    <x v="3"/>
    <n v="158"/>
    <n v="875.78"/>
    <n v="138373.24"/>
    <n v="14180.15"/>
    <n v="124193.09"/>
    <n v="80325.009999999995"/>
    <n v="43868.08"/>
    <n v="0.35322480501934528"/>
  </r>
  <r>
    <d v="2024-09-01T00:00:00"/>
    <x v="8"/>
    <x v="3"/>
    <x v="4"/>
    <n v="177"/>
    <n v="273.64"/>
    <n v="48434.28"/>
    <n v="4188.47"/>
    <n v="44245.81"/>
    <n v="21336.06"/>
    <n v="22909.749999999996"/>
    <n v="0.51778349181538319"/>
  </r>
  <r>
    <d v="2024-09-01T00:00:00"/>
    <x v="8"/>
    <x v="3"/>
    <x v="5"/>
    <n v="66"/>
    <n v="575.51"/>
    <n v="37983.659999999996"/>
    <n v="2834.33"/>
    <n v="35149.329999999994"/>
    <n v="21654.12"/>
    <n v="13495.209999999995"/>
    <n v="0.38393932402125441"/>
  </r>
  <r>
    <d v="2024-09-01T00:00:00"/>
    <x v="8"/>
    <x v="4"/>
    <x v="0"/>
    <n v="166"/>
    <n v="161.55000000000001"/>
    <n v="26817.300000000003"/>
    <n v="550.64"/>
    <n v="26266.660000000003"/>
    <n v="17598.810000000001"/>
    <n v="8667.8500000000022"/>
    <n v="0.32999437309501861"/>
  </r>
  <r>
    <d v="2024-09-01T00:00:00"/>
    <x v="8"/>
    <x v="4"/>
    <x v="1"/>
    <n v="183"/>
    <n v="918.79"/>
    <n v="168138.57"/>
    <n v="6323.62"/>
    <n v="161814.95000000001"/>
    <n v="95459.4"/>
    <n v="66355.550000000017"/>
    <n v="0.41007057753316373"/>
  </r>
  <r>
    <d v="2024-09-01T00:00:00"/>
    <x v="8"/>
    <x v="4"/>
    <x v="2"/>
    <n v="358"/>
    <n v="334.14"/>
    <n v="119622.12"/>
    <n v="16407.580000000002"/>
    <n v="103214.54"/>
    <n v="54252.78"/>
    <n v="48961.759999999995"/>
    <n v="0.47436882439237726"/>
  </r>
  <r>
    <d v="2024-09-01T00:00:00"/>
    <x v="8"/>
    <x v="4"/>
    <x v="3"/>
    <n v="239"/>
    <n v="694.86"/>
    <n v="166071.54"/>
    <n v="1169.96"/>
    <n v="164901.58000000002"/>
    <n v="74186.75"/>
    <n v="90714.830000000016"/>
    <n v="0.5501149837375725"/>
  </r>
  <r>
    <d v="2024-09-01T00:00:00"/>
    <x v="8"/>
    <x v="4"/>
    <x v="4"/>
    <n v="412"/>
    <n v="343.59"/>
    <n v="141559.07999999999"/>
    <n v="1918.2"/>
    <n v="139640.87999999998"/>
    <n v="88154.7"/>
    <n v="51486.179999999978"/>
    <n v="0.36870420753578742"/>
  </r>
  <r>
    <d v="2024-09-01T00:00:00"/>
    <x v="8"/>
    <x v="4"/>
    <x v="5"/>
    <n v="78"/>
    <n v="558.76"/>
    <n v="43583.28"/>
    <n v="1887.33"/>
    <n v="41695.949999999997"/>
    <n v="21127.41"/>
    <n v="20568.539999999997"/>
    <n v="0.49329826997586096"/>
  </r>
  <r>
    <d v="2024-10-01T00:00:00"/>
    <x v="9"/>
    <x v="0"/>
    <x v="0"/>
    <n v="162"/>
    <n v="907.61"/>
    <n v="147032.82"/>
    <n v="13462.43"/>
    <n v="133570.39000000001"/>
    <n v="91467.94"/>
    <n v="42102.450000000012"/>
    <n v="0.31520795888969111"/>
  </r>
  <r>
    <d v="2024-10-01T00:00:00"/>
    <x v="9"/>
    <x v="0"/>
    <x v="1"/>
    <n v="104"/>
    <n v="846.85"/>
    <n v="88072.400000000009"/>
    <n v="12376.33"/>
    <n v="75696.070000000007"/>
    <n v="46914.28"/>
    <n v="28781.790000000008"/>
    <n v="0.38022832625260472"/>
  </r>
  <r>
    <d v="2024-10-01T00:00:00"/>
    <x v="9"/>
    <x v="0"/>
    <x v="2"/>
    <n v="338"/>
    <n v="433.41"/>
    <n v="146492.58000000002"/>
    <n v="11862.44"/>
    <n v="134630.14000000001"/>
    <n v="60395.64"/>
    <n v="74234.500000000015"/>
    <n v="0.55139584642785044"/>
  </r>
  <r>
    <d v="2024-10-01T00:00:00"/>
    <x v="9"/>
    <x v="0"/>
    <x v="3"/>
    <n v="293"/>
    <n v="204"/>
    <n v="59772"/>
    <n v="4450.32"/>
    <n v="55321.68"/>
    <n v="32034.18"/>
    <n v="23287.5"/>
    <n v="0.42094708620562499"/>
  </r>
  <r>
    <d v="2024-10-01T00:00:00"/>
    <x v="9"/>
    <x v="0"/>
    <x v="4"/>
    <n v="250"/>
    <n v="959.46"/>
    <n v="239865"/>
    <n v="3835.38"/>
    <n v="236029.62"/>
    <n v="99732.27"/>
    <n v="136297.34999999998"/>
    <n v="0.57745866811123103"/>
  </r>
  <r>
    <d v="2024-10-01T00:00:00"/>
    <x v="9"/>
    <x v="0"/>
    <x v="5"/>
    <n v="66"/>
    <n v="583.42999999999995"/>
    <n v="38506.379999999997"/>
    <n v="4071.62"/>
    <n v="34434.759999999995"/>
    <n v="19954.46"/>
    <n v="14480.299999999996"/>
    <n v="0.42051403872133847"/>
  </r>
  <r>
    <d v="2024-10-01T00:00:00"/>
    <x v="9"/>
    <x v="1"/>
    <x v="0"/>
    <n v="74"/>
    <n v="408.72"/>
    <n v="30245.280000000002"/>
    <n v="3716.1"/>
    <n v="26529.180000000004"/>
    <n v="16974.03"/>
    <n v="9555.1500000000051"/>
    <n v="0.36017509776027767"/>
  </r>
  <r>
    <d v="2024-10-01T00:00:00"/>
    <x v="9"/>
    <x v="1"/>
    <x v="1"/>
    <n v="221"/>
    <n v="1166.08"/>
    <n v="257703.67999999999"/>
    <n v="203.09"/>
    <n v="257500.59"/>
    <n v="110964.25"/>
    <n v="146536.34"/>
    <n v="0.5690718611557356"/>
  </r>
  <r>
    <d v="2024-10-01T00:00:00"/>
    <x v="9"/>
    <x v="1"/>
    <x v="2"/>
    <n v="150"/>
    <n v="246.16"/>
    <n v="36924"/>
    <n v="5080.63"/>
    <n v="31843.37"/>
    <n v="14044.38"/>
    <n v="17798.989999999998"/>
    <n v="0.55895434434232305"/>
  </r>
  <r>
    <d v="2024-10-01T00:00:00"/>
    <x v="9"/>
    <x v="1"/>
    <x v="3"/>
    <n v="379"/>
    <n v="875.09"/>
    <n v="331659.11"/>
    <n v="25934.12"/>
    <n v="305724.99"/>
    <n v="130242.38"/>
    <n v="175482.61"/>
    <n v="0.57398843974121971"/>
  </r>
  <r>
    <d v="2024-10-01T00:00:00"/>
    <x v="9"/>
    <x v="1"/>
    <x v="4"/>
    <n v="129"/>
    <n v="1066.5899999999999"/>
    <n v="137590.10999999999"/>
    <n v="15112.04"/>
    <n v="122478.06999999998"/>
    <n v="78627.039999999994"/>
    <n v="43851.029999999984"/>
    <n v="0.35803168681544373"/>
  </r>
  <r>
    <d v="2024-10-01T00:00:00"/>
    <x v="9"/>
    <x v="1"/>
    <x v="5"/>
    <n v="264"/>
    <n v="910.31"/>
    <n v="240321.84"/>
    <n v="22971.1"/>
    <n v="217350.74"/>
    <n v="150879.01999999999"/>
    <n v="66471.72"/>
    <n v="0.30582697809080384"/>
  </r>
  <r>
    <d v="2024-10-01T00:00:00"/>
    <x v="9"/>
    <x v="2"/>
    <x v="0"/>
    <n v="138"/>
    <n v="829"/>
    <n v="114402"/>
    <n v="11895.09"/>
    <n v="102506.91"/>
    <n v="42589.440000000002"/>
    <n v="59917.47"/>
    <n v="0.58452127763874651"/>
  </r>
  <r>
    <d v="2024-10-01T00:00:00"/>
    <x v="9"/>
    <x v="2"/>
    <x v="1"/>
    <n v="75"/>
    <n v="191.4"/>
    <n v="14355"/>
    <n v="1519.28"/>
    <n v="12835.72"/>
    <n v="8697.16"/>
    <n v="4138.5599999999995"/>
    <n v="0.32242523208670798"/>
  </r>
  <r>
    <d v="2024-10-01T00:00:00"/>
    <x v="9"/>
    <x v="2"/>
    <x v="2"/>
    <n v="456"/>
    <n v="733.6"/>
    <n v="334521.60000000003"/>
    <n v="23744.85"/>
    <n v="310776.75000000006"/>
    <n v="153479.1"/>
    <n v="157297.65000000005"/>
    <n v="0.50614355803643618"/>
  </r>
  <r>
    <d v="2024-10-01T00:00:00"/>
    <x v="9"/>
    <x v="2"/>
    <x v="3"/>
    <n v="384"/>
    <n v="882.29"/>
    <n v="338799.35999999999"/>
    <n v="15111.25"/>
    <n v="323688.11"/>
    <n v="219240.06"/>
    <n v="104448.04999999999"/>
    <n v="0.32268114513072471"/>
  </r>
  <r>
    <d v="2024-10-01T00:00:00"/>
    <x v="9"/>
    <x v="2"/>
    <x v="4"/>
    <n v="364"/>
    <n v="1141.48"/>
    <n v="415498.72000000003"/>
    <n v="29555.31"/>
    <n v="385943.41000000003"/>
    <n v="254187.27"/>
    <n v="131756.14000000004"/>
    <n v="0.34138719974516479"/>
  </r>
  <r>
    <d v="2024-10-01T00:00:00"/>
    <x v="9"/>
    <x v="2"/>
    <x v="5"/>
    <n v="472"/>
    <n v="627.9"/>
    <n v="296368.8"/>
    <n v="23225"/>
    <n v="273143.8"/>
    <n v="162073.70000000001"/>
    <n v="111070.09999999998"/>
    <n v="0.40663599173768533"/>
  </r>
  <r>
    <d v="2024-10-01T00:00:00"/>
    <x v="9"/>
    <x v="3"/>
    <x v="0"/>
    <n v="63"/>
    <n v="776.08"/>
    <n v="48893.04"/>
    <n v="1686.87"/>
    <n v="47206.17"/>
    <n v="20589.919999999998"/>
    <n v="26616.25"/>
    <n v="0.56382989765956448"/>
  </r>
  <r>
    <d v="2024-10-01T00:00:00"/>
    <x v="9"/>
    <x v="3"/>
    <x v="1"/>
    <n v="147"/>
    <n v="1079.25"/>
    <n v="158649.75"/>
    <n v="12618.96"/>
    <n v="146030.79"/>
    <n v="77733.600000000006"/>
    <n v="68297.19"/>
    <n v="0.46769034119448372"/>
  </r>
  <r>
    <d v="2024-10-01T00:00:00"/>
    <x v="9"/>
    <x v="3"/>
    <x v="2"/>
    <n v="413"/>
    <n v="751.05"/>
    <n v="310183.64999999997"/>
    <n v="37407.08"/>
    <n v="272776.56999999995"/>
    <n v="153169.62"/>
    <n v="119606.94999999995"/>
    <n v="0.43847955856325921"/>
  </r>
  <r>
    <d v="2024-10-01T00:00:00"/>
    <x v="9"/>
    <x v="3"/>
    <x v="3"/>
    <n v="458"/>
    <n v="924.75"/>
    <n v="423535.5"/>
    <n v="33046.449999999997"/>
    <n v="390489.05"/>
    <n v="206195.84"/>
    <n v="184293.21"/>
    <n v="0.47195487299835936"/>
  </r>
  <r>
    <d v="2024-10-01T00:00:00"/>
    <x v="9"/>
    <x v="3"/>
    <x v="4"/>
    <n v="157"/>
    <n v="394.61"/>
    <n v="61953.770000000004"/>
    <n v="226.76"/>
    <n v="61727.01"/>
    <n v="40803.379999999997"/>
    <n v="20923.630000000005"/>
    <n v="0.33897041181810045"/>
  </r>
  <r>
    <d v="2024-10-01T00:00:00"/>
    <x v="9"/>
    <x v="3"/>
    <x v="5"/>
    <n v="463"/>
    <n v="150.25"/>
    <n v="69565.75"/>
    <n v="1935.38"/>
    <n v="67630.37"/>
    <n v="34842.43"/>
    <n v="32787.939999999995"/>
    <n v="0.48481089191142968"/>
  </r>
  <r>
    <d v="2024-10-01T00:00:00"/>
    <x v="9"/>
    <x v="4"/>
    <x v="0"/>
    <n v="145"/>
    <n v="988.72"/>
    <n v="143364.4"/>
    <n v="21460.23"/>
    <n v="121904.17"/>
    <n v="61587.64"/>
    <n v="60316.53"/>
    <n v="0.49478643757633556"/>
  </r>
  <r>
    <d v="2024-10-01T00:00:00"/>
    <x v="9"/>
    <x v="4"/>
    <x v="1"/>
    <n v="495"/>
    <n v="242.97"/>
    <n v="120270.15"/>
    <n v="678.27"/>
    <n v="119591.87999999999"/>
    <n v="65050.14"/>
    <n v="54541.739999999991"/>
    <n v="0.45606557903429562"/>
  </r>
  <r>
    <d v="2024-10-01T00:00:00"/>
    <x v="9"/>
    <x v="4"/>
    <x v="2"/>
    <n v="321"/>
    <n v="1067.3599999999999"/>
    <n v="342622.55999999994"/>
    <n v="50575.38"/>
    <n v="292047.17999999993"/>
    <n v="184130.5"/>
    <n v="107916.67999999993"/>
    <n v="0.36951796624093397"/>
  </r>
  <r>
    <d v="2024-10-01T00:00:00"/>
    <x v="9"/>
    <x v="4"/>
    <x v="3"/>
    <n v="458"/>
    <n v="503.19"/>
    <n v="230461.02"/>
    <n v="18063.05"/>
    <n v="212397.97"/>
    <n v="131619.1"/>
    <n v="80778.87"/>
    <n v="0.38031846537892994"/>
  </r>
  <r>
    <d v="2024-10-01T00:00:00"/>
    <x v="9"/>
    <x v="4"/>
    <x v="4"/>
    <n v="226"/>
    <n v="266"/>
    <n v="60116"/>
    <n v="3197.77"/>
    <n v="56918.23"/>
    <n v="27672.03"/>
    <n v="29246.200000000004"/>
    <n v="0.5138283463839266"/>
  </r>
  <r>
    <d v="2024-10-01T00:00:00"/>
    <x v="9"/>
    <x v="4"/>
    <x v="5"/>
    <n v="373"/>
    <n v="901.33"/>
    <n v="336196.09"/>
    <n v="29708.400000000001"/>
    <n v="306487.69"/>
    <n v="148088.63"/>
    <n v="158399.06"/>
    <n v="0.51682030035203042"/>
  </r>
  <r>
    <d v="2024-11-01T00:00:00"/>
    <x v="10"/>
    <x v="0"/>
    <x v="0"/>
    <n v="486"/>
    <n v="1187.1099999999999"/>
    <n v="576935.46"/>
    <n v="37019.620000000003"/>
    <n v="539915.84"/>
    <n v="278217.55"/>
    <n v="261698.28999999998"/>
    <n v="0.48470200466798674"/>
  </r>
  <r>
    <d v="2024-11-01T00:00:00"/>
    <x v="10"/>
    <x v="0"/>
    <x v="1"/>
    <n v="393"/>
    <n v="280.66000000000003"/>
    <n v="110299.38"/>
    <n v="15823.81"/>
    <n v="94475.57"/>
    <n v="60407.38"/>
    <n v="34068.19000000001"/>
    <n v="0.36060316968714778"/>
  </r>
  <r>
    <d v="2024-11-01T00:00:00"/>
    <x v="10"/>
    <x v="0"/>
    <x v="2"/>
    <n v="476"/>
    <n v="767.98"/>
    <n v="365558.48"/>
    <n v="53864.89"/>
    <n v="311693.58999999997"/>
    <n v="207357.18"/>
    <n v="104336.40999999997"/>
    <n v="0.33474031339560106"/>
  </r>
  <r>
    <d v="2024-11-01T00:00:00"/>
    <x v="10"/>
    <x v="0"/>
    <x v="3"/>
    <n v="393"/>
    <n v="640.77"/>
    <n v="251822.61"/>
    <n v="23170.63"/>
    <n v="228651.97999999998"/>
    <n v="102918.58"/>
    <n v="125733.39999999998"/>
    <n v="0.54988983694783655"/>
  </r>
  <r>
    <d v="2024-11-01T00:00:00"/>
    <x v="10"/>
    <x v="0"/>
    <x v="4"/>
    <n v="101"/>
    <n v="218.24"/>
    <n v="22042.240000000002"/>
    <n v="1327.76"/>
    <n v="20714.480000000003"/>
    <n v="13492.33"/>
    <n v="7222.1500000000033"/>
    <n v="0.3486522471237512"/>
  </r>
  <r>
    <d v="2024-11-01T00:00:00"/>
    <x v="10"/>
    <x v="0"/>
    <x v="5"/>
    <n v="359"/>
    <n v="788.12"/>
    <n v="282935.08"/>
    <n v="21758.63"/>
    <n v="261176.45"/>
    <n v="122544.24"/>
    <n v="138632.21000000002"/>
    <n v="0.53079904409451928"/>
  </r>
  <r>
    <d v="2024-11-01T00:00:00"/>
    <x v="10"/>
    <x v="1"/>
    <x v="0"/>
    <n v="275"/>
    <n v="553.29999999999995"/>
    <n v="152157.5"/>
    <n v="838.36"/>
    <n v="151319.14000000001"/>
    <n v="103983.65"/>
    <n v="47335.49000000002"/>
    <n v="0.31281892032957637"/>
  </r>
  <r>
    <d v="2024-11-01T00:00:00"/>
    <x v="10"/>
    <x v="1"/>
    <x v="1"/>
    <n v="425"/>
    <n v="517.63"/>
    <n v="219992.75"/>
    <n v="1908.75"/>
    <n v="218084"/>
    <n v="150637.32999999999"/>
    <n v="67446.670000000013"/>
    <n v="0.30926922653656397"/>
  </r>
  <r>
    <d v="2024-11-01T00:00:00"/>
    <x v="10"/>
    <x v="1"/>
    <x v="2"/>
    <n v="226"/>
    <n v="694.17"/>
    <n v="156882.41999999998"/>
    <n v="14055.27"/>
    <n v="142827.15"/>
    <n v="79627.490000000005"/>
    <n v="63199.659999999989"/>
    <n v="0.44249052088485974"/>
  </r>
  <r>
    <d v="2024-11-01T00:00:00"/>
    <x v="10"/>
    <x v="1"/>
    <x v="3"/>
    <n v="428"/>
    <n v="566.04999999999995"/>
    <n v="242269.4"/>
    <n v="27554.7"/>
    <n v="214714.69999999998"/>
    <n v="130719.64"/>
    <n v="83995.059999999983"/>
    <n v="0.3911938027531417"/>
  </r>
  <r>
    <d v="2024-11-01T00:00:00"/>
    <x v="10"/>
    <x v="1"/>
    <x v="4"/>
    <n v="265"/>
    <n v="1092.31"/>
    <n v="289462.14999999997"/>
    <n v="20119.68"/>
    <n v="269342.46999999997"/>
    <n v="158072.04"/>
    <n v="111270.42999999996"/>
    <n v="0.41311877031498218"/>
  </r>
  <r>
    <d v="2024-11-01T00:00:00"/>
    <x v="10"/>
    <x v="1"/>
    <x v="5"/>
    <n v="430"/>
    <n v="713.82"/>
    <n v="306942.60000000003"/>
    <n v="27299.78"/>
    <n v="279642.82000000007"/>
    <n v="160522.21"/>
    <n v="119120.61000000007"/>
    <n v="0.42597414087012869"/>
  </r>
  <r>
    <d v="2024-11-01T00:00:00"/>
    <x v="10"/>
    <x v="2"/>
    <x v="0"/>
    <n v="147"/>
    <n v="630.29999999999995"/>
    <n v="92654.099999999991"/>
    <n v="5436.52"/>
    <n v="87217.579999999987"/>
    <n v="42029.09"/>
    <n v="45188.489999999991"/>
    <n v="0.51811217417405986"/>
  </r>
  <r>
    <d v="2024-11-01T00:00:00"/>
    <x v="10"/>
    <x v="2"/>
    <x v="1"/>
    <n v="78"/>
    <n v="1083.19"/>
    <n v="84488.82"/>
    <n v="12111.28"/>
    <n v="72377.540000000008"/>
    <n v="47670.62"/>
    <n v="24706.920000000006"/>
    <n v="0.34136169867060973"/>
  </r>
  <r>
    <d v="2024-11-01T00:00:00"/>
    <x v="10"/>
    <x v="2"/>
    <x v="2"/>
    <n v="58"/>
    <n v="495.5"/>
    <n v="28739"/>
    <n v="4015.94"/>
    <n v="24723.06"/>
    <n v="15342.24"/>
    <n v="9380.8200000000015"/>
    <n v="0.37943604068428427"/>
  </r>
  <r>
    <d v="2024-11-01T00:00:00"/>
    <x v="10"/>
    <x v="2"/>
    <x v="3"/>
    <n v="275"/>
    <n v="578.88"/>
    <n v="159192"/>
    <n v="8899.35"/>
    <n v="150292.65"/>
    <n v="71828.789999999994"/>
    <n v="78463.86"/>
    <n v="0.52207383394996365"/>
  </r>
  <r>
    <d v="2024-11-01T00:00:00"/>
    <x v="10"/>
    <x v="2"/>
    <x v="4"/>
    <n v="438"/>
    <n v="201.22"/>
    <n v="88134.36"/>
    <n v="7041.09"/>
    <n v="81093.27"/>
    <n v="55843.79"/>
    <n v="25249.480000000003"/>
    <n v="0.31136344606648619"/>
  </r>
  <r>
    <d v="2024-11-01T00:00:00"/>
    <x v="10"/>
    <x v="2"/>
    <x v="5"/>
    <n v="225"/>
    <n v="867.42"/>
    <n v="195169.5"/>
    <n v="2228.7600000000002"/>
    <n v="192940.74"/>
    <n v="126446.04"/>
    <n v="66494.7"/>
    <n v="0.34463794427242272"/>
  </r>
  <r>
    <d v="2024-11-01T00:00:00"/>
    <x v="10"/>
    <x v="3"/>
    <x v="0"/>
    <n v="89"/>
    <n v="1077.05"/>
    <n v="95857.45"/>
    <n v="7420.5"/>
    <n v="88436.95"/>
    <n v="59425.57"/>
    <n v="29011.379999999997"/>
    <n v="0.32804591293571295"/>
  </r>
  <r>
    <d v="2024-11-01T00:00:00"/>
    <x v="10"/>
    <x v="3"/>
    <x v="1"/>
    <n v="372"/>
    <n v="515.20000000000005"/>
    <n v="191654.40000000002"/>
    <n v="19491.72"/>
    <n v="172162.68000000002"/>
    <n v="98084.45"/>
    <n v="74078.230000000025"/>
    <n v="0.43028041849720283"/>
  </r>
  <r>
    <d v="2024-11-01T00:00:00"/>
    <x v="10"/>
    <x v="3"/>
    <x v="2"/>
    <n v="286"/>
    <n v="920.61"/>
    <n v="263294.46000000002"/>
    <n v="20586.740000000002"/>
    <n v="242707.72000000003"/>
    <n v="160295.89000000001"/>
    <n v="82411.830000000016"/>
    <n v="0.33955174561402501"/>
  </r>
  <r>
    <d v="2024-11-01T00:00:00"/>
    <x v="10"/>
    <x v="3"/>
    <x v="3"/>
    <n v="141"/>
    <n v="1043.1099999999999"/>
    <n v="147078.50999999998"/>
    <n v="19134.05"/>
    <n v="127944.45999999998"/>
    <n v="78367.12"/>
    <n v="49577.339999999982"/>
    <n v="0.38749110356165473"/>
  </r>
  <r>
    <d v="2024-11-01T00:00:00"/>
    <x v="10"/>
    <x v="3"/>
    <x v="4"/>
    <n v="412"/>
    <n v="400.62"/>
    <n v="165055.44"/>
    <n v="23027.47"/>
    <n v="142027.97"/>
    <n v="61320.61"/>
    <n v="80707.360000000001"/>
    <n v="0.56824976094497448"/>
  </r>
  <r>
    <d v="2024-11-01T00:00:00"/>
    <x v="10"/>
    <x v="3"/>
    <x v="5"/>
    <n v="204"/>
    <n v="940.35"/>
    <n v="191831.4"/>
    <n v="4563.82"/>
    <n v="187267.58"/>
    <n v="124394.59"/>
    <n v="62872.989999999991"/>
    <n v="0.33573878617964731"/>
  </r>
  <r>
    <d v="2024-11-01T00:00:00"/>
    <x v="10"/>
    <x v="4"/>
    <x v="0"/>
    <n v="363"/>
    <n v="638.74"/>
    <n v="231862.62"/>
    <n v="30573.57"/>
    <n v="201289.05"/>
    <n v="80826.320000000007"/>
    <n v="120462.72999999998"/>
    <n v="0.59845644857482305"/>
  </r>
  <r>
    <d v="2024-11-01T00:00:00"/>
    <x v="10"/>
    <x v="4"/>
    <x v="1"/>
    <n v="209"/>
    <n v="501.87"/>
    <n v="104890.83"/>
    <n v="11698.08"/>
    <n v="93192.75"/>
    <n v="41771.599999999999"/>
    <n v="51421.15"/>
    <n v="0.5517719994312863"/>
  </r>
  <r>
    <d v="2024-11-01T00:00:00"/>
    <x v="10"/>
    <x v="4"/>
    <x v="2"/>
    <n v="405"/>
    <n v="733.99"/>
    <n v="297265.95"/>
    <n v="33738.31"/>
    <n v="263527.64"/>
    <n v="125862.51"/>
    <n v="137665.13"/>
    <n v="0.5223935143956816"/>
  </r>
  <r>
    <d v="2024-11-01T00:00:00"/>
    <x v="10"/>
    <x v="4"/>
    <x v="3"/>
    <n v="499"/>
    <n v="451.39"/>
    <n v="225243.61"/>
    <n v="20843.830000000002"/>
    <n v="204399.77999999997"/>
    <n v="141926.18"/>
    <n v="62473.599999999977"/>
    <n v="0.30564416458765264"/>
  </r>
  <r>
    <d v="2024-11-01T00:00:00"/>
    <x v="10"/>
    <x v="4"/>
    <x v="4"/>
    <n v="66"/>
    <n v="271.64"/>
    <n v="17928.239999999998"/>
    <n v="1013.02"/>
    <n v="16915.219999999998"/>
    <n v="6812.13"/>
    <n v="10103.089999999997"/>
    <n v="0.59727807264700061"/>
  </r>
  <r>
    <d v="2024-11-01T00:00:00"/>
    <x v="10"/>
    <x v="4"/>
    <x v="5"/>
    <n v="414"/>
    <n v="968.84"/>
    <n v="401099.76"/>
    <n v="6436.49"/>
    <n v="394663.27"/>
    <n v="247970.24"/>
    <n v="146693.03000000003"/>
    <n v="0.37169161954189461"/>
  </r>
  <r>
    <d v="2024-12-01T00:00:00"/>
    <x v="11"/>
    <x v="0"/>
    <x v="0"/>
    <n v="123"/>
    <n v="603.85"/>
    <n v="74273.55"/>
    <n v="9359.82"/>
    <n v="64913.73"/>
    <n v="33602.29"/>
    <n v="31311.440000000002"/>
    <n v="0.48235465748155282"/>
  </r>
  <r>
    <d v="2024-12-01T00:00:00"/>
    <x v="11"/>
    <x v="0"/>
    <x v="1"/>
    <n v="384"/>
    <n v="1128.6300000000001"/>
    <n v="433393.92000000004"/>
    <n v="6664.06"/>
    <n v="426729.86000000004"/>
    <n v="290674.96000000002"/>
    <n v="136054.90000000002"/>
    <n v="0.31883144994821783"/>
  </r>
  <r>
    <d v="2024-12-01T00:00:00"/>
    <x v="11"/>
    <x v="0"/>
    <x v="2"/>
    <n v="401"/>
    <n v="959.4"/>
    <n v="384719.39999999997"/>
    <n v="54666.58"/>
    <n v="330052.81999999995"/>
    <n v="148495.15"/>
    <n v="181557.66999999995"/>
    <n v="0.55008671036351087"/>
  </r>
  <r>
    <d v="2024-12-01T00:00:00"/>
    <x v="11"/>
    <x v="0"/>
    <x v="3"/>
    <n v="61"/>
    <n v="220.72"/>
    <n v="13463.92"/>
    <n v="1175.74"/>
    <n v="12288.18"/>
    <n v="6190.35"/>
    <n v="6097.83"/>
    <n v="0.49623540670790955"/>
  </r>
  <r>
    <d v="2024-12-01T00:00:00"/>
    <x v="11"/>
    <x v="0"/>
    <x v="4"/>
    <n v="169"/>
    <n v="198.03"/>
    <n v="33467.07"/>
    <n v="4375.17"/>
    <n v="29091.9"/>
    <n v="20132.95"/>
    <n v="8958.9500000000007"/>
    <n v="0.30795341658674752"/>
  </r>
  <r>
    <d v="2024-12-01T00:00:00"/>
    <x v="11"/>
    <x v="0"/>
    <x v="5"/>
    <n v="334"/>
    <n v="618.26"/>
    <n v="206498.84"/>
    <n v="20058.48"/>
    <n v="186440.36"/>
    <n v="107821.96"/>
    <n v="78618.39999999998"/>
    <n v="0.42168122824907645"/>
  </r>
  <r>
    <d v="2024-12-01T00:00:00"/>
    <x v="11"/>
    <x v="1"/>
    <x v="0"/>
    <n v="56"/>
    <n v="218.91"/>
    <n v="12258.96"/>
    <n v="1510.63"/>
    <n v="10748.329999999998"/>
    <n v="5498.31"/>
    <n v="5250.0199999999977"/>
    <n v="0.48844983360205713"/>
  </r>
  <r>
    <d v="2024-12-01T00:00:00"/>
    <x v="11"/>
    <x v="1"/>
    <x v="1"/>
    <n v="465"/>
    <n v="958.93"/>
    <n v="445902.44999999995"/>
    <n v="45702.46"/>
    <n v="400199.98999999993"/>
    <n v="213615.07"/>
    <n v="186584.91999999993"/>
    <n v="0.46622919705720123"/>
  </r>
  <r>
    <d v="2024-12-01T00:00:00"/>
    <x v="11"/>
    <x v="1"/>
    <x v="2"/>
    <n v="479"/>
    <n v="641.97"/>
    <n v="307503.63"/>
    <n v="43556.52"/>
    <n v="263947.11"/>
    <n v="113670.96"/>
    <n v="150276.14999999997"/>
    <n v="0.56934190338359825"/>
  </r>
  <r>
    <d v="2024-12-01T00:00:00"/>
    <x v="11"/>
    <x v="1"/>
    <x v="3"/>
    <n v="88"/>
    <n v="703.38"/>
    <n v="61897.440000000002"/>
    <n v="7668.36"/>
    <n v="54229.08"/>
    <n v="26545.8"/>
    <n v="27683.280000000002"/>
    <n v="0.51048773093698074"/>
  </r>
  <r>
    <d v="2024-12-01T00:00:00"/>
    <x v="11"/>
    <x v="1"/>
    <x v="4"/>
    <n v="337"/>
    <n v="236.5"/>
    <n v="79700.5"/>
    <n v="8135.42"/>
    <n v="71565.08"/>
    <n v="42678.080000000002"/>
    <n v="28887"/>
    <n v="0.40364658294240707"/>
  </r>
  <r>
    <d v="2024-12-01T00:00:00"/>
    <x v="11"/>
    <x v="1"/>
    <x v="5"/>
    <n v="76"/>
    <n v="1061.46"/>
    <n v="80670.960000000006"/>
    <n v="11655.78"/>
    <n v="69015.180000000008"/>
    <n v="28254.17"/>
    <n v="40761.010000000009"/>
    <n v="0.59060934130723131"/>
  </r>
  <r>
    <d v="2024-12-01T00:00:00"/>
    <x v="11"/>
    <x v="2"/>
    <x v="0"/>
    <n v="70"/>
    <n v="1105"/>
    <n v="77350"/>
    <n v="9947.52"/>
    <n v="67402.48"/>
    <n v="46464.31"/>
    <n v="20938.169999999998"/>
    <n v="0.31064391102523231"/>
  </r>
  <r>
    <d v="2024-12-01T00:00:00"/>
    <x v="11"/>
    <x v="2"/>
    <x v="1"/>
    <n v="196"/>
    <n v="437.93"/>
    <n v="85834.28"/>
    <n v="12668.85"/>
    <n v="73165.429999999993"/>
    <n v="38250.9"/>
    <n v="34914.529999999992"/>
    <n v="0.47719981964159841"/>
  </r>
  <r>
    <d v="2024-12-01T00:00:00"/>
    <x v="11"/>
    <x v="2"/>
    <x v="2"/>
    <n v="429"/>
    <n v="910.64"/>
    <n v="390664.56"/>
    <n v="43705.81"/>
    <n v="346958.75"/>
    <n v="159638.41"/>
    <n v="187320.34"/>
    <n v="0.53989224943887426"/>
  </r>
  <r>
    <d v="2024-12-01T00:00:00"/>
    <x v="11"/>
    <x v="2"/>
    <x v="3"/>
    <n v="330"/>
    <n v="900.67"/>
    <n v="297221.09999999998"/>
    <n v="25089.19"/>
    <n v="272131.90999999997"/>
    <n v="147348.47"/>
    <n v="124783.43999999997"/>
    <n v="0.45854027188505747"/>
  </r>
  <r>
    <d v="2024-12-01T00:00:00"/>
    <x v="11"/>
    <x v="2"/>
    <x v="4"/>
    <n v="76"/>
    <n v="1166.5999999999999"/>
    <n v="88661.599999999991"/>
    <n v="2467.35"/>
    <n v="86194.249999999985"/>
    <n v="56938.8"/>
    <n v="29255.449999999983"/>
    <n v="0.33941301188884393"/>
  </r>
  <r>
    <d v="2024-12-01T00:00:00"/>
    <x v="11"/>
    <x v="2"/>
    <x v="5"/>
    <n v="358"/>
    <n v="311.33999999999997"/>
    <n v="111459.71999999999"/>
    <n v="7585.28"/>
    <n v="103874.43999999999"/>
    <n v="58076.86"/>
    <n v="45797.579999999987"/>
    <n v="0.44089364043743573"/>
  </r>
  <r>
    <d v="2024-12-01T00:00:00"/>
    <x v="11"/>
    <x v="3"/>
    <x v="0"/>
    <n v="248"/>
    <n v="807.53"/>
    <n v="200267.44"/>
    <n v="3942.61"/>
    <n v="196324.83000000002"/>
    <n v="80445.64"/>
    <n v="115879.19000000002"/>
    <n v="0.59024215123476742"/>
  </r>
  <r>
    <d v="2024-12-01T00:00:00"/>
    <x v="11"/>
    <x v="3"/>
    <x v="1"/>
    <n v="365"/>
    <n v="1165.8900000000001"/>
    <n v="425549.85000000003"/>
    <n v="11838.3"/>
    <n v="413711.55000000005"/>
    <n v="222837.12"/>
    <n v="190874.43000000005"/>
    <n v="0.46137080291812022"/>
  </r>
  <r>
    <d v="2024-12-01T00:00:00"/>
    <x v="11"/>
    <x v="3"/>
    <x v="2"/>
    <n v="271"/>
    <n v="273.17"/>
    <n v="74029.070000000007"/>
    <n v="1390.11"/>
    <n v="72638.960000000006"/>
    <n v="43995.21"/>
    <n v="28643.750000000007"/>
    <n v="0.39433039790217267"/>
  </r>
  <r>
    <d v="2024-12-01T00:00:00"/>
    <x v="11"/>
    <x v="3"/>
    <x v="3"/>
    <n v="277"/>
    <n v="736.33"/>
    <n v="203963.41"/>
    <n v="6900.29"/>
    <n v="197063.12"/>
    <n v="88333.08"/>
    <n v="108730.04"/>
    <n v="0.55175235224125141"/>
  </r>
  <r>
    <d v="2024-12-01T00:00:00"/>
    <x v="11"/>
    <x v="3"/>
    <x v="4"/>
    <n v="263"/>
    <n v="761.07"/>
    <n v="200161.41"/>
    <n v="8076.31"/>
    <n v="192085.1"/>
    <n v="122793.81"/>
    <n v="69291.290000000008"/>
    <n v="0.36073224836283507"/>
  </r>
  <r>
    <d v="2024-12-01T00:00:00"/>
    <x v="11"/>
    <x v="3"/>
    <x v="5"/>
    <n v="444"/>
    <n v="1183.57"/>
    <n v="525505.07999999996"/>
    <n v="11790.81"/>
    <n v="513714.26999999996"/>
    <n v="277086.99"/>
    <n v="236627.27999999997"/>
    <n v="0.46062041453510721"/>
  </r>
  <r>
    <d v="2024-12-01T00:00:00"/>
    <x v="11"/>
    <x v="4"/>
    <x v="0"/>
    <n v="369"/>
    <n v="565.32000000000005"/>
    <n v="208603.08000000002"/>
    <n v="30498.81"/>
    <n v="178104.27000000002"/>
    <n v="109813.09"/>
    <n v="68291.180000000022"/>
    <n v="0.38343370431264795"/>
  </r>
  <r>
    <d v="2024-12-01T00:00:00"/>
    <x v="11"/>
    <x v="4"/>
    <x v="1"/>
    <n v="60"/>
    <n v="879.73"/>
    <n v="52783.8"/>
    <n v="6810.08"/>
    <n v="45973.72"/>
    <n v="29145.279999999999"/>
    <n v="16828.440000000002"/>
    <n v="0.36604477514545269"/>
  </r>
  <r>
    <d v="2024-12-01T00:00:00"/>
    <x v="11"/>
    <x v="4"/>
    <x v="2"/>
    <n v="441"/>
    <n v="910.5"/>
    <n v="401530.5"/>
    <n v="45121.69"/>
    <n v="356408.81"/>
    <n v="158165.9"/>
    <n v="198242.91"/>
    <n v="0.55622337169499259"/>
  </r>
  <r>
    <d v="2024-12-01T00:00:00"/>
    <x v="11"/>
    <x v="4"/>
    <x v="3"/>
    <n v="125"/>
    <n v="1186"/>
    <n v="148250"/>
    <n v="3168.74"/>
    <n v="145081.26"/>
    <n v="79746.3"/>
    <n v="65334.960000000006"/>
    <n v="0.45033355789713986"/>
  </r>
  <r>
    <d v="2024-12-01T00:00:00"/>
    <x v="11"/>
    <x v="4"/>
    <x v="4"/>
    <n v="135"/>
    <n v="370.87"/>
    <n v="50067.45"/>
    <n v="2598.63"/>
    <n v="47468.82"/>
    <n v="30035.49"/>
    <n v="17433.329999999998"/>
    <n v="0.36725854992814227"/>
  </r>
  <r>
    <d v="2024-12-01T00:00:00"/>
    <x v="11"/>
    <x v="4"/>
    <x v="5"/>
    <n v="291"/>
    <n v="492.78"/>
    <n v="143398.97999999998"/>
    <n v="11135.9"/>
    <n v="132263.07999999999"/>
    <n v="56391.68"/>
    <n v="75871.399999999994"/>
    <n v="0.573640051328004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7A91C3-D248-48D1-8784-232D41626A98}"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69:C76" firstHeaderRow="1" firstDataRow="1" firstDataCol="1"/>
  <pivotFields count="12">
    <pivotField numFmtId="171" showAll="0"/>
    <pivotField showAll="0">
      <items count="13">
        <item x="0"/>
        <item x="1"/>
        <item x="2"/>
        <item x="3"/>
        <item x="4"/>
        <item x="5"/>
        <item x="6"/>
        <item x="7"/>
        <item x="8"/>
        <item x="9"/>
        <item x="10"/>
        <item x="11"/>
        <item t="default"/>
      </items>
    </pivotField>
    <pivotField showAll="0">
      <items count="6">
        <item x="4"/>
        <item x="2"/>
        <item x="0"/>
        <item x="1"/>
        <item x="3"/>
        <item t="default"/>
      </items>
    </pivotField>
    <pivotField axis="axisRow" showAll="0">
      <items count="7">
        <item x="5"/>
        <item x="3"/>
        <item x="0"/>
        <item x="1"/>
        <item x="4"/>
        <item x="2"/>
        <item t="default"/>
      </items>
    </pivotField>
    <pivotField numFmtId="4" showAll="0"/>
    <pivotField numFmtId="4" showAll="0"/>
    <pivotField numFmtId="4" showAll="0"/>
    <pivotField dataField="1" numFmtId="4" showAll="0"/>
    <pivotField numFmtId="4" showAll="0"/>
    <pivotField numFmtId="4" showAll="0"/>
    <pivotField numFmtId="4" showAll="0"/>
    <pivotField numFmtId="9" showAll="0"/>
  </pivotFields>
  <rowFields count="1">
    <field x="3"/>
  </rowFields>
  <rowItems count="7">
    <i>
      <x/>
    </i>
    <i>
      <x v="1"/>
    </i>
    <i>
      <x v="2"/>
    </i>
    <i>
      <x v="3"/>
    </i>
    <i>
      <x v="4"/>
    </i>
    <i>
      <x v="5"/>
    </i>
    <i t="grand">
      <x/>
    </i>
  </rowItems>
  <colItems count="1">
    <i/>
  </colItems>
  <dataFields count="1">
    <dataField name="Total Discount" fld="7" baseField="3" baseItem="0" numFmtId="4"/>
  </dataFields>
  <chartFormats count="8">
    <chartFormat chart="0" format="4"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3" count="1" selected="0">
            <x v="0"/>
          </reference>
        </references>
      </pivotArea>
    </chartFormat>
    <chartFormat chart="9" format="14">
      <pivotArea type="data" outline="0" fieldPosition="0">
        <references count="2">
          <reference field="4294967294" count="1" selected="0">
            <x v="0"/>
          </reference>
          <reference field="3" count="1" selected="0">
            <x v="1"/>
          </reference>
        </references>
      </pivotArea>
    </chartFormat>
    <chartFormat chart="9" format="15">
      <pivotArea type="data" outline="0" fieldPosition="0">
        <references count="2">
          <reference field="4294967294" count="1" selected="0">
            <x v="0"/>
          </reference>
          <reference field="3" count="1" selected="0">
            <x v="2"/>
          </reference>
        </references>
      </pivotArea>
    </chartFormat>
    <chartFormat chart="9" format="16">
      <pivotArea type="data" outline="0" fieldPosition="0">
        <references count="2">
          <reference field="4294967294" count="1" selected="0">
            <x v="0"/>
          </reference>
          <reference field="3" count="1" selected="0">
            <x v="3"/>
          </reference>
        </references>
      </pivotArea>
    </chartFormat>
    <chartFormat chart="9" format="17">
      <pivotArea type="data" outline="0" fieldPosition="0">
        <references count="2">
          <reference field="4294967294" count="1" selected="0">
            <x v="0"/>
          </reference>
          <reference field="3" count="1" selected="0">
            <x v="4"/>
          </reference>
        </references>
      </pivotArea>
    </chartFormat>
    <chartFormat chart="9" format="18">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47B404-6299-4305-BAAC-582B0130893E}"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B33:I47" firstHeaderRow="1" firstDataRow="2" firstDataCol="1"/>
  <pivotFields count="12">
    <pivotField numFmtId="171" showAll="0"/>
    <pivotField axis="axisRow" showAll="0">
      <items count="13">
        <item x="0"/>
        <item x="1"/>
        <item x="2"/>
        <item x="3"/>
        <item x="4"/>
        <item x="5"/>
        <item x="6"/>
        <item x="7"/>
        <item x="8"/>
        <item x="9"/>
        <item x="10"/>
        <item x="11"/>
        <item t="default"/>
      </items>
    </pivotField>
    <pivotField showAll="0">
      <items count="6">
        <item x="4"/>
        <item x="2"/>
        <item x="0"/>
        <item x="1"/>
        <item x="3"/>
        <item t="default"/>
      </items>
    </pivotField>
    <pivotField axis="axisCol" showAll="0">
      <items count="7">
        <item x="5"/>
        <item x="3"/>
        <item x="0"/>
        <item x="1"/>
        <item x="4"/>
        <item x="2"/>
        <item t="default"/>
      </items>
    </pivotField>
    <pivotField numFmtId="4" showAll="0"/>
    <pivotField numFmtId="4" showAll="0"/>
    <pivotField dataField="1" numFmtId="4" showAll="0"/>
    <pivotField numFmtId="4" showAll="0"/>
    <pivotField numFmtId="4" showAll="0"/>
    <pivotField numFmtId="4" showAll="0"/>
    <pivotField numFmtId="4" showAll="0"/>
    <pivotField numFmtId="9" showAll="0"/>
  </pivotFields>
  <rowFields count="1">
    <field x="1"/>
  </rowFields>
  <rowItems count="13">
    <i>
      <x/>
    </i>
    <i>
      <x v="1"/>
    </i>
    <i>
      <x v="2"/>
    </i>
    <i>
      <x v="3"/>
    </i>
    <i>
      <x v="4"/>
    </i>
    <i>
      <x v="5"/>
    </i>
    <i>
      <x v="6"/>
    </i>
    <i>
      <x v="7"/>
    </i>
    <i>
      <x v="8"/>
    </i>
    <i>
      <x v="9"/>
    </i>
    <i>
      <x v="10"/>
    </i>
    <i>
      <x v="11"/>
    </i>
    <i t="grand">
      <x/>
    </i>
  </rowItems>
  <colFields count="1">
    <field x="3"/>
  </colFields>
  <colItems count="7">
    <i>
      <x/>
    </i>
    <i>
      <x v="1"/>
    </i>
    <i>
      <x v="2"/>
    </i>
    <i>
      <x v="3"/>
    </i>
    <i>
      <x v="4"/>
    </i>
    <i>
      <x v="5"/>
    </i>
    <i t="grand">
      <x/>
    </i>
  </colItems>
  <dataFields count="1">
    <dataField name="Total Revenue" fld="6" baseField="1" baseItem="0" numFmtId="4"/>
  </dataFields>
  <chartFormats count="13">
    <chartFormat chart="0" format="0"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3" count="1" selected="0">
            <x v="1"/>
          </reference>
        </references>
      </pivotArea>
    </chartFormat>
    <chartFormat chart="0" format="8" series="1">
      <pivotArea type="data" outline="0" fieldPosition="0">
        <references count="2">
          <reference field="4294967294" count="1" selected="0">
            <x v="0"/>
          </reference>
          <reference field="3" count="1" selected="0">
            <x v="2"/>
          </reference>
        </references>
      </pivotArea>
    </chartFormat>
    <chartFormat chart="0" format="9" series="1">
      <pivotArea type="data" outline="0" fieldPosition="0">
        <references count="2">
          <reference field="4294967294" count="1" selected="0">
            <x v="0"/>
          </reference>
          <reference field="3" count="1" selected="0">
            <x v="3"/>
          </reference>
        </references>
      </pivotArea>
    </chartFormat>
    <chartFormat chart="0" format="10" series="1">
      <pivotArea type="data" outline="0" fieldPosition="0">
        <references count="2">
          <reference field="4294967294" count="1" selected="0">
            <x v="0"/>
          </reference>
          <reference field="3" count="1" selected="0">
            <x v="4"/>
          </reference>
        </references>
      </pivotArea>
    </chartFormat>
    <chartFormat chart="0" format="11" series="1">
      <pivotArea type="data" outline="0" fieldPosition="0">
        <references count="2">
          <reference field="4294967294" count="1" selected="0">
            <x v="0"/>
          </reference>
          <reference field="3" count="1" selected="0">
            <x v="5"/>
          </reference>
        </references>
      </pivotArea>
    </chartFormat>
    <chartFormat chart="0" format="12" series="1">
      <pivotArea type="data" outline="0" fieldPosition="0">
        <references count="2">
          <reference field="4294967294" count="1" selected="0">
            <x v="0"/>
          </reference>
          <reference field="3" count="1" selected="0">
            <x v="0"/>
          </reference>
        </references>
      </pivotArea>
    </chartFormat>
    <chartFormat chart="23" format="19" series="1">
      <pivotArea type="data" outline="0" fieldPosition="0">
        <references count="2">
          <reference field="4294967294" count="1" selected="0">
            <x v="0"/>
          </reference>
          <reference field="3" count="1" selected="0">
            <x v="0"/>
          </reference>
        </references>
      </pivotArea>
    </chartFormat>
    <chartFormat chart="23" format="20" series="1">
      <pivotArea type="data" outline="0" fieldPosition="0">
        <references count="2">
          <reference field="4294967294" count="1" selected="0">
            <x v="0"/>
          </reference>
          <reference field="3" count="1" selected="0">
            <x v="1"/>
          </reference>
        </references>
      </pivotArea>
    </chartFormat>
    <chartFormat chart="23" format="21" series="1">
      <pivotArea type="data" outline="0" fieldPosition="0">
        <references count="2">
          <reference field="4294967294" count="1" selected="0">
            <x v="0"/>
          </reference>
          <reference field="3" count="1" selected="0">
            <x v="2"/>
          </reference>
        </references>
      </pivotArea>
    </chartFormat>
    <chartFormat chart="23" format="22" series="1">
      <pivotArea type="data" outline="0" fieldPosition="0">
        <references count="2">
          <reference field="4294967294" count="1" selected="0">
            <x v="0"/>
          </reference>
          <reference field="3" count="1" selected="0">
            <x v="3"/>
          </reference>
        </references>
      </pivotArea>
    </chartFormat>
    <chartFormat chart="23" format="23" series="1">
      <pivotArea type="data" outline="0" fieldPosition="0">
        <references count="2">
          <reference field="4294967294" count="1" selected="0">
            <x v="0"/>
          </reference>
          <reference field="3" count="1" selected="0">
            <x v="4"/>
          </reference>
        </references>
      </pivotArea>
    </chartFormat>
    <chartFormat chart="23" format="24"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5A1EE1-EF82-470B-8225-1722F345674C}"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7:C24" firstHeaderRow="1" firstDataRow="1" firstDataCol="1"/>
  <pivotFields count="12">
    <pivotField numFmtId="171" showAll="0"/>
    <pivotField showAll="0">
      <items count="13">
        <item x="0"/>
        <item x="1"/>
        <item x="2"/>
        <item x="3"/>
        <item x="4"/>
        <item x="5"/>
        <item x="6"/>
        <item x="7"/>
        <item x="8"/>
        <item x="9"/>
        <item x="10"/>
        <item x="11"/>
        <item t="default"/>
      </items>
    </pivotField>
    <pivotField showAll="0">
      <items count="6">
        <item x="4"/>
        <item x="2"/>
        <item x="0"/>
        <item x="1"/>
        <item x="3"/>
        <item t="default"/>
      </items>
    </pivotField>
    <pivotField axis="axisRow" showAll="0">
      <items count="7">
        <item x="5"/>
        <item x="3"/>
        <item x="0"/>
        <item x="1"/>
        <item x="4"/>
        <item x="2"/>
        <item t="default"/>
      </items>
    </pivotField>
    <pivotField numFmtId="4" showAll="0"/>
    <pivotField numFmtId="4" showAll="0"/>
    <pivotField dataField="1" numFmtId="4" showAll="0"/>
    <pivotField numFmtId="4" showAll="0"/>
    <pivotField numFmtId="4" showAll="0"/>
    <pivotField numFmtId="4" showAll="0"/>
    <pivotField numFmtId="4" showAll="0"/>
    <pivotField numFmtId="9" showAll="0"/>
  </pivotFields>
  <rowFields count="1">
    <field x="3"/>
  </rowFields>
  <rowItems count="7">
    <i>
      <x/>
    </i>
    <i>
      <x v="1"/>
    </i>
    <i>
      <x v="2"/>
    </i>
    <i>
      <x v="3"/>
    </i>
    <i>
      <x v="4"/>
    </i>
    <i>
      <x v="5"/>
    </i>
    <i t="grand">
      <x/>
    </i>
  </rowItems>
  <colItems count="1">
    <i/>
  </colItems>
  <dataFields count="1">
    <dataField name="Total Revenue" fld="6" baseField="3" baseItem="0" numFmtId="4"/>
  </dataFields>
  <chartFormats count="2">
    <chartFormat chart="0" format="0"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78AB55-4E94-430A-804E-C05DF6E98DED}"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9" firstHeaderRow="1" firstDataRow="1" firstDataCol="1"/>
  <pivotFields count="12">
    <pivotField numFmtId="171" showAll="0"/>
    <pivotField showAll="0">
      <items count="13">
        <item x="0"/>
        <item x="1"/>
        <item x="2"/>
        <item x="3"/>
        <item x="4"/>
        <item x="5"/>
        <item x="6"/>
        <item x="7"/>
        <item x="8"/>
        <item x="9"/>
        <item x="10"/>
        <item x="11"/>
        <item t="default"/>
      </items>
    </pivotField>
    <pivotField axis="axisRow" showAll="0">
      <items count="6">
        <item x="4"/>
        <item x="2"/>
        <item x="0"/>
        <item x="1"/>
        <item x="3"/>
        <item t="default"/>
      </items>
    </pivotField>
    <pivotField showAll="0">
      <items count="7">
        <item x="5"/>
        <item x="3"/>
        <item x="0"/>
        <item x="1"/>
        <item x="4"/>
        <item x="2"/>
        <item t="default"/>
      </items>
    </pivotField>
    <pivotField numFmtId="4" showAll="0"/>
    <pivotField numFmtId="4" showAll="0"/>
    <pivotField numFmtId="4" showAll="0"/>
    <pivotField numFmtId="4" showAll="0"/>
    <pivotField numFmtId="4" showAll="0"/>
    <pivotField numFmtId="4" showAll="0"/>
    <pivotField dataField="1" numFmtId="4" showAll="0"/>
    <pivotField numFmtId="9" showAll="0"/>
  </pivotFields>
  <rowFields count="1">
    <field x="2"/>
  </rowFields>
  <rowItems count="6">
    <i>
      <x/>
    </i>
    <i>
      <x v="1"/>
    </i>
    <i>
      <x v="2"/>
    </i>
    <i>
      <x v="3"/>
    </i>
    <i>
      <x v="4"/>
    </i>
    <i t="grand">
      <x/>
    </i>
  </rowItems>
  <colItems count="1">
    <i/>
  </colItems>
  <dataFields count="1">
    <dataField name="Total Profit" fld="10" baseField="2" baseItem="0" numFmtId="4"/>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7BA15E-1F1D-464D-B9D3-38D7EB1B69B2}" name="PivotTable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8:J9" firstHeaderRow="0" firstDataRow="1" firstDataCol="0"/>
  <pivotFields count="12">
    <pivotField numFmtId="171" showAll="0"/>
    <pivotField showAll="0">
      <items count="13">
        <item x="0"/>
        <item x="1"/>
        <item x="2"/>
        <item x="3"/>
        <item x="4"/>
        <item x="5"/>
        <item x="6"/>
        <item x="7"/>
        <item x="8"/>
        <item x="9"/>
        <item x="10"/>
        <item x="11"/>
        <item t="default"/>
      </items>
    </pivotField>
    <pivotField showAll="0">
      <items count="6">
        <item x="4"/>
        <item x="2"/>
        <item x="0"/>
        <item x="1"/>
        <item x="3"/>
        <item t="default"/>
      </items>
    </pivotField>
    <pivotField showAll="0">
      <items count="7">
        <item x="5"/>
        <item x="3"/>
        <item x="0"/>
        <item x="1"/>
        <item x="4"/>
        <item x="2"/>
        <item t="default"/>
      </items>
    </pivotField>
    <pivotField numFmtId="4" showAll="0"/>
    <pivotField numFmtId="4" showAll="0"/>
    <pivotField dataField="1" numFmtId="4" showAll="0"/>
    <pivotField numFmtId="4" showAll="0"/>
    <pivotField dataField="1" numFmtId="4" showAll="0"/>
    <pivotField numFmtId="4" showAll="0"/>
    <pivotField dataField="1" numFmtId="4" showAll="0"/>
    <pivotField dataField="1" numFmtId="9" showAll="0"/>
  </pivotFields>
  <rowItems count="1">
    <i/>
  </rowItems>
  <colFields count="1">
    <field x="-2"/>
  </colFields>
  <colItems count="4">
    <i>
      <x/>
    </i>
    <i i="1">
      <x v="1"/>
    </i>
    <i i="2">
      <x v="2"/>
    </i>
    <i i="3">
      <x v="3"/>
    </i>
  </colItems>
  <dataFields count="4">
    <dataField name="Total Revenue" fld="6" baseField="0" baseItem="1" numFmtId="4"/>
    <dataField name="Total Net Revenue" fld="8" baseField="0" baseItem="1" numFmtId="4"/>
    <dataField name="Total Profit" fld="10" baseField="0" baseItem="1" numFmtId="4"/>
    <dataField name="Avg Profit Margin" fld="11" subtotal="average" baseField="0" baseItem="1" numFmtId="9"/>
  </dataFields>
  <formats count="3">
    <format dxfId="4">
      <pivotArea type="all" dataOnly="0" outline="0" fieldPosition="0"/>
    </format>
    <format dxfId="5">
      <pivotArea outline="0" collapsedLevelsAreSubtotals="1" fieldPosition="0"/>
    </format>
    <format dxfId="6">
      <pivotArea dataOnly="0" labelOnly="1" outline="0" fieldPosition="0">
        <references count="1">
          <reference field="4294967294" count="4">
            <x v="0"/>
            <x v="1"/>
            <x v="2"/>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41938C5-FE65-442A-B0EF-2D70C3BD7294}" sourceName="Month">
  <pivotTables>
    <pivotTable tabId="5" name="PivotTable3"/>
    <pivotTable tabId="4" name="PivotTable7"/>
    <pivotTable tabId="5" name="PivotTable1"/>
    <pivotTable tabId="5" name="PivotTable2"/>
    <pivotTable tabId="5" name="PivotTable4"/>
  </pivotTables>
  <data>
    <tabular pivotCacheId="1325712667">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9B9960-0251-4D49-B5BD-FD4BD26EFF7A}" sourceName="Region">
  <pivotTables>
    <pivotTable tabId="5" name="PivotTable3"/>
    <pivotTable tabId="4" name="PivotTable7"/>
    <pivotTable tabId="5" name="PivotTable1"/>
    <pivotTable tabId="5" name="PivotTable2"/>
    <pivotTable tabId="5" name="PivotTable4"/>
  </pivotTables>
  <data>
    <tabular pivotCacheId="1325712667">
      <items count="5">
        <i x="4" s="1"/>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4555084-7E76-47FF-9862-FC4F67C81300}" sourceName="Product">
  <pivotTables>
    <pivotTable tabId="5" name="PivotTable3"/>
    <pivotTable tabId="4" name="PivotTable7"/>
    <pivotTable tabId="5" name="PivotTable1"/>
    <pivotTable tabId="5" name="PivotTable2"/>
    <pivotTable tabId="5" name="PivotTable4"/>
  </pivotTables>
  <data>
    <tabular pivotCacheId="1325712667">
      <items count="6">
        <i x="5" s="1"/>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0147E77-8C03-4473-B186-76E390252905}" cache="Slicer_Month" caption="Month" rowHeight="247650"/>
  <slicer name="Region" xr10:uid="{6FAF00BB-89C9-4FFC-8D12-C676893A4F29}" cache="Slicer_Region" caption="Region" rowHeight="247650"/>
  <slicer name="Product" xr10:uid="{B8D4BAF7-9F8C-49B4-87D6-E2CD05DC4C72}" cache="Slicer_Product" caption="Product"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1692-A0C7-4C97-958E-99089FC8BA53}">
  <dimension ref="A1:J361"/>
  <sheetViews>
    <sheetView workbookViewId="0">
      <pane ySplit="1" topLeftCell="A2" activePane="bottomLeft" state="frozen"/>
      <selection pane="bottomLeft" sqref="A1:XFD1048576"/>
    </sheetView>
  </sheetViews>
  <sheetFormatPr defaultRowHeight="14.4" x14ac:dyDescent="0.3"/>
  <cols>
    <col min="1" max="2" width="6.88671875" bestFit="1" customWidth="1"/>
    <col min="3" max="3" width="11.21875" bestFit="1" customWidth="1"/>
    <col min="5" max="5" width="8.77734375" bestFit="1" customWidth="1"/>
    <col min="6" max="6" width="10" bestFit="1" customWidth="1"/>
    <col min="7" max="7" width="9" bestFit="1" customWidth="1"/>
    <col min="8" max="8" width="11.109375" bestFit="1" customWidth="1"/>
    <col min="9" max="10" width="10" bestFit="1" customWidth="1"/>
  </cols>
  <sheetData>
    <row r="1" spans="1:10" x14ac:dyDescent="0.3">
      <c r="A1" t="s">
        <v>0</v>
      </c>
      <c r="B1" t="s">
        <v>1</v>
      </c>
      <c r="C1" t="s">
        <v>2</v>
      </c>
      <c r="D1" t="s">
        <v>3</v>
      </c>
      <c r="E1" t="s">
        <v>4</v>
      </c>
      <c r="F1" t="s">
        <v>5</v>
      </c>
      <c r="G1" t="s">
        <v>6</v>
      </c>
      <c r="H1" t="s">
        <v>7</v>
      </c>
      <c r="I1" t="s">
        <v>8</v>
      </c>
      <c r="J1" t="s">
        <v>9</v>
      </c>
    </row>
    <row r="2" spans="1:10" x14ac:dyDescent="0.3">
      <c r="A2" s="1">
        <v>45292</v>
      </c>
      <c r="B2" t="s">
        <v>10</v>
      </c>
      <c r="C2" t="s">
        <v>11</v>
      </c>
      <c r="D2">
        <v>152</v>
      </c>
      <c r="E2">
        <v>986.37</v>
      </c>
      <c r="F2">
        <v>149928.24</v>
      </c>
      <c r="G2">
        <v>4125.3100000000004</v>
      </c>
      <c r="H2">
        <v>145802.93</v>
      </c>
      <c r="I2">
        <v>92425.54</v>
      </c>
      <c r="J2">
        <v>53377.39</v>
      </c>
    </row>
    <row r="3" spans="1:10" x14ac:dyDescent="0.3">
      <c r="A3" s="1">
        <v>45292</v>
      </c>
      <c r="B3" t="s">
        <v>10</v>
      </c>
      <c r="C3" t="s">
        <v>12</v>
      </c>
      <c r="D3">
        <v>70</v>
      </c>
      <c r="E3">
        <v>313.82</v>
      </c>
      <c r="F3">
        <v>21967.4</v>
      </c>
      <c r="G3">
        <v>514.02</v>
      </c>
      <c r="H3">
        <v>21453.38</v>
      </c>
      <c r="I3">
        <v>8955.18</v>
      </c>
      <c r="J3">
        <v>12498.2</v>
      </c>
    </row>
    <row r="4" spans="1:10" x14ac:dyDescent="0.3">
      <c r="A4" s="1">
        <v>45292</v>
      </c>
      <c r="B4" t="s">
        <v>10</v>
      </c>
      <c r="C4" t="s">
        <v>13</v>
      </c>
      <c r="D4">
        <v>137</v>
      </c>
      <c r="E4">
        <v>500.39</v>
      </c>
      <c r="F4">
        <v>68553.429999999993</v>
      </c>
      <c r="G4">
        <v>1469.1</v>
      </c>
      <c r="H4">
        <v>67084.33</v>
      </c>
      <c r="I4">
        <v>39933.06</v>
      </c>
      <c r="J4">
        <v>27151.27</v>
      </c>
    </row>
    <row r="5" spans="1:10" x14ac:dyDescent="0.3">
      <c r="A5" s="1">
        <v>45292</v>
      </c>
      <c r="B5" t="s">
        <v>10</v>
      </c>
      <c r="C5" t="s">
        <v>14</v>
      </c>
      <c r="D5">
        <v>358</v>
      </c>
      <c r="E5">
        <v>1168.4100000000001</v>
      </c>
      <c r="F5">
        <v>418290.78</v>
      </c>
      <c r="G5">
        <v>52230.46</v>
      </c>
      <c r="H5">
        <v>366060.32</v>
      </c>
      <c r="I5">
        <v>169742.8</v>
      </c>
      <c r="J5">
        <v>196317.52</v>
      </c>
    </row>
    <row r="6" spans="1:10" x14ac:dyDescent="0.3">
      <c r="A6" s="1">
        <v>45292</v>
      </c>
      <c r="B6" t="s">
        <v>10</v>
      </c>
      <c r="C6" t="s">
        <v>15</v>
      </c>
      <c r="D6">
        <v>241</v>
      </c>
      <c r="E6">
        <v>1191.82</v>
      </c>
      <c r="F6">
        <v>287228.62</v>
      </c>
      <c r="G6">
        <v>26603.75</v>
      </c>
      <c r="H6">
        <v>260624.87</v>
      </c>
      <c r="I6">
        <v>152073.56</v>
      </c>
      <c r="J6">
        <v>108551.31</v>
      </c>
    </row>
    <row r="7" spans="1:10" x14ac:dyDescent="0.3">
      <c r="A7" s="1">
        <v>45292</v>
      </c>
      <c r="B7" t="s">
        <v>10</v>
      </c>
      <c r="C7" t="s">
        <v>16</v>
      </c>
      <c r="D7">
        <v>302</v>
      </c>
      <c r="E7">
        <v>603.54</v>
      </c>
      <c r="F7">
        <v>182269.08</v>
      </c>
      <c r="G7">
        <v>7962.31</v>
      </c>
      <c r="H7">
        <v>174306.77</v>
      </c>
      <c r="I7">
        <v>101717.74</v>
      </c>
      <c r="J7">
        <v>72589.03</v>
      </c>
    </row>
    <row r="8" spans="1:10" x14ac:dyDescent="0.3">
      <c r="A8" s="1">
        <v>45292</v>
      </c>
      <c r="B8" t="s">
        <v>17</v>
      </c>
      <c r="C8" t="s">
        <v>11</v>
      </c>
      <c r="D8">
        <v>219</v>
      </c>
      <c r="E8">
        <v>199</v>
      </c>
      <c r="F8">
        <v>43581</v>
      </c>
      <c r="G8">
        <v>6365.59</v>
      </c>
      <c r="H8">
        <v>37215.410000000003</v>
      </c>
      <c r="I8">
        <v>17484.97</v>
      </c>
      <c r="J8">
        <v>19730.439999999999</v>
      </c>
    </row>
    <row r="9" spans="1:10" x14ac:dyDescent="0.3">
      <c r="A9" s="1">
        <v>45292</v>
      </c>
      <c r="B9" t="s">
        <v>17</v>
      </c>
      <c r="C9" t="s">
        <v>12</v>
      </c>
      <c r="D9">
        <v>495</v>
      </c>
      <c r="E9">
        <v>974.43</v>
      </c>
      <c r="F9">
        <v>482342.85</v>
      </c>
      <c r="G9">
        <v>14446.68</v>
      </c>
      <c r="H9">
        <v>467896.17</v>
      </c>
      <c r="I9">
        <v>259340.97</v>
      </c>
      <c r="J9">
        <v>208555.2</v>
      </c>
    </row>
    <row r="10" spans="1:10" x14ac:dyDescent="0.3">
      <c r="A10" s="1">
        <v>45292</v>
      </c>
      <c r="B10" t="s">
        <v>17</v>
      </c>
      <c r="C10" t="s">
        <v>13</v>
      </c>
      <c r="D10">
        <v>369</v>
      </c>
      <c r="E10">
        <v>640.1</v>
      </c>
      <c r="F10">
        <v>236196.9</v>
      </c>
      <c r="G10">
        <v>30467.29</v>
      </c>
      <c r="H10">
        <v>205729.61</v>
      </c>
      <c r="I10">
        <v>124279.67</v>
      </c>
      <c r="J10">
        <v>81449.94</v>
      </c>
    </row>
    <row r="11" spans="1:10" x14ac:dyDescent="0.3">
      <c r="A11" s="1">
        <v>45292</v>
      </c>
      <c r="B11" t="s">
        <v>17</v>
      </c>
      <c r="C11" t="s">
        <v>14</v>
      </c>
      <c r="D11">
        <v>378</v>
      </c>
      <c r="E11">
        <v>218.3</v>
      </c>
      <c r="F11">
        <v>82517.399999999994</v>
      </c>
      <c r="G11">
        <v>11744.94</v>
      </c>
      <c r="H11">
        <v>70772.460000000006</v>
      </c>
      <c r="I11">
        <v>48811.03</v>
      </c>
      <c r="J11">
        <v>21961.43</v>
      </c>
    </row>
    <row r="12" spans="1:10" x14ac:dyDescent="0.3">
      <c r="A12" s="1">
        <v>45292</v>
      </c>
      <c r="B12" t="s">
        <v>17</v>
      </c>
      <c r="C12" t="s">
        <v>15</v>
      </c>
      <c r="D12">
        <v>291</v>
      </c>
      <c r="E12">
        <v>554.69000000000005</v>
      </c>
      <c r="F12">
        <v>161414.79</v>
      </c>
      <c r="G12">
        <v>386.58</v>
      </c>
      <c r="H12">
        <v>161028.21</v>
      </c>
      <c r="I12">
        <v>75565.41</v>
      </c>
      <c r="J12">
        <v>85462.8</v>
      </c>
    </row>
    <row r="13" spans="1:10" x14ac:dyDescent="0.3">
      <c r="A13" s="1">
        <v>45292</v>
      </c>
      <c r="B13" t="s">
        <v>17</v>
      </c>
      <c r="C13" t="s">
        <v>16</v>
      </c>
      <c r="D13">
        <v>141</v>
      </c>
      <c r="E13">
        <v>612.16</v>
      </c>
      <c r="F13">
        <v>86314.559999999998</v>
      </c>
      <c r="G13">
        <v>1580.05</v>
      </c>
      <c r="H13">
        <v>84734.51</v>
      </c>
      <c r="I13">
        <v>46481.38</v>
      </c>
      <c r="J13">
        <v>38253.129999999997</v>
      </c>
    </row>
    <row r="14" spans="1:10" x14ac:dyDescent="0.3">
      <c r="A14" s="1">
        <v>45292</v>
      </c>
      <c r="B14" t="s">
        <v>18</v>
      </c>
      <c r="C14" t="s">
        <v>11</v>
      </c>
      <c r="D14">
        <v>480</v>
      </c>
      <c r="E14">
        <v>332.03</v>
      </c>
      <c r="F14">
        <v>159374.39999999999</v>
      </c>
      <c r="G14">
        <v>9348.76</v>
      </c>
      <c r="H14">
        <v>150025.64000000001</v>
      </c>
      <c r="I14">
        <v>68212.28</v>
      </c>
      <c r="J14">
        <v>81813.36</v>
      </c>
    </row>
    <row r="15" spans="1:10" x14ac:dyDescent="0.3">
      <c r="A15" s="1">
        <v>45292</v>
      </c>
      <c r="B15" t="s">
        <v>18</v>
      </c>
      <c r="C15" t="s">
        <v>12</v>
      </c>
      <c r="D15">
        <v>437</v>
      </c>
      <c r="E15">
        <v>477.3</v>
      </c>
      <c r="F15">
        <v>208580.1</v>
      </c>
      <c r="G15">
        <v>16271.38</v>
      </c>
      <c r="H15">
        <v>192308.72</v>
      </c>
      <c r="I15">
        <v>108464.63</v>
      </c>
      <c r="J15">
        <v>83844.09</v>
      </c>
    </row>
    <row r="16" spans="1:10" x14ac:dyDescent="0.3">
      <c r="A16" s="1">
        <v>45292</v>
      </c>
      <c r="B16" t="s">
        <v>18</v>
      </c>
      <c r="C16" t="s">
        <v>13</v>
      </c>
      <c r="D16">
        <v>359</v>
      </c>
      <c r="E16">
        <v>182.88</v>
      </c>
      <c r="F16">
        <v>65653.919999999998</v>
      </c>
      <c r="G16">
        <v>8294.89</v>
      </c>
      <c r="H16">
        <v>57359.03</v>
      </c>
      <c r="I16">
        <v>30682.85</v>
      </c>
      <c r="J16">
        <v>26676.18</v>
      </c>
    </row>
    <row r="17" spans="1:10" x14ac:dyDescent="0.3">
      <c r="A17" s="1">
        <v>45292</v>
      </c>
      <c r="B17" t="s">
        <v>18</v>
      </c>
      <c r="C17" t="s">
        <v>14</v>
      </c>
      <c r="D17">
        <v>251</v>
      </c>
      <c r="E17">
        <v>1089.57</v>
      </c>
      <c r="F17">
        <v>273482.07</v>
      </c>
      <c r="G17">
        <v>24527.24</v>
      </c>
      <c r="H17">
        <v>248954.83</v>
      </c>
      <c r="I17">
        <v>168433.45</v>
      </c>
      <c r="J17">
        <v>80521.38</v>
      </c>
    </row>
    <row r="18" spans="1:10" x14ac:dyDescent="0.3">
      <c r="A18" s="1">
        <v>45292</v>
      </c>
      <c r="B18" t="s">
        <v>18</v>
      </c>
      <c r="C18" t="s">
        <v>15</v>
      </c>
      <c r="D18">
        <v>264</v>
      </c>
      <c r="E18">
        <v>696.88</v>
      </c>
      <c r="F18">
        <v>183976.32000000001</v>
      </c>
      <c r="G18">
        <v>26524.93</v>
      </c>
      <c r="H18">
        <v>157451.39000000001</v>
      </c>
      <c r="I18">
        <v>102872.46</v>
      </c>
      <c r="J18">
        <v>54578.93</v>
      </c>
    </row>
    <row r="19" spans="1:10" x14ac:dyDescent="0.3">
      <c r="A19" s="1">
        <v>45292</v>
      </c>
      <c r="B19" t="s">
        <v>18</v>
      </c>
      <c r="C19" t="s">
        <v>16</v>
      </c>
      <c r="D19">
        <v>286</v>
      </c>
      <c r="E19">
        <v>434.92</v>
      </c>
      <c r="F19">
        <v>124387.12</v>
      </c>
      <c r="G19">
        <v>15462.64</v>
      </c>
      <c r="H19">
        <v>108924.48</v>
      </c>
      <c r="I19">
        <v>55227.54</v>
      </c>
      <c r="J19">
        <v>53696.94</v>
      </c>
    </row>
    <row r="20" spans="1:10" x14ac:dyDescent="0.3">
      <c r="A20" s="1">
        <v>45292</v>
      </c>
      <c r="B20" t="s">
        <v>19</v>
      </c>
      <c r="C20" t="s">
        <v>11</v>
      </c>
      <c r="D20">
        <v>301</v>
      </c>
      <c r="E20">
        <v>787.39</v>
      </c>
      <c r="F20">
        <v>237004.39</v>
      </c>
      <c r="G20">
        <v>9811.9500000000007</v>
      </c>
      <c r="H20">
        <v>227192.44</v>
      </c>
      <c r="I20">
        <v>111070.31</v>
      </c>
      <c r="J20">
        <v>116122.13</v>
      </c>
    </row>
    <row r="21" spans="1:10" x14ac:dyDescent="0.3">
      <c r="A21" s="1">
        <v>45292</v>
      </c>
      <c r="B21" t="s">
        <v>19</v>
      </c>
      <c r="C21" t="s">
        <v>12</v>
      </c>
      <c r="D21">
        <v>350</v>
      </c>
      <c r="E21">
        <v>228.28</v>
      </c>
      <c r="F21">
        <v>79898</v>
      </c>
      <c r="G21">
        <v>11827.54</v>
      </c>
      <c r="H21">
        <v>68070.460000000006</v>
      </c>
      <c r="I21">
        <v>42998.3</v>
      </c>
      <c r="J21">
        <v>25072.16</v>
      </c>
    </row>
    <row r="22" spans="1:10" x14ac:dyDescent="0.3">
      <c r="A22" s="1">
        <v>45292</v>
      </c>
      <c r="B22" t="s">
        <v>19</v>
      </c>
      <c r="C22" t="s">
        <v>13</v>
      </c>
      <c r="D22">
        <v>185</v>
      </c>
      <c r="E22">
        <v>155.80000000000001</v>
      </c>
      <c r="F22">
        <v>28823</v>
      </c>
      <c r="G22">
        <v>3525.61</v>
      </c>
      <c r="H22">
        <v>25297.39</v>
      </c>
      <c r="I22">
        <v>15483.45</v>
      </c>
      <c r="J22">
        <v>9813.94</v>
      </c>
    </row>
    <row r="23" spans="1:10" x14ac:dyDescent="0.3">
      <c r="A23" s="1">
        <v>45292</v>
      </c>
      <c r="B23" t="s">
        <v>19</v>
      </c>
      <c r="C23" t="s">
        <v>14</v>
      </c>
      <c r="D23">
        <v>212</v>
      </c>
      <c r="E23">
        <v>979.68</v>
      </c>
      <c r="F23">
        <v>207692.16</v>
      </c>
      <c r="G23">
        <v>18877.97</v>
      </c>
      <c r="H23">
        <v>188814.19</v>
      </c>
      <c r="I23">
        <v>127995.3</v>
      </c>
      <c r="J23">
        <v>60818.89</v>
      </c>
    </row>
    <row r="24" spans="1:10" x14ac:dyDescent="0.3">
      <c r="A24" s="1">
        <v>45292</v>
      </c>
      <c r="B24" t="s">
        <v>19</v>
      </c>
      <c r="C24" t="s">
        <v>15</v>
      </c>
      <c r="D24">
        <v>90</v>
      </c>
      <c r="E24">
        <v>1110.71</v>
      </c>
      <c r="F24">
        <v>99963.9</v>
      </c>
      <c r="G24">
        <v>12745.98</v>
      </c>
      <c r="H24">
        <v>87217.919999999998</v>
      </c>
      <c r="I24">
        <v>46647.21</v>
      </c>
      <c r="J24">
        <v>40570.71</v>
      </c>
    </row>
    <row r="25" spans="1:10" x14ac:dyDescent="0.3">
      <c r="A25" s="1">
        <v>45292</v>
      </c>
      <c r="B25" t="s">
        <v>19</v>
      </c>
      <c r="C25" t="s">
        <v>16</v>
      </c>
      <c r="D25">
        <v>82</v>
      </c>
      <c r="E25">
        <v>216.74</v>
      </c>
      <c r="F25">
        <v>17772.68</v>
      </c>
      <c r="G25">
        <v>829.05</v>
      </c>
      <c r="H25">
        <v>16943.63</v>
      </c>
      <c r="I25">
        <v>8430.39</v>
      </c>
      <c r="J25">
        <v>8513.24</v>
      </c>
    </row>
    <row r="26" spans="1:10" x14ac:dyDescent="0.3">
      <c r="A26" s="1">
        <v>45292</v>
      </c>
      <c r="B26" t="s">
        <v>20</v>
      </c>
      <c r="C26" t="s">
        <v>11</v>
      </c>
      <c r="D26">
        <v>148</v>
      </c>
      <c r="E26">
        <v>770.86</v>
      </c>
      <c r="F26">
        <v>114087.28</v>
      </c>
      <c r="G26">
        <v>4701.34</v>
      </c>
      <c r="H26">
        <v>109385.94</v>
      </c>
      <c r="I26">
        <v>62172.02</v>
      </c>
      <c r="J26">
        <v>47213.919999999998</v>
      </c>
    </row>
    <row r="27" spans="1:10" x14ac:dyDescent="0.3">
      <c r="A27" s="1">
        <v>45292</v>
      </c>
      <c r="B27" t="s">
        <v>20</v>
      </c>
      <c r="C27" t="s">
        <v>12</v>
      </c>
      <c r="D27">
        <v>276</v>
      </c>
      <c r="E27">
        <v>275.57</v>
      </c>
      <c r="F27">
        <v>76057.320000000007</v>
      </c>
      <c r="G27">
        <v>8137.12</v>
      </c>
      <c r="H27">
        <v>67920.2</v>
      </c>
      <c r="I27">
        <v>42669.88</v>
      </c>
      <c r="J27">
        <v>25250.32</v>
      </c>
    </row>
    <row r="28" spans="1:10" x14ac:dyDescent="0.3">
      <c r="A28" s="1">
        <v>45292</v>
      </c>
      <c r="B28" t="s">
        <v>20</v>
      </c>
      <c r="C28" t="s">
        <v>13</v>
      </c>
      <c r="D28">
        <v>267</v>
      </c>
      <c r="E28">
        <v>397.78</v>
      </c>
      <c r="F28">
        <v>106207.26</v>
      </c>
      <c r="G28">
        <v>4079.45</v>
      </c>
      <c r="H28">
        <v>102127.81</v>
      </c>
      <c r="I28">
        <v>42089.94</v>
      </c>
      <c r="J28">
        <v>60037.87</v>
      </c>
    </row>
    <row r="29" spans="1:10" x14ac:dyDescent="0.3">
      <c r="A29" s="1">
        <v>45292</v>
      </c>
      <c r="B29" t="s">
        <v>20</v>
      </c>
      <c r="C29" t="s">
        <v>14</v>
      </c>
      <c r="D29">
        <v>256</v>
      </c>
      <c r="E29">
        <v>598.91999999999996</v>
      </c>
      <c r="F29">
        <v>153323.51999999999</v>
      </c>
      <c r="G29">
        <v>584.6</v>
      </c>
      <c r="H29">
        <v>152738.92000000001</v>
      </c>
      <c r="I29">
        <v>66039.33</v>
      </c>
      <c r="J29">
        <v>86699.59</v>
      </c>
    </row>
    <row r="30" spans="1:10" x14ac:dyDescent="0.3">
      <c r="A30" s="1">
        <v>45292</v>
      </c>
      <c r="B30" t="s">
        <v>20</v>
      </c>
      <c r="C30" t="s">
        <v>15</v>
      </c>
      <c r="D30">
        <v>112</v>
      </c>
      <c r="E30">
        <v>1090.55</v>
      </c>
      <c r="F30">
        <v>122141.6</v>
      </c>
      <c r="G30">
        <v>8709.3700000000008</v>
      </c>
      <c r="H30">
        <v>113432.23</v>
      </c>
      <c r="I30">
        <v>64540.97</v>
      </c>
      <c r="J30">
        <v>48891.26</v>
      </c>
    </row>
    <row r="31" spans="1:10" x14ac:dyDescent="0.3">
      <c r="A31" s="1">
        <v>45292</v>
      </c>
      <c r="B31" t="s">
        <v>20</v>
      </c>
      <c r="C31" t="s">
        <v>16</v>
      </c>
      <c r="D31">
        <v>437</v>
      </c>
      <c r="E31">
        <v>1102.94</v>
      </c>
      <c r="F31">
        <v>481984.78</v>
      </c>
      <c r="G31">
        <v>18023.259999999998</v>
      </c>
      <c r="H31">
        <v>463961.52</v>
      </c>
      <c r="I31">
        <v>242705.17</v>
      </c>
      <c r="J31">
        <v>221256.35</v>
      </c>
    </row>
    <row r="32" spans="1:10" x14ac:dyDescent="0.3">
      <c r="A32" s="1">
        <v>45323</v>
      </c>
      <c r="B32" t="s">
        <v>10</v>
      </c>
      <c r="C32" t="s">
        <v>11</v>
      </c>
      <c r="D32">
        <v>220</v>
      </c>
      <c r="E32">
        <v>363.21</v>
      </c>
      <c r="F32">
        <v>79906.2</v>
      </c>
      <c r="G32">
        <v>11300.98</v>
      </c>
      <c r="H32">
        <v>68605.22</v>
      </c>
      <c r="I32">
        <v>39767.68</v>
      </c>
      <c r="J32">
        <v>28837.54</v>
      </c>
    </row>
    <row r="33" spans="1:10" x14ac:dyDescent="0.3">
      <c r="A33" s="1">
        <v>45323</v>
      </c>
      <c r="B33" t="s">
        <v>10</v>
      </c>
      <c r="C33" t="s">
        <v>12</v>
      </c>
      <c r="D33">
        <v>292</v>
      </c>
      <c r="E33">
        <v>319.27999999999997</v>
      </c>
      <c r="F33">
        <v>93229.759999999995</v>
      </c>
      <c r="G33">
        <v>13001.32</v>
      </c>
      <c r="H33">
        <v>80228.44</v>
      </c>
      <c r="I33">
        <v>51541.65</v>
      </c>
      <c r="J33">
        <v>28686.79</v>
      </c>
    </row>
    <row r="34" spans="1:10" x14ac:dyDescent="0.3">
      <c r="A34" s="1">
        <v>45323</v>
      </c>
      <c r="B34" t="s">
        <v>10</v>
      </c>
      <c r="C34" t="s">
        <v>13</v>
      </c>
      <c r="D34">
        <v>490</v>
      </c>
      <c r="E34">
        <v>260.77</v>
      </c>
      <c r="F34">
        <v>127777.3</v>
      </c>
      <c r="G34">
        <v>8750.2099999999991</v>
      </c>
      <c r="H34">
        <v>119027.09</v>
      </c>
      <c r="I34">
        <v>55410.93</v>
      </c>
      <c r="J34">
        <v>63616.160000000003</v>
      </c>
    </row>
    <row r="35" spans="1:10" x14ac:dyDescent="0.3">
      <c r="A35" s="1">
        <v>45323</v>
      </c>
      <c r="B35" t="s">
        <v>10</v>
      </c>
      <c r="C35" t="s">
        <v>14</v>
      </c>
      <c r="D35">
        <v>389</v>
      </c>
      <c r="E35">
        <v>1087.19</v>
      </c>
      <c r="F35">
        <v>422916.91</v>
      </c>
      <c r="G35">
        <v>34214.54</v>
      </c>
      <c r="H35">
        <v>388702.37</v>
      </c>
      <c r="I35">
        <v>249637.12</v>
      </c>
      <c r="J35">
        <v>139065.25</v>
      </c>
    </row>
    <row r="36" spans="1:10" x14ac:dyDescent="0.3">
      <c r="A36" s="1">
        <v>45323</v>
      </c>
      <c r="B36" t="s">
        <v>10</v>
      </c>
      <c r="C36" t="s">
        <v>15</v>
      </c>
      <c r="D36">
        <v>397</v>
      </c>
      <c r="E36">
        <v>524.11</v>
      </c>
      <c r="F36">
        <v>208071.67</v>
      </c>
      <c r="G36">
        <v>28302.799999999999</v>
      </c>
      <c r="H36">
        <v>179768.87</v>
      </c>
      <c r="I36">
        <v>86583.82</v>
      </c>
      <c r="J36">
        <v>93185.05</v>
      </c>
    </row>
    <row r="37" spans="1:10" x14ac:dyDescent="0.3">
      <c r="A37" s="1">
        <v>45323</v>
      </c>
      <c r="B37" t="s">
        <v>10</v>
      </c>
      <c r="C37" t="s">
        <v>16</v>
      </c>
      <c r="D37">
        <v>332</v>
      </c>
      <c r="E37">
        <v>598.46</v>
      </c>
      <c r="F37">
        <v>198688.72</v>
      </c>
      <c r="G37">
        <v>24379.55</v>
      </c>
      <c r="H37">
        <v>174309.17</v>
      </c>
      <c r="I37">
        <v>114733.64</v>
      </c>
      <c r="J37">
        <v>59575.53</v>
      </c>
    </row>
    <row r="38" spans="1:10" x14ac:dyDescent="0.3">
      <c r="A38" s="1">
        <v>45323</v>
      </c>
      <c r="B38" t="s">
        <v>17</v>
      </c>
      <c r="C38" t="s">
        <v>11</v>
      </c>
      <c r="D38">
        <v>408</v>
      </c>
      <c r="E38">
        <v>322.89</v>
      </c>
      <c r="F38">
        <v>131739.12</v>
      </c>
      <c r="G38">
        <v>10554.07</v>
      </c>
      <c r="H38">
        <v>121185.05</v>
      </c>
      <c r="I38">
        <v>66100.259999999995</v>
      </c>
      <c r="J38">
        <v>55084.79</v>
      </c>
    </row>
    <row r="39" spans="1:10" x14ac:dyDescent="0.3">
      <c r="A39" s="1">
        <v>45323</v>
      </c>
      <c r="B39" t="s">
        <v>17</v>
      </c>
      <c r="C39" t="s">
        <v>12</v>
      </c>
      <c r="D39">
        <v>274</v>
      </c>
      <c r="E39">
        <v>275.86</v>
      </c>
      <c r="F39">
        <v>75585.64</v>
      </c>
      <c r="G39">
        <v>3827.83</v>
      </c>
      <c r="H39">
        <v>71757.81</v>
      </c>
      <c r="I39">
        <v>49001.46</v>
      </c>
      <c r="J39">
        <v>22756.35</v>
      </c>
    </row>
    <row r="40" spans="1:10" x14ac:dyDescent="0.3">
      <c r="A40" s="1">
        <v>45323</v>
      </c>
      <c r="B40" t="s">
        <v>17</v>
      </c>
      <c r="C40" t="s">
        <v>13</v>
      </c>
      <c r="D40">
        <v>423</v>
      </c>
      <c r="E40">
        <v>379.7</v>
      </c>
      <c r="F40">
        <v>160613.1</v>
      </c>
      <c r="G40">
        <v>13445.77</v>
      </c>
      <c r="H40">
        <v>147167.32999999999</v>
      </c>
      <c r="I40">
        <v>76696.38</v>
      </c>
      <c r="J40">
        <v>70470.95</v>
      </c>
    </row>
    <row r="41" spans="1:10" x14ac:dyDescent="0.3">
      <c r="A41" s="1">
        <v>45323</v>
      </c>
      <c r="B41" t="s">
        <v>17</v>
      </c>
      <c r="C41" t="s">
        <v>14</v>
      </c>
      <c r="D41">
        <v>367</v>
      </c>
      <c r="E41">
        <v>1170.3699999999999</v>
      </c>
      <c r="F41">
        <v>429525.79</v>
      </c>
      <c r="G41">
        <v>62009.39</v>
      </c>
      <c r="H41">
        <v>367516.4</v>
      </c>
      <c r="I41">
        <v>174766.8</v>
      </c>
      <c r="J41">
        <v>192749.6</v>
      </c>
    </row>
    <row r="42" spans="1:10" x14ac:dyDescent="0.3">
      <c r="A42" s="1">
        <v>45323</v>
      </c>
      <c r="B42" t="s">
        <v>17</v>
      </c>
      <c r="C42" t="s">
        <v>15</v>
      </c>
      <c r="D42">
        <v>435</v>
      </c>
      <c r="E42">
        <v>897.88</v>
      </c>
      <c r="F42">
        <v>390577.8</v>
      </c>
      <c r="G42">
        <v>8675.92</v>
      </c>
      <c r="H42">
        <v>381901.88</v>
      </c>
      <c r="I42">
        <v>267072.44</v>
      </c>
      <c r="J42">
        <v>114829.44</v>
      </c>
    </row>
    <row r="43" spans="1:10" x14ac:dyDescent="0.3">
      <c r="A43" s="1">
        <v>45323</v>
      </c>
      <c r="B43" t="s">
        <v>17</v>
      </c>
      <c r="C43" t="s">
        <v>16</v>
      </c>
      <c r="D43">
        <v>236</v>
      </c>
      <c r="E43">
        <v>790.04</v>
      </c>
      <c r="F43">
        <v>186449.44</v>
      </c>
      <c r="G43">
        <v>14058.63</v>
      </c>
      <c r="H43">
        <v>172390.81</v>
      </c>
      <c r="I43">
        <v>71618.66</v>
      </c>
      <c r="J43">
        <v>100772.15</v>
      </c>
    </row>
    <row r="44" spans="1:10" x14ac:dyDescent="0.3">
      <c r="A44" s="1">
        <v>45323</v>
      </c>
      <c r="B44" t="s">
        <v>18</v>
      </c>
      <c r="C44" t="s">
        <v>11</v>
      </c>
      <c r="D44">
        <v>273</v>
      </c>
      <c r="E44">
        <v>1103.68</v>
      </c>
      <c r="F44">
        <v>301304.64</v>
      </c>
      <c r="G44">
        <v>10827.17</v>
      </c>
      <c r="H44">
        <v>290477.46999999997</v>
      </c>
      <c r="I44">
        <v>128817.60000000001</v>
      </c>
      <c r="J44">
        <v>161659.87</v>
      </c>
    </row>
    <row r="45" spans="1:10" x14ac:dyDescent="0.3">
      <c r="A45" s="1">
        <v>45323</v>
      </c>
      <c r="B45" t="s">
        <v>18</v>
      </c>
      <c r="C45" t="s">
        <v>12</v>
      </c>
      <c r="D45">
        <v>221</v>
      </c>
      <c r="E45">
        <v>620.16999999999996</v>
      </c>
      <c r="F45">
        <v>137057.57</v>
      </c>
      <c r="G45">
        <v>11366.73</v>
      </c>
      <c r="H45">
        <v>125690.84</v>
      </c>
      <c r="I45">
        <v>72625.3</v>
      </c>
      <c r="J45">
        <v>53065.54</v>
      </c>
    </row>
    <row r="46" spans="1:10" x14ac:dyDescent="0.3">
      <c r="A46" s="1">
        <v>45323</v>
      </c>
      <c r="B46" t="s">
        <v>18</v>
      </c>
      <c r="C46" t="s">
        <v>13</v>
      </c>
      <c r="D46">
        <v>488</v>
      </c>
      <c r="E46">
        <v>949.7</v>
      </c>
      <c r="F46">
        <v>463453.6</v>
      </c>
      <c r="G46">
        <v>16520.099999999999</v>
      </c>
      <c r="H46">
        <v>446933.5</v>
      </c>
      <c r="I46">
        <v>276412.68</v>
      </c>
      <c r="J46">
        <v>170520.82</v>
      </c>
    </row>
    <row r="47" spans="1:10" x14ac:dyDescent="0.3">
      <c r="A47" s="1">
        <v>45323</v>
      </c>
      <c r="B47" t="s">
        <v>18</v>
      </c>
      <c r="C47" t="s">
        <v>14</v>
      </c>
      <c r="D47">
        <v>329</v>
      </c>
      <c r="E47">
        <v>643.82000000000005</v>
      </c>
      <c r="F47">
        <v>211816.78</v>
      </c>
      <c r="G47">
        <v>31245.83</v>
      </c>
      <c r="H47">
        <v>180570.95</v>
      </c>
      <c r="I47">
        <v>93833.21</v>
      </c>
      <c r="J47">
        <v>86737.74</v>
      </c>
    </row>
    <row r="48" spans="1:10" x14ac:dyDescent="0.3">
      <c r="A48" s="1">
        <v>45323</v>
      </c>
      <c r="B48" t="s">
        <v>18</v>
      </c>
      <c r="C48" t="s">
        <v>15</v>
      </c>
      <c r="D48">
        <v>289</v>
      </c>
      <c r="E48">
        <v>988.26</v>
      </c>
      <c r="F48">
        <v>285607.14</v>
      </c>
      <c r="G48">
        <v>6456.9</v>
      </c>
      <c r="H48">
        <v>279150.24</v>
      </c>
      <c r="I48">
        <v>154219.24</v>
      </c>
      <c r="J48">
        <v>124931</v>
      </c>
    </row>
    <row r="49" spans="1:10" x14ac:dyDescent="0.3">
      <c r="A49" s="1">
        <v>45323</v>
      </c>
      <c r="B49" t="s">
        <v>18</v>
      </c>
      <c r="C49" t="s">
        <v>16</v>
      </c>
      <c r="D49">
        <v>398</v>
      </c>
      <c r="E49">
        <v>1051.28</v>
      </c>
      <c r="F49">
        <v>418409.44</v>
      </c>
      <c r="G49">
        <v>20457.64</v>
      </c>
      <c r="H49">
        <v>397951.8</v>
      </c>
      <c r="I49">
        <v>185474.32</v>
      </c>
      <c r="J49">
        <v>212477.48</v>
      </c>
    </row>
    <row r="50" spans="1:10" x14ac:dyDescent="0.3">
      <c r="A50" s="1">
        <v>45323</v>
      </c>
      <c r="B50" t="s">
        <v>19</v>
      </c>
      <c r="C50" t="s">
        <v>11</v>
      </c>
      <c r="D50">
        <v>395</v>
      </c>
      <c r="E50">
        <v>687.7</v>
      </c>
      <c r="F50">
        <v>271641.5</v>
      </c>
      <c r="G50">
        <v>9228.85</v>
      </c>
      <c r="H50">
        <v>262412.65000000002</v>
      </c>
      <c r="I50">
        <v>155755.51</v>
      </c>
      <c r="J50">
        <v>106657.14</v>
      </c>
    </row>
    <row r="51" spans="1:10" x14ac:dyDescent="0.3">
      <c r="A51" s="1">
        <v>45323</v>
      </c>
      <c r="B51" t="s">
        <v>19</v>
      </c>
      <c r="C51" t="s">
        <v>12</v>
      </c>
      <c r="D51">
        <v>357</v>
      </c>
      <c r="E51">
        <v>1137.55</v>
      </c>
      <c r="F51">
        <v>406105.35</v>
      </c>
      <c r="G51">
        <v>24218.42</v>
      </c>
      <c r="H51">
        <v>381886.93</v>
      </c>
      <c r="I51">
        <v>212071.51</v>
      </c>
      <c r="J51">
        <v>169815.42</v>
      </c>
    </row>
    <row r="52" spans="1:10" x14ac:dyDescent="0.3">
      <c r="A52" s="1">
        <v>45323</v>
      </c>
      <c r="B52" t="s">
        <v>19</v>
      </c>
      <c r="C52" t="s">
        <v>13</v>
      </c>
      <c r="D52">
        <v>409</v>
      </c>
      <c r="E52">
        <v>294.39999999999998</v>
      </c>
      <c r="F52">
        <v>120409.60000000001</v>
      </c>
      <c r="G52">
        <v>6160.15</v>
      </c>
      <c r="H52">
        <v>114249.45</v>
      </c>
      <c r="I52">
        <v>49589.07</v>
      </c>
      <c r="J52">
        <v>64660.38</v>
      </c>
    </row>
    <row r="53" spans="1:10" x14ac:dyDescent="0.3">
      <c r="A53" s="1">
        <v>45323</v>
      </c>
      <c r="B53" t="s">
        <v>19</v>
      </c>
      <c r="C53" t="s">
        <v>14</v>
      </c>
      <c r="D53">
        <v>200</v>
      </c>
      <c r="E53">
        <v>718.52</v>
      </c>
      <c r="F53">
        <v>143704</v>
      </c>
      <c r="G53">
        <v>14998.05</v>
      </c>
      <c r="H53">
        <v>128705.95</v>
      </c>
      <c r="I53">
        <v>60307.1</v>
      </c>
      <c r="J53">
        <v>68398.850000000006</v>
      </c>
    </row>
    <row r="54" spans="1:10" x14ac:dyDescent="0.3">
      <c r="A54" s="1">
        <v>45323</v>
      </c>
      <c r="B54" t="s">
        <v>19</v>
      </c>
      <c r="C54" t="s">
        <v>15</v>
      </c>
      <c r="D54">
        <v>193</v>
      </c>
      <c r="E54">
        <v>1008.08</v>
      </c>
      <c r="F54">
        <v>194559.44</v>
      </c>
      <c r="G54">
        <v>16202.93</v>
      </c>
      <c r="H54">
        <v>178356.51</v>
      </c>
      <c r="I54">
        <v>99682.59</v>
      </c>
      <c r="J54">
        <v>78673.919999999998</v>
      </c>
    </row>
    <row r="55" spans="1:10" x14ac:dyDescent="0.3">
      <c r="A55" s="1">
        <v>45323</v>
      </c>
      <c r="B55" t="s">
        <v>19</v>
      </c>
      <c r="C55" t="s">
        <v>16</v>
      </c>
      <c r="D55">
        <v>51</v>
      </c>
      <c r="E55">
        <v>1196.07</v>
      </c>
      <c r="F55">
        <v>60999.57</v>
      </c>
      <c r="G55">
        <v>8833.52</v>
      </c>
      <c r="H55">
        <v>52166.05</v>
      </c>
      <c r="I55">
        <v>29603.61</v>
      </c>
      <c r="J55">
        <v>22562.44</v>
      </c>
    </row>
    <row r="56" spans="1:10" x14ac:dyDescent="0.3">
      <c r="A56" s="1">
        <v>45323</v>
      </c>
      <c r="B56" t="s">
        <v>20</v>
      </c>
      <c r="C56" t="s">
        <v>11</v>
      </c>
      <c r="D56">
        <v>209</v>
      </c>
      <c r="E56">
        <v>814.76</v>
      </c>
      <c r="F56">
        <v>170284.84</v>
      </c>
      <c r="G56">
        <v>8659.75</v>
      </c>
      <c r="H56">
        <v>161625.09</v>
      </c>
      <c r="I56">
        <v>81582.34</v>
      </c>
      <c r="J56">
        <v>80042.75</v>
      </c>
    </row>
    <row r="57" spans="1:10" x14ac:dyDescent="0.3">
      <c r="A57" s="1">
        <v>45323</v>
      </c>
      <c r="B57" t="s">
        <v>20</v>
      </c>
      <c r="C57" t="s">
        <v>12</v>
      </c>
      <c r="D57">
        <v>353</v>
      </c>
      <c r="E57">
        <v>1038.99</v>
      </c>
      <c r="F57">
        <v>366763.47</v>
      </c>
      <c r="G57">
        <v>47110.27</v>
      </c>
      <c r="H57">
        <v>319653.2</v>
      </c>
      <c r="I57">
        <v>166651.98000000001</v>
      </c>
      <c r="J57">
        <v>153001.22</v>
      </c>
    </row>
    <row r="58" spans="1:10" x14ac:dyDescent="0.3">
      <c r="A58" s="1">
        <v>45323</v>
      </c>
      <c r="B58" t="s">
        <v>20</v>
      </c>
      <c r="C58" t="s">
        <v>13</v>
      </c>
      <c r="D58">
        <v>210</v>
      </c>
      <c r="E58">
        <v>824.13</v>
      </c>
      <c r="F58">
        <v>173067.3</v>
      </c>
      <c r="G58">
        <v>2184.2800000000002</v>
      </c>
      <c r="H58">
        <v>170883.02</v>
      </c>
      <c r="I58">
        <v>76639.09</v>
      </c>
      <c r="J58">
        <v>94243.93</v>
      </c>
    </row>
    <row r="59" spans="1:10" x14ac:dyDescent="0.3">
      <c r="A59" s="1">
        <v>45323</v>
      </c>
      <c r="B59" t="s">
        <v>20</v>
      </c>
      <c r="C59" t="s">
        <v>14</v>
      </c>
      <c r="D59">
        <v>471</v>
      </c>
      <c r="E59">
        <v>852.44</v>
      </c>
      <c r="F59">
        <v>401499.24</v>
      </c>
      <c r="G59">
        <v>34971.79</v>
      </c>
      <c r="H59">
        <v>366527.45</v>
      </c>
      <c r="I59">
        <v>187546.54</v>
      </c>
      <c r="J59">
        <v>178980.91</v>
      </c>
    </row>
    <row r="60" spans="1:10" x14ac:dyDescent="0.3">
      <c r="A60" s="1">
        <v>45323</v>
      </c>
      <c r="B60" t="s">
        <v>20</v>
      </c>
      <c r="C60" t="s">
        <v>15</v>
      </c>
      <c r="D60">
        <v>148</v>
      </c>
      <c r="E60">
        <v>1172.3499999999999</v>
      </c>
      <c r="F60">
        <v>173507.8</v>
      </c>
      <c r="G60">
        <v>7389.38</v>
      </c>
      <c r="H60">
        <v>166118.42000000001</v>
      </c>
      <c r="I60">
        <v>81665.34</v>
      </c>
      <c r="J60">
        <v>84453.08</v>
      </c>
    </row>
    <row r="61" spans="1:10" x14ac:dyDescent="0.3">
      <c r="A61" s="1">
        <v>45323</v>
      </c>
      <c r="B61" t="s">
        <v>20</v>
      </c>
      <c r="C61" t="s">
        <v>16</v>
      </c>
      <c r="D61">
        <v>243</v>
      </c>
      <c r="E61">
        <v>876.49</v>
      </c>
      <c r="F61">
        <v>212987.07</v>
      </c>
      <c r="G61">
        <v>20828.900000000001</v>
      </c>
      <c r="H61">
        <v>192158.17</v>
      </c>
      <c r="I61">
        <v>89791.82</v>
      </c>
      <c r="J61">
        <v>102366.35</v>
      </c>
    </row>
    <row r="62" spans="1:10" x14ac:dyDescent="0.3">
      <c r="A62" s="1">
        <v>45352</v>
      </c>
      <c r="B62" t="s">
        <v>10</v>
      </c>
      <c r="C62" t="s">
        <v>11</v>
      </c>
      <c r="D62">
        <v>210</v>
      </c>
      <c r="E62">
        <v>168.98</v>
      </c>
      <c r="F62">
        <v>35485.800000000003</v>
      </c>
      <c r="G62">
        <v>2628.93</v>
      </c>
      <c r="H62">
        <v>32856.870000000003</v>
      </c>
      <c r="I62">
        <v>14905.41</v>
      </c>
      <c r="J62">
        <v>17951.46</v>
      </c>
    </row>
    <row r="63" spans="1:10" x14ac:dyDescent="0.3">
      <c r="A63" s="1">
        <v>45352</v>
      </c>
      <c r="B63" t="s">
        <v>10</v>
      </c>
      <c r="C63" t="s">
        <v>12</v>
      </c>
      <c r="D63">
        <v>433</v>
      </c>
      <c r="E63">
        <v>931.38</v>
      </c>
      <c r="F63">
        <v>403287.54</v>
      </c>
      <c r="G63">
        <v>43611.91</v>
      </c>
      <c r="H63">
        <v>359675.63</v>
      </c>
      <c r="I63">
        <v>177110.84</v>
      </c>
      <c r="J63">
        <v>182564.79</v>
      </c>
    </row>
    <row r="64" spans="1:10" x14ac:dyDescent="0.3">
      <c r="A64" s="1">
        <v>45352</v>
      </c>
      <c r="B64" t="s">
        <v>10</v>
      </c>
      <c r="C64" t="s">
        <v>13</v>
      </c>
      <c r="D64">
        <v>225</v>
      </c>
      <c r="E64">
        <v>248.36</v>
      </c>
      <c r="F64">
        <v>55881</v>
      </c>
      <c r="G64">
        <v>3082.25</v>
      </c>
      <c r="H64">
        <v>52798.75</v>
      </c>
      <c r="I64">
        <v>25320.21</v>
      </c>
      <c r="J64">
        <v>27478.54</v>
      </c>
    </row>
    <row r="65" spans="1:10" x14ac:dyDescent="0.3">
      <c r="A65" s="1">
        <v>45352</v>
      </c>
      <c r="B65" t="s">
        <v>10</v>
      </c>
      <c r="C65" t="s">
        <v>14</v>
      </c>
      <c r="D65">
        <v>287</v>
      </c>
      <c r="E65">
        <v>769.36</v>
      </c>
      <c r="F65">
        <v>220806.32</v>
      </c>
      <c r="G65">
        <v>32421.86</v>
      </c>
      <c r="H65">
        <v>188384.46</v>
      </c>
      <c r="I65">
        <v>102862.18</v>
      </c>
      <c r="J65">
        <v>85522.28</v>
      </c>
    </row>
    <row r="66" spans="1:10" x14ac:dyDescent="0.3">
      <c r="A66" s="1">
        <v>45352</v>
      </c>
      <c r="B66" t="s">
        <v>10</v>
      </c>
      <c r="C66" t="s">
        <v>15</v>
      </c>
      <c r="D66">
        <v>313</v>
      </c>
      <c r="E66">
        <v>812.7</v>
      </c>
      <c r="F66">
        <v>254375.1</v>
      </c>
      <c r="G66">
        <v>30327.03</v>
      </c>
      <c r="H66">
        <v>224048.07</v>
      </c>
      <c r="I66">
        <v>123403.69</v>
      </c>
      <c r="J66">
        <v>100644.38</v>
      </c>
    </row>
    <row r="67" spans="1:10" x14ac:dyDescent="0.3">
      <c r="A67" s="1">
        <v>45352</v>
      </c>
      <c r="B67" t="s">
        <v>10</v>
      </c>
      <c r="C67" t="s">
        <v>16</v>
      </c>
      <c r="D67">
        <v>333</v>
      </c>
      <c r="E67">
        <v>852.37</v>
      </c>
      <c r="F67">
        <v>283839.21000000002</v>
      </c>
      <c r="G67">
        <v>36792.699999999997</v>
      </c>
      <c r="H67">
        <v>247046.51</v>
      </c>
      <c r="I67">
        <v>115878.54</v>
      </c>
      <c r="J67">
        <v>131167.97</v>
      </c>
    </row>
    <row r="68" spans="1:10" x14ac:dyDescent="0.3">
      <c r="A68" s="1">
        <v>45352</v>
      </c>
      <c r="B68" t="s">
        <v>17</v>
      </c>
      <c r="C68" t="s">
        <v>11</v>
      </c>
      <c r="D68">
        <v>353</v>
      </c>
      <c r="E68">
        <v>444.81</v>
      </c>
      <c r="F68">
        <v>157017.93</v>
      </c>
      <c r="G68">
        <v>572.71</v>
      </c>
      <c r="H68">
        <v>156445.22</v>
      </c>
      <c r="I68">
        <v>92872.4</v>
      </c>
      <c r="J68">
        <v>63572.82</v>
      </c>
    </row>
    <row r="69" spans="1:10" x14ac:dyDescent="0.3">
      <c r="A69" s="1">
        <v>45352</v>
      </c>
      <c r="B69" t="s">
        <v>17</v>
      </c>
      <c r="C69" t="s">
        <v>12</v>
      </c>
      <c r="D69">
        <v>66</v>
      </c>
      <c r="E69">
        <v>1194.28</v>
      </c>
      <c r="F69">
        <v>78822.48</v>
      </c>
      <c r="G69">
        <v>5556.33</v>
      </c>
      <c r="H69">
        <v>73266.149999999994</v>
      </c>
      <c r="I69">
        <v>35451.15</v>
      </c>
      <c r="J69">
        <v>37815</v>
      </c>
    </row>
    <row r="70" spans="1:10" x14ac:dyDescent="0.3">
      <c r="A70" s="1">
        <v>45352</v>
      </c>
      <c r="B70" t="s">
        <v>17</v>
      </c>
      <c r="C70" t="s">
        <v>13</v>
      </c>
      <c r="D70">
        <v>55</v>
      </c>
      <c r="E70">
        <v>538.66999999999996</v>
      </c>
      <c r="F70">
        <v>29626.85</v>
      </c>
      <c r="G70">
        <v>68.69</v>
      </c>
      <c r="H70">
        <v>29558.16</v>
      </c>
      <c r="I70">
        <v>20055.080000000002</v>
      </c>
      <c r="J70">
        <v>9503.08</v>
      </c>
    </row>
    <row r="71" spans="1:10" x14ac:dyDescent="0.3">
      <c r="A71" s="1">
        <v>45352</v>
      </c>
      <c r="B71" t="s">
        <v>17</v>
      </c>
      <c r="C71" t="s">
        <v>14</v>
      </c>
      <c r="D71">
        <v>351</v>
      </c>
      <c r="E71">
        <v>1164.99</v>
      </c>
      <c r="F71">
        <v>408911.49</v>
      </c>
      <c r="G71">
        <v>59105.29</v>
      </c>
      <c r="H71">
        <v>349806.2</v>
      </c>
      <c r="I71">
        <v>229438.88</v>
      </c>
      <c r="J71">
        <v>120367.32</v>
      </c>
    </row>
    <row r="72" spans="1:10" x14ac:dyDescent="0.3">
      <c r="A72" s="1">
        <v>45352</v>
      </c>
      <c r="B72" t="s">
        <v>17</v>
      </c>
      <c r="C72" t="s">
        <v>15</v>
      </c>
      <c r="D72">
        <v>240</v>
      </c>
      <c r="E72">
        <v>470.98</v>
      </c>
      <c r="F72">
        <v>113035.2</v>
      </c>
      <c r="G72">
        <v>3236.95</v>
      </c>
      <c r="H72">
        <v>109798.25</v>
      </c>
      <c r="I72">
        <v>52762.720000000001</v>
      </c>
      <c r="J72">
        <v>57035.53</v>
      </c>
    </row>
    <row r="73" spans="1:10" x14ac:dyDescent="0.3">
      <c r="A73" s="1">
        <v>45352</v>
      </c>
      <c r="B73" t="s">
        <v>17</v>
      </c>
      <c r="C73" t="s">
        <v>16</v>
      </c>
      <c r="D73">
        <v>372</v>
      </c>
      <c r="E73">
        <v>327.97</v>
      </c>
      <c r="F73">
        <v>122004.84</v>
      </c>
      <c r="G73">
        <v>10189.870000000001</v>
      </c>
      <c r="H73">
        <v>111814.97</v>
      </c>
      <c r="I73">
        <v>76128.820000000007</v>
      </c>
      <c r="J73">
        <v>35686.15</v>
      </c>
    </row>
    <row r="74" spans="1:10" x14ac:dyDescent="0.3">
      <c r="A74" s="1">
        <v>45352</v>
      </c>
      <c r="B74" t="s">
        <v>18</v>
      </c>
      <c r="C74" t="s">
        <v>11</v>
      </c>
      <c r="D74">
        <v>107</v>
      </c>
      <c r="E74">
        <v>1126.52</v>
      </c>
      <c r="F74">
        <v>120537.64</v>
      </c>
      <c r="G74">
        <v>1273.17</v>
      </c>
      <c r="H74">
        <v>119264.47</v>
      </c>
      <c r="I74">
        <v>55180.76</v>
      </c>
      <c r="J74">
        <v>64083.71</v>
      </c>
    </row>
    <row r="75" spans="1:10" x14ac:dyDescent="0.3">
      <c r="A75" s="1">
        <v>45352</v>
      </c>
      <c r="B75" t="s">
        <v>18</v>
      </c>
      <c r="C75" t="s">
        <v>12</v>
      </c>
      <c r="D75">
        <v>480</v>
      </c>
      <c r="E75">
        <v>1189.56</v>
      </c>
      <c r="F75">
        <v>570988.80000000005</v>
      </c>
      <c r="G75">
        <v>11997.96</v>
      </c>
      <c r="H75">
        <v>558990.84</v>
      </c>
      <c r="I75">
        <v>310518.78999999998</v>
      </c>
      <c r="J75">
        <v>248472.05</v>
      </c>
    </row>
    <row r="76" spans="1:10" x14ac:dyDescent="0.3">
      <c r="A76" s="1">
        <v>45352</v>
      </c>
      <c r="B76" t="s">
        <v>18</v>
      </c>
      <c r="C76" t="s">
        <v>13</v>
      </c>
      <c r="D76">
        <v>435</v>
      </c>
      <c r="E76">
        <v>488.68</v>
      </c>
      <c r="F76">
        <v>212575.8</v>
      </c>
      <c r="G76">
        <v>27061</v>
      </c>
      <c r="H76">
        <v>185514.8</v>
      </c>
      <c r="I76">
        <v>81809.5</v>
      </c>
      <c r="J76">
        <v>103705.3</v>
      </c>
    </row>
    <row r="77" spans="1:10" x14ac:dyDescent="0.3">
      <c r="A77" s="1">
        <v>45352</v>
      </c>
      <c r="B77" t="s">
        <v>18</v>
      </c>
      <c r="C77" t="s">
        <v>14</v>
      </c>
      <c r="D77">
        <v>295</v>
      </c>
      <c r="E77">
        <v>527.47</v>
      </c>
      <c r="F77">
        <v>155603.65</v>
      </c>
      <c r="G77">
        <v>6852.59</v>
      </c>
      <c r="H77">
        <v>148751.06</v>
      </c>
      <c r="I77">
        <v>95618.42</v>
      </c>
      <c r="J77">
        <v>53132.639999999999</v>
      </c>
    </row>
    <row r="78" spans="1:10" x14ac:dyDescent="0.3">
      <c r="A78" s="1">
        <v>45352</v>
      </c>
      <c r="B78" t="s">
        <v>18</v>
      </c>
      <c r="C78" t="s">
        <v>15</v>
      </c>
      <c r="D78">
        <v>404</v>
      </c>
      <c r="E78">
        <v>419.02</v>
      </c>
      <c r="F78">
        <v>169284.08</v>
      </c>
      <c r="G78">
        <v>15527.93</v>
      </c>
      <c r="H78">
        <v>153756.15</v>
      </c>
      <c r="I78">
        <v>65266.14</v>
      </c>
      <c r="J78">
        <v>88490.01</v>
      </c>
    </row>
    <row r="79" spans="1:10" x14ac:dyDescent="0.3">
      <c r="A79" s="1">
        <v>45352</v>
      </c>
      <c r="B79" t="s">
        <v>18</v>
      </c>
      <c r="C79" t="s">
        <v>16</v>
      </c>
      <c r="D79">
        <v>440</v>
      </c>
      <c r="E79">
        <v>676.59</v>
      </c>
      <c r="F79">
        <v>297699.59999999998</v>
      </c>
      <c r="G79">
        <v>35647.82</v>
      </c>
      <c r="H79">
        <v>262051.78</v>
      </c>
      <c r="I79">
        <v>155917.97</v>
      </c>
      <c r="J79">
        <v>106133.81</v>
      </c>
    </row>
    <row r="80" spans="1:10" x14ac:dyDescent="0.3">
      <c r="A80" s="1">
        <v>45352</v>
      </c>
      <c r="B80" t="s">
        <v>19</v>
      </c>
      <c r="C80" t="s">
        <v>11</v>
      </c>
      <c r="D80">
        <v>449</v>
      </c>
      <c r="E80">
        <v>203.31</v>
      </c>
      <c r="F80">
        <v>91286.19</v>
      </c>
      <c r="G80">
        <v>12140.39</v>
      </c>
      <c r="H80">
        <v>79145.8</v>
      </c>
      <c r="I80">
        <v>32314.05</v>
      </c>
      <c r="J80">
        <v>46831.75</v>
      </c>
    </row>
    <row r="81" spans="1:10" x14ac:dyDescent="0.3">
      <c r="A81" s="1">
        <v>45352</v>
      </c>
      <c r="B81" t="s">
        <v>19</v>
      </c>
      <c r="C81" t="s">
        <v>12</v>
      </c>
      <c r="D81">
        <v>403</v>
      </c>
      <c r="E81">
        <v>248.68</v>
      </c>
      <c r="F81">
        <v>100218.04</v>
      </c>
      <c r="G81">
        <v>8693.1200000000008</v>
      </c>
      <c r="H81">
        <v>91524.92</v>
      </c>
      <c r="I81">
        <v>37596.85</v>
      </c>
      <c r="J81">
        <v>53928.07</v>
      </c>
    </row>
    <row r="82" spans="1:10" x14ac:dyDescent="0.3">
      <c r="A82" s="1">
        <v>45352</v>
      </c>
      <c r="B82" t="s">
        <v>19</v>
      </c>
      <c r="C82" t="s">
        <v>13</v>
      </c>
      <c r="D82">
        <v>202</v>
      </c>
      <c r="E82">
        <v>312.79000000000002</v>
      </c>
      <c r="F82">
        <v>63183.58</v>
      </c>
      <c r="G82">
        <v>9305.43</v>
      </c>
      <c r="H82">
        <v>53878.15</v>
      </c>
      <c r="I82">
        <v>35111.32</v>
      </c>
      <c r="J82">
        <v>18766.830000000002</v>
      </c>
    </row>
    <row r="83" spans="1:10" x14ac:dyDescent="0.3">
      <c r="A83" s="1">
        <v>45352</v>
      </c>
      <c r="B83" t="s">
        <v>19</v>
      </c>
      <c r="C83" t="s">
        <v>14</v>
      </c>
      <c r="D83">
        <v>107</v>
      </c>
      <c r="E83">
        <v>182.03</v>
      </c>
      <c r="F83">
        <v>19477.21</v>
      </c>
      <c r="G83">
        <v>109.12</v>
      </c>
      <c r="H83">
        <v>19368.09</v>
      </c>
      <c r="I83">
        <v>12526.9</v>
      </c>
      <c r="J83">
        <v>6841.19</v>
      </c>
    </row>
    <row r="84" spans="1:10" x14ac:dyDescent="0.3">
      <c r="A84" s="1">
        <v>45352</v>
      </c>
      <c r="B84" t="s">
        <v>19</v>
      </c>
      <c r="C84" t="s">
        <v>15</v>
      </c>
      <c r="D84">
        <v>103</v>
      </c>
      <c r="E84">
        <v>713.94</v>
      </c>
      <c r="F84">
        <v>73535.820000000007</v>
      </c>
      <c r="G84">
        <v>3603.09</v>
      </c>
      <c r="H84">
        <v>69932.73</v>
      </c>
      <c r="I84">
        <v>45341.63</v>
      </c>
      <c r="J84">
        <v>24591.1</v>
      </c>
    </row>
    <row r="85" spans="1:10" x14ac:dyDescent="0.3">
      <c r="A85" s="1">
        <v>45352</v>
      </c>
      <c r="B85" t="s">
        <v>19</v>
      </c>
      <c r="C85" t="s">
        <v>16</v>
      </c>
      <c r="D85">
        <v>109</v>
      </c>
      <c r="E85">
        <v>376.61</v>
      </c>
      <c r="F85">
        <v>41050.49</v>
      </c>
      <c r="G85">
        <v>3835.49</v>
      </c>
      <c r="H85">
        <v>37215</v>
      </c>
      <c r="I85">
        <v>15838.86</v>
      </c>
      <c r="J85">
        <v>21376.14</v>
      </c>
    </row>
    <row r="86" spans="1:10" x14ac:dyDescent="0.3">
      <c r="A86" s="1">
        <v>45352</v>
      </c>
      <c r="B86" t="s">
        <v>20</v>
      </c>
      <c r="C86" t="s">
        <v>11</v>
      </c>
      <c r="D86">
        <v>414</v>
      </c>
      <c r="E86">
        <v>354.1</v>
      </c>
      <c r="F86">
        <v>146597.4</v>
      </c>
      <c r="G86">
        <v>9045.51</v>
      </c>
      <c r="H86">
        <v>137551.89000000001</v>
      </c>
      <c r="I86">
        <v>83886.52</v>
      </c>
      <c r="J86">
        <v>53665.37</v>
      </c>
    </row>
    <row r="87" spans="1:10" x14ac:dyDescent="0.3">
      <c r="A87" s="1">
        <v>45352</v>
      </c>
      <c r="B87" t="s">
        <v>20</v>
      </c>
      <c r="C87" t="s">
        <v>12</v>
      </c>
      <c r="D87">
        <v>473</v>
      </c>
      <c r="E87">
        <v>912.4</v>
      </c>
      <c r="F87">
        <v>431565.2</v>
      </c>
      <c r="G87">
        <v>63171.57</v>
      </c>
      <c r="H87">
        <v>368393.63</v>
      </c>
      <c r="I87">
        <v>204417.98</v>
      </c>
      <c r="J87">
        <v>163975.65</v>
      </c>
    </row>
    <row r="88" spans="1:10" x14ac:dyDescent="0.3">
      <c r="A88" s="1">
        <v>45352</v>
      </c>
      <c r="B88" t="s">
        <v>20</v>
      </c>
      <c r="C88" t="s">
        <v>13</v>
      </c>
      <c r="D88">
        <v>207</v>
      </c>
      <c r="E88">
        <v>193.12</v>
      </c>
      <c r="F88">
        <v>39975.839999999997</v>
      </c>
      <c r="G88">
        <v>2391.48</v>
      </c>
      <c r="H88">
        <v>37584.36</v>
      </c>
      <c r="I88">
        <v>19921.82</v>
      </c>
      <c r="J88">
        <v>17662.54</v>
      </c>
    </row>
    <row r="89" spans="1:10" x14ac:dyDescent="0.3">
      <c r="A89" s="1">
        <v>45352</v>
      </c>
      <c r="B89" t="s">
        <v>20</v>
      </c>
      <c r="C89" t="s">
        <v>14</v>
      </c>
      <c r="D89">
        <v>107</v>
      </c>
      <c r="E89">
        <v>232.38</v>
      </c>
      <c r="F89">
        <v>24864.66</v>
      </c>
      <c r="G89">
        <v>94.55</v>
      </c>
      <c r="H89">
        <v>24770.11</v>
      </c>
      <c r="I89">
        <v>17061.52</v>
      </c>
      <c r="J89">
        <v>7708.59</v>
      </c>
    </row>
    <row r="90" spans="1:10" x14ac:dyDescent="0.3">
      <c r="A90" s="1">
        <v>45352</v>
      </c>
      <c r="B90" t="s">
        <v>20</v>
      </c>
      <c r="C90" t="s">
        <v>15</v>
      </c>
      <c r="D90">
        <v>328</v>
      </c>
      <c r="E90">
        <v>599.73</v>
      </c>
      <c r="F90">
        <v>196711.44</v>
      </c>
      <c r="G90">
        <v>20315.37</v>
      </c>
      <c r="H90">
        <v>176396.07</v>
      </c>
      <c r="I90">
        <v>73637.960000000006</v>
      </c>
      <c r="J90">
        <v>102758.11</v>
      </c>
    </row>
    <row r="91" spans="1:10" x14ac:dyDescent="0.3">
      <c r="A91" s="1">
        <v>45352</v>
      </c>
      <c r="B91" t="s">
        <v>20</v>
      </c>
      <c r="C91" t="s">
        <v>16</v>
      </c>
      <c r="D91">
        <v>171</v>
      </c>
      <c r="E91">
        <v>314.26</v>
      </c>
      <c r="F91">
        <v>53738.46</v>
      </c>
      <c r="G91">
        <v>2017.15</v>
      </c>
      <c r="H91">
        <v>51721.31</v>
      </c>
      <c r="I91">
        <v>29210.54</v>
      </c>
      <c r="J91">
        <v>22510.77</v>
      </c>
    </row>
    <row r="92" spans="1:10" x14ac:dyDescent="0.3">
      <c r="A92" s="1">
        <v>45383</v>
      </c>
      <c r="B92" t="s">
        <v>10</v>
      </c>
      <c r="C92" t="s">
        <v>11</v>
      </c>
      <c r="D92">
        <v>97</v>
      </c>
      <c r="E92">
        <v>342.01</v>
      </c>
      <c r="F92">
        <v>33174.97</v>
      </c>
      <c r="G92">
        <v>4650.87</v>
      </c>
      <c r="H92">
        <v>28524.1</v>
      </c>
      <c r="I92">
        <v>16871.47</v>
      </c>
      <c r="J92">
        <v>11652.63</v>
      </c>
    </row>
    <row r="93" spans="1:10" x14ac:dyDescent="0.3">
      <c r="A93" s="1">
        <v>45383</v>
      </c>
      <c r="B93" t="s">
        <v>10</v>
      </c>
      <c r="C93" t="s">
        <v>12</v>
      </c>
      <c r="D93">
        <v>238</v>
      </c>
      <c r="E93">
        <v>924.79</v>
      </c>
      <c r="F93">
        <v>220100.02</v>
      </c>
      <c r="G93">
        <v>18302</v>
      </c>
      <c r="H93">
        <v>201798.02</v>
      </c>
      <c r="I93">
        <v>117752.42</v>
      </c>
      <c r="J93">
        <v>84045.6</v>
      </c>
    </row>
    <row r="94" spans="1:10" x14ac:dyDescent="0.3">
      <c r="A94" s="1">
        <v>45383</v>
      </c>
      <c r="B94" t="s">
        <v>10</v>
      </c>
      <c r="C94" t="s">
        <v>13</v>
      </c>
      <c r="D94">
        <v>296</v>
      </c>
      <c r="E94">
        <v>200.1</v>
      </c>
      <c r="F94">
        <v>59229.599999999999</v>
      </c>
      <c r="G94">
        <v>5028.92</v>
      </c>
      <c r="H94">
        <v>54200.68</v>
      </c>
      <c r="I94">
        <v>24259.9</v>
      </c>
      <c r="J94">
        <v>29940.78</v>
      </c>
    </row>
    <row r="95" spans="1:10" x14ac:dyDescent="0.3">
      <c r="A95" s="1">
        <v>45383</v>
      </c>
      <c r="B95" t="s">
        <v>10</v>
      </c>
      <c r="C95" t="s">
        <v>14</v>
      </c>
      <c r="D95">
        <v>135</v>
      </c>
      <c r="E95">
        <v>165.11</v>
      </c>
      <c r="F95">
        <v>22289.85</v>
      </c>
      <c r="G95">
        <v>388.09</v>
      </c>
      <c r="H95">
        <v>21901.759999999998</v>
      </c>
      <c r="I95">
        <v>9062.9699999999993</v>
      </c>
      <c r="J95">
        <v>12838.79</v>
      </c>
    </row>
    <row r="96" spans="1:10" x14ac:dyDescent="0.3">
      <c r="A96" s="1">
        <v>45383</v>
      </c>
      <c r="B96" t="s">
        <v>10</v>
      </c>
      <c r="C96" t="s">
        <v>15</v>
      </c>
      <c r="D96">
        <v>143</v>
      </c>
      <c r="E96">
        <v>1048.23</v>
      </c>
      <c r="F96">
        <v>149896.89000000001</v>
      </c>
      <c r="G96">
        <v>15821.42</v>
      </c>
      <c r="H96">
        <v>134075.47</v>
      </c>
      <c r="I96">
        <v>72702.710000000006</v>
      </c>
      <c r="J96">
        <v>61372.76</v>
      </c>
    </row>
    <row r="97" spans="1:10" x14ac:dyDescent="0.3">
      <c r="A97" s="1">
        <v>45383</v>
      </c>
      <c r="B97" t="s">
        <v>10</v>
      </c>
      <c r="C97" t="s">
        <v>16</v>
      </c>
      <c r="D97">
        <v>267</v>
      </c>
      <c r="E97">
        <v>951.53</v>
      </c>
      <c r="F97">
        <v>254058.51</v>
      </c>
      <c r="G97">
        <v>30750.47</v>
      </c>
      <c r="H97">
        <v>223308.04</v>
      </c>
      <c r="I97">
        <v>112522.98</v>
      </c>
      <c r="J97">
        <v>110785.06</v>
      </c>
    </row>
    <row r="98" spans="1:10" x14ac:dyDescent="0.3">
      <c r="A98" s="1">
        <v>45383</v>
      </c>
      <c r="B98" t="s">
        <v>17</v>
      </c>
      <c r="C98" t="s">
        <v>11</v>
      </c>
      <c r="D98">
        <v>303</v>
      </c>
      <c r="E98">
        <v>605.54</v>
      </c>
      <c r="F98">
        <v>183478.62</v>
      </c>
      <c r="G98">
        <v>10967.56</v>
      </c>
      <c r="H98">
        <v>172511.06</v>
      </c>
      <c r="I98">
        <v>100876.71</v>
      </c>
      <c r="J98">
        <v>71634.350000000006</v>
      </c>
    </row>
    <row r="99" spans="1:10" x14ac:dyDescent="0.3">
      <c r="A99" s="1">
        <v>45383</v>
      </c>
      <c r="B99" t="s">
        <v>17</v>
      </c>
      <c r="C99" t="s">
        <v>12</v>
      </c>
      <c r="D99">
        <v>374</v>
      </c>
      <c r="E99">
        <v>1081.01</v>
      </c>
      <c r="F99">
        <v>404297.74</v>
      </c>
      <c r="G99">
        <v>15821.81</v>
      </c>
      <c r="H99">
        <v>388475.93</v>
      </c>
      <c r="I99">
        <v>157174.01</v>
      </c>
      <c r="J99">
        <v>231301.92</v>
      </c>
    </row>
    <row r="100" spans="1:10" x14ac:dyDescent="0.3">
      <c r="A100" s="1">
        <v>45383</v>
      </c>
      <c r="B100" t="s">
        <v>17</v>
      </c>
      <c r="C100" t="s">
        <v>13</v>
      </c>
      <c r="D100">
        <v>196</v>
      </c>
      <c r="E100">
        <v>678.29</v>
      </c>
      <c r="F100">
        <v>132944.84</v>
      </c>
      <c r="G100">
        <v>17079.89</v>
      </c>
      <c r="H100">
        <v>115864.95</v>
      </c>
      <c r="I100">
        <v>69241.83</v>
      </c>
      <c r="J100">
        <v>46623.12</v>
      </c>
    </row>
    <row r="101" spans="1:10" x14ac:dyDescent="0.3">
      <c r="A101" s="1">
        <v>45383</v>
      </c>
      <c r="B101" t="s">
        <v>17</v>
      </c>
      <c r="C101" t="s">
        <v>14</v>
      </c>
      <c r="D101">
        <v>53</v>
      </c>
      <c r="E101">
        <v>796.64</v>
      </c>
      <c r="F101">
        <v>42221.919999999998</v>
      </c>
      <c r="G101">
        <v>5977.94</v>
      </c>
      <c r="H101">
        <v>36243.980000000003</v>
      </c>
      <c r="I101">
        <v>24764.62</v>
      </c>
      <c r="J101">
        <v>11479.36</v>
      </c>
    </row>
    <row r="102" spans="1:10" x14ac:dyDescent="0.3">
      <c r="A102" s="1">
        <v>45383</v>
      </c>
      <c r="B102" t="s">
        <v>17</v>
      </c>
      <c r="C102" t="s">
        <v>15</v>
      </c>
      <c r="D102">
        <v>433</v>
      </c>
      <c r="E102">
        <v>818.22</v>
      </c>
      <c r="F102">
        <v>354289.26</v>
      </c>
      <c r="G102">
        <v>42565.16</v>
      </c>
      <c r="H102">
        <v>311724.09999999998</v>
      </c>
      <c r="I102">
        <v>188016.55</v>
      </c>
      <c r="J102">
        <v>123707.55</v>
      </c>
    </row>
    <row r="103" spans="1:10" x14ac:dyDescent="0.3">
      <c r="A103" s="1">
        <v>45383</v>
      </c>
      <c r="B103" t="s">
        <v>17</v>
      </c>
      <c r="C103" t="s">
        <v>16</v>
      </c>
      <c r="D103">
        <v>212</v>
      </c>
      <c r="E103">
        <v>825.45</v>
      </c>
      <c r="F103">
        <v>174995.4</v>
      </c>
      <c r="G103">
        <v>12028.82</v>
      </c>
      <c r="H103">
        <v>162966.57999999999</v>
      </c>
      <c r="I103">
        <v>91861.82</v>
      </c>
      <c r="J103">
        <v>71104.759999999995</v>
      </c>
    </row>
    <row r="104" spans="1:10" x14ac:dyDescent="0.3">
      <c r="A104" s="1">
        <v>45383</v>
      </c>
      <c r="B104" t="s">
        <v>18</v>
      </c>
      <c r="C104" t="s">
        <v>11</v>
      </c>
      <c r="D104">
        <v>150</v>
      </c>
      <c r="E104">
        <v>807.24</v>
      </c>
      <c r="F104">
        <v>121086</v>
      </c>
      <c r="G104">
        <v>14901.33</v>
      </c>
      <c r="H104">
        <v>106184.67</v>
      </c>
      <c r="I104">
        <v>63227.18</v>
      </c>
      <c r="J104">
        <v>42957.49</v>
      </c>
    </row>
    <row r="105" spans="1:10" x14ac:dyDescent="0.3">
      <c r="A105" s="1">
        <v>45383</v>
      </c>
      <c r="B105" t="s">
        <v>18</v>
      </c>
      <c r="C105" t="s">
        <v>12</v>
      </c>
      <c r="D105">
        <v>92</v>
      </c>
      <c r="E105">
        <v>355.58</v>
      </c>
      <c r="F105">
        <v>32713.360000000001</v>
      </c>
      <c r="G105">
        <v>340.36</v>
      </c>
      <c r="H105">
        <v>32373</v>
      </c>
      <c r="I105">
        <v>13927.95</v>
      </c>
      <c r="J105">
        <v>18445.05</v>
      </c>
    </row>
    <row r="106" spans="1:10" x14ac:dyDescent="0.3">
      <c r="A106" s="1">
        <v>45383</v>
      </c>
      <c r="B106" t="s">
        <v>18</v>
      </c>
      <c r="C106" t="s">
        <v>13</v>
      </c>
      <c r="D106">
        <v>435</v>
      </c>
      <c r="E106">
        <v>190.91</v>
      </c>
      <c r="F106">
        <v>83045.850000000006</v>
      </c>
      <c r="G106">
        <v>7701.51</v>
      </c>
      <c r="H106">
        <v>75344.34</v>
      </c>
      <c r="I106">
        <v>37744.97</v>
      </c>
      <c r="J106">
        <v>37599.370000000003</v>
      </c>
    </row>
    <row r="107" spans="1:10" x14ac:dyDescent="0.3">
      <c r="A107" s="1">
        <v>45383</v>
      </c>
      <c r="B107" t="s">
        <v>18</v>
      </c>
      <c r="C107" t="s">
        <v>14</v>
      </c>
      <c r="D107">
        <v>139</v>
      </c>
      <c r="E107">
        <v>484.92</v>
      </c>
      <c r="F107">
        <v>67403.88</v>
      </c>
      <c r="G107">
        <v>8542.18</v>
      </c>
      <c r="H107">
        <v>58861.7</v>
      </c>
      <c r="I107">
        <v>23955.63</v>
      </c>
      <c r="J107">
        <v>34906.07</v>
      </c>
    </row>
    <row r="108" spans="1:10" x14ac:dyDescent="0.3">
      <c r="A108" s="1">
        <v>45383</v>
      </c>
      <c r="B108" t="s">
        <v>18</v>
      </c>
      <c r="C108" t="s">
        <v>15</v>
      </c>
      <c r="D108">
        <v>467</v>
      </c>
      <c r="E108">
        <v>423.73</v>
      </c>
      <c r="F108">
        <v>197881.91</v>
      </c>
      <c r="G108">
        <v>14723.53</v>
      </c>
      <c r="H108">
        <v>183158.38</v>
      </c>
      <c r="I108">
        <v>111335.95</v>
      </c>
      <c r="J108">
        <v>71822.429999999993</v>
      </c>
    </row>
    <row r="109" spans="1:10" x14ac:dyDescent="0.3">
      <c r="A109" s="1">
        <v>45383</v>
      </c>
      <c r="B109" t="s">
        <v>18</v>
      </c>
      <c r="C109" t="s">
        <v>16</v>
      </c>
      <c r="D109">
        <v>163</v>
      </c>
      <c r="E109">
        <v>810.39</v>
      </c>
      <c r="F109">
        <v>132093.57</v>
      </c>
      <c r="G109">
        <v>17386.259999999998</v>
      </c>
      <c r="H109">
        <v>114707.31</v>
      </c>
      <c r="I109">
        <v>71178.33</v>
      </c>
      <c r="J109">
        <v>43528.98</v>
      </c>
    </row>
    <row r="110" spans="1:10" x14ac:dyDescent="0.3">
      <c r="A110" s="1">
        <v>45383</v>
      </c>
      <c r="B110" t="s">
        <v>19</v>
      </c>
      <c r="C110" t="s">
        <v>11</v>
      </c>
      <c r="D110">
        <v>326</v>
      </c>
      <c r="E110">
        <v>1165.96</v>
      </c>
      <c r="F110">
        <v>380102.96</v>
      </c>
      <c r="G110">
        <v>31242.86</v>
      </c>
      <c r="H110">
        <v>348860.1</v>
      </c>
      <c r="I110">
        <v>183863.67</v>
      </c>
      <c r="J110">
        <v>164996.43</v>
      </c>
    </row>
    <row r="111" spans="1:10" x14ac:dyDescent="0.3">
      <c r="A111" s="1">
        <v>45383</v>
      </c>
      <c r="B111" t="s">
        <v>19</v>
      </c>
      <c r="C111" t="s">
        <v>12</v>
      </c>
      <c r="D111">
        <v>457</v>
      </c>
      <c r="E111">
        <v>997.18</v>
      </c>
      <c r="F111">
        <v>455711.26</v>
      </c>
      <c r="G111">
        <v>67707.649999999994</v>
      </c>
      <c r="H111">
        <v>388003.61</v>
      </c>
      <c r="I111">
        <v>203230.59</v>
      </c>
      <c r="J111">
        <v>184773.02</v>
      </c>
    </row>
    <row r="112" spans="1:10" x14ac:dyDescent="0.3">
      <c r="A112" s="1">
        <v>45383</v>
      </c>
      <c r="B112" t="s">
        <v>19</v>
      </c>
      <c r="C112" t="s">
        <v>13</v>
      </c>
      <c r="D112">
        <v>145</v>
      </c>
      <c r="E112">
        <v>507.84</v>
      </c>
      <c r="F112">
        <v>73636.800000000003</v>
      </c>
      <c r="G112">
        <v>10280.700000000001</v>
      </c>
      <c r="H112">
        <v>63356.1</v>
      </c>
      <c r="I112">
        <v>41658.15</v>
      </c>
      <c r="J112">
        <v>21697.95</v>
      </c>
    </row>
    <row r="113" spans="1:10" x14ac:dyDescent="0.3">
      <c r="A113" s="1">
        <v>45383</v>
      </c>
      <c r="B113" t="s">
        <v>19</v>
      </c>
      <c r="C113" t="s">
        <v>14</v>
      </c>
      <c r="D113">
        <v>418</v>
      </c>
      <c r="E113">
        <v>863.84</v>
      </c>
      <c r="F113">
        <v>361085.12</v>
      </c>
      <c r="G113">
        <v>40075.51</v>
      </c>
      <c r="H113">
        <v>321009.61</v>
      </c>
      <c r="I113">
        <v>151346.67000000001</v>
      </c>
      <c r="J113">
        <v>169662.94</v>
      </c>
    </row>
    <row r="114" spans="1:10" x14ac:dyDescent="0.3">
      <c r="A114" s="1">
        <v>45383</v>
      </c>
      <c r="B114" t="s">
        <v>19</v>
      </c>
      <c r="C114" t="s">
        <v>15</v>
      </c>
      <c r="D114">
        <v>335</v>
      </c>
      <c r="E114">
        <v>1097.68</v>
      </c>
      <c r="F114">
        <v>367722.8</v>
      </c>
      <c r="G114">
        <v>27868.92</v>
      </c>
      <c r="H114">
        <v>339853.88</v>
      </c>
      <c r="I114">
        <v>220203.98</v>
      </c>
      <c r="J114">
        <v>119649.9</v>
      </c>
    </row>
    <row r="115" spans="1:10" x14ac:dyDescent="0.3">
      <c r="A115" s="1">
        <v>45383</v>
      </c>
      <c r="B115" t="s">
        <v>19</v>
      </c>
      <c r="C115" t="s">
        <v>16</v>
      </c>
      <c r="D115">
        <v>391</v>
      </c>
      <c r="E115">
        <v>462.52</v>
      </c>
      <c r="F115">
        <v>180845.32</v>
      </c>
      <c r="G115">
        <v>2712.27</v>
      </c>
      <c r="H115">
        <v>178133.05</v>
      </c>
      <c r="I115">
        <v>74111.47</v>
      </c>
      <c r="J115">
        <v>104021.58</v>
      </c>
    </row>
    <row r="116" spans="1:10" x14ac:dyDescent="0.3">
      <c r="A116" s="1">
        <v>45383</v>
      </c>
      <c r="B116" t="s">
        <v>20</v>
      </c>
      <c r="C116" t="s">
        <v>11</v>
      </c>
      <c r="D116">
        <v>494</v>
      </c>
      <c r="E116">
        <v>1100.6500000000001</v>
      </c>
      <c r="F116">
        <v>543721.1</v>
      </c>
      <c r="G116">
        <v>7445.17</v>
      </c>
      <c r="H116">
        <v>536275.93000000005</v>
      </c>
      <c r="I116">
        <v>265882.44</v>
      </c>
      <c r="J116">
        <v>270393.49</v>
      </c>
    </row>
    <row r="117" spans="1:10" x14ac:dyDescent="0.3">
      <c r="A117" s="1">
        <v>45383</v>
      </c>
      <c r="B117" t="s">
        <v>20</v>
      </c>
      <c r="C117" t="s">
        <v>12</v>
      </c>
      <c r="D117">
        <v>255</v>
      </c>
      <c r="E117">
        <v>860.61</v>
      </c>
      <c r="F117">
        <v>219455.55</v>
      </c>
      <c r="G117">
        <v>15883.79</v>
      </c>
      <c r="H117">
        <v>203571.76</v>
      </c>
      <c r="I117">
        <v>111538.53</v>
      </c>
      <c r="J117">
        <v>92033.23</v>
      </c>
    </row>
    <row r="118" spans="1:10" x14ac:dyDescent="0.3">
      <c r="A118" s="1">
        <v>45383</v>
      </c>
      <c r="B118" t="s">
        <v>20</v>
      </c>
      <c r="C118" t="s">
        <v>13</v>
      </c>
      <c r="D118">
        <v>193</v>
      </c>
      <c r="E118">
        <v>620.87</v>
      </c>
      <c r="F118">
        <v>119827.91</v>
      </c>
      <c r="G118">
        <v>5270.23</v>
      </c>
      <c r="H118">
        <v>114557.68</v>
      </c>
      <c r="I118">
        <v>57118.39</v>
      </c>
      <c r="J118">
        <v>57439.29</v>
      </c>
    </row>
    <row r="119" spans="1:10" x14ac:dyDescent="0.3">
      <c r="A119" s="1">
        <v>45383</v>
      </c>
      <c r="B119" t="s">
        <v>20</v>
      </c>
      <c r="C119" t="s">
        <v>14</v>
      </c>
      <c r="D119">
        <v>428</v>
      </c>
      <c r="E119">
        <v>373.36</v>
      </c>
      <c r="F119">
        <v>159798.07999999999</v>
      </c>
      <c r="G119">
        <v>22680.01</v>
      </c>
      <c r="H119">
        <v>137118.07</v>
      </c>
      <c r="I119">
        <v>86986.17</v>
      </c>
      <c r="J119">
        <v>50131.9</v>
      </c>
    </row>
    <row r="120" spans="1:10" x14ac:dyDescent="0.3">
      <c r="A120" s="1">
        <v>45383</v>
      </c>
      <c r="B120" t="s">
        <v>20</v>
      </c>
      <c r="C120" t="s">
        <v>15</v>
      </c>
      <c r="D120">
        <v>88</v>
      </c>
      <c r="E120">
        <v>245.77</v>
      </c>
      <c r="F120">
        <v>21627.759999999998</v>
      </c>
      <c r="G120">
        <v>1603.98</v>
      </c>
      <c r="H120">
        <v>20023.78</v>
      </c>
      <c r="I120">
        <v>8355.2800000000007</v>
      </c>
      <c r="J120">
        <v>11668.5</v>
      </c>
    </row>
    <row r="121" spans="1:10" x14ac:dyDescent="0.3">
      <c r="A121" s="1">
        <v>45383</v>
      </c>
      <c r="B121" t="s">
        <v>20</v>
      </c>
      <c r="C121" t="s">
        <v>16</v>
      </c>
      <c r="D121">
        <v>272</v>
      </c>
      <c r="E121">
        <v>208.66</v>
      </c>
      <c r="F121">
        <v>56755.519999999997</v>
      </c>
      <c r="G121">
        <v>6274.63</v>
      </c>
      <c r="H121">
        <v>50480.89</v>
      </c>
      <c r="I121">
        <v>28459.85</v>
      </c>
      <c r="J121">
        <v>22021.040000000001</v>
      </c>
    </row>
    <row r="122" spans="1:10" x14ac:dyDescent="0.3">
      <c r="A122" s="1">
        <v>45413</v>
      </c>
      <c r="B122" t="s">
        <v>10</v>
      </c>
      <c r="C122" t="s">
        <v>11</v>
      </c>
      <c r="D122">
        <v>380</v>
      </c>
      <c r="E122">
        <v>272.92</v>
      </c>
      <c r="F122">
        <v>103709.6</v>
      </c>
      <c r="G122">
        <v>2224.44</v>
      </c>
      <c r="H122">
        <v>101485.16</v>
      </c>
      <c r="I122">
        <v>63778.67</v>
      </c>
      <c r="J122">
        <v>37706.49</v>
      </c>
    </row>
    <row r="123" spans="1:10" x14ac:dyDescent="0.3">
      <c r="A123" s="1">
        <v>45413</v>
      </c>
      <c r="B123" t="s">
        <v>10</v>
      </c>
      <c r="C123" t="s">
        <v>12</v>
      </c>
      <c r="D123">
        <v>450</v>
      </c>
      <c r="E123">
        <v>256.18</v>
      </c>
      <c r="F123">
        <v>115281</v>
      </c>
      <c r="G123">
        <v>1454.39</v>
      </c>
      <c r="H123">
        <v>113826.61</v>
      </c>
      <c r="I123">
        <v>69467.33</v>
      </c>
      <c r="J123">
        <v>44359.28</v>
      </c>
    </row>
    <row r="124" spans="1:10" x14ac:dyDescent="0.3">
      <c r="A124" s="1">
        <v>45413</v>
      </c>
      <c r="B124" t="s">
        <v>10</v>
      </c>
      <c r="C124" t="s">
        <v>13</v>
      </c>
      <c r="D124">
        <v>219</v>
      </c>
      <c r="E124">
        <v>566.48</v>
      </c>
      <c r="F124">
        <v>124059.12</v>
      </c>
      <c r="G124">
        <v>16597.189999999999</v>
      </c>
      <c r="H124">
        <v>107461.93</v>
      </c>
      <c r="I124">
        <v>47711.1</v>
      </c>
      <c r="J124">
        <v>59750.83</v>
      </c>
    </row>
    <row r="125" spans="1:10" x14ac:dyDescent="0.3">
      <c r="A125" s="1">
        <v>45413</v>
      </c>
      <c r="B125" t="s">
        <v>10</v>
      </c>
      <c r="C125" t="s">
        <v>14</v>
      </c>
      <c r="D125">
        <v>78</v>
      </c>
      <c r="E125">
        <v>239.08</v>
      </c>
      <c r="F125">
        <v>18648.240000000002</v>
      </c>
      <c r="G125">
        <v>2759.86</v>
      </c>
      <c r="H125">
        <v>15888.38</v>
      </c>
      <c r="I125">
        <v>8139.32</v>
      </c>
      <c r="J125">
        <v>7749.06</v>
      </c>
    </row>
    <row r="126" spans="1:10" x14ac:dyDescent="0.3">
      <c r="A126" s="1">
        <v>45413</v>
      </c>
      <c r="B126" t="s">
        <v>10</v>
      </c>
      <c r="C126" t="s">
        <v>15</v>
      </c>
      <c r="D126">
        <v>370</v>
      </c>
      <c r="E126">
        <v>1074.3800000000001</v>
      </c>
      <c r="F126">
        <v>397520.6</v>
      </c>
      <c r="G126">
        <v>14113.09</v>
      </c>
      <c r="H126">
        <v>383407.51</v>
      </c>
      <c r="I126">
        <v>257767.98</v>
      </c>
      <c r="J126">
        <v>125639.53</v>
      </c>
    </row>
    <row r="127" spans="1:10" x14ac:dyDescent="0.3">
      <c r="A127" s="1">
        <v>45413</v>
      </c>
      <c r="B127" t="s">
        <v>10</v>
      </c>
      <c r="C127" t="s">
        <v>16</v>
      </c>
      <c r="D127">
        <v>350</v>
      </c>
      <c r="E127">
        <v>941.05</v>
      </c>
      <c r="F127">
        <v>329367.5</v>
      </c>
      <c r="G127">
        <v>18589.150000000001</v>
      </c>
      <c r="H127">
        <v>310778.34999999998</v>
      </c>
      <c r="I127">
        <v>132096.4</v>
      </c>
      <c r="J127">
        <v>178681.95</v>
      </c>
    </row>
    <row r="128" spans="1:10" x14ac:dyDescent="0.3">
      <c r="A128" s="1">
        <v>45413</v>
      </c>
      <c r="B128" t="s">
        <v>17</v>
      </c>
      <c r="C128" t="s">
        <v>11</v>
      </c>
      <c r="D128">
        <v>494</v>
      </c>
      <c r="E128">
        <v>546.89</v>
      </c>
      <c r="F128">
        <v>270163.65999999997</v>
      </c>
      <c r="G128">
        <v>28573.23</v>
      </c>
      <c r="H128">
        <v>241590.43</v>
      </c>
      <c r="I128">
        <v>114662.98</v>
      </c>
      <c r="J128">
        <v>126927.45</v>
      </c>
    </row>
    <row r="129" spans="1:10" x14ac:dyDescent="0.3">
      <c r="A129" s="1">
        <v>45413</v>
      </c>
      <c r="B129" t="s">
        <v>17</v>
      </c>
      <c r="C129" t="s">
        <v>12</v>
      </c>
      <c r="D129">
        <v>68</v>
      </c>
      <c r="E129">
        <v>266.76</v>
      </c>
      <c r="F129">
        <v>18139.68</v>
      </c>
      <c r="G129">
        <v>1340.41</v>
      </c>
      <c r="H129">
        <v>16799.27</v>
      </c>
      <c r="I129">
        <v>6776.93</v>
      </c>
      <c r="J129">
        <v>10022.34</v>
      </c>
    </row>
    <row r="130" spans="1:10" x14ac:dyDescent="0.3">
      <c r="A130" s="1">
        <v>45413</v>
      </c>
      <c r="B130" t="s">
        <v>17</v>
      </c>
      <c r="C130" t="s">
        <v>13</v>
      </c>
      <c r="D130">
        <v>269</v>
      </c>
      <c r="E130">
        <v>750.05</v>
      </c>
      <c r="F130">
        <v>201763.45</v>
      </c>
      <c r="G130">
        <v>22425.22</v>
      </c>
      <c r="H130">
        <v>179338.23</v>
      </c>
      <c r="I130">
        <v>113011.5</v>
      </c>
      <c r="J130">
        <v>66326.73</v>
      </c>
    </row>
    <row r="131" spans="1:10" x14ac:dyDescent="0.3">
      <c r="A131" s="1">
        <v>45413</v>
      </c>
      <c r="B131" t="s">
        <v>17</v>
      </c>
      <c r="C131" t="s">
        <v>14</v>
      </c>
      <c r="D131">
        <v>432</v>
      </c>
      <c r="E131">
        <v>831.67</v>
      </c>
      <c r="F131">
        <v>359281.44</v>
      </c>
      <c r="G131">
        <v>40206.01</v>
      </c>
      <c r="H131">
        <v>319075.43</v>
      </c>
      <c r="I131">
        <v>183471.76</v>
      </c>
      <c r="J131">
        <v>135603.67000000001</v>
      </c>
    </row>
    <row r="132" spans="1:10" x14ac:dyDescent="0.3">
      <c r="A132" s="1">
        <v>45413</v>
      </c>
      <c r="B132" t="s">
        <v>17</v>
      </c>
      <c r="C132" t="s">
        <v>15</v>
      </c>
      <c r="D132">
        <v>239</v>
      </c>
      <c r="E132">
        <v>570.23</v>
      </c>
      <c r="F132">
        <v>136284.97</v>
      </c>
      <c r="G132">
        <v>9765.7999999999993</v>
      </c>
      <c r="H132">
        <v>126519.17</v>
      </c>
      <c r="I132">
        <v>53753.87</v>
      </c>
      <c r="J132">
        <v>72765.3</v>
      </c>
    </row>
    <row r="133" spans="1:10" x14ac:dyDescent="0.3">
      <c r="A133" s="1">
        <v>45413</v>
      </c>
      <c r="B133" t="s">
        <v>17</v>
      </c>
      <c r="C133" t="s">
        <v>16</v>
      </c>
      <c r="D133">
        <v>466</v>
      </c>
      <c r="E133">
        <v>384.78</v>
      </c>
      <c r="F133">
        <v>179307.48</v>
      </c>
      <c r="G133">
        <v>25906.95</v>
      </c>
      <c r="H133">
        <v>153400.53</v>
      </c>
      <c r="I133">
        <v>61919.56</v>
      </c>
      <c r="J133">
        <v>91480.97</v>
      </c>
    </row>
    <row r="134" spans="1:10" x14ac:dyDescent="0.3">
      <c r="A134" s="1">
        <v>45413</v>
      </c>
      <c r="B134" t="s">
        <v>18</v>
      </c>
      <c r="C134" t="s">
        <v>11</v>
      </c>
      <c r="D134">
        <v>209</v>
      </c>
      <c r="E134">
        <v>733.81</v>
      </c>
      <c r="F134">
        <v>153366.29</v>
      </c>
      <c r="G134">
        <v>7423.38</v>
      </c>
      <c r="H134">
        <v>145942.91</v>
      </c>
      <c r="I134">
        <v>60277.37</v>
      </c>
      <c r="J134">
        <v>85665.54</v>
      </c>
    </row>
    <row r="135" spans="1:10" x14ac:dyDescent="0.3">
      <c r="A135" s="1">
        <v>45413</v>
      </c>
      <c r="B135" t="s">
        <v>18</v>
      </c>
      <c r="C135" t="s">
        <v>12</v>
      </c>
      <c r="D135">
        <v>262</v>
      </c>
      <c r="E135">
        <v>1192.6099999999999</v>
      </c>
      <c r="F135">
        <v>312463.82</v>
      </c>
      <c r="G135">
        <v>3458.81</v>
      </c>
      <c r="H135">
        <v>309005.01</v>
      </c>
      <c r="I135">
        <v>174945.13</v>
      </c>
      <c r="J135">
        <v>134059.88</v>
      </c>
    </row>
    <row r="136" spans="1:10" x14ac:dyDescent="0.3">
      <c r="A136" s="1">
        <v>45413</v>
      </c>
      <c r="B136" t="s">
        <v>18</v>
      </c>
      <c r="C136" t="s">
        <v>13</v>
      </c>
      <c r="D136">
        <v>69</v>
      </c>
      <c r="E136">
        <v>229.21</v>
      </c>
      <c r="F136">
        <v>15815.49</v>
      </c>
      <c r="G136">
        <v>394.32</v>
      </c>
      <c r="H136">
        <v>15421.17</v>
      </c>
      <c r="I136">
        <v>7171.5</v>
      </c>
      <c r="J136">
        <v>8249.67</v>
      </c>
    </row>
    <row r="137" spans="1:10" x14ac:dyDescent="0.3">
      <c r="A137" s="1">
        <v>45413</v>
      </c>
      <c r="B137" t="s">
        <v>18</v>
      </c>
      <c r="C137" t="s">
        <v>14</v>
      </c>
      <c r="D137">
        <v>192</v>
      </c>
      <c r="E137">
        <v>627.27</v>
      </c>
      <c r="F137">
        <v>120435.84</v>
      </c>
      <c r="G137">
        <v>11337.07</v>
      </c>
      <c r="H137">
        <v>109098.77</v>
      </c>
      <c r="I137">
        <v>62763.9</v>
      </c>
      <c r="J137">
        <v>46334.87</v>
      </c>
    </row>
    <row r="138" spans="1:10" x14ac:dyDescent="0.3">
      <c r="A138" s="1">
        <v>45413</v>
      </c>
      <c r="B138" t="s">
        <v>18</v>
      </c>
      <c r="C138" t="s">
        <v>15</v>
      </c>
      <c r="D138">
        <v>193</v>
      </c>
      <c r="E138">
        <v>923.96</v>
      </c>
      <c r="F138">
        <v>178324.28</v>
      </c>
      <c r="G138">
        <v>24481.81</v>
      </c>
      <c r="H138">
        <v>153842.47</v>
      </c>
      <c r="I138">
        <v>105783.73</v>
      </c>
      <c r="J138">
        <v>48058.74</v>
      </c>
    </row>
    <row r="139" spans="1:10" x14ac:dyDescent="0.3">
      <c r="A139" s="1">
        <v>45413</v>
      </c>
      <c r="B139" t="s">
        <v>18</v>
      </c>
      <c r="C139" t="s">
        <v>16</v>
      </c>
      <c r="D139">
        <v>321</v>
      </c>
      <c r="E139">
        <v>1084.78</v>
      </c>
      <c r="F139">
        <v>348214.38</v>
      </c>
      <c r="G139">
        <v>23799.94</v>
      </c>
      <c r="H139">
        <v>324414.44</v>
      </c>
      <c r="I139">
        <v>190119.77</v>
      </c>
      <c r="J139">
        <v>134294.67000000001</v>
      </c>
    </row>
    <row r="140" spans="1:10" x14ac:dyDescent="0.3">
      <c r="A140" s="1">
        <v>45413</v>
      </c>
      <c r="B140" t="s">
        <v>19</v>
      </c>
      <c r="C140" t="s">
        <v>11</v>
      </c>
      <c r="D140">
        <v>57</v>
      </c>
      <c r="E140">
        <v>328.16</v>
      </c>
      <c r="F140">
        <v>18705.12</v>
      </c>
      <c r="G140">
        <v>1814.91</v>
      </c>
      <c r="H140">
        <v>16890.21</v>
      </c>
      <c r="I140">
        <v>8723.4599999999991</v>
      </c>
      <c r="J140">
        <v>8166.75</v>
      </c>
    </row>
    <row r="141" spans="1:10" x14ac:dyDescent="0.3">
      <c r="A141" s="1">
        <v>45413</v>
      </c>
      <c r="B141" t="s">
        <v>19</v>
      </c>
      <c r="C141" t="s">
        <v>12</v>
      </c>
      <c r="D141">
        <v>365</v>
      </c>
      <c r="E141">
        <v>762.84</v>
      </c>
      <c r="F141">
        <v>278436.59999999998</v>
      </c>
      <c r="G141">
        <v>3246.63</v>
      </c>
      <c r="H141">
        <v>275189.96999999997</v>
      </c>
      <c r="I141">
        <v>190519.09</v>
      </c>
      <c r="J141">
        <v>84670.88</v>
      </c>
    </row>
    <row r="142" spans="1:10" x14ac:dyDescent="0.3">
      <c r="A142" s="1">
        <v>45413</v>
      </c>
      <c r="B142" t="s">
        <v>19</v>
      </c>
      <c r="C142" t="s">
        <v>13</v>
      </c>
      <c r="D142">
        <v>241</v>
      </c>
      <c r="E142">
        <v>625.9</v>
      </c>
      <c r="F142">
        <v>150841.9</v>
      </c>
      <c r="G142">
        <v>731.19</v>
      </c>
      <c r="H142">
        <v>150110.71</v>
      </c>
      <c r="I142">
        <v>72642.929999999993</v>
      </c>
      <c r="J142">
        <v>77467.78</v>
      </c>
    </row>
    <row r="143" spans="1:10" x14ac:dyDescent="0.3">
      <c r="A143" s="1">
        <v>45413</v>
      </c>
      <c r="B143" t="s">
        <v>19</v>
      </c>
      <c r="C143" t="s">
        <v>14</v>
      </c>
      <c r="D143">
        <v>261</v>
      </c>
      <c r="E143">
        <v>782.92</v>
      </c>
      <c r="F143">
        <v>204342.12</v>
      </c>
      <c r="G143">
        <v>8305.2099999999991</v>
      </c>
      <c r="H143">
        <v>196036.91</v>
      </c>
      <c r="I143">
        <v>86247.52</v>
      </c>
      <c r="J143">
        <v>109789.39</v>
      </c>
    </row>
    <row r="144" spans="1:10" x14ac:dyDescent="0.3">
      <c r="A144" s="1">
        <v>45413</v>
      </c>
      <c r="B144" t="s">
        <v>19</v>
      </c>
      <c r="C144" t="s">
        <v>15</v>
      </c>
      <c r="D144">
        <v>84</v>
      </c>
      <c r="E144">
        <v>1013.66</v>
      </c>
      <c r="F144">
        <v>85147.44</v>
      </c>
      <c r="G144">
        <v>12130.95</v>
      </c>
      <c r="H144">
        <v>73016.490000000005</v>
      </c>
      <c r="I144">
        <v>45103.44</v>
      </c>
      <c r="J144">
        <v>27913.05</v>
      </c>
    </row>
    <row r="145" spans="1:10" x14ac:dyDescent="0.3">
      <c r="A145" s="1">
        <v>45413</v>
      </c>
      <c r="B145" t="s">
        <v>19</v>
      </c>
      <c r="C145" t="s">
        <v>16</v>
      </c>
      <c r="D145">
        <v>352</v>
      </c>
      <c r="E145">
        <v>1115.1400000000001</v>
      </c>
      <c r="F145">
        <v>392529.28</v>
      </c>
      <c r="G145">
        <v>4872.18</v>
      </c>
      <c r="H145">
        <v>387657.1</v>
      </c>
      <c r="I145">
        <v>257016.05</v>
      </c>
      <c r="J145">
        <v>130641.05</v>
      </c>
    </row>
    <row r="146" spans="1:10" x14ac:dyDescent="0.3">
      <c r="A146" s="1">
        <v>45413</v>
      </c>
      <c r="B146" t="s">
        <v>20</v>
      </c>
      <c r="C146" t="s">
        <v>11</v>
      </c>
      <c r="D146">
        <v>300</v>
      </c>
      <c r="E146">
        <v>197.48</v>
      </c>
      <c r="F146">
        <v>59244</v>
      </c>
      <c r="G146">
        <v>234.31</v>
      </c>
      <c r="H146">
        <v>59009.69</v>
      </c>
      <c r="I146">
        <v>30268.37</v>
      </c>
      <c r="J146">
        <v>28741.32</v>
      </c>
    </row>
    <row r="147" spans="1:10" x14ac:dyDescent="0.3">
      <c r="A147" s="1">
        <v>45413</v>
      </c>
      <c r="B147" t="s">
        <v>20</v>
      </c>
      <c r="C147" t="s">
        <v>12</v>
      </c>
      <c r="D147">
        <v>114</v>
      </c>
      <c r="E147">
        <v>654.39</v>
      </c>
      <c r="F147">
        <v>74600.460000000006</v>
      </c>
      <c r="G147">
        <v>11025.42</v>
      </c>
      <c r="H147">
        <v>63575.040000000001</v>
      </c>
      <c r="I147">
        <v>32615.37</v>
      </c>
      <c r="J147">
        <v>30959.67</v>
      </c>
    </row>
    <row r="148" spans="1:10" x14ac:dyDescent="0.3">
      <c r="A148" s="1">
        <v>45413</v>
      </c>
      <c r="B148" t="s">
        <v>20</v>
      </c>
      <c r="C148" t="s">
        <v>13</v>
      </c>
      <c r="D148">
        <v>331</v>
      </c>
      <c r="E148">
        <v>549.94000000000005</v>
      </c>
      <c r="F148">
        <v>182030.14</v>
      </c>
      <c r="G148">
        <v>26483.05</v>
      </c>
      <c r="H148">
        <v>155547.09</v>
      </c>
      <c r="I148">
        <v>101515.58</v>
      </c>
      <c r="J148">
        <v>54031.51</v>
      </c>
    </row>
    <row r="149" spans="1:10" x14ac:dyDescent="0.3">
      <c r="A149" s="1">
        <v>45413</v>
      </c>
      <c r="B149" t="s">
        <v>20</v>
      </c>
      <c r="C149" t="s">
        <v>14</v>
      </c>
      <c r="D149">
        <v>466</v>
      </c>
      <c r="E149">
        <v>642.13</v>
      </c>
      <c r="F149">
        <v>299232.58</v>
      </c>
      <c r="G149">
        <v>18619.13</v>
      </c>
      <c r="H149">
        <v>280613.45</v>
      </c>
      <c r="I149">
        <v>135261.89000000001</v>
      </c>
      <c r="J149">
        <v>145351.56</v>
      </c>
    </row>
    <row r="150" spans="1:10" x14ac:dyDescent="0.3">
      <c r="A150" s="1">
        <v>45413</v>
      </c>
      <c r="B150" t="s">
        <v>20</v>
      </c>
      <c r="C150" t="s">
        <v>15</v>
      </c>
      <c r="D150">
        <v>360</v>
      </c>
      <c r="E150">
        <v>1057.96</v>
      </c>
      <c r="F150">
        <v>380865.6</v>
      </c>
      <c r="G150">
        <v>46440.9</v>
      </c>
      <c r="H150">
        <v>334424.7</v>
      </c>
      <c r="I150">
        <v>234068.96</v>
      </c>
      <c r="J150">
        <v>100355.74</v>
      </c>
    </row>
    <row r="151" spans="1:10" x14ac:dyDescent="0.3">
      <c r="A151" s="1">
        <v>45413</v>
      </c>
      <c r="B151" t="s">
        <v>20</v>
      </c>
      <c r="C151" t="s">
        <v>16</v>
      </c>
      <c r="D151">
        <v>407</v>
      </c>
      <c r="E151">
        <v>1108.82</v>
      </c>
      <c r="F151">
        <v>451289.74</v>
      </c>
      <c r="G151">
        <v>39610.800000000003</v>
      </c>
      <c r="H151">
        <v>411678.94</v>
      </c>
      <c r="I151">
        <v>254350.17</v>
      </c>
      <c r="J151">
        <v>157328.76999999999</v>
      </c>
    </row>
    <row r="152" spans="1:10" x14ac:dyDescent="0.3">
      <c r="A152" s="1">
        <v>45444</v>
      </c>
      <c r="B152" t="s">
        <v>10</v>
      </c>
      <c r="C152" t="s">
        <v>11</v>
      </c>
      <c r="D152">
        <v>251</v>
      </c>
      <c r="E152">
        <v>1042.1300000000001</v>
      </c>
      <c r="F152">
        <v>261574.63</v>
      </c>
      <c r="G152">
        <v>9705</v>
      </c>
      <c r="H152">
        <v>251869.63</v>
      </c>
      <c r="I152">
        <v>134791.37</v>
      </c>
      <c r="J152">
        <v>117078.26</v>
      </c>
    </row>
    <row r="153" spans="1:10" x14ac:dyDescent="0.3">
      <c r="A153" s="1">
        <v>45444</v>
      </c>
      <c r="B153" t="s">
        <v>10</v>
      </c>
      <c r="C153" t="s">
        <v>12</v>
      </c>
      <c r="D153">
        <v>415</v>
      </c>
      <c r="E153">
        <v>414.01</v>
      </c>
      <c r="F153">
        <v>171814.15</v>
      </c>
      <c r="G153">
        <v>7080.42</v>
      </c>
      <c r="H153">
        <v>164733.73000000001</v>
      </c>
      <c r="I153">
        <v>76134.710000000006</v>
      </c>
      <c r="J153">
        <v>88599.02</v>
      </c>
    </row>
    <row r="154" spans="1:10" x14ac:dyDescent="0.3">
      <c r="A154" s="1">
        <v>45444</v>
      </c>
      <c r="B154" t="s">
        <v>10</v>
      </c>
      <c r="C154" t="s">
        <v>13</v>
      </c>
      <c r="D154">
        <v>498</v>
      </c>
      <c r="E154">
        <v>855.29</v>
      </c>
      <c r="F154">
        <v>425934.42</v>
      </c>
      <c r="G154">
        <v>39492.31</v>
      </c>
      <c r="H154">
        <v>386442.11</v>
      </c>
      <c r="I154">
        <v>196099.59</v>
      </c>
      <c r="J154">
        <v>190342.52</v>
      </c>
    </row>
    <row r="155" spans="1:10" x14ac:dyDescent="0.3">
      <c r="A155" s="1">
        <v>45444</v>
      </c>
      <c r="B155" t="s">
        <v>10</v>
      </c>
      <c r="C155" t="s">
        <v>14</v>
      </c>
      <c r="D155">
        <v>121</v>
      </c>
      <c r="E155">
        <v>173.29</v>
      </c>
      <c r="F155">
        <v>20968.09</v>
      </c>
      <c r="G155">
        <v>1566.84</v>
      </c>
      <c r="H155">
        <v>19401.25</v>
      </c>
      <c r="I155">
        <v>10532.22</v>
      </c>
      <c r="J155">
        <v>8869.0300000000007</v>
      </c>
    </row>
    <row r="156" spans="1:10" x14ac:dyDescent="0.3">
      <c r="A156" s="1">
        <v>45444</v>
      </c>
      <c r="B156" t="s">
        <v>10</v>
      </c>
      <c r="C156" t="s">
        <v>15</v>
      </c>
      <c r="D156">
        <v>308</v>
      </c>
      <c r="E156">
        <v>696.17</v>
      </c>
      <c r="F156">
        <v>214420.36</v>
      </c>
      <c r="G156">
        <v>27408.76</v>
      </c>
      <c r="H156">
        <v>187011.6</v>
      </c>
      <c r="I156">
        <v>105768.53</v>
      </c>
      <c r="J156">
        <v>81243.070000000007</v>
      </c>
    </row>
    <row r="157" spans="1:10" x14ac:dyDescent="0.3">
      <c r="A157" s="1">
        <v>45444</v>
      </c>
      <c r="B157" t="s">
        <v>10</v>
      </c>
      <c r="C157" t="s">
        <v>16</v>
      </c>
      <c r="D157">
        <v>438</v>
      </c>
      <c r="E157">
        <v>242.83</v>
      </c>
      <c r="F157">
        <v>106359.54</v>
      </c>
      <c r="G157">
        <v>12632.61</v>
      </c>
      <c r="H157">
        <v>93726.93</v>
      </c>
      <c r="I157">
        <v>54079.199999999997</v>
      </c>
      <c r="J157">
        <v>39647.730000000003</v>
      </c>
    </row>
    <row r="158" spans="1:10" x14ac:dyDescent="0.3">
      <c r="A158" s="1">
        <v>45444</v>
      </c>
      <c r="B158" t="s">
        <v>17</v>
      </c>
      <c r="C158" t="s">
        <v>11</v>
      </c>
      <c r="D158">
        <v>304</v>
      </c>
      <c r="E158">
        <v>180.22</v>
      </c>
      <c r="F158">
        <v>54786.879999999997</v>
      </c>
      <c r="G158">
        <v>6205.74</v>
      </c>
      <c r="H158">
        <v>48581.14</v>
      </c>
      <c r="I158">
        <v>28473.06</v>
      </c>
      <c r="J158">
        <v>20108.080000000002</v>
      </c>
    </row>
    <row r="159" spans="1:10" x14ac:dyDescent="0.3">
      <c r="A159" s="1">
        <v>45444</v>
      </c>
      <c r="B159" t="s">
        <v>17</v>
      </c>
      <c r="C159" t="s">
        <v>12</v>
      </c>
      <c r="D159">
        <v>115</v>
      </c>
      <c r="E159">
        <v>995.3</v>
      </c>
      <c r="F159">
        <v>114459.5</v>
      </c>
      <c r="G159">
        <v>15506.13</v>
      </c>
      <c r="H159">
        <v>98953.37</v>
      </c>
      <c r="I159">
        <v>57905.45</v>
      </c>
      <c r="J159">
        <v>41047.919999999998</v>
      </c>
    </row>
    <row r="160" spans="1:10" x14ac:dyDescent="0.3">
      <c r="A160" s="1">
        <v>45444</v>
      </c>
      <c r="B160" t="s">
        <v>17</v>
      </c>
      <c r="C160" t="s">
        <v>13</v>
      </c>
      <c r="D160">
        <v>275</v>
      </c>
      <c r="E160">
        <v>518.12</v>
      </c>
      <c r="F160">
        <v>142483</v>
      </c>
      <c r="G160">
        <v>12607.99</v>
      </c>
      <c r="H160">
        <v>129875.01</v>
      </c>
      <c r="I160">
        <v>67232.81</v>
      </c>
      <c r="J160">
        <v>62642.2</v>
      </c>
    </row>
    <row r="161" spans="1:10" x14ac:dyDescent="0.3">
      <c r="A161" s="1">
        <v>45444</v>
      </c>
      <c r="B161" t="s">
        <v>17</v>
      </c>
      <c r="C161" t="s">
        <v>14</v>
      </c>
      <c r="D161">
        <v>396</v>
      </c>
      <c r="E161">
        <v>245.55</v>
      </c>
      <c r="F161">
        <v>97237.8</v>
      </c>
      <c r="G161">
        <v>10594.99</v>
      </c>
      <c r="H161">
        <v>86642.81</v>
      </c>
      <c r="I161">
        <v>48886.81</v>
      </c>
      <c r="J161">
        <v>37756</v>
      </c>
    </row>
    <row r="162" spans="1:10" x14ac:dyDescent="0.3">
      <c r="A162" s="1">
        <v>45444</v>
      </c>
      <c r="B162" t="s">
        <v>17</v>
      </c>
      <c r="C162" t="s">
        <v>15</v>
      </c>
      <c r="D162">
        <v>384</v>
      </c>
      <c r="E162">
        <v>566.37</v>
      </c>
      <c r="F162">
        <v>217486.07999999999</v>
      </c>
      <c r="G162">
        <v>20294.28</v>
      </c>
      <c r="H162">
        <v>197191.8</v>
      </c>
      <c r="I162">
        <v>129892.04</v>
      </c>
      <c r="J162">
        <v>67299.759999999995</v>
      </c>
    </row>
    <row r="163" spans="1:10" x14ac:dyDescent="0.3">
      <c r="A163" s="1">
        <v>45444</v>
      </c>
      <c r="B163" t="s">
        <v>17</v>
      </c>
      <c r="C163" t="s">
        <v>16</v>
      </c>
      <c r="D163">
        <v>182</v>
      </c>
      <c r="E163">
        <v>986.3</v>
      </c>
      <c r="F163">
        <v>179506.6</v>
      </c>
      <c r="G163">
        <v>12368.37</v>
      </c>
      <c r="H163">
        <v>167138.23000000001</v>
      </c>
      <c r="I163">
        <v>109078.99</v>
      </c>
      <c r="J163">
        <v>58059.24</v>
      </c>
    </row>
    <row r="164" spans="1:10" x14ac:dyDescent="0.3">
      <c r="A164" s="1">
        <v>45444</v>
      </c>
      <c r="B164" t="s">
        <v>18</v>
      </c>
      <c r="C164" t="s">
        <v>11</v>
      </c>
      <c r="D164">
        <v>322</v>
      </c>
      <c r="E164">
        <v>421.16</v>
      </c>
      <c r="F164">
        <v>135613.51999999999</v>
      </c>
      <c r="G164">
        <v>9339.75</v>
      </c>
      <c r="H164">
        <v>126273.77</v>
      </c>
      <c r="I164">
        <v>87635.23</v>
      </c>
      <c r="J164">
        <v>38638.54</v>
      </c>
    </row>
    <row r="165" spans="1:10" x14ac:dyDescent="0.3">
      <c r="A165" s="1">
        <v>45444</v>
      </c>
      <c r="B165" t="s">
        <v>18</v>
      </c>
      <c r="C165" t="s">
        <v>12</v>
      </c>
      <c r="D165">
        <v>102</v>
      </c>
      <c r="E165">
        <v>514.78</v>
      </c>
      <c r="F165">
        <v>52507.56</v>
      </c>
      <c r="G165">
        <v>1647.14</v>
      </c>
      <c r="H165">
        <v>50860.42</v>
      </c>
      <c r="I165">
        <v>29188.54</v>
      </c>
      <c r="J165">
        <v>21671.88</v>
      </c>
    </row>
    <row r="166" spans="1:10" x14ac:dyDescent="0.3">
      <c r="A166" s="1">
        <v>45444</v>
      </c>
      <c r="B166" t="s">
        <v>18</v>
      </c>
      <c r="C166" t="s">
        <v>13</v>
      </c>
      <c r="D166">
        <v>420</v>
      </c>
      <c r="E166">
        <v>714.13</v>
      </c>
      <c r="F166">
        <v>299934.59999999998</v>
      </c>
      <c r="G166">
        <v>20700.849999999999</v>
      </c>
      <c r="H166">
        <v>279233.75</v>
      </c>
      <c r="I166">
        <v>160679.43</v>
      </c>
      <c r="J166">
        <v>118554.32</v>
      </c>
    </row>
    <row r="167" spans="1:10" x14ac:dyDescent="0.3">
      <c r="A167" s="1">
        <v>45444</v>
      </c>
      <c r="B167" t="s">
        <v>18</v>
      </c>
      <c r="C167" t="s">
        <v>14</v>
      </c>
      <c r="D167">
        <v>423</v>
      </c>
      <c r="E167">
        <v>882.55</v>
      </c>
      <c r="F167">
        <v>373318.65</v>
      </c>
      <c r="G167">
        <v>10083.370000000001</v>
      </c>
      <c r="H167">
        <v>363235.28</v>
      </c>
      <c r="I167">
        <v>221192.28</v>
      </c>
      <c r="J167">
        <v>142043</v>
      </c>
    </row>
    <row r="168" spans="1:10" x14ac:dyDescent="0.3">
      <c r="A168" s="1">
        <v>45444</v>
      </c>
      <c r="B168" t="s">
        <v>18</v>
      </c>
      <c r="C168" t="s">
        <v>15</v>
      </c>
      <c r="D168">
        <v>330</v>
      </c>
      <c r="E168">
        <v>1091.6300000000001</v>
      </c>
      <c r="F168">
        <v>360237.9</v>
      </c>
      <c r="G168">
        <v>25610.84</v>
      </c>
      <c r="H168">
        <v>334627.06</v>
      </c>
      <c r="I168">
        <v>200865.69</v>
      </c>
      <c r="J168">
        <v>133761.37</v>
      </c>
    </row>
    <row r="169" spans="1:10" x14ac:dyDescent="0.3">
      <c r="A169" s="1">
        <v>45444</v>
      </c>
      <c r="B169" t="s">
        <v>18</v>
      </c>
      <c r="C169" t="s">
        <v>16</v>
      </c>
      <c r="D169">
        <v>483</v>
      </c>
      <c r="E169">
        <v>782.03</v>
      </c>
      <c r="F169">
        <v>377720.49</v>
      </c>
      <c r="G169">
        <v>12682.86</v>
      </c>
      <c r="H169">
        <v>365037.63</v>
      </c>
      <c r="I169">
        <v>236010.4</v>
      </c>
      <c r="J169">
        <v>129027.23</v>
      </c>
    </row>
    <row r="170" spans="1:10" x14ac:dyDescent="0.3">
      <c r="A170" s="1">
        <v>45444</v>
      </c>
      <c r="B170" t="s">
        <v>19</v>
      </c>
      <c r="C170" t="s">
        <v>11</v>
      </c>
      <c r="D170">
        <v>141</v>
      </c>
      <c r="E170">
        <v>515</v>
      </c>
      <c r="F170">
        <v>72615</v>
      </c>
      <c r="G170">
        <v>346.42</v>
      </c>
      <c r="H170">
        <v>72268.58</v>
      </c>
      <c r="I170">
        <v>40803.89</v>
      </c>
      <c r="J170">
        <v>31464.69</v>
      </c>
    </row>
    <row r="171" spans="1:10" x14ac:dyDescent="0.3">
      <c r="A171" s="1">
        <v>45444</v>
      </c>
      <c r="B171" t="s">
        <v>19</v>
      </c>
      <c r="C171" t="s">
        <v>12</v>
      </c>
      <c r="D171">
        <v>182</v>
      </c>
      <c r="E171">
        <v>633.82000000000005</v>
      </c>
      <c r="F171">
        <v>115355.24</v>
      </c>
      <c r="G171">
        <v>3570.25</v>
      </c>
      <c r="H171">
        <v>111784.99</v>
      </c>
      <c r="I171">
        <v>56929.97</v>
      </c>
      <c r="J171">
        <v>54855.02</v>
      </c>
    </row>
    <row r="172" spans="1:10" x14ac:dyDescent="0.3">
      <c r="A172" s="1">
        <v>45444</v>
      </c>
      <c r="B172" t="s">
        <v>19</v>
      </c>
      <c r="C172" t="s">
        <v>13</v>
      </c>
      <c r="D172">
        <v>127</v>
      </c>
      <c r="E172">
        <v>496.6</v>
      </c>
      <c r="F172">
        <v>63068.2</v>
      </c>
      <c r="G172">
        <v>3042.25</v>
      </c>
      <c r="H172">
        <v>60025.95</v>
      </c>
      <c r="I172">
        <v>25672.33</v>
      </c>
      <c r="J172">
        <v>34353.620000000003</v>
      </c>
    </row>
    <row r="173" spans="1:10" x14ac:dyDescent="0.3">
      <c r="A173" s="1">
        <v>45444</v>
      </c>
      <c r="B173" t="s">
        <v>19</v>
      </c>
      <c r="C173" t="s">
        <v>14</v>
      </c>
      <c r="D173">
        <v>96</v>
      </c>
      <c r="E173">
        <v>809.3</v>
      </c>
      <c r="F173">
        <v>77692.800000000003</v>
      </c>
      <c r="G173">
        <v>952.81</v>
      </c>
      <c r="H173">
        <v>76739.990000000005</v>
      </c>
      <c r="I173">
        <v>50807.519999999997</v>
      </c>
      <c r="J173">
        <v>25932.47</v>
      </c>
    </row>
    <row r="174" spans="1:10" x14ac:dyDescent="0.3">
      <c r="A174" s="1">
        <v>45444</v>
      </c>
      <c r="B174" t="s">
        <v>19</v>
      </c>
      <c r="C174" t="s">
        <v>15</v>
      </c>
      <c r="D174">
        <v>368</v>
      </c>
      <c r="E174">
        <v>546.15</v>
      </c>
      <c r="F174">
        <v>200983.2</v>
      </c>
      <c r="G174">
        <v>78.23</v>
      </c>
      <c r="H174">
        <v>200904.97</v>
      </c>
      <c r="I174">
        <v>132695.79</v>
      </c>
      <c r="J174">
        <v>68209.179999999993</v>
      </c>
    </row>
    <row r="175" spans="1:10" x14ac:dyDescent="0.3">
      <c r="A175" s="1">
        <v>45444</v>
      </c>
      <c r="B175" t="s">
        <v>19</v>
      </c>
      <c r="C175" t="s">
        <v>16</v>
      </c>
      <c r="D175">
        <v>57</v>
      </c>
      <c r="E175">
        <v>935.67</v>
      </c>
      <c r="F175">
        <v>53333.19</v>
      </c>
      <c r="G175">
        <v>1476.16</v>
      </c>
      <c r="H175">
        <v>51857.03</v>
      </c>
      <c r="I175">
        <v>23999.68</v>
      </c>
      <c r="J175">
        <v>27857.35</v>
      </c>
    </row>
    <row r="176" spans="1:10" x14ac:dyDescent="0.3">
      <c r="A176" s="1">
        <v>45444</v>
      </c>
      <c r="B176" t="s">
        <v>20</v>
      </c>
      <c r="C176" t="s">
        <v>11</v>
      </c>
      <c r="D176">
        <v>176</v>
      </c>
      <c r="E176">
        <v>1120.24</v>
      </c>
      <c r="F176">
        <v>197162.23999999999</v>
      </c>
      <c r="G176">
        <v>6982.99</v>
      </c>
      <c r="H176">
        <v>190179.25</v>
      </c>
      <c r="I176">
        <v>119430.02</v>
      </c>
      <c r="J176">
        <v>70749.23</v>
      </c>
    </row>
    <row r="177" spans="1:10" x14ac:dyDescent="0.3">
      <c r="A177" s="1">
        <v>45444</v>
      </c>
      <c r="B177" t="s">
        <v>20</v>
      </c>
      <c r="C177" t="s">
        <v>12</v>
      </c>
      <c r="D177">
        <v>127</v>
      </c>
      <c r="E177">
        <v>635.66</v>
      </c>
      <c r="F177">
        <v>80728.820000000007</v>
      </c>
      <c r="G177">
        <v>9051.3700000000008</v>
      </c>
      <c r="H177">
        <v>71677.45</v>
      </c>
      <c r="I177">
        <v>29459.79</v>
      </c>
      <c r="J177">
        <v>42217.66</v>
      </c>
    </row>
    <row r="178" spans="1:10" x14ac:dyDescent="0.3">
      <c r="A178" s="1">
        <v>45444</v>
      </c>
      <c r="B178" t="s">
        <v>20</v>
      </c>
      <c r="C178" t="s">
        <v>13</v>
      </c>
      <c r="D178">
        <v>361</v>
      </c>
      <c r="E178">
        <v>289.77</v>
      </c>
      <c r="F178">
        <v>104606.97</v>
      </c>
      <c r="G178">
        <v>10782.35</v>
      </c>
      <c r="H178">
        <v>93824.62</v>
      </c>
      <c r="I178">
        <v>61298.65</v>
      </c>
      <c r="J178">
        <v>32525.97</v>
      </c>
    </row>
    <row r="179" spans="1:10" x14ac:dyDescent="0.3">
      <c r="A179" s="1">
        <v>45444</v>
      </c>
      <c r="B179" t="s">
        <v>20</v>
      </c>
      <c r="C179" t="s">
        <v>14</v>
      </c>
      <c r="D179">
        <v>412</v>
      </c>
      <c r="E179">
        <v>708.72</v>
      </c>
      <c r="F179">
        <v>291992.64</v>
      </c>
      <c r="G179">
        <v>4694.0200000000004</v>
      </c>
      <c r="H179">
        <v>287298.62</v>
      </c>
      <c r="I179">
        <v>153481.73000000001</v>
      </c>
      <c r="J179">
        <v>133816.89000000001</v>
      </c>
    </row>
    <row r="180" spans="1:10" x14ac:dyDescent="0.3">
      <c r="A180" s="1">
        <v>45444</v>
      </c>
      <c r="B180" t="s">
        <v>20</v>
      </c>
      <c r="C180" t="s">
        <v>15</v>
      </c>
      <c r="D180">
        <v>276</v>
      </c>
      <c r="E180">
        <v>567.02</v>
      </c>
      <c r="F180">
        <v>156497.51999999999</v>
      </c>
      <c r="G180">
        <v>2461.7600000000002</v>
      </c>
      <c r="H180">
        <v>154035.76</v>
      </c>
      <c r="I180">
        <v>95690.34</v>
      </c>
      <c r="J180">
        <v>58345.42</v>
      </c>
    </row>
    <row r="181" spans="1:10" x14ac:dyDescent="0.3">
      <c r="A181" s="1">
        <v>45444</v>
      </c>
      <c r="B181" t="s">
        <v>20</v>
      </c>
      <c r="C181" t="s">
        <v>16</v>
      </c>
      <c r="D181">
        <v>77</v>
      </c>
      <c r="E181">
        <v>171.07</v>
      </c>
      <c r="F181">
        <v>13172.39</v>
      </c>
      <c r="G181">
        <v>636.38</v>
      </c>
      <c r="H181">
        <v>12536.01</v>
      </c>
      <c r="I181">
        <v>5809.62</v>
      </c>
      <c r="J181">
        <v>6726.39</v>
      </c>
    </row>
    <row r="182" spans="1:10" x14ac:dyDescent="0.3">
      <c r="A182" s="1">
        <v>45474</v>
      </c>
      <c r="B182" t="s">
        <v>10</v>
      </c>
      <c r="C182" t="s">
        <v>11</v>
      </c>
      <c r="D182">
        <v>175</v>
      </c>
      <c r="E182">
        <v>275.75</v>
      </c>
      <c r="F182">
        <v>48256.25</v>
      </c>
      <c r="G182">
        <v>6446.03</v>
      </c>
      <c r="H182">
        <v>41810.22</v>
      </c>
      <c r="I182">
        <v>24169.56</v>
      </c>
      <c r="J182">
        <v>17640.66</v>
      </c>
    </row>
    <row r="183" spans="1:10" x14ac:dyDescent="0.3">
      <c r="A183" s="1">
        <v>45474</v>
      </c>
      <c r="B183" t="s">
        <v>10</v>
      </c>
      <c r="C183" t="s">
        <v>12</v>
      </c>
      <c r="D183">
        <v>117</v>
      </c>
      <c r="E183">
        <v>522.86</v>
      </c>
      <c r="F183">
        <v>61174.62</v>
      </c>
      <c r="G183">
        <v>5953.72</v>
      </c>
      <c r="H183">
        <v>55220.9</v>
      </c>
      <c r="I183">
        <v>30033.25</v>
      </c>
      <c r="J183">
        <v>25187.65</v>
      </c>
    </row>
    <row r="184" spans="1:10" x14ac:dyDescent="0.3">
      <c r="A184" s="1">
        <v>45474</v>
      </c>
      <c r="B184" t="s">
        <v>10</v>
      </c>
      <c r="C184" t="s">
        <v>13</v>
      </c>
      <c r="D184">
        <v>277</v>
      </c>
      <c r="E184">
        <v>713.96</v>
      </c>
      <c r="F184">
        <v>197766.92</v>
      </c>
      <c r="G184">
        <v>17408.66</v>
      </c>
      <c r="H184">
        <v>180358.26</v>
      </c>
      <c r="I184">
        <v>112477.15</v>
      </c>
      <c r="J184">
        <v>67881.11</v>
      </c>
    </row>
    <row r="185" spans="1:10" x14ac:dyDescent="0.3">
      <c r="A185" s="1">
        <v>45474</v>
      </c>
      <c r="B185" t="s">
        <v>10</v>
      </c>
      <c r="C185" t="s">
        <v>14</v>
      </c>
      <c r="D185">
        <v>418</v>
      </c>
      <c r="E185">
        <v>742.68</v>
      </c>
      <c r="F185">
        <v>310440.24</v>
      </c>
      <c r="G185">
        <v>17637.939999999999</v>
      </c>
      <c r="H185">
        <v>292802.3</v>
      </c>
      <c r="I185">
        <v>146762.48000000001</v>
      </c>
      <c r="J185">
        <v>146039.82</v>
      </c>
    </row>
    <row r="186" spans="1:10" x14ac:dyDescent="0.3">
      <c r="A186" s="1">
        <v>45474</v>
      </c>
      <c r="B186" t="s">
        <v>10</v>
      </c>
      <c r="C186" t="s">
        <v>15</v>
      </c>
      <c r="D186">
        <v>229</v>
      </c>
      <c r="E186">
        <v>828.21</v>
      </c>
      <c r="F186">
        <v>189660.09</v>
      </c>
      <c r="G186">
        <v>16238.08</v>
      </c>
      <c r="H186">
        <v>173422.01</v>
      </c>
      <c r="I186">
        <v>87895.31</v>
      </c>
      <c r="J186">
        <v>85526.7</v>
      </c>
    </row>
    <row r="187" spans="1:10" x14ac:dyDescent="0.3">
      <c r="A187" s="1">
        <v>45474</v>
      </c>
      <c r="B187" t="s">
        <v>10</v>
      </c>
      <c r="C187" t="s">
        <v>16</v>
      </c>
      <c r="D187">
        <v>414</v>
      </c>
      <c r="E187">
        <v>496.87</v>
      </c>
      <c r="F187">
        <v>205704.18</v>
      </c>
      <c r="G187">
        <v>28809.65</v>
      </c>
      <c r="H187">
        <v>176894.53</v>
      </c>
      <c r="I187">
        <v>71157.649999999994</v>
      </c>
      <c r="J187">
        <v>105736.88</v>
      </c>
    </row>
    <row r="188" spans="1:10" x14ac:dyDescent="0.3">
      <c r="A188" s="1">
        <v>45474</v>
      </c>
      <c r="B188" t="s">
        <v>17</v>
      </c>
      <c r="C188" t="s">
        <v>11</v>
      </c>
      <c r="D188">
        <v>326</v>
      </c>
      <c r="E188">
        <v>310.5</v>
      </c>
      <c r="F188">
        <v>101223</v>
      </c>
      <c r="G188">
        <v>3734.49</v>
      </c>
      <c r="H188">
        <v>97488.51</v>
      </c>
      <c r="I188">
        <v>43694.78</v>
      </c>
      <c r="J188">
        <v>53793.73</v>
      </c>
    </row>
    <row r="189" spans="1:10" x14ac:dyDescent="0.3">
      <c r="A189" s="1">
        <v>45474</v>
      </c>
      <c r="B189" t="s">
        <v>17</v>
      </c>
      <c r="C189" t="s">
        <v>12</v>
      </c>
      <c r="D189">
        <v>380</v>
      </c>
      <c r="E189">
        <v>242.28</v>
      </c>
      <c r="F189">
        <v>92066.4</v>
      </c>
      <c r="G189">
        <v>11128.96</v>
      </c>
      <c r="H189">
        <v>80937.440000000002</v>
      </c>
      <c r="I189">
        <v>33726.31</v>
      </c>
      <c r="J189">
        <v>47211.13</v>
      </c>
    </row>
    <row r="190" spans="1:10" x14ac:dyDescent="0.3">
      <c r="A190" s="1">
        <v>45474</v>
      </c>
      <c r="B190" t="s">
        <v>17</v>
      </c>
      <c r="C190" t="s">
        <v>13</v>
      </c>
      <c r="D190">
        <v>186</v>
      </c>
      <c r="E190">
        <v>234.25</v>
      </c>
      <c r="F190">
        <v>43570.5</v>
      </c>
      <c r="G190">
        <v>3427.98</v>
      </c>
      <c r="H190">
        <v>40142.519999999997</v>
      </c>
      <c r="I190">
        <v>20999.32</v>
      </c>
      <c r="J190">
        <v>19143.2</v>
      </c>
    </row>
    <row r="191" spans="1:10" x14ac:dyDescent="0.3">
      <c r="A191" s="1">
        <v>45474</v>
      </c>
      <c r="B191" t="s">
        <v>17</v>
      </c>
      <c r="C191" t="s">
        <v>14</v>
      </c>
      <c r="D191">
        <v>85</v>
      </c>
      <c r="E191">
        <v>1197.1199999999999</v>
      </c>
      <c r="F191">
        <v>101755.2</v>
      </c>
      <c r="G191">
        <v>13685.21</v>
      </c>
      <c r="H191">
        <v>88069.99</v>
      </c>
      <c r="I191">
        <v>50446.45</v>
      </c>
      <c r="J191">
        <v>37623.54</v>
      </c>
    </row>
    <row r="192" spans="1:10" x14ac:dyDescent="0.3">
      <c r="A192" s="1">
        <v>45474</v>
      </c>
      <c r="B192" t="s">
        <v>17</v>
      </c>
      <c r="C192" t="s">
        <v>15</v>
      </c>
      <c r="D192">
        <v>124</v>
      </c>
      <c r="E192">
        <v>1058.78</v>
      </c>
      <c r="F192">
        <v>131288.72</v>
      </c>
      <c r="G192">
        <v>16090.85</v>
      </c>
      <c r="H192">
        <v>115197.87</v>
      </c>
      <c r="I192">
        <v>54992.1</v>
      </c>
      <c r="J192">
        <v>60205.77</v>
      </c>
    </row>
    <row r="193" spans="1:10" x14ac:dyDescent="0.3">
      <c r="A193" s="1">
        <v>45474</v>
      </c>
      <c r="B193" t="s">
        <v>17</v>
      </c>
      <c r="C193" t="s">
        <v>16</v>
      </c>
      <c r="D193">
        <v>484</v>
      </c>
      <c r="E193">
        <v>1011.9</v>
      </c>
      <c r="F193">
        <v>489759.6</v>
      </c>
      <c r="G193">
        <v>52780.7</v>
      </c>
      <c r="H193">
        <v>436978.9</v>
      </c>
      <c r="I193">
        <v>244931.49</v>
      </c>
      <c r="J193">
        <v>192047.41</v>
      </c>
    </row>
    <row r="194" spans="1:10" x14ac:dyDescent="0.3">
      <c r="A194" s="1">
        <v>45474</v>
      </c>
      <c r="B194" t="s">
        <v>18</v>
      </c>
      <c r="C194" t="s">
        <v>11</v>
      </c>
      <c r="D194">
        <v>75</v>
      </c>
      <c r="E194">
        <v>443.98</v>
      </c>
      <c r="F194">
        <v>33298.5</v>
      </c>
      <c r="G194">
        <v>3843.44</v>
      </c>
      <c r="H194">
        <v>29455.06</v>
      </c>
      <c r="I194">
        <v>13434.84</v>
      </c>
      <c r="J194">
        <v>16020.22</v>
      </c>
    </row>
    <row r="195" spans="1:10" x14ac:dyDescent="0.3">
      <c r="A195" s="1">
        <v>45474</v>
      </c>
      <c r="B195" t="s">
        <v>18</v>
      </c>
      <c r="C195" t="s">
        <v>12</v>
      </c>
      <c r="D195">
        <v>167</v>
      </c>
      <c r="E195">
        <v>896.5</v>
      </c>
      <c r="F195">
        <v>149715.5</v>
      </c>
      <c r="G195">
        <v>4480.3900000000003</v>
      </c>
      <c r="H195">
        <v>145235.10999999999</v>
      </c>
      <c r="I195">
        <v>90172.73</v>
      </c>
      <c r="J195">
        <v>55062.38</v>
      </c>
    </row>
    <row r="196" spans="1:10" x14ac:dyDescent="0.3">
      <c r="A196" s="1">
        <v>45474</v>
      </c>
      <c r="B196" t="s">
        <v>18</v>
      </c>
      <c r="C196" t="s">
        <v>13</v>
      </c>
      <c r="D196">
        <v>189</v>
      </c>
      <c r="E196">
        <v>270.58</v>
      </c>
      <c r="F196">
        <v>51139.62</v>
      </c>
      <c r="G196">
        <v>4684.03</v>
      </c>
      <c r="H196">
        <v>46455.59</v>
      </c>
      <c r="I196">
        <v>22604.79</v>
      </c>
      <c r="J196">
        <v>23850.799999999999</v>
      </c>
    </row>
    <row r="197" spans="1:10" x14ac:dyDescent="0.3">
      <c r="A197" s="1">
        <v>45474</v>
      </c>
      <c r="B197" t="s">
        <v>18</v>
      </c>
      <c r="C197" t="s">
        <v>14</v>
      </c>
      <c r="D197">
        <v>342</v>
      </c>
      <c r="E197">
        <v>681.41</v>
      </c>
      <c r="F197">
        <v>233042.22</v>
      </c>
      <c r="G197">
        <v>32579.8</v>
      </c>
      <c r="H197">
        <v>200462.42</v>
      </c>
      <c r="I197">
        <v>99467.98</v>
      </c>
      <c r="J197">
        <v>100994.44</v>
      </c>
    </row>
    <row r="198" spans="1:10" x14ac:dyDescent="0.3">
      <c r="A198" s="1">
        <v>45474</v>
      </c>
      <c r="B198" t="s">
        <v>18</v>
      </c>
      <c r="C198" t="s">
        <v>15</v>
      </c>
      <c r="D198">
        <v>308</v>
      </c>
      <c r="E198">
        <v>204.41</v>
      </c>
      <c r="F198">
        <v>62958.28</v>
      </c>
      <c r="G198">
        <v>3178.8</v>
      </c>
      <c r="H198">
        <v>59779.48</v>
      </c>
      <c r="I198">
        <v>26322.36</v>
      </c>
      <c r="J198">
        <v>33457.120000000003</v>
      </c>
    </row>
    <row r="199" spans="1:10" x14ac:dyDescent="0.3">
      <c r="A199" s="1">
        <v>45474</v>
      </c>
      <c r="B199" t="s">
        <v>18</v>
      </c>
      <c r="C199" t="s">
        <v>16</v>
      </c>
      <c r="D199">
        <v>456</v>
      </c>
      <c r="E199">
        <v>726.37</v>
      </c>
      <c r="F199">
        <v>331224.71999999997</v>
      </c>
      <c r="G199">
        <v>10022.719999999999</v>
      </c>
      <c r="H199">
        <v>321202</v>
      </c>
      <c r="I199">
        <v>194446.53</v>
      </c>
      <c r="J199">
        <v>126755.47</v>
      </c>
    </row>
    <row r="200" spans="1:10" x14ac:dyDescent="0.3">
      <c r="A200" s="1">
        <v>45474</v>
      </c>
      <c r="B200" t="s">
        <v>19</v>
      </c>
      <c r="C200" t="s">
        <v>11</v>
      </c>
      <c r="D200">
        <v>133</v>
      </c>
      <c r="E200">
        <v>417.37</v>
      </c>
      <c r="F200">
        <v>55510.21</v>
      </c>
      <c r="G200">
        <v>5674.55</v>
      </c>
      <c r="H200">
        <v>49835.66</v>
      </c>
      <c r="I200">
        <v>31300.2</v>
      </c>
      <c r="J200">
        <v>18535.46</v>
      </c>
    </row>
    <row r="201" spans="1:10" x14ac:dyDescent="0.3">
      <c r="A201" s="1">
        <v>45474</v>
      </c>
      <c r="B201" t="s">
        <v>19</v>
      </c>
      <c r="C201" t="s">
        <v>12</v>
      </c>
      <c r="D201">
        <v>448</v>
      </c>
      <c r="E201">
        <v>645.15</v>
      </c>
      <c r="F201">
        <v>289027.20000000001</v>
      </c>
      <c r="G201">
        <v>17854.98</v>
      </c>
      <c r="H201">
        <v>271172.21999999997</v>
      </c>
      <c r="I201">
        <v>136849.9</v>
      </c>
      <c r="J201">
        <v>134322.32</v>
      </c>
    </row>
    <row r="202" spans="1:10" x14ac:dyDescent="0.3">
      <c r="A202" s="1">
        <v>45474</v>
      </c>
      <c r="B202" t="s">
        <v>19</v>
      </c>
      <c r="C202" t="s">
        <v>13</v>
      </c>
      <c r="D202">
        <v>354</v>
      </c>
      <c r="E202">
        <v>1043.26</v>
      </c>
      <c r="F202">
        <v>369314.04</v>
      </c>
      <c r="G202">
        <v>41324.83</v>
      </c>
      <c r="H202">
        <v>327989.21000000002</v>
      </c>
      <c r="I202">
        <v>171392.56</v>
      </c>
      <c r="J202">
        <v>156596.65</v>
      </c>
    </row>
    <row r="203" spans="1:10" x14ac:dyDescent="0.3">
      <c r="A203" s="1">
        <v>45474</v>
      </c>
      <c r="B203" t="s">
        <v>19</v>
      </c>
      <c r="C203" t="s">
        <v>14</v>
      </c>
      <c r="D203">
        <v>422</v>
      </c>
      <c r="E203">
        <v>917.41</v>
      </c>
      <c r="F203">
        <v>387147.02</v>
      </c>
      <c r="G203">
        <v>54491.360000000001</v>
      </c>
      <c r="H203">
        <v>332655.65999999997</v>
      </c>
      <c r="I203">
        <v>151148.73000000001</v>
      </c>
      <c r="J203">
        <v>181506.93</v>
      </c>
    </row>
    <row r="204" spans="1:10" x14ac:dyDescent="0.3">
      <c r="A204" s="1">
        <v>45474</v>
      </c>
      <c r="B204" t="s">
        <v>19</v>
      </c>
      <c r="C204" t="s">
        <v>15</v>
      </c>
      <c r="D204">
        <v>84</v>
      </c>
      <c r="E204">
        <v>1122.77</v>
      </c>
      <c r="F204">
        <v>94312.68</v>
      </c>
      <c r="G204">
        <v>10208.36</v>
      </c>
      <c r="H204">
        <v>84104.320000000007</v>
      </c>
      <c r="I204">
        <v>34855.22</v>
      </c>
      <c r="J204">
        <v>49249.1</v>
      </c>
    </row>
    <row r="205" spans="1:10" x14ac:dyDescent="0.3">
      <c r="A205" s="1">
        <v>45474</v>
      </c>
      <c r="B205" t="s">
        <v>19</v>
      </c>
      <c r="C205" t="s">
        <v>16</v>
      </c>
      <c r="D205">
        <v>398</v>
      </c>
      <c r="E205">
        <v>296.76</v>
      </c>
      <c r="F205">
        <v>118110.48</v>
      </c>
      <c r="G205">
        <v>14089.41</v>
      </c>
      <c r="H205">
        <v>104021.07</v>
      </c>
      <c r="I205">
        <v>47900.47</v>
      </c>
      <c r="J205">
        <v>56120.6</v>
      </c>
    </row>
    <row r="206" spans="1:10" x14ac:dyDescent="0.3">
      <c r="A206" s="1">
        <v>45474</v>
      </c>
      <c r="B206" t="s">
        <v>20</v>
      </c>
      <c r="C206" t="s">
        <v>11</v>
      </c>
      <c r="D206">
        <v>335</v>
      </c>
      <c r="E206">
        <v>1016.39</v>
      </c>
      <c r="F206">
        <v>340490.65</v>
      </c>
      <c r="G206">
        <v>9520.3700000000008</v>
      </c>
      <c r="H206">
        <v>330970.28000000003</v>
      </c>
      <c r="I206">
        <v>155790.20000000001</v>
      </c>
      <c r="J206">
        <v>175180.08</v>
      </c>
    </row>
    <row r="207" spans="1:10" x14ac:dyDescent="0.3">
      <c r="A207" s="1">
        <v>45474</v>
      </c>
      <c r="B207" t="s">
        <v>20</v>
      </c>
      <c r="C207" t="s">
        <v>12</v>
      </c>
      <c r="D207">
        <v>127</v>
      </c>
      <c r="E207">
        <v>699.22</v>
      </c>
      <c r="F207">
        <v>88800.94</v>
      </c>
      <c r="G207">
        <v>4779.67</v>
      </c>
      <c r="H207">
        <v>84021.27</v>
      </c>
      <c r="I207">
        <v>55719.56</v>
      </c>
      <c r="J207">
        <v>28301.71</v>
      </c>
    </row>
    <row r="208" spans="1:10" x14ac:dyDescent="0.3">
      <c r="A208" s="1">
        <v>45474</v>
      </c>
      <c r="B208" t="s">
        <v>20</v>
      </c>
      <c r="C208" t="s">
        <v>13</v>
      </c>
      <c r="D208">
        <v>138</v>
      </c>
      <c r="E208">
        <v>867.13</v>
      </c>
      <c r="F208">
        <v>119663.94</v>
      </c>
      <c r="G208">
        <v>8112.29</v>
      </c>
      <c r="H208">
        <v>111551.65</v>
      </c>
      <c r="I208">
        <v>68507.740000000005</v>
      </c>
      <c r="J208">
        <v>43043.91</v>
      </c>
    </row>
    <row r="209" spans="1:10" x14ac:dyDescent="0.3">
      <c r="A209" s="1">
        <v>45474</v>
      </c>
      <c r="B209" t="s">
        <v>20</v>
      </c>
      <c r="C209" t="s">
        <v>14</v>
      </c>
      <c r="D209">
        <v>337</v>
      </c>
      <c r="E209">
        <v>635.80999999999995</v>
      </c>
      <c r="F209">
        <v>214267.97</v>
      </c>
      <c r="G209">
        <v>9686.34</v>
      </c>
      <c r="H209">
        <v>204581.63</v>
      </c>
      <c r="I209">
        <v>127716.8</v>
      </c>
      <c r="J209">
        <v>76864.83</v>
      </c>
    </row>
    <row r="210" spans="1:10" x14ac:dyDescent="0.3">
      <c r="A210" s="1">
        <v>45474</v>
      </c>
      <c r="B210" t="s">
        <v>20</v>
      </c>
      <c r="C210" t="s">
        <v>15</v>
      </c>
      <c r="D210">
        <v>192</v>
      </c>
      <c r="E210">
        <v>756.36</v>
      </c>
      <c r="F210">
        <v>145221.12</v>
      </c>
      <c r="G210">
        <v>7740.92</v>
      </c>
      <c r="H210">
        <v>137480.20000000001</v>
      </c>
      <c r="I210">
        <v>71138.39</v>
      </c>
      <c r="J210">
        <v>66341.81</v>
      </c>
    </row>
    <row r="211" spans="1:10" x14ac:dyDescent="0.3">
      <c r="A211" s="1">
        <v>45474</v>
      </c>
      <c r="B211" t="s">
        <v>20</v>
      </c>
      <c r="C211" t="s">
        <v>16</v>
      </c>
      <c r="D211">
        <v>499</v>
      </c>
      <c r="E211">
        <v>720.73</v>
      </c>
      <c r="F211">
        <v>359644.27</v>
      </c>
      <c r="G211">
        <v>48901.13</v>
      </c>
      <c r="H211">
        <v>310743.14</v>
      </c>
      <c r="I211">
        <v>182490.56</v>
      </c>
      <c r="J211">
        <v>128252.58</v>
      </c>
    </row>
    <row r="212" spans="1:10" x14ac:dyDescent="0.3">
      <c r="A212" s="1">
        <v>45505</v>
      </c>
      <c r="B212" t="s">
        <v>10</v>
      </c>
      <c r="C212" t="s">
        <v>11</v>
      </c>
      <c r="D212">
        <v>484</v>
      </c>
      <c r="E212">
        <v>603.1</v>
      </c>
      <c r="F212">
        <v>291900.40000000002</v>
      </c>
      <c r="G212">
        <v>14572.36</v>
      </c>
      <c r="H212">
        <v>277328.03999999998</v>
      </c>
      <c r="I212">
        <v>171711.74</v>
      </c>
      <c r="J212">
        <v>105616.3</v>
      </c>
    </row>
    <row r="213" spans="1:10" x14ac:dyDescent="0.3">
      <c r="A213" s="1">
        <v>45505</v>
      </c>
      <c r="B213" t="s">
        <v>10</v>
      </c>
      <c r="C213" t="s">
        <v>12</v>
      </c>
      <c r="D213">
        <v>91</v>
      </c>
      <c r="E213">
        <v>296.24</v>
      </c>
      <c r="F213">
        <v>26957.84</v>
      </c>
      <c r="G213">
        <v>3210.78</v>
      </c>
      <c r="H213">
        <v>23747.06</v>
      </c>
      <c r="I213">
        <v>13916.3</v>
      </c>
      <c r="J213">
        <v>9830.76</v>
      </c>
    </row>
    <row r="214" spans="1:10" x14ac:dyDescent="0.3">
      <c r="A214" s="1">
        <v>45505</v>
      </c>
      <c r="B214" t="s">
        <v>10</v>
      </c>
      <c r="C214" t="s">
        <v>13</v>
      </c>
      <c r="D214">
        <v>280</v>
      </c>
      <c r="E214">
        <v>751.81</v>
      </c>
      <c r="F214">
        <v>210506.8</v>
      </c>
      <c r="G214">
        <v>31503.16</v>
      </c>
      <c r="H214">
        <v>179003.64</v>
      </c>
      <c r="I214">
        <v>112006.33</v>
      </c>
      <c r="J214">
        <v>66997.31</v>
      </c>
    </row>
    <row r="215" spans="1:10" x14ac:dyDescent="0.3">
      <c r="A215" s="1">
        <v>45505</v>
      </c>
      <c r="B215" t="s">
        <v>10</v>
      </c>
      <c r="C215" t="s">
        <v>14</v>
      </c>
      <c r="D215">
        <v>460</v>
      </c>
      <c r="E215">
        <v>931.14</v>
      </c>
      <c r="F215">
        <v>428324.4</v>
      </c>
      <c r="G215">
        <v>2154.41</v>
      </c>
      <c r="H215">
        <v>426169.99</v>
      </c>
      <c r="I215">
        <v>243328.96</v>
      </c>
      <c r="J215">
        <v>182841.03</v>
      </c>
    </row>
    <row r="216" spans="1:10" x14ac:dyDescent="0.3">
      <c r="A216" s="1">
        <v>45505</v>
      </c>
      <c r="B216" t="s">
        <v>10</v>
      </c>
      <c r="C216" t="s">
        <v>15</v>
      </c>
      <c r="D216">
        <v>59</v>
      </c>
      <c r="E216">
        <v>668.68</v>
      </c>
      <c r="F216">
        <v>39452.120000000003</v>
      </c>
      <c r="G216">
        <v>4465.79</v>
      </c>
      <c r="H216">
        <v>34986.33</v>
      </c>
      <c r="I216">
        <v>15074.73</v>
      </c>
      <c r="J216">
        <v>19911.599999999999</v>
      </c>
    </row>
    <row r="217" spans="1:10" x14ac:dyDescent="0.3">
      <c r="A217" s="1">
        <v>45505</v>
      </c>
      <c r="B217" t="s">
        <v>10</v>
      </c>
      <c r="C217" t="s">
        <v>16</v>
      </c>
      <c r="D217">
        <v>446</v>
      </c>
      <c r="E217">
        <v>266.16000000000003</v>
      </c>
      <c r="F217">
        <v>118707.36</v>
      </c>
      <c r="G217">
        <v>15072.02</v>
      </c>
      <c r="H217">
        <v>103635.34</v>
      </c>
      <c r="I217">
        <v>45417.84</v>
      </c>
      <c r="J217">
        <v>58217.5</v>
      </c>
    </row>
    <row r="218" spans="1:10" x14ac:dyDescent="0.3">
      <c r="A218" s="1">
        <v>45505</v>
      </c>
      <c r="B218" t="s">
        <v>17</v>
      </c>
      <c r="C218" t="s">
        <v>11</v>
      </c>
      <c r="D218">
        <v>233</v>
      </c>
      <c r="E218">
        <v>677.4</v>
      </c>
      <c r="F218">
        <v>157834.20000000001</v>
      </c>
      <c r="G218">
        <v>12781.27</v>
      </c>
      <c r="H218">
        <v>145052.93</v>
      </c>
      <c r="I218">
        <v>79185.45</v>
      </c>
      <c r="J218">
        <v>65867.48</v>
      </c>
    </row>
    <row r="219" spans="1:10" x14ac:dyDescent="0.3">
      <c r="A219" s="1">
        <v>45505</v>
      </c>
      <c r="B219" t="s">
        <v>17</v>
      </c>
      <c r="C219" t="s">
        <v>12</v>
      </c>
      <c r="D219">
        <v>373</v>
      </c>
      <c r="E219">
        <v>908.37</v>
      </c>
      <c r="F219">
        <v>338822.01</v>
      </c>
      <c r="G219">
        <v>36594.629999999997</v>
      </c>
      <c r="H219">
        <v>302227.38</v>
      </c>
      <c r="I219">
        <v>179022.66</v>
      </c>
      <c r="J219">
        <v>123204.72</v>
      </c>
    </row>
    <row r="220" spans="1:10" x14ac:dyDescent="0.3">
      <c r="A220" s="1">
        <v>45505</v>
      </c>
      <c r="B220" t="s">
        <v>17</v>
      </c>
      <c r="C220" t="s">
        <v>13</v>
      </c>
      <c r="D220">
        <v>292</v>
      </c>
      <c r="E220">
        <v>743.78</v>
      </c>
      <c r="F220">
        <v>217183.76</v>
      </c>
      <c r="G220">
        <v>23331.37</v>
      </c>
      <c r="H220">
        <v>193852.39</v>
      </c>
      <c r="I220">
        <v>112377.94</v>
      </c>
      <c r="J220">
        <v>81474.45</v>
      </c>
    </row>
    <row r="221" spans="1:10" x14ac:dyDescent="0.3">
      <c r="A221" s="1">
        <v>45505</v>
      </c>
      <c r="B221" t="s">
        <v>17</v>
      </c>
      <c r="C221" t="s">
        <v>14</v>
      </c>
      <c r="D221">
        <v>197</v>
      </c>
      <c r="E221">
        <v>340.68</v>
      </c>
      <c r="F221">
        <v>67113.960000000006</v>
      </c>
      <c r="G221">
        <v>9145.4599999999991</v>
      </c>
      <c r="H221">
        <v>57968.5</v>
      </c>
      <c r="I221">
        <v>33332.9</v>
      </c>
      <c r="J221">
        <v>24635.599999999999</v>
      </c>
    </row>
    <row r="222" spans="1:10" x14ac:dyDescent="0.3">
      <c r="A222" s="1">
        <v>45505</v>
      </c>
      <c r="B222" t="s">
        <v>17</v>
      </c>
      <c r="C222" t="s">
        <v>15</v>
      </c>
      <c r="D222">
        <v>249</v>
      </c>
      <c r="E222">
        <v>594.78</v>
      </c>
      <c r="F222">
        <v>148100.22</v>
      </c>
      <c r="G222">
        <v>6396.37</v>
      </c>
      <c r="H222">
        <v>141703.85</v>
      </c>
      <c r="I222">
        <v>82823.789999999994</v>
      </c>
      <c r="J222">
        <v>58880.06</v>
      </c>
    </row>
    <row r="223" spans="1:10" x14ac:dyDescent="0.3">
      <c r="A223" s="1">
        <v>45505</v>
      </c>
      <c r="B223" t="s">
        <v>17</v>
      </c>
      <c r="C223" t="s">
        <v>16</v>
      </c>
      <c r="D223">
        <v>267</v>
      </c>
      <c r="E223">
        <v>765.54</v>
      </c>
      <c r="F223">
        <v>204399.18</v>
      </c>
      <c r="G223">
        <v>15510.48</v>
      </c>
      <c r="H223">
        <v>188888.7</v>
      </c>
      <c r="I223">
        <v>110204.52</v>
      </c>
      <c r="J223">
        <v>78684.179999999993</v>
      </c>
    </row>
    <row r="224" spans="1:10" x14ac:dyDescent="0.3">
      <c r="A224" s="1">
        <v>45505</v>
      </c>
      <c r="B224" t="s">
        <v>18</v>
      </c>
      <c r="C224" t="s">
        <v>11</v>
      </c>
      <c r="D224">
        <v>160</v>
      </c>
      <c r="E224">
        <v>912.4</v>
      </c>
      <c r="F224">
        <v>145984</v>
      </c>
      <c r="G224">
        <v>12984.46</v>
      </c>
      <c r="H224">
        <v>132999.54</v>
      </c>
      <c r="I224">
        <v>57278.09</v>
      </c>
      <c r="J224">
        <v>75721.45</v>
      </c>
    </row>
    <row r="225" spans="1:10" x14ac:dyDescent="0.3">
      <c r="A225" s="1">
        <v>45505</v>
      </c>
      <c r="B225" t="s">
        <v>18</v>
      </c>
      <c r="C225" t="s">
        <v>12</v>
      </c>
      <c r="D225">
        <v>373</v>
      </c>
      <c r="E225">
        <v>979.59</v>
      </c>
      <c r="F225">
        <v>365387.07</v>
      </c>
      <c r="G225">
        <v>1261.82</v>
      </c>
      <c r="H225">
        <v>364125.25</v>
      </c>
      <c r="I225">
        <v>216803.87</v>
      </c>
      <c r="J225">
        <v>147321.38</v>
      </c>
    </row>
    <row r="226" spans="1:10" x14ac:dyDescent="0.3">
      <c r="A226" s="1">
        <v>45505</v>
      </c>
      <c r="B226" t="s">
        <v>18</v>
      </c>
      <c r="C226" t="s">
        <v>13</v>
      </c>
      <c r="D226">
        <v>141</v>
      </c>
      <c r="E226">
        <v>543.16</v>
      </c>
      <c r="F226">
        <v>76585.56</v>
      </c>
      <c r="G226">
        <v>791.76</v>
      </c>
      <c r="H226">
        <v>75793.8</v>
      </c>
      <c r="I226">
        <v>32075.66</v>
      </c>
      <c r="J226">
        <v>43718.14</v>
      </c>
    </row>
    <row r="227" spans="1:10" x14ac:dyDescent="0.3">
      <c r="A227" s="1">
        <v>45505</v>
      </c>
      <c r="B227" t="s">
        <v>18</v>
      </c>
      <c r="C227" t="s">
        <v>14</v>
      </c>
      <c r="D227">
        <v>345</v>
      </c>
      <c r="E227">
        <v>1032.46</v>
      </c>
      <c r="F227">
        <v>356198.7</v>
      </c>
      <c r="G227">
        <v>48657.79</v>
      </c>
      <c r="H227">
        <v>307540.90999999997</v>
      </c>
      <c r="I227">
        <v>134347.17000000001</v>
      </c>
      <c r="J227">
        <v>173193.74</v>
      </c>
    </row>
    <row r="228" spans="1:10" x14ac:dyDescent="0.3">
      <c r="A228" s="1">
        <v>45505</v>
      </c>
      <c r="B228" t="s">
        <v>18</v>
      </c>
      <c r="C228" t="s">
        <v>15</v>
      </c>
      <c r="D228">
        <v>150</v>
      </c>
      <c r="E228">
        <v>1184.08</v>
      </c>
      <c r="F228">
        <v>177612</v>
      </c>
      <c r="G228">
        <v>22349.759999999998</v>
      </c>
      <c r="H228">
        <v>155262.24</v>
      </c>
      <c r="I228">
        <v>67911.520000000004</v>
      </c>
      <c r="J228">
        <v>87350.720000000001</v>
      </c>
    </row>
    <row r="229" spans="1:10" x14ac:dyDescent="0.3">
      <c r="A229" s="1">
        <v>45505</v>
      </c>
      <c r="B229" t="s">
        <v>18</v>
      </c>
      <c r="C229" t="s">
        <v>16</v>
      </c>
      <c r="D229">
        <v>362</v>
      </c>
      <c r="E229">
        <v>498.75</v>
      </c>
      <c r="F229">
        <v>180547.5</v>
      </c>
      <c r="G229">
        <v>8434.57</v>
      </c>
      <c r="H229">
        <v>172112.93</v>
      </c>
      <c r="I229">
        <v>80586.490000000005</v>
      </c>
      <c r="J229">
        <v>91526.44</v>
      </c>
    </row>
    <row r="230" spans="1:10" x14ac:dyDescent="0.3">
      <c r="A230" s="1">
        <v>45505</v>
      </c>
      <c r="B230" t="s">
        <v>19</v>
      </c>
      <c r="C230" t="s">
        <v>11</v>
      </c>
      <c r="D230">
        <v>448</v>
      </c>
      <c r="E230">
        <v>568.95000000000005</v>
      </c>
      <c r="F230">
        <v>254889.60000000001</v>
      </c>
      <c r="G230">
        <v>2093.73</v>
      </c>
      <c r="H230">
        <v>252795.87</v>
      </c>
      <c r="I230">
        <v>126539.29</v>
      </c>
      <c r="J230">
        <v>126256.58</v>
      </c>
    </row>
    <row r="231" spans="1:10" x14ac:dyDescent="0.3">
      <c r="A231" s="1">
        <v>45505</v>
      </c>
      <c r="B231" t="s">
        <v>19</v>
      </c>
      <c r="C231" t="s">
        <v>12</v>
      </c>
      <c r="D231">
        <v>485</v>
      </c>
      <c r="E231">
        <v>977.18</v>
      </c>
      <c r="F231">
        <v>473932.3</v>
      </c>
      <c r="G231">
        <v>42918.47</v>
      </c>
      <c r="H231">
        <v>431013.83</v>
      </c>
      <c r="I231">
        <v>187180.77</v>
      </c>
      <c r="J231">
        <v>243833.06</v>
      </c>
    </row>
    <row r="232" spans="1:10" x14ac:dyDescent="0.3">
      <c r="A232" s="1">
        <v>45505</v>
      </c>
      <c r="B232" t="s">
        <v>19</v>
      </c>
      <c r="C232" t="s">
        <v>13</v>
      </c>
      <c r="D232">
        <v>293</v>
      </c>
      <c r="E232">
        <v>714.27</v>
      </c>
      <c r="F232">
        <v>209281.11</v>
      </c>
      <c r="G232">
        <v>28876.26</v>
      </c>
      <c r="H232">
        <v>180404.85</v>
      </c>
      <c r="I232">
        <v>90906.69</v>
      </c>
      <c r="J232">
        <v>89498.16</v>
      </c>
    </row>
    <row r="233" spans="1:10" x14ac:dyDescent="0.3">
      <c r="A233" s="1">
        <v>45505</v>
      </c>
      <c r="B233" t="s">
        <v>19</v>
      </c>
      <c r="C233" t="s">
        <v>14</v>
      </c>
      <c r="D233">
        <v>259</v>
      </c>
      <c r="E233">
        <v>654.88</v>
      </c>
      <c r="F233">
        <v>169613.92</v>
      </c>
      <c r="G233">
        <v>23367.41</v>
      </c>
      <c r="H233">
        <v>146246.51</v>
      </c>
      <c r="I233">
        <v>84255.61</v>
      </c>
      <c r="J233">
        <v>61990.9</v>
      </c>
    </row>
    <row r="234" spans="1:10" x14ac:dyDescent="0.3">
      <c r="A234" s="1">
        <v>45505</v>
      </c>
      <c r="B234" t="s">
        <v>19</v>
      </c>
      <c r="C234" t="s">
        <v>15</v>
      </c>
      <c r="D234">
        <v>492</v>
      </c>
      <c r="E234">
        <v>625.05999999999995</v>
      </c>
      <c r="F234">
        <v>307529.52</v>
      </c>
      <c r="G234">
        <v>6497.65</v>
      </c>
      <c r="H234">
        <v>301031.87</v>
      </c>
      <c r="I234">
        <v>136342.18</v>
      </c>
      <c r="J234">
        <v>164689.69</v>
      </c>
    </row>
    <row r="235" spans="1:10" x14ac:dyDescent="0.3">
      <c r="A235" s="1">
        <v>45505</v>
      </c>
      <c r="B235" t="s">
        <v>19</v>
      </c>
      <c r="C235" t="s">
        <v>16</v>
      </c>
      <c r="D235">
        <v>229</v>
      </c>
      <c r="E235">
        <v>589.87</v>
      </c>
      <c r="F235">
        <v>135080.23000000001</v>
      </c>
      <c r="G235">
        <v>18536.64</v>
      </c>
      <c r="H235">
        <v>116543.59</v>
      </c>
      <c r="I235">
        <v>59287.839999999997</v>
      </c>
      <c r="J235">
        <v>57255.75</v>
      </c>
    </row>
    <row r="236" spans="1:10" x14ac:dyDescent="0.3">
      <c r="A236" s="1">
        <v>45505</v>
      </c>
      <c r="B236" t="s">
        <v>20</v>
      </c>
      <c r="C236" t="s">
        <v>11</v>
      </c>
      <c r="D236">
        <v>112</v>
      </c>
      <c r="E236">
        <v>441.47</v>
      </c>
      <c r="F236">
        <v>49444.639999999999</v>
      </c>
      <c r="G236">
        <v>1632.39</v>
      </c>
      <c r="H236">
        <v>47812.25</v>
      </c>
      <c r="I236">
        <v>22175.52</v>
      </c>
      <c r="J236">
        <v>25636.73</v>
      </c>
    </row>
    <row r="237" spans="1:10" x14ac:dyDescent="0.3">
      <c r="A237" s="1">
        <v>45505</v>
      </c>
      <c r="B237" t="s">
        <v>20</v>
      </c>
      <c r="C237" t="s">
        <v>12</v>
      </c>
      <c r="D237">
        <v>98</v>
      </c>
      <c r="E237">
        <v>336.94</v>
      </c>
      <c r="F237">
        <v>33020.120000000003</v>
      </c>
      <c r="G237">
        <v>4760.2</v>
      </c>
      <c r="H237">
        <v>28259.919999999998</v>
      </c>
      <c r="I237">
        <v>12564.33</v>
      </c>
      <c r="J237">
        <v>15695.59</v>
      </c>
    </row>
    <row r="238" spans="1:10" x14ac:dyDescent="0.3">
      <c r="A238" s="1">
        <v>45505</v>
      </c>
      <c r="B238" t="s">
        <v>20</v>
      </c>
      <c r="C238" t="s">
        <v>13</v>
      </c>
      <c r="D238">
        <v>167</v>
      </c>
      <c r="E238">
        <v>1053.6600000000001</v>
      </c>
      <c r="F238">
        <v>175961.22</v>
      </c>
      <c r="G238">
        <v>14122.73</v>
      </c>
      <c r="H238">
        <v>161838.49</v>
      </c>
      <c r="I238">
        <v>73691.350000000006</v>
      </c>
      <c r="J238">
        <v>88147.14</v>
      </c>
    </row>
    <row r="239" spans="1:10" x14ac:dyDescent="0.3">
      <c r="A239" s="1">
        <v>45505</v>
      </c>
      <c r="B239" t="s">
        <v>20</v>
      </c>
      <c r="C239" t="s">
        <v>14</v>
      </c>
      <c r="D239">
        <v>376</v>
      </c>
      <c r="E239">
        <v>775.15</v>
      </c>
      <c r="F239">
        <v>291456.40000000002</v>
      </c>
      <c r="G239">
        <v>2932.48</v>
      </c>
      <c r="H239">
        <v>288523.92</v>
      </c>
      <c r="I239">
        <v>180324.03</v>
      </c>
      <c r="J239">
        <v>108199.89</v>
      </c>
    </row>
    <row r="240" spans="1:10" x14ac:dyDescent="0.3">
      <c r="A240" s="1">
        <v>45505</v>
      </c>
      <c r="B240" t="s">
        <v>20</v>
      </c>
      <c r="C240" t="s">
        <v>15</v>
      </c>
      <c r="D240">
        <v>428</v>
      </c>
      <c r="E240">
        <v>989.77</v>
      </c>
      <c r="F240">
        <v>423621.56</v>
      </c>
      <c r="G240">
        <v>22201.18</v>
      </c>
      <c r="H240">
        <v>401420.38</v>
      </c>
      <c r="I240">
        <v>216955.49</v>
      </c>
      <c r="J240">
        <v>184464.89</v>
      </c>
    </row>
    <row r="241" spans="1:10" x14ac:dyDescent="0.3">
      <c r="A241" s="1">
        <v>45505</v>
      </c>
      <c r="B241" t="s">
        <v>20</v>
      </c>
      <c r="C241" t="s">
        <v>16</v>
      </c>
      <c r="D241">
        <v>354</v>
      </c>
      <c r="E241">
        <v>188.38</v>
      </c>
      <c r="F241">
        <v>66686.52</v>
      </c>
      <c r="G241">
        <v>4722.08</v>
      </c>
      <c r="H241">
        <v>61964.44</v>
      </c>
      <c r="I241">
        <v>35285.800000000003</v>
      </c>
      <c r="J241">
        <v>26678.639999999999</v>
      </c>
    </row>
    <row r="242" spans="1:10" x14ac:dyDescent="0.3">
      <c r="A242" s="1">
        <v>45536</v>
      </c>
      <c r="B242" t="s">
        <v>10</v>
      </c>
      <c r="C242" t="s">
        <v>11</v>
      </c>
      <c r="D242">
        <v>67</v>
      </c>
      <c r="E242">
        <v>458.75</v>
      </c>
      <c r="F242">
        <v>30736.25</v>
      </c>
      <c r="G242">
        <v>3292.13</v>
      </c>
      <c r="H242">
        <v>27444.12</v>
      </c>
      <c r="I242">
        <v>15321.9</v>
      </c>
      <c r="J242">
        <v>12122.22</v>
      </c>
    </row>
    <row r="243" spans="1:10" x14ac:dyDescent="0.3">
      <c r="A243" s="1">
        <v>45536</v>
      </c>
      <c r="B243" t="s">
        <v>10</v>
      </c>
      <c r="C243" t="s">
        <v>12</v>
      </c>
      <c r="D243">
        <v>162</v>
      </c>
      <c r="E243">
        <v>570.79999999999995</v>
      </c>
      <c r="F243">
        <v>92469.6</v>
      </c>
      <c r="G243">
        <v>7762.46</v>
      </c>
      <c r="H243">
        <v>84707.14</v>
      </c>
      <c r="I243">
        <v>37827.839999999997</v>
      </c>
      <c r="J243">
        <v>46879.3</v>
      </c>
    </row>
    <row r="244" spans="1:10" x14ac:dyDescent="0.3">
      <c r="A244" s="1">
        <v>45536</v>
      </c>
      <c r="B244" t="s">
        <v>10</v>
      </c>
      <c r="C244" t="s">
        <v>13</v>
      </c>
      <c r="D244">
        <v>434</v>
      </c>
      <c r="E244">
        <v>501.08</v>
      </c>
      <c r="F244">
        <v>217468.72</v>
      </c>
      <c r="G244">
        <v>2462.94</v>
      </c>
      <c r="H244">
        <v>215005.78</v>
      </c>
      <c r="I244">
        <v>134588</v>
      </c>
      <c r="J244">
        <v>80417.78</v>
      </c>
    </row>
    <row r="245" spans="1:10" x14ac:dyDescent="0.3">
      <c r="A245" s="1">
        <v>45536</v>
      </c>
      <c r="B245" t="s">
        <v>10</v>
      </c>
      <c r="C245" t="s">
        <v>14</v>
      </c>
      <c r="D245">
        <v>315</v>
      </c>
      <c r="E245">
        <v>434.28</v>
      </c>
      <c r="F245">
        <v>136798.20000000001</v>
      </c>
      <c r="G245">
        <v>13214.7</v>
      </c>
      <c r="H245">
        <v>123583.5</v>
      </c>
      <c r="I245">
        <v>64587.24</v>
      </c>
      <c r="J245">
        <v>58996.26</v>
      </c>
    </row>
    <row r="246" spans="1:10" x14ac:dyDescent="0.3">
      <c r="A246" s="1">
        <v>45536</v>
      </c>
      <c r="B246" t="s">
        <v>10</v>
      </c>
      <c r="C246" t="s">
        <v>15</v>
      </c>
      <c r="D246">
        <v>136</v>
      </c>
      <c r="E246">
        <v>1177.8800000000001</v>
      </c>
      <c r="F246">
        <v>160191.67999999999</v>
      </c>
      <c r="G246">
        <v>20179.080000000002</v>
      </c>
      <c r="H246">
        <v>140012.6</v>
      </c>
      <c r="I246">
        <v>92422.06</v>
      </c>
      <c r="J246">
        <v>47590.54</v>
      </c>
    </row>
    <row r="247" spans="1:10" x14ac:dyDescent="0.3">
      <c r="A247" s="1">
        <v>45536</v>
      </c>
      <c r="B247" t="s">
        <v>10</v>
      </c>
      <c r="C247" t="s">
        <v>16</v>
      </c>
      <c r="D247">
        <v>57</v>
      </c>
      <c r="E247">
        <v>178.45</v>
      </c>
      <c r="F247">
        <v>10171.65</v>
      </c>
      <c r="G247">
        <v>338.67</v>
      </c>
      <c r="H247">
        <v>9832.98</v>
      </c>
      <c r="I247">
        <v>4614.84</v>
      </c>
      <c r="J247">
        <v>5218.1400000000003</v>
      </c>
    </row>
    <row r="248" spans="1:10" x14ac:dyDescent="0.3">
      <c r="A248" s="1">
        <v>45536</v>
      </c>
      <c r="B248" t="s">
        <v>17</v>
      </c>
      <c r="C248" t="s">
        <v>11</v>
      </c>
      <c r="D248">
        <v>492</v>
      </c>
      <c r="E248">
        <v>680.78</v>
      </c>
      <c r="F248">
        <v>334943.76</v>
      </c>
      <c r="G248">
        <v>29896.19</v>
      </c>
      <c r="H248">
        <v>305047.57</v>
      </c>
      <c r="I248">
        <v>153067.19</v>
      </c>
      <c r="J248">
        <v>151980.38</v>
      </c>
    </row>
    <row r="249" spans="1:10" x14ac:dyDescent="0.3">
      <c r="A249" s="1">
        <v>45536</v>
      </c>
      <c r="B249" t="s">
        <v>17</v>
      </c>
      <c r="C249" t="s">
        <v>12</v>
      </c>
      <c r="D249">
        <v>278</v>
      </c>
      <c r="E249">
        <v>337.47</v>
      </c>
      <c r="F249">
        <v>93816.66</v>
      </c>
      <c r="G249">
        <v>9185.77</v>
      </c>
      <c r="H249">
        <v>84630.89</v>
      </c>
      <c r="I249">
        <v>39899.64</v>
      </c>
      <c r="J249">
        <v>44731.25</v>
      </c>
    </row>
    <row r="250" spans="1:10" x14ac:dyDescent="0.3">
      <c r="A250" s="1">
        <v>45536</v>
      </c>
      <c r="B250" t="s">
        <v>17</v>
      </c>
      <c r="C250" t="s">
        <v>13</v>
      </c>
      <c r="D250">
        <v>467</v>
      </c>
      <c r="E250">
        <v>995.58</v>
      </c>
      <c r="F250">
        <v>464935.86</v>
      </c>
      <c r="G250">
        <v>68954.320000000007</v>
      </c>
      <c r="H250">
        <v>395981.54</v>
      </c>
      <c r="I250">
        <v>230049.13</v>
      </c>
      <c r="J250">
        <v>165932.41</v>
      </c>
    </row>
    <row r="251" spans="1:10" x14ac:dyDescent="0.3">
      <c r="A251" s="1">
        <v>45536</v>
      </c>
      <c r="B251" t="s">
        <v>17</v>
      </c>
      <c r="C251" t="s">
        <v>14</v>
      </c>
      <c r="D251">
        <v>351</v>
      </c>
      <c r="E251">
        <v>1021.73</v>
      </c>
      <c r="F251">
        <v>358627.23</v>
      </c>
      <c r="G251">
        <v>21366.12</v>
      </c>
      <c r="H251">
        <v>337261.11</v>
      </c>
      <c r="I251">
        <v>202500.18</v>
      </c>
      <c r="J251">
        <v>134760.93</v>
      </c>
    </row>
    <row r="252" spans="1:10" x14ac:dyDescent="0.3">
      <c r="A252" s="1">
        <v>45536</v>
      </c>
      <c r="B252" t="s">
        <v>17</v>
      </c>
      <c r="C252" t="s">
        <v>15</v>
      </c>
      <c r="D252">
        <v>447</v>
      </c>
      <c r="E252">
        <v>457.81</v>
      </c>
      <c r="F252">
        <v>204641.07</v>
      </c>
      <c r="G252">
        <v>27514.07</v>
      </c>
      <c r="H252">
        <v>177127</v>
      </c>
      <c r="I252">
        <v>71541.7</v>
      </c>
      <c r="J252">
        <v>105585.3</v>
      </c>
    </row>
    <row r="253" spans="1:10" x14ac:dyDescent="0.3">
      <c r="A253" s="1">
        <v>45536</v>
      </c>
      <c r="B253" t="s">
        <v>17</v>
      </c>
      <c r="C253" t="s">
        <v>16</v>
      </c>
      <c r="D253">
        <v>312</v>
      </c>
      <c r="E253">
        <v>922.7</v>
      </c>
      <c r="F253">
        <v>287882.40000000002</v>
      </c>
      <c r="G253">
        <v>36624.17</v>
      </c>
      <c r="H253">
        <v>251258.23</v>
      </c>
      <c r="I253">
        <v>109757.9</v>
      </c>
      <c r="J253">
        <v>141500.32999999999</v>
      </c>
    </row>
    <row r="254" spans="1:10" x14ac:dyDescent="0.3">
      <c r="A254" s="1">
        <v>45536</v>
      </c>
      <c r="B254" t="s">
        <v>18</v>
      </c>
      <c r="C254" t="s">
        <v>11</v>
      </c>
      <c r="D254">
        <v>452</v>
      </c>
      <c r="E254">
        <v>762.19</v>
      </c>
      <c r="F254">
        <v>344509.88</v>
      </c>
      <c r="G254">
        <v>21777.74</v>
      </c>
      <c r="H254">
        <v>322732.14</v>
      </c>
      <c r="I254">
        <v>215521.01</v>
      </c>
      <c r="J254">
        <v>107211.13</v>
      </c>
    </row>
    <row r="255" spans="1:10" x14ac:dyDescent="0.3">
      <c r="A255" s="1">
        <v>45536</v>
      </c>
      <c r="B255" t="s">
        <v>18</v>
      </c>
      <c r="C255" t="s">
        <v>12</v>
      </c>
      <c r="D255">
        <v>352</v>
      </c>
      <c r="E255">
        <v>806</v>
      </c>
      <c r="F255">
        <v>283712</v>
      </c>
      <c r="G255">
        <v>14293.38</v>
      </c>
      <c r="H255">
        <v>269418.62</v>
      </c>
      <c r="I255">
        <v>174457.23</v>
      </c>
      <c r="J255">
        <v>94961.39</v>
      </c>
    </row>
    <row r="256" spans="1:10" x14ac:dyDescent="0.3">
      <c r="A256" s="1">
        <v>45536</v>
      </c>
      <c r="B256" t="s">
        <v>18</v>
      </c>
      <c r="C256" t="s">
        <v>13</v>
      </c>
      <c r="D256">
        <v>244</v>
      </c>
      <c r="E256">
        <v>769.81</v>
      </c>
      <c r="F256">
        <v>187833.64</v>
      </c>
      <c r="G256">
        <v>7552.71</v>
      </c>
      <c r="H256">
        <v>180280.93</v>
      </c>
      <c r="I256">
        <v>105869.02</v>
      </c>
      <c r="J256">
        <v>74411.91</v>
      </c>
    </row>
    <row r="257" spans="1:10" x14ac:dyDescent="0.3">
      <c r="A257" s="1">
        <v>45536</v>
      </c>
      <c r="B257" t="s">
        <v>18</v>
      </c>
      <c r="C257" t="s">
        <v>14</v>
      </c>
      <c r="D257">
        <v>471</v>
      </c>
      <c r="E257">
        <v>962.53</v>
      </c>
      <c r="F257">
        <v>453351.63</v>
      </c>
      <c r="G257">
        <v>24668.53</v>
      </c>
      <c r="H257">
        <v>428683.1</v>
      </c>
      <c r="I257">
        <v>282210.83</v>
      </c>
      <c r="J257">
        <v>146472.26999999999</v>
      </c>
    </row>
    <row r="258" spans="1:10" x14ac:dyDescent="0.3">
      <c r="A258" s="1">
        <v>45536</v>
      </c>
      <c r="B258" t="s">
        <v>18</v>
      </c>
      <c r="C258" t="s">
        <v>15</v>
      </c>
      <c r="D258">
        <v>404</v>
      </c>
      <c r="E258">
        <v>1145.8800000000001</v>
      </c>
      <c r="F258">
        <v>462935.52</v>
      </c>
      <c r="G258">
        <v>53025.04</v>
      </c>
      <c r="H258">
        <v>409910.48</v>
      </c>
      <c r="I258">
        <v>181194.35</v>
      </c>
      <c r="J258">
        <v>228716.13</v>
      </c>
    </row>
    <row r="259" spans="1:10" x14ac:dyDescent="0.3">
      <c r="A259" s="1">
        <v>45536</v>
      </c>
      <c r="B259" t="s">
        <v>18</v>
      </c>
      <c r="C259" t="s">
        <v>16</v>
      </c>
      <c r="D259">
        <v>251</v>
      </c>
      <c r="E259">
        <v>744.07</v>
      </c>
      <c r="F259">
        <v>186761.57</v>
      </c>
      <c r="G259">
        <v>27604.31</v>
      </c>
      <c r="H259">
        <v>159157.26</v>
      </c>
      <c r="I259">
        <v>86154.95</v>
      </c>
      <c r="J259">
        <v>73002.31</v>
      </c>
    </row>
    <row r="260" spans="1:10" x14ac:dyDescent="0.3">
      <c r="A260" s="1">
        <v>45536</v>
      </c>
      <c r="B260" t="s">
        <v>19</v>
      </c>
      <c r="C260" t="s">
        <v>11</v>
      </c>
      <c r="D260">
        <v>273</v>
      </c>
      <c r="E260">
        <v>596.47</v>
      </c>
      <c r="F260">
        <v>162836.31</v>
      </c>
      <c r="G260">
        <v>548.82000000000005</v>
      </c>
      <c r="H260">
        <v>162287.49</v>
      </c>
      <c r="I260">
        <v>77995.89</v>
      </c>
      <c r="J260">
        <v>84291.6</v>
      </c>
    </row>
    <row r="261" spans="1:10" x14ac:dyDescent="0.3">
      <c r="A261" s="1">
        <v>45536</v>
      </c>
      <c r="B261" t="s">
        <v>19</v>
      </c>
      <c r="C261" t="s">
        <v>12</v>
      </c>
      <c r="D261">
        <v>89</v>
      </c>
      <c r="E261">
        <v>883.79</v>
      </c>
      <c r="F261">
        <v>78657.31</v>
      </c>
      <c r="G261">
        <v>4749.53</v>
      </c>
      <c r="H261">
        <v>73907.78</v>
      </c>
      <c r="I261">
        <v>34397.19</v>
      </c>
      <c r="J261">
        <v>39510.589999999997</v>
      </c>
    </row>
    <row r="262" spans="1:10" x14ac:dyDescent="0.3">
      <c r="A262" s="1">
        <v>45536</v>
      </c>
      <c r="B262" t="s">
        <v>19</v>
      </c>
      <c r="C262" t="s">
        <v>13</v>
      </c>
      <c r="D262">
        <v>327</v>
      </c>
      <c r="E262">
        <v>1026.68</v>
      </c>
      <c r="F262">
        <v>335724.36</v>
      </c>
      <c r="G262">
        <v>49573.17</v>
      </c>
      <c r="H262">
        <v>286151.19</v>
      </c>
      <c r="I262">
        <v>159588.54</v>
      </c>
      <c r="J262">
        <v>126562.65</v>
      </c>
    </row>
    <row r="263" spans="1:10" x14ac:dyDescent="0.3">
      <c r="A263" s="1">
        <v>45536</v>
      </c>
      <c r="B263" t="s">
        <v>19</v>
      </c>
      <c r="C263" t="s">
        <v>14</v>
      </c>
      <c r="D263">
        <v>158</v>
      </c>
      <c r="E263">
        <v>875.78</v>
      </c>
      <c r="F263">
        <v>138373.24</v>
      </c>
      <c r="G263">
        <v>14180.15</v>
      </c>
      <c r="H263">
        <v>124193.09</v>
      </c>
      <c r="I263">
        <v>80325.009999999995</v>
      </c>
      <c r="J263">
        <v>43868.08</v>
      </c>
    </row>
    <row r="264" spans="1:10" x14ac:dyDescent="0.3">
      <c r="A264" s="1">
        <v>45536</v>
      </c>
      <c r="B264" t="s">
        <v>19</v>
      </c>
      <c r="C264" t="s">
        <v>15</v>
      </c>
      <c r="D264">
        <v>177</v>
      </c>
      <c r="E264">
        <v>273.64</v>
      </c>
      <c r="F264">
        <v>48434.28</v>
      </c>
      <c r="G264">
        <v>4188.47</v>
      </c>
      <c r="H264">
        <v>44245.81</v>
      </c>
      <c r="I264">
        <v>21336.06</v>
      </c>
      <c r="J264">
        <v>22909.75</v>
      </c>
    </row>
    <row r="265" spans="1:10" x14ac:dyDescent="0.3">
      <c r="A265" s="1">
        <v>45536</v>
      </c>
      <c r="B265" t="s">
        <v>19</v>
      </c>
      <c r="C265" t="s">
        <v>16</v>
      </c>
      <c r="D265">
        <v>66</v>
      </c>
      <c r="E265">
        <v>575.51</v>
      </c>
      <c r="F265">
        <v>37983.660000000003</v>
      </c>
      <c r="G265">
        <v>2834.33</v>
      </c>
      <c r="H265">
        <v>35149.33</v>
      </c>
      <c r="I265">
        <v>21654.12</v>
      </c>
      <c r="J265">
        <v>13495.21</v>
      </c>
    </row>
    <row r="266" spans="1:10" x14ac:dyDescent="0.3">
      <c r="A266" s="1">
        <v>45536</v>
      </c>
      <c r="B266" t="s">
        <v>20</v>
      </c>
      <c r="C266" t="s">
        <v>11</v>
      </c>
      <c r="D266">
        <v>166</v>
      </c>
      <c r="E266">
        <v>161.55000000000001</v>
      </c>
      <c r="F266">
        <v>26817.3</v>
      </c>
      <c r="G266">
        <v>550.64</v>
      </c>
      <c r="H266">
        <v>26266.66</v>
      </c>
      <c r="I266">
        <v>17598.810000000001</v>
      </c>
      <c r="J266">
        <v>8667.85</v>
      </c>
    </row>
    <row r="267" spans="1:10" x14ac:dyDescent="0.3">
      <c r="A267" s="1">
        <v>45536</v>
      </c>
      <c r="B267" t="s">
        <v>20</v>
      </c>
      <c r="C267" t="s">
        <v>12</v>
      </c>
      <c r="D267">
        <v>183</v>
      </c>
      <c r="E267">
        <v>918.79</v>
      </c>
      <c r="F267">
        <v>168138.57</v>
      </c>
      <c r="G267">
        <v>6323.62</v>
      </c>
      <c r="H267">
        <v>161814.95000000001</v>
      </c>
      <c r="I267">
        <v>95459.4</v>
      </c>
      <c r="J267">
        <v>66355.55</v>
      </c>
    </row>
    <row r="268" spans="1:10" x14ac:dyDescent="0.3">
      <c r="A268" s="1">
        <v>45536</v>
      </c>
      <c r="B268" t="s">
        <v>20</v>
      </c>
      <c r="C268" t="s">
        <v>13</v>
      </c>
      <c r="D268">
        <v>358</v>
      </c>
      <c r="E268">
        <v>334.14</v>
      </c>
      <c r="F268">
        <v>119622.12</v>
      </c>
      <c r="G268">
        <v>16407.580000000002</v>
      </c>
      <c r="H268">
        <v>103214.54</v>
      </c>
      <c r="I268">
        <v>54252.78</v>
      </c>
      <c r="J268">
        <v>48961.760000000002</v>
      </c>
    </row>
    <row r="269" spans="1:10" x14ac:dyDescent="0.3">
      <c r="A269" s="1">
        <v>45536</v>
      </c>
      <c r="B269" t="s">
        <v>20</v>
      </c>
      <c r="C269" t="s">
        <v>14</v>
      </c>
      <c r="D269">
        <v>239</v>
      </c>
      <c r="E269">
        <v>694.86</v>
      </c>
      <c r="F269">
        <v>166071.54</v>
      </c>
      <c r="G269">
        <v>1169.96</v>
      </c>
      <c r="H269">
        <v>164901.57999999999</v>
      </c>
      <c r="I269">
        <v>74186.75</v>
      </c>
      <c r="J269">
        <v>90714.83</v>
      </c>
    </row>
    <row r="270" spans="1:10" x14ac:dyDescent="0.3">
      <c r="A270" s="1">
        <v>45536</v>
      </c>
      <c r="B270" t="s">
        <v>20</v>
      </c>
      <c r="C270" t="s">
        <v>15</v>
      </c>
      <c r="D270">
        <v>412</v>
      </c>
      <c r="E270">
        <v>343.59</v>
      </c>
      <c r="F270">
        <v>141559.07999999999</v>
      </c>
      <c r="G270">
        <v>1918.2</v>
      </c>
      <c r="H270">
        <v>139640.88</v>
      </c>
      <c r="I270">
        <v>88154.7</v>
      </c>
      <c r="J270">
        <v>51486.18</v>
      </c>
    </row>
    <row r="271" spans="1:10" x14ac:dyDescent="0.3">
      <c r="A271" s="1">
        <v>45536</v>
      </c>
      <c r="B271" t="s">
        <v>20</v>
      </c>
      <c r="C271" t="s">
        <v>16</v>
      </c>
      <c r="D271">
        <v>78</v>
      </c>
      <c r="E271">
        <v>558.76</v>
      </c>
      <c r="F271">
        <v>43583.28</v>
      </c>
      <c r="G271">
        <v>1887.33</v>
      </c>
      <c r="H271">
        <v>41695.949999999997</v>
      </c>
      <c r="I271">
        <v>21127.41</v>
      </c>
      <c r="J271">
        <v>20568.54</v>
      </c>
    </row>
    <row r="272" spans="1:10" x14ac:dyDescent="0.3">
      <c r="A272" s="1">
        <v>45566</v>
      </c>
      <c r="B272" t="s">
        <v>10</v>
      </c>
      <c r="C272" t="s">
        <v>11</v>
      </c>
      <c r="D272">
        <v>162</v>
      </c>
      <c r="E272">
        <v>907.61</v>
      </c>
      <c r="F272">
        <v>147032.82</v>
      </c>
      <c r="G272">
        <v>13462.43</v>
      </c>
      <c r="H272">
        <v>133570.39000000001</v>
      </c>
      <c r="I272">
        <v>91467.94</v>
      </c>
      <c r="J272">
        <v>42102.45</v>
      </c>
    </row>
    <row r="273" spans="1:10" x14ac:dyDescent="0.3">
      <c r="A273" s="1">
        <v>45566</v>
      </c>
      <c r="B273" t="s">
        <v>10</v>
      </c>
      <c r="C273" t="s">
        <v>12</v>
      </c>
      <c r="D273">
        <v>104</v>
      </c>
      <c r="E273">
        <v>846.85</v>
      </c>
      <c r="F273">
        <v>88072.4</v>
      </c>
      <c r="G273">
        <v>12376.33</v>
      </c>
      <c r="H273">
        <v>75696.070000000007</v>
      </c>
      <c r="I273">
        <v>46914.28</v>
      </c>
      <c r="J273">
        <v>28781.79</v>
      </c>
    </row>
    <row r="274" spans="1:10" x14ac:dyDescent="0.3">
      <c r="A274" s="1">
        <v>45566</v>
      </c>
      <c r="B274" t="s">
        <v>10</v>
      </c>
      <c r="C274" t="s">
        <v>13</v>
      </c>
      <c r="D274">
        <v>338</v>
      </c>
      <c r="E274">
        <v>433.41</v>
      </c>
      <c r="F274">
        <v>146492.57999999999</v>
      </c>
      <c r="G274">
        <v>11862.44</v>
      </c>
      <c r="H274">
        <v>134630.14000000001</v>
      </c>
      <c r="I274">
        <v>60395.64</v>
      </c>
      <c r="J274">
        <v>74234.5</v>
      </c>
    </row>
    <row r="275" spans="1:10" x14ac:dyDescent="0.3">
      <c r="A275" s="1">
        <v>45566</v>
      </c>
      <c r="B275" t="s">
        <v>10</v>
      </c>
      <c r="C275" t="s">
        <v>14</v>
      </c>
      <c r="D275">
        <v>293</v>
      </c>
      <c r="E275">
        <v>204</v>
      </c>
      <c r="F275">
        <v>59772</v>
      </c>
      <c r="G275">
        <v>4450.32</v>
      </c>
      <c r="H275">
        <v>55321.68</v>
      </c>
      <c r="I275">
        <v>32034.18</v>
      </c>
      <c r="J275">
        <v>23287.5</v>
      </c>
    </row>
    <row r="276" spans="1:10" x14ac:dyDescent="0.3">
      <c r="A276" s="1">
        <v>45566</v>
      </c>
      <c r="B276" t="s">
        <v>10</v>
      </c>
      <c r="C276" t="s">
        <v>15</v>
      </c>
      <c r="D276">
        <v>250</v>
      </c>
      <c r="E276">
        <v>959.46</v>
      </c>
      <c r="F276">
        <v>239865</v>
      </c>
      <c r="G276">
        <v>3835.38</v>
      </c>
      <c r="H276">
        <v>236029.62</v>
      </c>
      <c r="I276">
        <v>99732.27</v>
      </c>
      <c r="J276">
        <v>136297.35</v>
      </c>
    </row>
    <row r="277" spans="1:10" x14ac:dyDescent="0.3">
      <c r="A277" s="1">
        <v>45566</v>
      </c>
      <c r="B277" t="s">
        <v>10</v>
      </c>
      <c r="C277" t="s">
        <v>16</v>
      </c>
      <c r="D277">
        <v>66</v>
      </c>
      <c r="E277">
        <v>583.42999999999995</v>
      </c>
      <c r="F277">
        <v>38506.379999999997</v>
      </c>
      <c r="G277">
        <v>4071.62</v>
      </c>
      <c r="H277">
        <v>34434.76</v>
      </c>
      <c r="I277">
        <v>19954.46</v>
      </c>
      <c r="J277">
        <v>14480.3</v>
      </c>
    </row>
    <row r="278" spans="1:10" x14ac:dyDescent="0.3">
      <c r="A278" s="1">
        <v>45566</v>
      </c>
      <c r="B278" t="s">
        <v>17</v>
      </c>
      <c r="C278" t="s">
        <v>11</v>
      </c>
      <c r="D278">
        <v>74</v>
      </c>
      <c r="E278">
        <v>408.72</v>
      </c>
      <c r="F278">
        <v>30245.279999999999</v>
      </c>
      <c r="G278">
        <v>3716.1</v>
      </c>
      <c r="H278">
        <v>26529.18</v>
      </c>
      <c r="I278">
        <v>16974.03</v>
      </c>
      <c r="J278">
        <v>9555.15</v>
      </c>
    </row>
    <row r="279" spans="1:10" x14ac:dyDescent="0.3">
      <c r="A279" s="1">
        <v>45566</v>
      </c>
      <c r="B279" t="s">
        <v>17</v>
      </c>
      <c r="C279" t="s">
        <v>12</v>
      </c>
      <c r="D279">
        <v>221</v>
      </c>
      <c r="E279">
        <v>1166.08</v>
      </c>
      <c r="F279">
        <v>257703.67999999999</v>
      </c>
      <c r="G279">
        <v>203.09</v>
      </c>
      <c r="H279">
        <v>257500.59</v>
      </c>
      <c r="I279">
        <v>110964.25</v>
      </c>
      <c r="J279">
        <v>146536.34</v>
      </c>
    </row>
    <row r="280" spans="1:10" x14ac:dyDescent="0.3">
      <c r="A280" s="1">
        <v>45566</v>
      </c>
      <c r="B280" t="s">
        <v>17</v>
      </c>
      <c r="C280" t="s">
        <v>13</v>
      </c>
      <c r="D280">
        <v>150</v>
      </c>
      <c r="E280">
        <v>246.16</v>
      </c>
      <c r="F280">
        <v>36924</v>
      </c>
      <c r="G280">
        <v>5080.63</v>
      </c>
      <c r="H280">
        <v>31843.37</v>
      </c>
      <c r="I280">
        <v>14044.38</v>
      </c>
      <c r="J280">
        <v>17798.990000000002</v>
      </c>
    </row>
    <row r="281" spans="1:10" x14ac:dyDescent="0.3">
      <c r="A281" s="1">
        <v>45566</v>
      </c>
      <c r="B281" t="s">
        <v>17</v>
      </c>
      <c r="C281" t="s">
        <v>14</v>
      </c>
      <c r="D281">
        <v>379</v>
      </c>
      <c r="E281">
        <v>875.09</v>
      </c>
      <c r="F281">
        <v>331659.11</v>
      </c>
      <c r="G281">
        <v>25934.12</v>
      </c>
      <c r="H281">
        <v>305724.99</v>
      </c>
      <c r="I281">
        <v>130242.38</v>
      </c>
      <c r="J281">
        <v>175482.61</v>
      </c>
    </row>
    <row r="282" spans="1:10" x14ac:dyDescent="0.3">
      <c r="A282" s="1">
        <v>45566</v>
      </c>
      <c r="B282" t="s">
        <v>17</v>
      </c>
      <c r="C282" t="s">
        <v>15</v>
      </c>
      <c r="D282">
        <v>129</v>
      </c>
      <c r="E282">
        <v>1066.5899999999999</v>
      </c>
      <c r="F282">
        <v>137590.10999999999</v>
      </c>
      <c r="G282">
        <v>15112.04</v>
      </c>
      <c r="H282">
        <v>122478.07</v>
      </c>
      <c r="I282">
        <v>78627.039999999994</v>
      </c>
      <c r="J282">
        <v>43851.03</v>
      </c>
    </row>
    <row r="283" spans="1:10" x14ac:dyDescent="0.3">
      <c r="A283" s="1">
        <v>45566</v>
      </c>
      <c r="B283" t="s">
        <v>17</v>
      </c>
      <c r="C283" t="s">
        <v>16</v>
      </c>
      <c r="D283">
        <v>264</v>
      </c>
      <c r="E283">
        <v>910.31</v>
      </c>
      <c r="F283">
        <v>240321.84</v>
      </c>
      <c r="G283">
        <v>22971.1</v>
      </c>
      <c r="H283">
        <v>217350.74</v>
      </c>
      <c r="I283">
        <v>150879.01999999999</v>
      </c>
      <c r="J283">
        <v>66471.72</v>
      </c>
    </row>
    <row r="284" spans="1:10" x14ac:dyDescent="0.3">
      <c r="A284" s="1">
        <v>45566</v>
      </c>
      <c r="B284" t="s">
        <v>18</v>
      </c>
      <c r="C284" t="s">
        <v>11</v>
      </c>
      <c r="D284">
        <v>138</v>
      </c>
      <c r="E284">
        <v>829</v>
      </c>
      <c r="F284">
        <v>114402</v>
      </c>
      <c r="G284">
        <v>11895.09</v>
      </c>
      <c r="H284">
        <v>102506.91</v>
      </c>
      <c r="I284">
        <v>42589.440000000002</v>
      </c>
      <c r="J284">
        <v>59917.47</v>
      </c>
    </row>
    <row r="285" spans="1:10" x14ac:dyDescent="0.3">
      <c r="A285" s="1">
        <v>45566</v>
      </c>
      <c r="B285" t="s">
        <v>18</v>
      </c>
      <c r="C285" t="s">
        <v>12</v>
      </c>
      <c r="D285">
        <v>75</v>
      </c>
      <c r="E285">
        <v>191.4</v>
      </c>
      <c r="F285">
        <v>14355</v>
      </c>
      <c r="G285">
        <v>1519.28</v>
      </c>
      <c r="H285">
        <v>12835.72</v>
      </c>
      <c r="I285">
        <v>8697.16</v>
      </c>
      <c r="J285">
        <v>4138.5600000000004</v>
      </c>
    </row>
    <row r="286" spans="1:10" x14ac:dyDescent="0.3">
      <c r="A286" s="1">
        <v>45566</v>
      </c>
      <c r="B286" t="s">
        <v>18</v>
      </c>
      <c r="C286" t="s">
        <v>13</v>
      </c>
      <c r="D286">
        <v>456</v>
      </c>
      <c r="E286">
        <v>733.6</v>
      </c>
      <c r="F286">
        <v>334521.59999999998</v>
      </c>
      <c r="G286">
        <v>23744.85</v>
      </c>
      <c r="H286">
        <v>310776.75</v>
      </c>
      <c r="I286">
        <v>153479.1</v>
      </c>
      <c r="J286">
        <v>157297.65</v>
      </c>
    </row>
    <row r="287" spans="1:10" x14ac:dyDescent="0.3">
      <c r="A287" s="1">
        <v>45566</v>
      </c>
      <c r="B287" t="s">
        <v>18</v>
      </c>
      <c r="C287" t="s">
        <v>14</v>
      </c>
      <c r="D287">
        <v>384</v>
      </c>
      <c r="E287">
        <v>882.29</v>
      </c>
      <c r="F287">
        <v>338799.35999999999</v>
      </c>
      <c r="G287">
        <v>15111.25</v>
      </c>
      <c r="H287">
        <v>323688.11</v>
      </c>
      <c r="I287">
        <v>219240.06</v>
      </c>
      <c r="J287">
        <v>104448.05</v>
      </c>
    </row>
    <row r="288" spans="1:10" x14ac:dyDescent="0.3">
      <c r="A288" s="1">
        <v>45566</v>
      </c>
      <c r="B288" t="s">
        <v>18</v>
      </c>
      <c r="C288" t="s">
        <v>15</v>
      </c>
      <c r="D288">
        <v>364</v>
      </c>
      <c r="E288">
        <v>1141.48</v>
      </c>
      <c r="F288">
        <v>415498.72</v>
      </c>
      <c r="G288">
        <v>29555.31</v>
      </c>
      <c r="H288">
        <v>385943.41</v>
      </c>
      <c r="I288">
        <v>254187.27</v>
      </c>
      <c r="J288">
        <v>131756.14000000001</v>
      </c>
    </row>
    <row r="289" spans="1:10" x14ac:dyDescent="0.3">
      <c r="A289" s="1">
        <v>45566</v>
      </c>
      <c r="B289" t="s">
        <v>18</v>
      </c>
      <c r="C289" t="s">
        <v>16</v>
      </c>
      <c r="D289">
        <v>472</v>
      </c>
      <c r="E289">
        <v>627.9</v>
      </c>
      <c r="F289">
        <v>296368.8</v>
      </c>
      <c r="G289">
        <v>23225</v>
      </c>
      <c r="H289">
        <v>273143.8</v>
      </c>
      <c r="I289">
        <v>162073.70000000001</v>
      </c>
      <c r="J289">
        <v>111070.1</v>
      </c>
    </row>
    <row r="290" spans="1:10" x14ac:dyDescent="0.3">
      <c r="A290" s="1">
        <v>45566</v>
      </c>
      <c r="B290" t="s">
        <v>19</v>
      </c>
      <c r="C290" t="s">
        <v>11</v>
      </c>
      <c r="D290">
        <v>63</v>
      </c>
      <c r="E290">
        <v>776.08</v>
      </c>
      <c r="F290">
        <v>48893.04</v>
      </c>
      <c r="G290">
        <v>1686.87</v>
      </c>
      <c r="H290">
        <v>47206.17</v>
      </c>
      <c r="I290">
        <v>20589.919999999998</v>
      </c>
      <c r="J290">
        <v>26616.25</v>
      </c>
    </row>
    <row r="291" spans="1:10" x14ac:dyDescent="0.3">
      <c r="A291" s="1">
        <v>45566</v>
      </c>
      <c r="B291" t="s">
        <v>19</v>
      </c>
      <c r="C291" t="s">
        <v>12</v>
      </c>
      <c r="D291">
        <v>147</v>
      </c>
      <c r="E291">
        <v>1079.25</v>
      </c>
      <c r="F291">
        <v>158649.75</v>
      </c>
      <c r="G291">
        <v>12618.96</v>
      </c>
      <c r="H291">
        <v>146030.79</v>
      </c>
      <c r="I291">
        <v>77733.600000000006</v>
      </c>
      <c r="J291">
        <v>68297.19</v>
      </c>
    </row>
    <row r="292" spans="1:10" x14ac:dyDescent="0.3">
      <c r="A292" s="1">
        <v>45566</v>
      </c>
      <c r="B292" t="s">
        <v>19</v>
      </c>
      <c r="C292" t="s">
        <v>13</v>
      </c>
      <c r="D292">
        <v>413</v>
      </c>
      <c r="E292">
        <v>751.05</v>
      </c>
      <c r="F292">
        <v>310183.65000000002</v>
      </c>
      <c r="G292">
        <v>37407.08</v>
      </c>
      <c r="H292">
        <v>272776.57</v>
      </c>
      <c r="I292">
        <v>153169.62</v>
      </c>
      <c r="J292">
        <v>119606.95</v>
      </c>
    </row>
    <row r="293" spans="1:10" x14ac:dyDescent="0.3">
      <c r="A293" s="1">
        <v>45566</v>
      </c>
      <c r="B293" t="s">
        <v>19</v>
      </c>
      <c r="C293" t="s">
        <v>14</v>
      </c>
      <c r="D293">
        <v>458</v>
      </c>
      <c r="E293">
        <v>924.75</v>
      </c>
      <c r="F293">
        <v>423535.5</v>
      </c>
      <c r="G293">
        <v>33046.449999999997</v>
      </c>
      <c r="H293">
        <v>390489.05</v>
      </c>
      <c r="I293">
        <v>206195.84</v>
      </c>
      <c r="J293">
        <v>184293.21</v>
      </c>
    </row>
    <row r="294" spans="1:10" x14ac:dyDescent="0.3">
      <c r="A294" s="1">
        <v>45566</v>
      </c>
      <c r="B294" t="s">
        <v>19</v>
      </c>
      <c r="C294" t="s">
        <v>15</v>
      </c>
      <c r="D294">
        <v>157</v>
      </c>
      <c r="E294">
        <v>394.61</v>
      </c>
      <c r="F294">
        <v>61953.77</v>
      </c>
      <c r="G294">
        <v>226.76</v>
      </c>
      <c r="H294">
        <v>61727.01</v>
      </c>
      <c r="I294">
        <v>40803.379999999997</v>
      </c>
      <c r="J294">
        <v>20923.63</v>
      </c>
    </row>
    <row r="295" spans="1:10" x14ac:dyDescent="0.3">
      <c r="A295" s="1">
        <v>45566</v>
      </c>
      <c r="B295" t="s">
        <v>19</v>
      </c>
      <c r="C295" t="s">
        <v>16</v>
      </c>
      <c r="D295">
        <v>463</v>
      </c>
      <c r="E295">
        <v>150.25</v>
      </c>
      <c r="F295">
        <v>69565.75</v>
      </c>
      <c r="G295">
        <v>1935.38</v>
      </c>
      <c r="H295">
        <v>67630.37</v>
      </c>
      <c r="I295">
        <v>34842.43</v>
      </c>
      <c r="J295">
        <v>32787.94</v>
      </c>
    </row>
    <row r="296" spans="1:10" x14ac:dyDescent="0.3">
      <c r="A296" s="1">
        <v>45566</v>
      </c>
      <c r="B296" t="s">
        <v>20</v>
      </c>
      <c r="C296" t="s">
        <v>11</v>
      </c>
      <c r="D296">
        <v>145</v>
      </c>
      <c r="E296">
        <v>988.72</v>
      </c>
      <c r="F296">
        <v>143364.4</v>
      </c>
      <c r="G296">
        <v>21460.23</v>
      </c>
      <c r="H296">
        <v>121904.17</v>
      </c>
      <c r="I296">
        <v>61587.64</v>
      </c>
      <c r="J296">
        <v>60316.53</v>
      </c>
    </row>
    <row r="297" spans="1:10" x14ac:dyDescent="0.3">
      <c r="A297" s="1">
        <v>45566</v>
      </c>
      <c r="B297" t="s">
        <v>20</v>
      </c>
      <c r="C297" t="s">
        <v>12</v>
      </c>
      <c r="D297">
        <v>495</v>
      </c>
      <c r="E297">
        <v>242.97</v>
      </c>
      <c r="F297">
        <v>120270.15</v>
      </c>
      <c r="G297">
        <v>678.27</v>
      </c>
      <c r="H297">
        <v>119591.88</v>
      </c>
      <c r="I297">
        <v>65050.14</v>
      </c>
      <c r="J297">
        <v>54541.74</v>
      </c>
    </row>
    <row r="298" spans="1:10" x14ac:dyDescent="0.3">
      <c r="A298" s="1">
        <v>45566</v>
      </c>
      <c r="B298" t="s">
        <v>20</v>
      </c>
      <c r="C298" t="s">
        <v>13</v>
      </c>
      <c r="D298">
        <v>321</v>
      </c>
      <c r="E298">
        <v>1067.3599999999999</v>
      </c>
      <c r="F298">
        <v>342622.56</v>
      </c>
      <c r="G298">
        <v>50575.38</v>
      </c>
      <c r="H298">
        <v>292047.18</v>
      </c>
      <c r="I298">
        <v>184130.5</v>
      </c>
      <c r="J298">
        <v>107916.68</v>
      </c>
    </row>
    <row r="299" spans="1:10" x14ac:dyDescent="0.3">
      <c r="A299" s="1">
        <v>45566</v>
      </c>
      <c r="B299" t="s">
        <v>20</v>
      </c>
      <c r="C299" t="s">
        <v>14</v>
      </c>
      <c r="D299">
        <v>458</v>
      </c>
      <c r="E299">
        <v>503.19</v>
      </c>
      <c r="F299">
        <v>230461.02</v>
      </c>
      <c r="G299">
        <v>18063.05</v>
      </c>
      <c r="H299">
        <v>212397.97</v>
      </c>
      <c r="I299">
        <v>131619.1</v>
      </c>
      <c r="J299">
        <v>80778.87</v>
      </c>
    </row>
    <row r="300" spans="1:10" x14ac:dyDescent="0.3">
      <c r="A300" s="1">
        <v>45566</v>
      </c>
      <c r="B300" t="s">
        <v>20</v>
      </c>
      <c r="C300" t="s">
        <v>15</v>
      </c>
      <c r="D300">
        <v>226</v>
      </c>
      <c r="E300">
        <v>266</v>
      </c>
      <c r="F300">
        <v>60116</v>
      </c>
      <c r="G300">
        <v>3197.77</v>
      </c>
      <c r="H300">
        <v>56918.23</v>
      </c>
      <c r="I300">
        <v>27672.03</v>
      </c>
      <c r="J300">
        <v>29246.2</v>
      </c>
    </row>
    <row r="301" spans="1:10" x14ac:dyDescent="0.3">
      <c r="A301" s="1">
        <v>45566</v>
      </c>
      <c r="B301" t="s">
        <v>20</v>
      </c>
      <c r="C301" t="s">
        <v>16</v>
      </c>
      <c r="D301">
        <v>373</v>
      </c>
      <c r="E301">
        <v>901.33</v>
      </c>
      <c r="F301">
        <v>336196.09</v>
      </c>
      <c r="G301">
        <v>29708.400000000001</v>
      </c>
      <c r="H301">
        <v>306487.69</v>
      </c>
      <c r="I301">
        <v>148088.63</v>
      </c>
      <c r="J301">
        <v>158399.06</v>
      </c>
    </row>
    <row r="302" spans="1:10" x14ac:dyDescent="0.3">
      <c r="A302" s="1">
        <v>45597</v>
      </c>
      <c r="B302" t="s">
        <v>10</v>
      </c>
      <c r="C302" t="s">
        <v>11</v>
      </c>
      <c r="D302">
        <v>486</v>
      </c>
      <c r="E302">
        <v>1187.1099999999999</v>
      </c>
      <c r="F302">
        <v>576935.46</v>
      </c>
      <c r="G302">
        <v>37019.620000000003</v>
      </c>
      <c r="H302">
        <v>539915.84</v>
      </c>
      <c r="I302">
        <v>278217.55</v>
      </c>
      <c r="J302">
        <v>261698.29</v>
      </c>
    </row>
    <row r="303" spans="1:10" x14ac:dyDescent="0.3">
      <c r="A303" s="1">
        <v>45597</v>
      </c>
      <c r="B303" t="s">
        <v>10</v>
      </c>
      <c r="C303" t="s">
        <v>12</v>
      </c>
      <c r="D303">
        <v>393</v>
      </c>
      <c r="E303">
        <v>280.66000000000003</v>
      </c>
      <c r="F303">
        <v>110299.38</v>
      </c>
      <c r="G303">
        <v>15823.81</v>
      </c>
      <c r="H303">
        <v>94475.57</v>
      </c>
      <c r="I303">
        <v>60407.38</v>
      </c>
      <c r="J303">
        <v>34068.19</v>
      </c>
    </row>
    <row r="304" spans="1:10" x14ac:dyDescent="0.3">
      <c r="A304" s="1">
        <v>45597</v>
      </c>
      <c r="B304" t="s">
        <v>10</v>
      </c>
      <c r="C304" t="s">
        <v>13</v>
      </c>
      <c r="D304">
        <v>476</v>
      </c>
      <c r="E304">
        <v>767.98</v>
      </c>
      <c r="F304">
        <v>365558.48</v>
      </c>
      <c r="G304">
        <v>53864.89</v>
      </c>
      <c r="H304">
        <v>311693.59000000003</v>
      </c>
      <c r="I304">
        <v>207357.18</v>
      </c>
      <c r="J304">
        <v>104336.41</v>
      </c>
    </row>
    <row r="305" spans="1:10" x14ac:dyDescent="0.3">
      <c r="A305" s="1">
        <v>45597</v>
      </c>
      <c r="B305" t="s">
        <v>10</v>
      </c>
      <c r="C305" t="s">
        <v>14</v>
      </c>
      <c r="D305">
        <v>393</v>
      </c>
      <c r="E305">
        <v>640.77</v>
      </c>
      <c r="F305">
        <v>251822.61</v>
      </c>
      <c r="G305">
        <v>23170.63</v>
      </c>
      <c r="H305">
        <v>228651.98</v>
      </c>
      <c r="I305">
        <v>102918.58</v>
      </c>
      <c r="J305">
        <v>125733.4</v>
      </c>
    </row>
    <row r="306" spans="1:10" x14ac:dyDescent="0.3">
      <c r="A306" s="1">
        <v>45597</v>
      </c>
      <c r="B306" t="s">
        <v>10</v>
      </c>
      <c r="C306" t="s">
        <v>15</v>
      </c>
      <c r="D306">
        <v>101</v>
      </c>
      <c r="E306">
        <v>218.24</v>
      </c>
      <c r="F306">
        <v>22042.240000000002</v>
      </c>
      <c r="G306">
        <v>1327.76</v>
      </c>
      <c r="H306">
        <v>20714.48</v>
      </c>
      <c r="I306">
        <v>13492.33</v>
      </c>
      <c r="J306">
        <v>7222.15</v>
      </c>
    </row>
    <row r="307" spans="1:10" x14ac:dyDescent="0.3">
      <c r="A307" s="1">
        <v>45597</v>
      </c>
      <c r="B307" t="s">
        <v>10</v>
      </c>
      <c r="C307" t="s">
        <v>16</v>
      </c>
      <c r="D307">
        <v>359</v>
      </c>
      <c r="E307">
        <v>788.12</v>
      </c>
      <c r="F307">
        <v>282935.08</v>
      </c>
      <c r="G307">
        <v>21758.63</v>
      </c>
      <c r="H307">
        <v>261176.45</v>
      </c>
      <c r="I307">
        <v>122544.24</v>
      </c>
      <c r="J307">
        <v>138632.21</v>
      </c>
    </row>
    <row r="308" spans="1:10" x14ac:dyDescent="0.3">
      <c r="A308" s="1">
        <v>45597</v>
      </c>
      <c r="B308" t="s">
        <v>17</v>
      </c>
      <c r="C308" t="s">
        <v>11</v>
      </c>
      <c r="D308">
        <v>275</v>
      </c>
      <c r="E308">
        <v>553.29999999999995</v>
      </c>
      <c r="F308">
        <v>152157.5</v>
      </c>
      <c r="G308">
        <v>838.36</v>
      </c>
      <c r="H308">
        <v>151319.14000000001</v>
      </c>
      <c r="I308">
        <v>103983.65</v>
      </c>
      <c r="J308">
        <v>47335.49</v>
      </c>
    </row>
    <row r="309" spans="1:10" x14ac:dyDescent="0.3">
      <c r="A309" s="1">
        <v>45597</v>
      </c>
      <c r="B309" t="s">
        <v>17</v>
      </c>
      <c r="C309" t="s">
        <v>12</v>
      </c>
      <c r="D309">
        <v>425</v>
      </c>
      <c r="E309">
        <v>517.63</v>
      </c>
      <c r="F309">
        <v>219992.75</v>
      </c>
      <c r="G309">
        <v>1908.75</v>
      </c>
      <c r="H309">
        <v>218084</v>
      </c>
      <c r="I309">
        <v>150637.32999999999</v>
      </c>
      <c r="J309">
        <v>67446.67</v>
      </c>
    </row>
    <row r="310" spans="1:10" x14ac:dyDescent="0.3">
      <c r="A310" s="1">
        <v>45597</v>
      </c>
      <c r="B310" t="s">
        <v>17</v>
      </c>
      <c r="C310" t="s">
        <v>13</v>
      </c>
      <c r="D310">
        <v>226</v>
      </c>
      <c r="E310">
        <v>694.17</v>
      </c>
      <c r="F310">
        <v>156882.42000000001</v>
      </c>
      <c r="G310">
        <v>14055.27</v>
      </c>
      <c r="H310">
        <v>142827.15</v>
      </c>
      <c r="I310">
        <v>79627.490000000005</v>
      </c>
      <c r="J310">
        <v>63199.66</v>
      </c>
    </row>
    <row r="311" spans="1:10" x14ac:dyDescent="0.3">
      <c r="A311" s="1">
        <v>45597</v>
      </c>
      <c r="B311" t="s">
        <v>17</v>
      </c>
      <c r="C311" t="s">
        <v>14</v>
      </c>
      <c r="D311">
        <v>428</v>
      </c>
      <c r="E311">
        <v>566.04999999999995</v>
      </c>
      <c r="F311">
        <v>242269.4</v>
      </c>
      <c r="G311">
        <v>27554.7</v>
      </c>
      <c r="H311">
        <v>214714.7</v>
      </c>
      <c r="I311">
        <v>130719.64</v>
      </c>
      <c r="J311">
        <v>83995.06</v>
      </c>
    </row>
    <row r="312" spans="1:10" x14ac:dyDescent="0.3">
      <c r="A312" s="1">
        <v>45597</v>
      </c>
      <c r="B312" t="s">
        <v>17</v>
      </c>
      <c r="C312" t="s">
        <v>15</v>
      </c>
      <c r="D312">
        <v>265</v>
      </c>
      <c r="E312">
        <v>1092.31</v>
      </c>
      <c r="F312">
        <v>289462.15000000002</v>
      </c>
      <c r="G312">
        <v>20119.68</v>
      </c>
      <c r="H312">
        <v>269342.46999999997</v>
      </c>
      <c r="I312">
        <v>158072.04</v>
      </c>
      <c r="J312">
        <v>111270.43</v>
      </c>
    </row>
    <row r="313" spans="1:10" x14ac:dyDescent="0.3">
      <c r="A313" s="1">
        <v>45597</v>
      </c>
      <c r="B313" t="s">
        <v>17</v>
      </c>
      <c r="C313" t="s">
        <v>16</v>
      </c>
      <c r="D313">
        <v>430</v>
      </c>
      <c r="E313">
        <v>713.82</v>
      </c>
      <c r="F313">
        <v>306942.59999999998</v>
      </c>
      <c r="G313">
        <v>27299.78</v>
      </c>
      <c r="H313">
        <v>279642.82</v>
      </c>
      <c r="I313">
        <v>160522.21</v>
      </c>
      <c r="J313">
        <v>119120.61</v>
      </c>
    </row>
    <row r="314" spans="1:10" x14ac:dyDescent="0.3">
      <c r="A314" s="1">
        <v>45597</v>
      </c>
      <c r="B314" t="s">
        <v>18</v>
      </c>
      <c r="C314" t="s">
        <v>11</v>
      </c>
      <c r="D314">
        <v>147</v>
      </c>
      <c r="E314">
        <v>630.29999999999995</v>
      </c>
      <c r="F314">
        <v>92654.1</v>
      </c>
      <c r="G314">
        <v>5436.52</v>
      </c>
      <c r="H314">
        <v>87217.58</v>
      </c>
      <c r="I314">
        <v>42029.09</v>
      </c>
      <c r="J314">
        <v>45188.49</v>
      </c>
    </row>
    <row r="315" spans="1:10" x14ac:dyDescent="0.3">
      <c r="A315" s="1">
        <v>45597</v>
      </c>
      <c r="B315" t="s">
        <v>18</v>
      </c>
      <c r="C315" t="s">
        <v>12</v>
      </c>
      <c r="D315">
        <v>78</v>
      </c>
      <c r="E315">
        <v>1083.19</v>
      </c>
      <c r="F315">
        <v>84488.82</v>
      </c>
      <c r="G315">
        <v>12111.28</v>
      </c>
      <c r="H315">
        <v>72377.539999999994</v>
      </c>
      <c r="I315">
        <v>47670.62</v>
      </c>
      <c r="J315">
        <v>24706.92</v>
      </c>
    </row>
    <row r="316" spans="1:10" x14ac:dyDescent="0.3">
      <c r="A316" s="1">
        <v>45597</v>
      </c>
      <c r="B316" t="s">
        <v>18</v>
      </c>
      <c r="C316" t="s">
        <v>13</v>
      </c>
      <c r="D316">
        <v>58</v>
      </c>
      <c r="E316">
        <v>495.5</v>
      </c>
      <c r="F316">
        <v>28739</v>
      </c>
      <c r="G316">
        <v>4015.94</v>
      </c>
      <c r="H316">
        <v>24723.06</v>
      </c>
      <c r="I316">
        <v>15342.24</v>
      </c>
      <c r="J316">
        <v>9380.82</v>
      </c>
    </row>
    <row r="317" spans="1:10" x14ac:dyDescent="0.3">
      <c r="A317" s="1">
        <v>45597</v>
      </c>
      <c r="B317" t="s">
        <v>18</v>
      </c>
      <c r="C317" t="s">
        <v>14</v>
      </c>
      <c r="D317">
        <v>275</v>
      </c>
      <c r="E317">
        <v>578.88</v>
      </c>
      <c r="F317">
        <v>159192</v>
      </c>
      <c r="G317">
        <v>8899.35</v>
      </c>
      <c r="H317">
        <v>150292.65</v>
      </c>
      <c r="I317">
        <v>71828.789999999994</v>
      </c>
      <c r="J317">
        <v>78463.86</v>
      </c>
    </row>
    <row r="318" spans="1:10" x14ac:dyDescent="0.3">
      <c r="A318" s="1">
        <v>45597</v>
      </c>
      <c r="B318" t="s">
        <v>18</v>
      </c>
      <c r="C318" t="s">
        <v>15</v>
      </c>
      <c r="D318">
        <v>438</v>
      </c>
      <c r="E318">
        <v>201.22</v>
      </c>
      <c r="F318">
        <v>88134.36</v>
      </c>
      <c r="G318">
        <v>7041.09</v>
      </c>
      <c r="H318">
        <v>81093.27</v>
      </c>
      <c r="I318">
        <v>55843.79</v>
      </c>
      <c r="J318">
        <v>25249.48</v>
      </c>
    </row>
    <row r="319" spans="1:10" x14ac:dyDescent="0.3">
      <c r="A319" s="1">
        <v>45597</v>
      </c>
      <c r="B319" t="s">
        <v>18</v>
      </c>
      <c r="C319" t="s">
        <v>16</v>
      </c>
      <c r="D319">
        <v>225</v>
      </c>
      <c r="E319">
        <v>867.42</v>
      </c>
      <c r="F319">
        <v>195169.5</v>
      </c>
      <c r="G319">
        <v>2228.7600000000002</v>
      </c>
      <c r="H319">
        <v>192940.74</v>
      </c>
      <c r="I319">
        <v>126446.04</v>
      </c>
      <c r="J319">
        <v>66494.7</v>
      </c>
    </row>
    <row r="320" spans="1:10" x14ac:dyDescent="0.3">
      <c r="A320" s="1">
        <v>45597</v>
      </c>
      <c r="B320" t="s">
        <v>19</v>
      </c>
      <c r="C320" t="s">
        <v>11</v>
      </c>
      <c r="D320">
        <v>89</v>
      </c>
      <c r="E320">
        <v>1077.05</v>
      </c>
      <c r="F320">
        <v>95857.45</v>
      </c>
      <c r="G320">
        <v>7420.5</v>
      </c>
      <c r="H320">
        <v>88436.95</v>
      </c>
      <c r="I320">
        <v>59425.57</v>
      </c>
      <c r="J320">
        <v>29011.38</v>
      </c>
    </row>
    <row r="321" spans="1:10" x14ac:dyDescent="0.3">
      <c r="A321" s="1">
        <v>45597</v>
      </c>
      <c r="B321" t="s">
        <v>19</v>
      </c>
      <c r="C321" t="s">
        <v>12</v>
      </c>
      <c r="D321">
        <v>372</v>
      </c>
      <c r="E321">
        <v>515.20000000000005</v>
      </c>
      <c r="F321">
        <v>191654.39999999999</v>
      </c>
      <c r="G321">
        <v>19491.72</v>
      </c>
      <c r="H321">
        <v>172162.68</v>
      </c>
      <c r="I321">
        <v>98084.45</v>
      </c>
      <c r="J321">
        <v>74078.23</v>
      </c>
    </row>
    <row r="322" spans="1:10" x14ac:dyDescent="0.3">
      <c r="A322" s="1">
        <v>45597</v>
      </c>
      <c r="B322" t="s">
        <v>19</v>
      </c>
      <c r="C322" t="s">
        <v>13</v>
      </c>
      <c r="D322">
        <v>286</v>
      </c>
      <c r="E322">
        <v>920.61</v>
      </c>
      <c r="F322">
        <v>263294.46000000002</v>
      </c>
      <c r="G322">
        <v>20586.740000000002</v>
      </c>
      <c r="H322">
        <v>242707.72</v>
      </c>
      <c r="I322">
        <v>160295.89000000001</v>
      </c>
      <c r="J322">
        <v>82411.83</v>
      </c>
    </row>
    <row r="323" spans="1:10" x14ac:dyDescent="0.3">
      <c r="A323" s="1">
        <v>45597</v>
      </c>
      <c r="B323" t="s">
        <v>19</v>
      </c>
      <c r="C323" t="s">
        <v>14</v>
      </c>
      <c r="D323">
        <v>141</v>
      </c>
      <c r="E323">
        <v>1043.1099999999999</v>
      </c>
      <c r="F323">
        <v>147078.51</v>
      </c>
      <c r="G323">
        <v>19134.05</v>
      </c>
      <c r="H323">
        <v>127944.46</v>
      </c>
      <c r="I323">
        <v>78367.12</v>
      </c>
      <c r="J323">
        <v>49577.34</v>
      </c>
    </row>
    <row r="324" spans="1:10" x14ac:dyDescent="0.3">
      <c r="A324" s="1">
        <v>45597</v>
      </c>
      <c r="B324" t="s">
        <v>19</v>
      </c>
      <c r="C324" t="s">
        <v>15</v>
      </c>
      <c r="D324">
        <v>412</v>
      </c>
      <c r="E324">
        <v>400.62</v>
      </c>
      <c r="F324">
        <v>165055.44</v>
      </c>
      <c r="G324">
        <v>23027.47</v>
      </c>
      <c r="H324">
        <v>142027.97</v>
      </c>
      <c r="I324">
        <v>61320.61</v>
      </c>
      <c r="J324">
        <v>80707.360000000001</v>
      </c>
    </row>
    <row r="325" spans="1:10" x14ac:dyDescent="0.3">
      <c r="A325" s="1">
        <v>45597</v>
      </c>
      <c r="B325" t="s">
        <v>19</v>
      </c>
      <c r="C325" t="s">
        <v>16</v>
      </c>
      <c r="D325">
        <v>204</v>
      </c>
      <c r="E325">
        <v>940.35</v>
      </c>
      <c r="F325">
        <v>191831.4</v>
      </c>
      <c r="G325">
        <v>4563.82</v>
      </c>
      <c r="H325">
        <v>187267.58</v>
      </c>
      <c r="I325">
        <v>124394.59</v>
      </c>
      <c r="J325">
        <v>62872.99</v>
      </c>
    </row>
    <row r="326" spans="1:10" x14ac:dyDescent="0.3">
      <c r="A326" s="1">
        <v>45597</v>
      </c>
      <c r="B326" t="s">
        <v>20</v>
      </c>
      <c r="C326" t="s">
        <v>11</v>
      </c>
      <c r="D326">
        <v>363</v>
      </c>
      <c r="E326">
        <v>638.74</v>
      </c>
      <c r="F326">
        <v>231862.62</v>
      </c>
      <c r="G326">
        <v>30573.57</v>
      </c>
      <c r="H326">
        <v>201289.05</v>
      </c>
      <c r="I326">
        <v>80826.320000000007</v>
      </c>
      <c r="J326">
        <v>120462.73</v>
      </c>
    </row>
    <row r="327" spans="1:10" x14ac:dyDescent="0.3">
      <c r="A327" s="1">
        <v>45597</v>
      </c>
      <c r="B327" t="s">
        <v>20</v>
      </c>
      <c r="C327" t="s">
        <v>12</v>
      </c>
      <c r="D327">
        <v>209</v>
      </c>
      <c r="E327">
        <v>501.87</v>
      </c>
      <c r="F327">
        <v>104890.83</v>
      </c>
      <c r="G327">
        <v>11698.08</v>
      </c>
      <c r="H327">
        <v>93192.75</v>
      </c>
      <c r="I327">
        <v>41771.599999999999</v>
      </c>
      <c r="J327">
        <v>51421.15</v>
      </c>
    </row>
    <row r="328" spans="1:10" x14ac:dyDescent="0.3">
      <c r="A328" s="1">
        <v>45597</v>
      </c>
      <c r="B328" t="s">
        <v>20</v>
      </c>
      <c r="C328" t="s">
        <v>13</v>
      </c>
      <c r="D328">
        <v>405</v>
      </c>
      <c r="E328">
        <v>733.99</v>
      </c>
      <c r="F328">
        <v>297265.95</v>
      </c>
      <c r="G328">
        <v>33738.31</v>
      </c>
      <c r="H328">
        <v>263527.64</v>
      </c>
      <c r="I328">
        <v>125862.51</v>
      </c>
      <c r="J328">
        <v>137665.13</v>
      </c>
    </row>
    <row r="329" spans="1:10" x14ac:dyDescent="0.3">
      <c r="A329" s="1">
        <v>45597</v>
      </c>
      <c r="B329" t="s">
        <v>20</v>
      </c>
      <c r="C329" t="s">
        <v>14</v>
      </c>
      <c r="D329">
        <v>499</v>
      </c>
      <c r="E329">
        <v>451.39</v>
      </c>
      <c r="F329">
        <v>225243.61</v>
      </c>
      <c r="G329">
        <v>20843.830000000002</v>
      </c>
      <c r="H329">
        <v>204399.78</v>
      </c>
      <c r="I329">
        <v>141926.18</v>
      </c>
      <c r="J329">
        <v>62473.599999999999</v>
      </c>
    </row>
    <row r="330" spans="1:10" x14ac:dyDescent="0.3">
      <c r="A330" s="1">
        <v>45597</v>
      </c>
      <c r="B330" t="s">
        <v>20</v>
      </c>
      <c r="C330" t="s">
        <v>15</v>
      </c>
      <c r="D330">
        <v>66</v>
      </c>
      <c r="E330">
        <v>271.64</v>
      </c>
      <c r="F330">
        <v>17928.240000000002</v>
      </c>
      <c r="G330">
        <v>1013.02</v>
      </c>
      <c r="H330">
        <v>16915.22</v>
      </c>
      <c r="I330">
        <v>6812.13</v>
      </c>
      <c r="J330">
        <v>10103.09</v>
      </c>
    </row>
    <row r="331" spans="1:10" x14ac:dyDescent="0.3">
      <c r="A331" s="1">
        <v>45597</v>
      </c>
      <c r="B331" t="s">
        <v>20</v>
      </c>
      <c r="C331" t="s">
        <v>16</v>
      </c>
      <c r="D331">
        <v>414</v>
      </c>
      <c r="E331">
        <v>968.84</v>
      </c>
      <c r="F331">
        <v>401099.76</v>
      </c>
      <c r="G331">
        <v>6436.49</v>
      </c>
      <c r="H331">
        <v>394663.27</v>
      </c>
      <c r="I331">
        <v>247970.24</v>
      </c>
      <c r="J331">
        <v>146693.03</v>
      </c>
    </row>
    <row r="332" spans="1:10" x14ac:dyDescent="0.3">
      <c r="A332" s="1">
        <v>45627</v>
      </c>
      <c r="B332" t="s">
        <v>10</v>
      </c>
      <c r="C332" t="s">
        <v>11</v>
      </c>
      <c r="D332">
        <v>123</v>
      </c>
      <c r="E332">
        <v>603.85</v>
      </c>
      <c r="F332">
        <v>74273.55</v>
      </c>
      <c r="G332">
        <v>9359.82</v>
      </c>
      <c r="H332">
        <v>64913.73</v>
      </c>
      <c r="I332">
        <v>33602.29</v>
      </c>
      <c r="J332">
        <v>31311.439999999999</v>
      </c>
    </row>
    <row r="333" spans="1:10" x14ac:dyDescent="0.3">
      <c r="A333" s="1">
        <v>45627</v>
      </c>
      <c r="B333" t="s">
        <v>10</v>
      </c>
      <c r="C333" t="s">
        <v>12</v>
      </c>
      <c r="D333">
        <v>384</v>
      </c>
      <c r="E333">
        <v>1128.6300000000001</v>
      </c>
      <c r="F333">
        <v>433393.91999999998</v>
      </c>
      <c r="G333">
        <v>6664.06</v>
      </c>
      <c r="H333">
        <v>426729.86</v>
      </c>
      <c r="I333">
        <v>290674.96000000002</v>
      </c>
      <c r="J333">
        <v>136054.9</v>
      </c>
    </row>
    <row r="334" spans="1:10" x14ac:dyDescent="0.3">
      <c r="A334" s="1">
        <v>45627</v>
      </c>
      <c r="B334" t="s">
        <v>10</v>
      </c>
      <c r="C334" t="s">
        <v>13</v>
      </c>
      <c r="D334">
        <v>401</v>
      </c>
      <c r="E334">
        <v>959.4</v>
      </c>
      <c r="F334">
        <v>384719.4</v>
      </c>
      <c r="G334">
        <v>54666.58</v>
      </c>
      <c r="H334">
        <v>330052.82</v>
      </c>
      <c r="I334">
        <v>148495.15</v>
      </c>
      <c r="J334">
        <v>181557.67</v>
      </c>
    </row>
    <row r="335" spans="1:10" x14ac:dyDescent="0.3">
      <c r="A335" s="1">
        <v>45627</v>
      </c>
      <c r="B335" t="s">
        <v>10</v>
      </c>
      <c r="C335" t="s">
        <v>14</v>
      </c>
      <c r="D335">
        <v>61</v>
      </c>
      <c r="E335">
        <v>220.72</v>
      </c>
      <c r="F335">
        <v>13463.92</v>
      </c>
      <c r="G335">
        <v>1175.74</v>
      </c>
      <c r="H335">
        <v>12288.18</v>
      </c>
      <c r="I335">
        <v>6190.35</v>
      </c>
      <c r="J335">
        <v>6097.83</v>
      </c>
    </row>
    <row r="336" spans="1:10" x14ac:dyDescent="0.3">
      <c r="A336" s="1">
        <v>45627</v>
      </c>
      <c r="B336" t="s">
        <v>10</v>
      </c>
      <c r="C336" t="s">
        <v>15</v>
      </c>
      <c r="D336">
        <v>169</v>
      </c>
      <c r="E336">
        <v>198.03</v>
      </c>
      <c r="F336">
        <v>33467.07</v>
      </c>
      <c r="G336">
        <v>4375.17</v>
      </c>
      <c r="H336">
        <v>29091.9</v>
      </c>
      <c r="I336">
        <v>20132.95</v>
      </c>
      <c r="J336">
        <v>8958.9500000000007</v>
      </c>
    </row>
    <row r="337" spans="1:10" x14ac:dyDescent="0.3">
      <c r="A337" s="1">
        <v>45627</v>
      </c>
      <c r="B337" t="s">
        <v>10</v>
      </c>
      <c r="C337" t="s">
        <v>16</v>
      </c>
      <c r="D337">
        <v>334</v>
      </c>
      <c r="E337">
        <v>618.26</v>
      </c>
      <c r="F337">
        <v>206498.84</v>
      </c>
      <c r="G337">
        <v>20058.48</v>
      </c>
      <c r="H337">
        <v>186440.36</v>
      </c>
      <c r="I337">
        <v>107821.96</v>
      </c>
      <c r="J337">
        <v>78618.399999999994</v>
      </c>
    </row>
    <row r="338" spans="1:10" x14ac:dyDescent="0.3">
      <c r="A338" s="1">
        <v>45627</v>
      </c>
      <c r="B338" t="s">
        <v>17</v>
      </c>
      <c r="C338" t="s">
        <v>11</v>
      </c>
      <c r="D338">
        <v>56</v>
      </c>
      <c r="E338">
        <v>218.91</v>
      </c>
      <c r="F338">
        <v>12258.96</v>
      </c>
      <c r="G338">
        <v>1510.63</v>
      </c>
      <c r="H338">
        <v>10748.33</v>
      </c>
      <c r="I338">
        <v>5498.31</v>
      </c>
      <c r="J338">
        <v>5250.02</v>
      </c>
    </row>
    <row r="339" spans="1:10" x14ac:dyDescent="0.3">
      <c r="A339" s="1">
        <v>45627</v>
      </c>
      <c r="B339" t="s">
        <v>17</v>
      </c>
      <c r="C339" t="s">
        <v>12</v>
      </c>
      <c r="D339">
        <v>465</v>
      </c>
      <c r="E339">
        <v>958.93</v>
      </c>
      <c r="F339">
        <v>445902.45</v>
      </c>
      <c r="G339">
        <v>45702.46</v>
      </c>
      <c r="H339">
        <v>400199.99</v>
      </c>
      <c r="I339">
        <v>213615.07</v>
      </c>
      <c r="J339">
        <v>186584.92</v>
      </c>
    </row>
    <row r="340" spans="1:10" x14ac:dyDescent="0.3">
      <c r="A340" s="1">
        <v>45627</v>
      </c>
      <c r="B340" t="s">
        <v>17</v>
      </c>
      <c r="C340" t="s">
        <v>13</v>
      </c>
      <c r="D340">
        <v>479</v>
      </c>
      <c r="E340">
        <v>641.97</v>
      </c>
      <c r="F340">
        <v>307503.63</v>
      </c>
      <c r="G340">
        <v>43556.52</v>
      </c>
      <c r="H340">
        <v>263947.11</v>
      </c>
      <c r="I340">
        <v>113670.96</v>
      </c>
      <c r="J340">
        <v>150276.15</v>
      </c>
    </row>
    <row r="341" spans="1:10" x14ac:dyDescent="0.3">
      <c r="A341" s="1">
        <v>45627</v>
      </c>
      <c r="B341" t="s">
        <v>17</v>
      </c>
      <c r="C341" t="s">
        <v>14</v>
      </c>
      <c r="D341">
        <v>88</v>
      </c>
      <c r="E341">
        <v>703.38</v>
      </c>
      <c r="F341">
        <v>61897.440000000002</v>
      </c>
      <c r="G341">
        <v>7668.36</v>
      </c>
      <c r="H341">
        <v>54229.08</v>
      </c>
      <c r="I341">
        <v>26545.8</v>
      </c>
      <c r="J341">
        <v>27683.279999999999</v>
      </c>
    </row>
    <row r="342" spans="1:10" x14ac:dyDescent="0.3">
      <c r="A342" s="1">
        <v>45627</v>
      </c>
      <c r="B342" t="s">
        <v>17</v>
      </c>
      <c r="C342" t="s">
        <v>15</v>
      </c>
      <c r="D342">
        <v>337</v>
      </c>
      <c r="E342">
        <v>236.5</v>
      </c>
      <c r="F342">
        <v>79700.5</v>
      </c>
      <c r="G342">
        <v>8135.42</v>
      </c>
      <c r="H342">
        <v>71565.08</v>
      </c>
      <c r="I342">
        <v>42678.080000000002</v>
      </c>
      <c r="J342">
        <v>28887</v>
      </c>
    </row>
    <row r="343" spans="1:10" x14ac:dyDescent="0.3">
      <c r="A343" s="1">
        <v>45627</v>
      </c>
      <c r="B343" t="s">
        <v>17</v>
      </c>
      <c r="C343" t="s">
        <v>16</v>
      </c>
      <c r="D343">
        <v>76</v>
      </c>
      <c r="E343">
        <v>1061.46</v>
      </c>
      <c r="F343">
        <v>80670.960000000006</v>
      </c>
      <c r="G343">
        <v>11655.78</v>
      </c>
      <c r="H343">
        <v>69015.179999999993</v>
      </c>
      <c r="I343">
        <v>28254.17</v>
      </c>
      <c r="J343">
        <v>40761.01</v>
      </c>
    </row>
    <row r="344" spans="1:10" x14ac:dyDescent="0.3">
      <c r="A344" s="1">
        <v>45627</v>
      </c>
      <c r="B344" t="s">
        <v>18</v>
      </c>
      <c r="C344" t="s">
        <v>11</v>
      </c>
      <c r="D344">
        <v>70</v>
      </c>
      <c r="E344">
        <v>1105</v>
      </c>
      <c r="F344">
        <v>77350</v>
      </c>
      <c r="G344">
        <v>9947.52</v>
      </c>
      <c r="H344">
        <v>67402.48</v>
      </c>
      <c r="I344">
        <v>46464.31</v>
      </c>
      <c r="J344">
        <v>20938.169999999998</v>
      </c>
    </row>
    <row r="345" spans="1:10" x14ac:dyDescent="0.3">
      <c r="A345" s="1">
        <v>45627</v>
      </c>
      <c r="B345" t="s">
        <v>18</v>
      </c>
      <c r="C345" t="s">
        <v>12</v>
      </c>
      <c r="D345">
        <v>196</v>
      </c>
      <c r="E345">
        <v>437.93</v>
      </c>
      <c r="F345">
        <v>85834.28</v>
      </c>
      <c r="G345">
        <v>12668.85</v>
      </c>
      <c r="H345">
        <v>73165.429999999993</v>
      </c>
      <c r="I345">
        <v>38250.9</v>
      </c>
      <c r="J345">
        <v>34914.53</v>
      </c>
    </row>
    <row r="346" spans="1:10" x14ac:dyDescent="0.3">
      <c r="A346" s="1">
        <v>45627</v>
      </c>
      <c r="B346" t="s">
        <v>18</v>
      </c>
      <c r="C346" t="s">
        <v>13</v>
      </c>
      <c r="D346">
        <v>429</v>
      </c>
      <c r="E346">
        <v>910.64</v>
      </c>
      <c r="F346">
        <v>390664.56</v>
      </c>
      <c r="G346">
        <v>43705.81</v>
      </c>
      <c r="H346">
        <v>346958.75</v>
      </c>
      <c r="I346">
        <v>159638.41</v>
      </c>
      <c r="J346">
        <v>187320.34</v>
      </c>
    </row>
    <row r="347" spans="1:10" x14ac:dyDescent="0.3">
      <c r="A347" s="1">
        <v>45627</v>
      </c>
      <c r="B347" t="s">
        <v>18</v>
      </c>
      <c r="C347" t="s">
        <v>14</v>
      </c>
      <c r="D347">
        <v>330</v>
      </c>
      <c r="E347">
        <v>900.67</v>
      </c>
      <c r="F347">
        <v>297221.09999999998</v>
      </c>
      <c r="G347">
        <v>25089.19</v>
      </c>
      <c r="H347">
        <v>272131.90999999997</v>
      </c>
      <c r="I347">
        <v>147348.47</v>
      </c>
      <c r="J347">
        <v>124783.44</v>
      </c>
    </row>
    <row r="348" spans="1:10" x14ac:dyDescent="0.3">
      <c r="A348" s="1">
        <v>45627</v>
      </c>
      <c r="B348" t="s">
        <v>18</v>
      </c>
      <c r="C348" t="s">
        <v>15</v>
      </c>
      <c r="D348">
        <v>76</v>
      </c>
      <c r="E348">
        <v>1166.5999999999999</v>
      </c>
      <c r="F348">
        <v>88661.6</v>
      </c>
      <c r="G348">
        <v>2467.35</v>
      </c>
      <c r="H348">
        <v>86194.25</v>
      </c>
      <c r="I348">
        <v>56938.8</v>
      </c>
      <c r="J348">
        <v>29255.45</v>
      </c>
    </row>
    <row r="349" spans="1:10" x14ac:dyDescent="0.3">
      <c r="A349" s="1">
        <v>45627</v>
      </c>
      <c r="B349" t="s">
        <v>18</v>
      </c>
      <c r="C349" t="s">
        <v>16</v>
      </c>
      <c r="D349">
        <v>358</v>
      </c>
      <c r="E349">
        <v>311.33999999999997</v>
      </c>
      <c r="F349">
        <v>111459.72</v>
      </c>
      <c r="G349">
        <v>7585.28</v>
      </c>
      <c r="H349">
        <v>103874.44</v>
      </c>
      <c r="I349">
        <v>58076.86</v>
      </c>
      <c r="J349">
        <v>45797.58</v>
      </c>
    </row>
    <row r="350" spans="1:10" x14ac:dyDescent="0.3">
      <c r="A350" s="1">
        <v>45627</v>
      </c>
      <c r="B350" t="s">
        <v>19</v>
      </c>
      <c r="C350" t="s">
        <v>11</v>
      </c>
      <c r="D350">
        <v>248</v>
      </c>
      <c r="E350">
        <v>807.53</v>
      </c>
      <c r="F350">
        <v>200267.44</v>
      </c>
      <c r="G350">
        <v>3942.61</v>
      </c>
      <c r="H350">
        <v>196324.83</v>
      </c>
      <c r="I350">
        <v>80445.64</v>
      </c>
      <c r="J350">
        <v>115879.19</v>
      </c>
    </row>
    <row r="351" spans="1:10" x14ac:dyDescent="0.3">
      <c r="A351" s="1">
        <v>45627</v>
      </c>
      <c r="B351" t="s">
        <v>19</v>
      </c>
      <c r="C351" t="s">
        <v>12</v>
      </c>
      <c r="D351">
        <v>365</v>
      </c>
      <c r="E351">
        <v>1165.8900000000001</v>
      </c>
      <c r="F351">
        <v>425549.85</v>
      </c>
      <c r="G351">
        <v>11838.3</v>
      </c>
      <c r="H351">
        <v>413711.55</v>
      </c>
      <c r="I351">
        <v>222837.12</v>
      </c>
      <c r="J351">
        <v>190874.43</v>
      </c>
    </row>
    <row r="352" spans="1:10" x14ac:dyDescent="0.3">
      <c r="A352" s="1">
        <v>45627</v>
      </c>
      <c r="B352" t="s">
        <v>19</v>
      </c>
      <c r="C352" t="s">
        <v>13</v>
      </c>
      <c r="D352">
        <v>271</v>
      </c>
      <c r="E352">
        <v>273.17</v>
      </c>
      <c r="F352">
        <v>74029.070000000007</v>
      </c>
      <c r="G352">
        <v>1390.11</v>
      </c>
      <c r="H352">
        <v>72638.960000000006</v>
      </c>
      <c r="I352">
        <v>43995.21</v>
      </c>
      <c r="J352">
        <v>28643.75</v>
      </c>
    </row>
    <row r="353" spans="1:10" x14ac:dyDescent="0.3">
      <c r="A353" s="1">
        <v>45627</v>
      </c>
      <c r="B353" t="s">
        <v>19</v>
      </c>
      <c r="C353" t="s">
        <v>14</v>
      </c>
      <c r="D353">
        <v>277</v>
      </c>
      <c r="E353">
        <v>736.33</v>
      </c>
      <c r="F353">
        <v>203963.41</v>
      </c>
      <c r="G353">
        <v>6900.29</v>
      </c>
      <c r="H353">
        <v>197063.12</v>
      </c>
      <c r="I353">
        <v>88333.08</v>
      </c>
      <c r="J353">
        <v>108730.04</v>
      </c>
    </row>
    <row r="354" spans="1:10" x14ac:dyDescent="0.3">
      <c r="A354" s="1">
        <v>45627</v>
      </c>
      <c r="B354" t="s">
        <v>19</v>
      </c>
      <c r="C354" t="s">
        <v>15</v>
      </c>
      <c r="D354">
        <v>263</v>
      </c>
      <c r="E354">
        <v>761.07</v>
      </c>
      <c r="F354">
        <v>200161.41</v>
      </c>
      <c r="G354">
        <v>8076.31</v>
      </c>
      <c r="H354">
        <v>192085.1</v>
      </c>
      <c r="I354">
        <v>122793.81</v>
      </c>
      <c r="J354">
        <v>69291.289999999994</v>
      </c>
    </row>
    <row r="355" spans="1:10" x14ac:dyDescent="0.3">
      <c r="A355" s="1">
        <v>45627</v>
      </c>
      <c r="B355" t="s">
        <v>19</v>
      </c>
      <c r="C355" t="s">
        <v>16</v>
      </c>
      <c r="D355">
        <v>444</v>
      </c>
      <c r="E355">
        <v>1183.57</v>
      </c>
      <c r="F355">
        <v>525505.07999999996</v>
      </c>
      <c r="G355">
        <v>11790.81</v>
      </c>
      <c r="H355">
        <v>513714.27</v>
      </c>
      <c r="I355">
        <v>277086.99</v>
      </c>
      <c r="J355">
        <v>236627.28</v>
      </c>
    </row>
    <row r="356" spans="1:10" x14ac:dyDescent="0.3">
      <c r="A356" s="1">
        <v>45627</v>
      </c>
      <c r="B356" t="s">
        <v>20</v>
      </c>
      <c r="C356" t="s">
        <v>11</v>
      </c>
      <c r="D356">
        <v>369</v>
      </c>
      <c r="E356">
        <v>565.32000000000005</v>
      </c>
      <c r="F356">
        <v>208603.08</v>
      </c>
      <c r="G356">
        <v>30498.81</v>
      </c>
      <c r="H356">
        <v>178104.27</v>
      </c>
      <c r="I356">
        <v>109813.09</v>
      </c>
      <c r="J356">
        <v>68291.179999999993</v>
      </c>
    </row>
    <row r="357" spans="1:10" x14ac:dyDescent="0.3">
      <c r="A357" s="1">
        <v>45627</v>
      </c>
      <c r="B357" t="s">
        <v>20</v>
      </c>
      <c r="C357" t="s">
        <v>12</v>
      </c>
      <c r="D357">
        <v>60</v>
      </c>
      <c r="E357">
        <v>879.73</v>
      </c>
      <c r="F357">
        <v>52783.8</v>
      </c>
      <c r="G357">
        <v>6810.08</v>
      </c>
      <c r="H357">
        <v>45973.72</v>
      </c>
      <c r="I357">
        <v>29145.279999999999</v>
      </c>
      <c r="J357">
        <v>16828.439999999999</v>
      </c>
    </row>
    <row r="358" spans="1:10" x14ac:dyDescent="0.3">
      <c r="A358" s="1">
        <v>45627</v>
      </c>
      <c r="B358" t="s">
        <v>20</v>
      </c>
      <c r="C358" t="s">
        <v>13</v>
      </c>
      <c r="D358">
        <v>441</v>
      </c>
      <c r="E358">
        <v>910.5</v>
      </c>
      <c r="F358">
        <v>401530.5</v>
      </c>
      <c r="G358">
        <v>45121.69</v>
      </c>
      <c r="H358">
        <v>356408.81</v>
      </c>
      <c r="I358">
        <v>158165.9</v>
      </c>
      <c r="J358">
        <v>198242.91</v>
      </c>
    </row>
    <row r="359" spans="1:10" x14ac:dyDescent="0.3">
      <c r="A359" s="1">
        <v>45627</v>
      </c>
      <c r="B359" t="s">
        <v>20</v>
      </c>
      <c r="C359" t="s">
        <v>14</v>
      </c>
      <c r="D359">
        <v>125</v>
      </c>
      <c r="E359">
        <v>1186</v>
      </c>
      <c r="F359">
        <v>148250</v>
      </c>
      <c r="G359">
        <v>3168.74</v>
      </c>
      <c r="H359">
        <v>145081.26</v>
      </c>
      <c r="I359">
        <v>79746.3</v>
      </c>
      <c r="J359">
        <v>65334.96</v>
      </c>
    </row>
    <row r="360" spans="1:10" x14ac:dyDescent="0.3">
      <c r="A360" s="1">
        <v>45627</v>
      </c>
      <c r="B360" t="s">
        <v>20</v>
      </c>
      <c r="C360" t="s">
        <v>15</v>
      </c>
      <c r="D360">
        <v>135</v>
      </c>
      <c r="E360">
        <v>370.87</v>
      </c>
      <c r="F360">
        <v>50067.45</v>
      </c>
      <c r="G360">
        <v>2598.63</v>
      </c>
      <c r="H360">
        <v>47468.82</v>
      </c>
      <c r="I360">
        <v>30035.49</v>
      </c>
      <c r="J360">
        <v>17433.330000000002</v>
      </c>
    </row>
    <row r="361" spans="1:10" x14ac:dyDescent="0.3">
      <c r="A361" s="1">
        <v>45627</v>
      </c>
      <c r="B361" t="s">
        <v>20</v>
      </c>
      <c r="C361" t="s">
        <v>16</v>
      </c>
      <c r="D361">
        <v>291</v>
      </c>
      <c r="E361">
        <v>492.78</v>
      </c>
      <c r="F361">
        <v>143398.98000000001</v>
      </c>
      <c r="G361">
        <v>11135.9</v>
      </c>
      <c r="H361">
        <v>132263.07999999999</v>
      </c>
      <c r="I361">
        <v>56391.68</v>
      </c>
      <c r="J361">
        <v>75871.399999999994</v>
      </c>
    </row>
  </sheetData>
  <autoFilter ref="A1:J361" xr:uid="{D1551692-A0C7-4C97-958E-99089FC8BA5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BD22-95CC-4066-9529-2EAE1BFF4E5D}">
  <dimension ref="A1:L361"/>
  <sheetViews>
    <sheetView topLeftCell="E1" workbookViewId="0">
      <pane ySplit="1" topLeftCell="A320" activePane="bottomLeft" state="frozen"/>
      <selection pane="bottomLeft" activeCell="N329" sqref="N329"/>
    </sheetView>
  </sheetViews>
  <sheetFormatPr defaultRowHeight="14.4" x14ac:dyDescent="0.3"/>
  <cols>
    <col min="1" max="1" width="16.5546875" bestFit="1" customWidth="1"/>
    <col min="2" max="2" width="16.5546875" customWidth="1"/>
    <col min="3" max="3" width="8.6640625" bestFit="1" customWidth="1"/>
    <col min="4" max="5" width="11.21875" bestFit="1" customWidth="1"/>
    <col min="6" max="7" width="11.109375" bestFit="1" customWidth="1"/>
    <col min="8" max="8" width="10.44140625" bestFit="1" customWidth="1"/>
    <col min="9" max="9" width="13.44140625" bestFit="1" customWidth="1"/>
    <col min="10" max="10" width="17.77734375" bestFit="1" customWidth="1"/>
    <col min="11" max="11" width="11.109375" bestFit="1" customWidth="1"/>
    <col min="12" max="12" width="13.77734375" bestFit="1" customWidth="1"/>
  </cols>
  <sheetData>
    <row r="1" spans="1:12" x14ac:dyDescent="0.3">
      <c r="A1" t="s">
        <v>30</v>
      </c>
      <c r="B1" t="s">
        <v>0</v>
      </c>
      <c r="C1" t="s">
        <v>1</v>
      </c>
      <c r="D1" t="s">
        <v>2</v>
      </c>
      <c r="E1" t="s">
        <v>3</v>
      </c>
      <c r="F1" t="s">
        <v>4</v>
      </c>
      <c r="G1" t="s">
        <v>5</v>
      </c>
      <c r="H1" t="s">
        <v>6</v>
      </c>
      <c r="I1" t="s">
        <v>7</v>
      </c>
      <c r="J1" t="s">
        <v>34</v>
      </c>
      <c r="K1" t="s">
        <v>9</v>
      </c>
      <c r="L1" t="s">
        <v>33</v>
      </c>
    </row>
    <row r="2" spans="1:12" x14ac:dyDescent="0.3">
      <c r="A2" s="5">
        <v>45292</v>
      </c>
      <c r="B2" s="5" t="str">
        <f>TEXT(A2, "MMMM")</f>
        <v>January</v>
      </c>
      <c r="C2" t="s">
        <v>10</v>
      </c>
      <c r="D2" t="s">
        <v>11</v>
      </c>
      <c r="E2" s="3">
        <v>152</v>
      </c>
      <c r="F2" s="3">
        <v>986.37</v>
      </c>
      <c r="G2" s="3">
        <f>$E2*$F2</f>
        <v>149928.24</v>
      </c>
      <c r="H2" s="3">
        <v>4125.3100000000004</v>
      </c>
      <c r="I2" s="3">
        <f>$G2-$H2</f>
        <v>145802.93</v>
      </c>
      <c r="J2" s="3">
        <v>92425.54</v>
      </c>
      <c r="K2" s="3">
        <f>I2-J2</f>
        <v>53377.39</v>
      </c>
      <c r="L2" s="9">
        <f>(($K2/$I2))</f>
        <v>0.36609271157993878</v>
      </c>
    </row>
    <row r="3" spans="1:12" x14ac:dyDescent="0.3">
      <c r="A3" s="5">
        <v>45292</v>
      </c>
      <c r="B3" s="5" t="str">
        <f t="shared" ref="B3:B66" si="0">TEXT(A3, "MMMM")</f>
        <v>January</v>
      </c>
      <c r="C3" t="s">
        <v>10</v>
      </c>
      <c r="D3" t="s">
        <v>12</v>
      </c>
      <c r="E3" s="3">
        <v>70</v>
      </c>
      <c r="F3" s="3">
        <v>313.82</v>
      </c>
      <c r="G3" s="3">
        <f t="shared" ref="G3:G66" si="1">$E3*$F3</f>
        <v>21967.399999999998</v>
      </c>
      <c r="H3" s="3">
        <v>514.02</v>
      </c>
      <c r="I3" s="3">
        <f t="shared" ref="I3:I66" si="2">$G3-$H3</f>
        <v>21453.379999999997</v>
      </c>
      <c r="J3" s="3">
        <v>8955.18</v>
      </c>
      <c r="K3" s="3">
        <f t="shared" ref="K3:K66" si="3">I3-J3</f>
        <v>12498.199999999997</v>
      </c>
      <c r="L3" s="9">
        <f t="shared" ref="L3:L66" si="4">(($K3/$I3))</f>
        <v>0.58257486699065597</v>
      </c>
    </row>
    <row r="4" spans="1:12" x14ac:dyDescent="0.3">
      <c r="A4" s="5">
        <v>45292</v>
      </c>
      <c r="B4" s="5" t="str">
        <f t="shared" si="0"/>
        <v>January</v>
      </c>
      <c r="C4" t="s">
        <v>10</v>
      </c>
      <c r="D4" t="s">
        <v>13</v>
      </c>
      <c r="E4" s="3">
        <v>137</v>
      </c>
      <c r="F4" s="3">
        <v>500.39</v>
      </c>
      <c r="G4" s="3">
        <f t="shared" si="1"/>
        <v>68553.429999999993</v>
      </c>
      <c r="H4" s="3">
        <v>1469.1</v>
      </c>
      <c r="I4" s="3">
        <f t="shared" si="2"/>
        <v>67084.329999999987</v>
      </c>
      <c r="J4" s="3">
        <v>39933.06</v>
      </c>
      <c r="K4" s="3">
        <f t="shared" si="3"/>
        <v>27151.26999999999</v>
      </c>
      <c r="L4" s="9">
        <f t="shared" si="4"/>
        <v>0.404733415389257</v>
      </c>
    </row>
    <row r="5" spans="1:12" x14ac:dyDescent="0.3">
      <c r="A5" s="5">
        <v>45292</v>
      </c>
      <c r="B5" s="5" t="str">
        <f t="shared" si="0"/>
        <v>January</v>
      </c>
      <c r="C5" t="s">
        <v>10</v>
      </c>
      <c r="D5" t="s">
        <v>14</v>
      </c>
      <c r="E5" s="3">
        <v>358</v>
      </c>
      <c r="F5" s="3">
        <v>1168.4100000000001</v>
      </c>
      <c r="G5" s="3">
        <f t="shared" si="1"/>
        <v>418290.78</v>
      </c>
      <c r="H5" s="3">
        <v>52230.46</v>
      </c>
      <c r="I5" s="3">
        <f t="shared" si="2"/>
        <v>366060.32</v>
      </c>
      <c r="J5" s="3">
        <v>169742.8</v>
      </c>
      <c r="K5" s="3">
        <f t="shared" si="3"/>
        <v>196317.52000000002</v>
      </c>
      <c r="L5" s="9">
        <f t="shared" si="4"/>
        <v>0.53629828002117252</v>
      </c>
    </row>
    <row r="6" spans="1:12" x14ac:dyDescent="0.3">
      <c r="A6" s="5">
        <v>45292</v>
      </c>
      <c r="B6" s="5" t="str">
        <f t="shared" si="0"/>
        <v>January</v>
      </c>
      <c r="C6" t="s">
        <v>10</v>
      </c>
      <c r="D6" t="s">
        <v>15</v>
      </c>
      <c r="E6" s="3">
        <v>241</v>
      </c>
      <c r="F6" s="3">
        <v>1191.82</v>
      </c>
      <c r="G6" s="3">
        <f t="shared" si="1"/>
        <v>287228.62</v>
      </c>
      <c r="H6" s="3">
        <v>26603.75</v>
      </c>
      <c r="I6" s="3">
        <f t="shared" si="2"/>
        <v>260624.87</v>
      </c>
      <c r="J6" s="3">
        <v>152073.56</v>
      </c>
      <c r="K6" s="3">
        <f t="shared" si="3"/>
        <v>108551.31</v>
      </c>
      <c r="L6" s="9">
        <f t="shared" si="4"/>
        <v>0.41650403509074174</v>
      </c>
    </row>
    <row r="7" spans="1:12" x14ac:dyDescent="0.3">
      <c r="A7" s="5">
        <v>45292</v>
      </c>
      <c r="B7" s="5" t="str">
        <f t="shared" si="0"/>
        <v>January</v>
      </c>
      <c r="C7" t="s">
        <v>10</v>
      </c>
      <c r="D7" t="s">
        <v>16</v>
      </c>
      <c r="E7" s="3">
        <v>302</v>
      </c>
      <c r="F7" s="3">
        <v>603.54</v>
      </c>
      <c r="G7" s="3">
        <f t="shared" si="1"/>
        <v>182269.08</v>
      </c>
      <c r="H7" s="3">
        <v>7962.31</v>
      </c>
      <c r="I7" s="3">
        <f t="shared" si="2"/>
        <v>174306.77</v>
      </c>
      <c r="J7" s="3">
        <v>101717.74</v>
      </c>
      <c r="K7" s="3">
        <f t="shared" si="3"/>
        <v>72589.029999999984</v>
      </c>
      <c r="L7" s="9">
        <f t="shared" si="4"/>
        <v>0.41644412319728025</v>
      </c>
    </row>
    <row r="8" spans="1:12" x14ac:dyDescent="0.3">
      <c r="A8" s="5">
        <v>45292</v>
      </c>
      <c r="B8" s="5" t="str">
        <f t="shared" si="0"/>
        <v>January</v>
      </c>
      <c r="C8" t="s">
        <v>17</v>
      </c>
      <c r="D8" t="s">
        <v>11</v>
      </c>
      <c r="E8" s="3">
        <v>219</v>
      </c>
      <c r="F8" s="3">
        <v>199</v>
      </c>
      <c r="G8" s="3">
        <f t="shared" si="1"/>
        <v>43581</v>
      </c>
      <c r="H8" s="3">
        <v>6365.59</v>
      </c>
      <c r="I8" s="3">
        <f t="shared" si="2"/>
        <v>37215.410000000003</v>
      </c>
      <c r="J8" s="3">
        <v>17484.97</v>
      </c>
      <c r="K8" s="3">
        <f t="shared" si="3"/>
        <v>19730.440000000002</v>
      </c>
      <c r="L8" s="9">
        <f t="shared" si="4"/>
        <v>0.5301685511458829</v>
      </c>
    </row>
    <row r="9" spans="1:12" x14ac:dyDescent="0.3">
      <c r="A9" s="5">
        <v>45292</v>
      </c>
      <c r="B9" s="5" t="str">
        <f t="shared" si="0"/>
        <v>January</v>
      </c>
      <c r="C9" t="s">
        <v>17</v>
      </c>
      <c r="D9" t="s">
        <v>12</v>
      </c>
      <c r="E9" s="3">
        <v>495</v>
      </c>
      <c r="F9" s="3">
        <v>974.43</v>
      </c>
      <c r="G9" s="3">
        <f t="shared" si="1"/>
        <v>482342.85</v>
      </c>
      <c r="H9" s="3">
        <v>14446.68</v>
      </c>
      <c r="I9" s="3">
        <f t="shared" si="2"/>
        <v>467896.17</v>
      </c>
      <c r="J9" s="3">
        <v>259340.97</v>
      </c>
      <c r="K9" s="3">
        <f t="shared" si="3"/>
        <v>208555.19999999998</v>
      </c>
      <c r="L9" s="9">
        <f t="shared" si="4"/>
        <v>0.44572965835561335</v>
      </c>
    </row>
    <row r="10" spans="1:12" x14ac:dyDescent="0.3">
      <c r="A10" s="5">
        <v>45292</v>
      </c>
      <c r="B10" s="5" t="str">
        <f t="shared" si="0"/>
        <v>January</v>
      </c>
      <c r="C10" t="s">
        <v>17</v>
      </c>
      <c r="D10" t="s">
        <v>13</v>
      </c>
      <c r="E10" s="3">
        <v>369</v>
      </c>
      <c r="F10" s="3">
        <v>640.1</v>
      </c>
      <c r="G10" s="3">
        <f t="shared" si="1"/>
        <v>236196.9</v>
      </c>
      <c r="H10" s="3">
        <v>30467.29</v>
      </c>
      <c r="I10" s="3">
        <f t="shared" si="2"/>
        <v>205729.61</v>
      </c>
      <c r="J10" s="3">
        <v>124279.67</v>
      </c>
      <c r="K10" s="3">
        <f t="shared" si="3"/>
        <v>81449.939999999988</v>
      </c>
      <c r="L10" s="9">
        <f t="shared" si="4"/>
        <v>0.39590771595785357</v>
      </c>
    </row>
    <row r="11" spans="1:12" x14ac:dyDescent="0.3">
      <c r="A11" s="5">
        <v>45292</v>
      </c>
      <c r="B11" s="5" t="str">
        <f t="shared" si="0"/>
        <v>January</v>
      </c>
      <c r="C11" t="s">
        <v>17</v>
      </c>
      <c r="D11" t="s">
        <v>14</v>
      </c>
      <c r="E11" s="3">
        <v>378</v>
      </c>
      <c r="F11" s="3">
        <v>218.3</v>
      </c>
      <c r="G11" s="3">
        <f t="shared" si="1"/>
        <v>82517.400000000009</v>
      </c>
      <c r="H11" s="3">
        <v>11744.94</v>
      </c>
      <c r="I11" s="3">
        <f t="shared" si="2"/>
        <v>70772.460000000006</v>
      </c>
      <c r="J11" s="3">
        <v>48811.03</v>
      </c>
      <c r="K11" s="3">
        <f t="shared" si="3"/>
        <v>21961.430000000008</v>
      </c>
      <c r="L11" s="9">
        <f t="shared" si="4"/>
        <v>0.31031039474959615</v>
      </c>
    </row>
    <row r="12" spans="1:12" x14ac:dyDescent="0.3">
      <c r="A12" s="5">
        <v>45292</v>
      </c>
      <c r="B12" s="5" t="str">
        <f t="shared" si="0"/>
        <v>January</v>
      </c>
      <c r="C12" t="s">
        <v>17</v>
      </c>
      <c r="D12" t="s">
        <v>15</v>
      </c>
      <c r="E12" s="3">
        <v>291</v>
      </c>
      <c r="F12" s="3">
        <v>554.69000000000005</v>
      </c>
      <c r="G12" s="3">
        <f t="shared" si="1"/>
        <v>161414.79</v>
      </c>
      <c r="H12" s="3">
        <v>386.58</v>
      </c>
      <c r="I12" s="3">
        <f t="shared" si="2"/>
        <v>161028.21000000002</v>
      </c>
      <c r="J12" s="3">
        <v>75565.41</v>
      </c>
      <c r="K12" s="3">
        <f t="shared" si="3"/>
        <v>85462.800000000017</v>
      </c>
      <c r="L12" s="9">
        <f t="shared" si="4"/>
        <v>0.5307318512700353</v>
      </c>
    </row>
    <row r="13" spans="1:12" x14ac:dyDescent="0.3">
      <c r="A13" s="5">
        <v>45292</v>
      </c>
      <c r="B13" s="5" t="str">
        <f t="shared" si="0"/>
        <v>January</v>
      </c>
      <c r="C13" t="s">
        <v>17</v>
      </c>
      <c r="D13" t="s">
        <v>16</v>
      </c>
      <c r="E13" s="3">
        <v>141</v>
      </c>
      <c r="F13" s="3">
        <v>612.16</v>
      </c>
      <c r="G13" s="3">
        <f t="shared" si="1"/>
        <v>86314.559999999998</v>
      </c>
      <c r="H13" s="3">
        <v>1580.05</v>
      </c>
      <c r="I13" s="3">
        <f t="shared" si="2"/>
        <v>84734.51</v>
      </c>
      <c r="J13" s="3">
        <v>46481.38</v>
      </c>
      <c r="K13" s="3">
        <f t="shared" si="3"/>
        <v>38253.129999999997</v>
      </c>
      <c r="L13" s="9">
        <f t="shared" si="4"/>
        <v>0.45144687801935718</v>
      </c>
    </row>
    <row r="14" spans="1:12" x14ac:dyDescent="0.3">
      <c r="A14" s="5">
        <v>45292</v>
      </c>
      <c r="B14" s="5" t="str">
        <f t="shared" si="0"/>
        <v>January</v>
      </c>
      <c r="C14" t="s">
        <v>18</v>
      </c>
      <c r="D14" t="s">
        <v>11</v>
      </c>
      <c r="E14" s="3">
        <v>480</v>
      </c>
      <c r="F14" s="3">
        <v>332.03</v>
      </c>
      <c r="G14" s="3">
        <f t="shared" si="1"/>
        <v>159374.39999999999</v>
      </c>
      <c r="H14" s="3">
        <v>9348.76</v>
      </c>
      <c r="I14" s="3">
        <f t="shared" si="2"/>
        <v>150025.63999999998</v>
      </c>
      <c r="J14" s="3">
        <v>68212.28</v>
      </c>
      <c r="K14" s="3">
        <f t="shared" si="3"/>
        <v>81813.359999999986</v>
      </c>
      <c r="L14" s="9">
        <f t="shared" si="4"/>
        <v>0.5453291850646329</v>
      </c>
    </row>
    <row r="15" spans="1:12" x14ac:dyDescent="0.3">
      <c r="A15" s="5">
        <v>45292</v>
      </c>
      <c r="B15" s="5" t="str">
        <f t="shared" si="0"/>
        <v>January</v>
      </c>
      <c r="C15" t="s">
        <v>18</v>
      </c>
      <c r="D15" t="s">
        <v>12</v>
      </c>
      <c r="E15" s="3">
        <v>437</v>
      </c>
      <c r="F15" s="3">
        <v>477.3</v>
      </c>
      <c r="G15" s="3">
        <f t="shared" si="1"/>
        <v>208580.1</v>
      </c>
      <c r="H15" s="3">
        <v>16271.38</v>
      </c>
      <c r="I15" s="3">
        <f t="shared" si="2"/>
        <v>192308.72</v>
      </c>
      <c r="J15" s="3">
        <v>108464.63</v>
      </c>
      <c r="K15" s="3">
        <f t="shared" si="3"/>
        <v>83844.09</v>
      </c>
      <c r="L15" s="9">
        <f t="shared" si="4"/>
        <v>0.43598693808580286</v>
      </c>
    </row>
    <row r="16" spans="1:12" x14ac:dyDescent="0.3">
      <c r="A16" s="5">
        <v>45292</v>
      </c>
      <c r="B16" s="5" t="str">
        <f t="shared" si="0"/>
        <v>January</v>
      </c>
      <c r="C16" t="s">
        <v>18</v>
      </c>
      <c r="D16" t="s">
        <v>13</v>
      </c>
      <c r="E16" s="3">
        <v>359</v>
      </c>
      <c r="F16" s="3">
        <v>182.88</v>
      </c>
      <c r="G16" s="3">
        <f t="shared" si="1"/>
        <v>65653.919999999998</v>
      </c>
      <c r="H16" s="3">
        <v>8294.89</v>
      </c>
      <c r="I16" s="3">
        <f t="shared" si="2"/>
        <v>57359.03</v>
      </c>
      <c r="J16" s="3">
        <v>30682.85</v>
      </c>
      <c r="K16" s="3">
        <f t="shared" si="3"/>
        <v>26676.18</v>
      </c>
      <c r="L16" s="9">
        <f t="shared" si="4"/>
        <v>0.46507376432272307</v>
      </c>
    </row>
    <row r="17" spans="1:12" x14ac:dyDescent="0.3">
      <c r="A17" s="5">
        <v>45292</v>
      </c>
      <c r="B17" s="5" t="str">
        <f t="shared" si="0"/>
        <v>January</v>
      </c>
      <c r="C17" t="s">
        <v>18</v>
      </c>
      <c r="D17" t="s">
        <v>14</v>
      </c>
      <c r="E17" s="3">
        <v>251</v>
      </c>
      <c r="F17" s="3">
        <v>1089.57</v>
      </c>
      <c r="G17" s="3">
        <f t="shared" si="1"/>
        <v>273482.07</v>
      </c>
      <c r="H17" s="3">
        <v>24527.24</v>
      </c>
      <c r="I17" s="3">
        <f t="shared" si="2"/>
        <v>248954.83000000002</v>
      </c>
      <c r="J17" s="3">
        <v>168433.45</v>
      </c>
      <c r="K17" s="3">
        <f t="shared" si="3"/>
        <v>80521.38</v>
      </c>
      <c r="L17" s="9">
        <f t="shared" si="4"/>
        <v>0.32343770956361845</v>
      </c>
    </row>
    <row r="18" spans="1:12" x14ac:dyDescent="0.3">
      <c r="A18" s="5">
        <v>45292</v>
      </c>
      <c r="B18" s="5" t="str">
        <f t="shared" si="0"/>
        <v>January</v>
      </c>
      <c r="C18" t="s">
        <v>18</v>
      </c>
      <c r="D18" t="s">
        <v>15</v>
      </c>
      <c r="E18" s="3">
        <v>264</v>
      </c>
      <c r="F18" s="3">
        <v>696.88</v>
      </c>
      <c r="G18" s="3">
        <f t="shared" si="1"/>
        <v>183976.32000000001</v>
      </c>
      <c r="H18" s="3">
        <v>26524.93</v>
      </c>
      <c r="I18" s="3">
        <f t="shared" si="2"/>
        <v>157451.39000000001</v>
      </c>
      <c r="J18" s="3">
        <v>102872.46</v>
      </c>
      <c r="K18" s="3">
        <f t="shared" si="3"/>
        <v>54578.930000000008</v>
      </c>
      <c r="L18" s="9">
        <f t="shared" si="4"/>
        <v>0.34663987405890795</v>
      </c>
    </row>
    <row r="19" spans="1:12" x14ac:dyDescent="0.3">
      <c r="A19" s="5">
        <v>45292</v>
      </c>
      <c r="B19" s="5" t="str">
        <f t="shared" si="0"/>
        <v>January</v>
      </c>
      <c r="C19" t="s">
        <v>18</v>
      </c>
      <c r="D19" t="s">
        <v>16</v>
      </c>
      <c r="E19" s="3">
        <v>286</v>
      </c>
      <c r="F19" s="3">
        <v>434.92</v>
      </c>
      <c r="G19" s="3">
        <f t="shared" si="1"/>
        <v>124387.12000000001</v>
      </c>
      <c r="H19" s="3">
        <v>15462.64</v>
      </c>
      <c r="I19" s="3">
        <f t="shared" si="2"/>
        <v>108924.48000000001</v>
      </c>
      <c r="J19" s="3">
        <v>55227.54</v>
      </c>
      <c r="K19" s="3">
        <f t="shared" si="3"/>
        <v>53696.94000000001</v>
      </c>
      <c r="L19" s="9">
        <f t="shared" si="4"/>
        <v>0.49297403118197125</v>
      </c>
    </row>
    <row r="20" spans="1:12" x14ac:dyDescent="0.3">
      <c r="A20" s="5">
        <v>45292</v>
      </c>
      <c r="B20" s="5" t="str">
        <f t="shared" si="0"/>
        <v>January</v>
      </c>
      <c r="C20" t="s">
        <v>19</v>
      </c>
      <c r="D20" t="s">
        <v>11</v>
      </c>
      <c r="E20" s="3">
        <v>301</v>
      </c>
      <c r="F20" s="3">
        <v>787.39</v>
      </c>
      <c r="G20" s="3">
        <f t="shared" si="1"/>
        <v>237004.38999999998</v>
      </c>
      <c r="H20" s="3">
        <v>9811.9500000000007</v>
      </c>
      <c r="I20" s="3">
        <f t="shared" si="2"/>
        <v>227192.43999999997</v>
      </c>
      <c r="J20" s="3">
        <v>111070.31</v>
      </c>
      <c r="K20" s="3">
        <f t="shared" si="3"/>
        <v>116122.12999999998</v>
      </c>
      <c r="L20" s="9">
        <f t="shared" si="4"/>
        <v>0.51111793156497631</v>
      </c>
    </row>
    <row r="21" spans="1:12" x14ac:dyDescent="0.3">
      <c r="A21" s="5">
        <v>45292</v>
      </c>
      <c r="B21" s="5" t="str">
        <f t="shared" si="0"/>
        <v>January</v>
      </c>
      <c r="C21" t="s">
        <v>19</v>
      </c>
      <c r="D21" t="s">
        <v>12</v>
      </c>
      <c r="E21" s="3">
        <v>350</v>
      </c>
      <c r="F21" s="3">
        <v>228.28</v>
      </c>
      <c r="G21" s="3">
        <f t="shared" si="1"/>
        <v>79898</v>
      </c>
      <c r="H21" s="3">
        <v>11827.54</v>
      </c>
      <c r="I21" s="3">
        <f t="shared" si="2"/>
        <v>68070.459999999992</v>
      </c>
      <c r="J21" s="3">
        <v>42998.3</v>
      </c>
      <c r="K21" s="3">
        <f t="shared" si="3"/>
        <v>25072.159999999989</v>
      </c>
      <c r="L21" s="9">
        <f t="shared" si="4"/>
        <v>0.36832658395433193</v>
      </c>
    </row>
    <row r="22" spans="1:12" x14ac:dyDescent="0.3">
      <c r="A22" s="5">
        <v>45292</v>
      </c>
      <c r="B22" s="5" t="str">
        <f t="shared" si="0"/>
        <v>January</v>
      </c>
      <c r="C22" t="s">
        <v>19</v>
      </c>
      <c r="D22" t="s">
        <v>13</v>
      </c>
      <c r="E22" s="3">
        <v>185</v>
      </c>
      <c r="F22" s="3">
        <v>155.80000000000001</v>
      </c>
      <c r="G22" s="3">
        <f t="shared" si="1"/>
        <v>28823.000000000004</v>
      </c>
      <c r="H22" s="3">
        <v>3525.61</v>
      </c>
      <c r="I22" s="3">
        <f t="shared" si="2"/>
        <v>25297.390000000003</v>
      </c>
      <c r="J22" s="3">
        <v>15483.45</v>
      </c>
      <c r="K22" s="3">
        <f t="shared" si="3"/>
        <v>9813.9400000000023</v>
      </c>
      <c r="L22" s="9">
        <f t="shared" si="4"/>
        <v>0.38794278777375851</v>
      </c>
    </row>
    <row r="23" spans="1:12" x14ac:dyDescent="0.3">
      <c r="A23" s="5">
        <v>45292</v>
      </c>
      <c r="B23" s="5" t="str">
        <f t="shared" si="0"/>
        <v>January</v>
      </c>
      <c r="C23" t="s">
        <v>19</v>
      </c>
      <c r="D23" t="s">
        <v>14</v>
      </c>
      <c r="E23" s="3">
        <v>212</v>
      </c>
      <c r="F23" s="3">
        <v>979.68</v>
      </c>
      <c r="G23" s="3">
        <f t="shared" si="1"/>
        <v>207692.16</v>
      </c>
      <c r="H23" s="3">
        <v>18877.97</v>
      </c>
      <c r="I23" s="3">
        <f t="shared" si="2"/>
        <v>188814.19</v>
      </c>
      <c r="J23" s="3">
        <v>127995.3</v>
      </c>
      <c r="K23" s="3">
        <f t="shared" si="3"/>
        <v>60818.89</v>
      </c>
      <c r="L23" s="9">
        <f t="shared" si="4"/>
        <v>0.32210974185785507</v>
      </c>
    </row>
    <row r="24" spans="1:12" x14ac:dyDescent="0.3">
      <c r="A24" s="5">
        <v>45292</v>
      </c>
      <c r="B24" s="5" t="str">
        <f t="shared" si="0"/>
        <v>January</v>
      </c>
      <c r="C24" t="s">
        <v>19</v>
      </c>
      <c r="D24" t="s">
        <v>15</v>
      </c>
      <c r="E24" s="3">
        <v>90</v>
      </c>
      <c r="F24" s="3">
        <v>1110.71</v>
      </c>
      <c r="G24" s="3">
        <f t="shared" si="1"/>
        <v>99963.900000000009</v>
      </c>
      <c r="H24" s="3">
        <v>12745.98</v>
      </c>
      <c r="I24" s="3">
        <f t="shared" si="2"/>
        <v>87217.920000000013</v>
      </c>
      <c r="J24" s="3">
        <v>46647.21</v>
      </c>
      <c r="K24" s="3">
        <f t="shared" si="3"/>
        <v>40570.710000000014</v>
      </c>
      <c r="L24" s="9">
        <f t="shared" si="4"/>
        <v>0.46516484227094623</v>
      </c>
    </row>
    <row r="25" spans="1:12" x14ac:dyDescent="0.3">
      <c r="A25" s="5">
        <v>45292</v>
      </c>
      <c r="B25" s="5" t="str">
        <f t="shared" si="0"/>
        <v>January</v>
      </c>
      <c r="C25" t="s">
        <v>19</v>
      </c>
      <c r="D25" t="s">
        <v>16</v>
      </c>
      <c r="E25" s="3">
        <v>82</v>
      </c>
      <c r="F25" s="3">
        <v>216.74</v>
      </c>
      <c r="G25" s="3">
        <f t="shared" si="1"/>
        <v>17772.68</v>
      </c>
      <c r="H25" s="3">
        <v>829.05</v>
      </c>
      <c r="I25" s="3">
        <f t="shared" si="2"/>
        <v>16943.63</v>
      </c>
      <c r="J25" s="3">
        <v>8430.39</v>
      </c>
      <c r="K25" s="3">
        <f t="shared" si="3"/>
        <v>8513.2400000000016</v>
      </c>
      <c r="L25" s="9">
        <f t="shared" si="4"/>
        <v>0.50244487161251761</v>
      </c>
    </row>
    <row r="26" spans="1:12" x14ac:dyDescent="0.3">
      <c r="A26" s="5">
        <v>45292</v>
      </c>
      <c r="B26" s="5" t="str">
        <f t="shared" si="0"/>
        <v>January</v>
      </c>
      <c r="C26" t="s">
        <v>20</v>
      </c>
      <c r="D26" t="s">
        <v>11</v>
      </c>
      <c r="E26" s="3">
        <v>148</v>
      </c>
      <c r="F26" s="3">
        <v>770.86</v>
      </c>
      <c r="G26" s="3">
        <f t="shared" si="1"/>
        <v>114087.28</v>
      </c>
      <c r="H26" s="3">
        <v>4701.34</v>
      </c>
      <c r="I26" s="3">
        <f t="shared" si="2"/>
        <v>109385.94</v>
      </c>
      <c r="J26" s="3">
        <v>62172.02</v>
      </c>
      <c r="K26" s="3">
        <f t="shared" si="3"/>
        <v>47213.920000000006</v>
      </c>
      <c r="L26" s="9">
        <f t="shared" si="4"/>
        <v>0.43162695315321148</v>
      </c>
    </row>
    <row r="27" spans="1:12" x14ac:dyDescent="0.3">
      <c r="A27" s="5">
        <v>45292</v>
      </c>
      <c r="B27" s="5" t="str">
        <f t="shared" si="0"/>
        <v>January</v>
      </c>
      <c r="C27" t="s">
        <v>20</v>
      </c>
      <c r="D27" t="s">
        <v>12</v>
      </c>
      <c r="E27" s="3">
        <v>276</v>
      </c>
      <c r="F27" s="3">
        <v>275.57</v>
      </c>
      <c r="G27" s="3">
        <f t="shared" si="1"/>
        <v>76057.319999999992</v>
      </c>
      <c r="H27" s="3">
        <v>8137.12</v>
      </c>
      <c r="I27" s="3">
        <f t="shared" si="2"/>
        <v>67920.2</v>
      </c>
      <c r="J27" s="3">
        <v>42669.88</v>
      </c>
      <c r="K27" s="3">
        <f t="shared" si="3"/>
        <v>25250.32</v>
      </c>
      <c r="L27" s="9">
        <f t="shared" si="4"/>
        <v>0.37176451188306281</v>
      </c>
    </row>
    <row r="28" spans="1:12" x14ac:dyDescent="0.3">
      <c r="A28" s="5">
        <v>45292</v>
      </c>
      <c r="B28" s="5" t="str">
        <f t="shared" si="0"/>
        <v>January</v>
      </c>
      <c r="C28" t="s">
        <v>20</v>
      </c>
      <c r="D28" t="s">
        <v>13</v>
      </c>
      <c r="E28" s="3">
        <v>267</v>
      </c>
      <c r="F28" s="3">
        <v>397.78</v>
      </c>
      <c r="G28" s="3">
        <f t="shared" si="1"/>
        <v>106207.26</v>
      </c>
      <c r="H28" s="3">
        <v>4079.45</v>
      </c>
      <c r="I28" s="3">
        <f t="shared" si="2"/>
        <v>102127.81</v>
      </c>
      <c r="J28" s="3">
        <v>42089.94</v>
      </c>
      <c r="K28" s="3">
        <f t="shared" si="3"/>
        <v>60037.869999999995</v>
      </c>
      <c r="L28" s="9">
        <f t="shared" si="4"/>
        <v>0.5878699445332275</v>
      </c>
    </row>
    <row r="29" spans="1:12" x14ac:dyDescent="0.3">
      <c r="A29" s="5">
        <v>45292</v>
      </c>
      <c r="B29" s="5" t="str">
        <f t="shared" si="0"/>
        <v>January</v>
      </c>
      <c r="C29" t="s">
        <v>20</v>
      </c>
      <c r="D29" t="s">
        <v>14</v>
      </c>
      <c r="E29" s="3">
        <v>256</v>
      </c>
      <c r="F29" s="3">
        <v>598.91999999999996</v>
      </c>
      <c r="G29" s="3">
        <f t="shared" si="1"/>
        <v>153323.51999999999</v>
      </c>
      <c r="H29" s="3">
        <v>584.6</v>
      </c>
      <c r="I29" s="3">
        <f t="shared" si="2"/>
        <v>152738.91999999998</v>
      </c>
      <c r="J29" s="3">
        <v>66039.33</v>
      </c>
      <c r="K29" s="3">
        <f t="shared" si="3"/>
        <v>86699.589999999982</v>
      </c>
      <c r="L29" s="9">
        <f t="shared" si="4"/>
        <v>0.56763259816162104</v>
      </c>
    </row>
    <row r="30" spans="1:12" x14ac:dyDescent="0.3">
      <c r="A30" s="5">
        <v>45292</v>
      </c>
      <c r="B30" s="5" t="str">
        <f t="shared" si="0"/>
        <v>January</v>
      </c>
      <c r="C30" t="s">
        <v>20</v>
      </c>
      <c r="D30" t="s">
        <v>15</v>
      </c>
      <c r="E30" s="3">
        <v>112</v>
      </c>
      <c r="F30" s="3">
        <v>1090.55</v>
      </c>
      <c r="G30" s="3">
        <f t="shared" si="1"/>
        <v>122141.59999999999</v>
      </c>
      <c r="H30" s="3">
        <v>8709.3700000000008</v>
      </c>
      <c r="I30" s="3">
        <f t="shared" si="2"/>
        <v>113432.23</v>
      </c>
      <c r="J30" s="3">
        <v>64540.97</v>
      </c>
      <c r="K30" s="3">
        <f t="shared" si="3"/>
        <v>48891.259999999995</v>
      </c>
      <c r="L30" s="9">
        <f t="shared" si="4"/>
        <v>0.43101735723612239</v>
      </c>
    </row>
    <row r="31" spans="1:12" x14ac:dyDescent="0.3">
      <c r="A31" s="5">
        <v>45292</v>
      </c>
      <c r="B31" s="5" t="str">
        <f t="shared" si="0"/>
        <v>January</v>
      </c>
      <c r="C31" t="s">
        <v>20</v>
      </c>
      <c r="D31" t="s">
        <v>16</v>
      </c>
      <c r="E31" s="3">
        <v>437</v>
      </c>
      <c r="F31" s="3">
        <v>1102.94</v>
      </c>
      <c r="G31" s="3">
        <f t="shared" si="1"/>
        <v>481984.78</v>
      </c>
      <c r="H31" s="3">
        <v>18023.259999999998</v>
      </c>
      <c r="I31" s="3">
        <f t="shared" si="2"/>
        <v>463961.52</v>
      </c>
      <c r="J31" s="3">
        <v>242705.17</v>
      </c>
      <c r="K31" s="3">
        <f t="shared" si="3"/>
        <v>221256.35</v>
      </c>
      <c r="L31" s="9">
        <f t="shared" si="4"/>
        <v>0.47688513047375136</v>
      </c>
    </row>
    <row r="32" spans="1:12" x14ac:dyDescent="0.3">
      <c r="A32" s="5">
        <v>45323</v>
      </c>
      <c r="B32" s="5" t="str">
        <f t="shared" si="0"/>
        <v>February</v>
      </c>
      <c r="C32" t="s">
        <v>10</v>
      </c>
      <c r="D32" t="s">
        <v>11</v>
      </c>
      <c r="E32" s="3">
        <v>220</v>
      </c>
      <c r="F32" s="3">
        <v>363.21</v>
      </c>
      <c r="G32" s="3">
        <f t="shared" si="1"/>
        <v>79906.2</v>
      </c>
      <c r="H32" s="3">
        <v>11300.98</v>
      </c>
      <c r="I32" s="3">
        <f t="shared" si="2"/>
        <v>68605.22</v>
      </c>
      <c r="J32" s="3">
        <v>39767.68</v>
      </c>
      <c r="K32" s="3">
        <f t="shared" si="3"/>
        <v>28837.54</v>
      </c>
      <c r="L32" s="9">
        <f t="shared" si="4"/>
        <v>0.42034031812739614</v>
      </c>
    </row>
    <row r="33" spans="1:12" x14ac:dyDescent="0.3">
      <c r="A33" s="5">
        <v>45323</v>
      </c>
      <c r="B33" s="5" t="str">
        <f t="shared" si="0"/>
        <v>February</v>
      </c>
      <c r="C33" t="s">
        <v>10</v>
      </c>
      <c r="D33" t="s">
        <v>12</v>
      </c>
      <c r="E33" s="3">
        <v>292</v>
      </c>
      <c r="F33" s="3">
        <v>319.27999999999997</v>
      </c>
      <c r="G33" s="3">
        <f t="shared" si="1"/>
        <v>93229.759999999995</v>
      </c>
      <c r="H33" s="3">
        <v>13001.32</v>
      </c>
      <c r="I33" s="3">
        <f t="shared" si="2"/>
        <v>80228.44</v>
      </c>
      <c r="J33" s="3">
        <v>51541.65</v>
      </c>
      <c r="K33" s="3">
        <f t="shared" si="3"/>
        <v>28686.79</v>
      </c>
      <c r="L33" s="9">
        <f t="shared" si="4"/>
        <v>0.35756385142226371</v>
      </c>
    </row>
    <row r="34" spans="1:12" x14ac:dyDescent="0.3">
      <c r="A34" s="5">
        <v>45323</v>
      </c>
      <c r="B34" s="5" t="str">
        <f t="shared" si="0"/>
        <v>February</v>
      </c>
      <c r="C34" t="s">
        <v>10</v>
      </c>
      <c r="D34" t="s">
        <v>13</v>
      </c>
      <c r="E34" s="3">
        <v>490</v>
      </c>
      <c r="F34" s="3">
        <v>260.77</v>
      </c>
      <c r="G34" s="3">
        <f t="shared" si="1"/>
        <v>127777.29999999999</v>
      </c>
      <c r="H34" s="3">
        <v>8750.2099999999991</v>
      </c>
      <c r="I34" s="3">
        <f t="shared" si="2"/>
        <v>119027.09</v>
      </c>
      <c r="J34" s="3">
        <v>55410.93</v>
      </c>
      <c r="K34" s="3">
        <f t="shared" si="3"/>
        <v>63616.159999999996</v>
      </c>
      <c r="L34" s="9">
        <f t="shared" si="4"/>
        <v>0.53446790978423486</v>
      </c>
    </row>
    <row r="35" spans="1:12" x14ac:dyDescent="0.3">
      <c r="A35" s="5">
        <v>45323</v>
      </c>
      <c r="B35" s="5" t="str">
        <f t="shared" si="0"/>
        <v>February</v>
      </c>
      <c r="C35" t="s">
        <v>10</v>
      </c>
      <c r="D35" t="s">
        <v>14</v>
      </c>
      <c r="E35" s="3">
        <v>389</v>
      </c>
      <c r="F35" s="3">
        <v>1087.19</v>
      </c>
      <c r="G35" s="3">
        <f t="shared" si="1"/>
        <v>422916.91000000003</v>
      </c>
      <c r="H35" s="3">
        <v>34214.54</v>
      </c>
      <c r="I35" s="3">
        <f t="shared" si="2"/>
        <v>388702.37000000005</v>
      </c>
      <c r="J35" s="3">
        <v>249637.12</v>
      </c>
      <c r="K35" s="3">
        <f t="shared" si="3"/>
        <v>139065.25000000006</v>
      </c>
      <c r="L35" s="9">
        <f t="shared" si="4"/>
        <v>0.35776794980694365</v>
      </c>
    </row>
    <row r="36" spans="1:12" x14ac:dyDescent="0.3">
      <c r="A36" s="5">
        <v>45323</v>
      </c>
      <c r="B36" s="5" t="str">
        <f t="shared" si="0"/>
        <v>February</v>
      </c>
      <c r="C36" t="s">
        <v>10</v>
      </c>
      <c r="D36" t="s">
        <v>15</v>
      </c>
      <c r="E36" s="3">
        <v>397</v>
      </c>
      <c r="F36" s="3">
        <v>524.11</v>
      </c>
      <c r="G36" s="3">
        <f t="shared" si="1"/>
        <v>208071.67</v>
      </c>
      <c r="H36" s="3">
        <v>28302.799999999999</v>
      </c>
      <c r="I36" s="3">
        <f t="shared" si="2"/>
        <v>179768.87000000002</v>
      </c>
      <c r="J36" s="3">
        <v>86583.82</v>
      </c>
      <c r="K36" s="3">
        <f t="shared" si="3"/>
        <v>93185.050000000017</v>
      </c>
      <c r="L36" s="9">
        <f t="shared" si="4"/>
        <v>0.5183603256781889</v>
      </c>
    </row>
    <row r="37" spans="1:12" x14ac:dyDescent="0.3">
      <c r="A37" s="5">
        <v>45323</v>
      </c>
      <c r="B37" s="5" t="str">
        <f t="shared" si="0"/>
        <v>February</v>
      </c>
      <c r="C37" t="s">
        <v>10</v>
      </c>
      <c r="D37" t="s">
        <v>16</v>
      </c>
      <c r="E37" s="3">
        <v>332</v>
      </c>
      <c r="F37" s="3">
        <v>598.46</v>
      </c>
      <c r="G37" s="3">
        <f t="shared" si="1"/>
        <v>198688.72</v>
      </c>
      <c r="H37" s="3">
        <v>24379.55</v>
      </c>
      <c r="I37" s="3">
        <f t="shared" si="2"/>
        <v>174309.17</v>
      </c>
      <c r="J37" s="3">
        <v>114733.64</v>
      </c>
      <c r="K37" s="3">
        <f t="shared" si="3"/>
        <v>59575.530000000013</v>
      </c>
      <c r="L37" s="9">
        <f t="shared" si="4"/>
        <v>0.34178081394111398</v>
      </c>
    </row>
    <row r="38" spans="1:12" x14ac:dyDescent="0.3">
      <c r="A38" s="5">
        <v>45323</v>
      </c>
      <c r="B38" s="5" t="str">
        <f t="shared" si="0"/>
        <v>February</v>
      </c>
      <c r="C38" t="s">
        <v>17</v>
      </c>
      <c r="D38" t="s">
        <v>11</v>
      </c>
      <c r="E38" s="3">
        <v>408</v>
      </c>
      <c r="F38" s="3">
        <v>322.89</v>
      </c>
      <c r="G38" s="3">
        <f t="shared" si="1"/>
        <v>131739.12</v>
      </c>
      <c r="H38" s="3">
        <v>10554.07</v>
      </c>
      <c r="I38" s="3">
        <f t="shared" si="2"/>
        <v>121185.04999999999</v>
      </c>
      <c r="J38" s="3">
        <v>66100.259999999995</v>
      </c>
      <c r="K38" s="3">
        <f t="shared" si="3"/>
        <v>55084.789999999994</v>
      </c>
      <c r="L38" s="9">
        <f t="shared" si="4"/>
        <v>0.45455103579195616</v>
      </c>
    </row>
    <row r="39" spans="1:12" x14ac:dyDescent="0.3">
      <c r="A39" s="5">
        <v>45323</v>
      </c>
      <c r="B39" s="5" t="str">
        <f t="shared" si="0"/>
        <v>February</v>
      </c>
      <c r="C39" t="s">
        <v>17</v>
      </c>
      <c r="D39" t="s">
        <v>12</v>
      </c>
      <c r="E39" s="3">
        <v>274</v>
      </c>
      <c r="F39" s="3">
        <v>275.86</v>
      </c>
      <c r="G39" s="3">
        <f t="shared" si="1"/>
        <v>75585.64</v>
      </c>
      <c r="H39" s="3">
        <v>3827.83</v>
      </c>
      <c r="I39" s="3">
        <f t="shared" si="2"/>
        <v>71757.81</v>
      </c>
      <c r="J39" s="3">
        <v>49001.46</v>
      </c>
      <c r="K39" s="3">
        <f t="shared" si="3"/>
        <v>22756.35</v>
      </c>
      <c r="L39" s="9">
        <f t="shared" si="4"/>
        <v>0.31712715312800099</v>
      </c>
    </row>
    <row r="40" spans="1:12" x14ac:dyDescent="0.3">
      <c r="A40" s="5">
        <v>45323</v>
      </c>
      <c r="B40" s="5" t="str">
        <f t="shared" si="0"/>
        <v>February</v>
      </c>
      <c r="C40" t="s">
        <v>17</v>
      </c>
      <c r="D40" t="s">
        <v>13</v>
      </c>
      <c r="E40" s="3">
        <v>423</v>
      </c>
      <c r="F40" s="3">
        <v>379.7</v>
      </c>
      <c r="G40" s="3">
        <f t="shared" si="1"/>
        <v>160613.1</v>
      </c>
      <c r="H40" s="3">
        <v>13445.77</v>
      </c>
      <c r="I40" s="3">
        <f t="shared" si="2"/>
        <v>147167.33000000002</v>
      </c>
      <c r="J40" s="3">
        <v>76696.38</v>
      </c>
      <c r="K40" s="3">
        <f t="shared" si="3"/>
        <v>70470.950000000012</v>
      </c>
      <c r="L40" s="9">
        <f t="shared" si="4"/>
        <v>0.47884914403217077</v>
      </c>
    </row>
    <row r="41" spans="1:12" x14ac:dyDescent="0.3">
      <c r="A41" s="5">
        <v>45323</v>
      </c>
      <c r="B41" s="5" t="str">
        <f t="shared" si="0"/>
        <v>February</v>
      </c>
      <c r="C41" t="s">
        <v>17</v>
      </c>
      <c r="D41" t="s">
        <v>14</v>
      </c>
      <c r="E41" s="3">
        <v>367</v>
      </c>
      <c r="F41" s="3">
        <v>1170.3699999999999</v>
      </c>
      <c r="G41" s="3">
        <f t="shared" si="1"/>
        <v>429525.79</v>
      </c>
      <c r="H41" s="3">
        <v>62009.39</v>
      </c>
      <c r="I41" s="3">
        <f t="shared" si="2"/>
        <v>367516.39999999997</v>
      </c>
      <c r="J41" s="3">
        <v>174766.8</v>
      </c>
      <c r="K41" s="3">
        <f t="shared" si="3"/>
        <v>192749.59999999998</v>
      </c>
      <c r="L41" s="9">
        <f t="shared" si="4"/>
        <v>0.52446530277288306</v>
      </c>
    </row>
    <row r="42" spans="1:12" x14ac:dyDescent="0.3">
      <c r="A42" s="5">
        <v>45323</v>
      </c>
      <c r="B42" s="5" t="str">
        <f t="shared" si="0"/>
        <v>February</v>
      </c>
      <c r="C42" t="s">
        <v>17</v>
      </c>
      <c r="D42" t="s">
        <v>15</v>
      </c>
      <c r="E42" s="3">
        <v>435</v>
      </c>
      <c r="F42" s="3">
        <v>897.88</v>
      </c>
      <c r="G42" s="3">
        <f t="shared" si="1"/>
        <v>390577.8</v>
      </c>
      <c r="H42" s="3">
        <v>8675.92</v>
      </c>
      <c r="I42" s="3">
        <f t="shared" si="2"/>
        <v>381901.88</v>
      </c>
      <c r="J42" s="3">
        <v>267072.44</v>
      </c>
      <c r="K42" s="3">
        <f t="shared" si="3"/>
        <v>114829.44</v>
      </c>
      <c r="L42" s="9">
        <f t="shared" si="4"/>
        <v>0.30067785997806556</v>
      </c>
    </row>
    <row r="43" spans="1:12" x14ac:dyDescent="0.3">
      <c r="A43" s="5">
        <v>45323</v>
      </c>
      <c r="B43" s="5" t="str">
        <f t="shared" si="0"/>
        <v>February</v>
      </c>
      <c r="C43" t="s">
        <v>17</v>
      </c>
      <c r="D43" t="s">
        <v>16</v>
      </c>
      <c r="E43" s="3">
        <v>236</v>
      </c>
      <c r="F43" s="3">
        <v>790.04</v>
      </c>
      <c r="G43" s="3">
        <f t="shared" si="1"/>
        <v>186449.44</v>
      </c>
      <c r="H43" s="3">
        <v>14058.63</v>
      </c>
      <c r="I43" s="3">
        <f t="shared" si="2"/>
        <v>172390.81</v>
      </c>
      <c r="J43" s="3">
        <v>71618.66</v>
      </c>
      <c r="K43" s="3">
        <f t="shared" si="3"/>
        <v>100772.15</v>
      </c>
      <c r="L43" s="9">
        <f t="shared" si="4"/>
        <v>0.58455639253623781</v>
      </c>
    </row>
    <row r="44" spans="1:12" x14ac:dyDescent="0.3">
      <c r="A44" s="5">
        <v>45323</v>
      </c>
      <c r="B44" s="5" t="str">
        <f t="shared" si="0"/>
        <v>February</v>
      </c>
      <c r="C44" t="s">
        <v>18</v>
      </c>
      <c r="D44" t="s">
        <v>11</v>
      </c>
      <c r="E44" s="3">
        <v>273</v>
      </c>
      <c r="F44" s="3">
        <v>1103.68</v>
      </c>
      <c r="G44" s="3">
        <f t="shared" si="1"/>
        <v>301304.64</v>
      </c>
      <c r="H44" s="3">
        <v>10827.17</v>
      </c>
      <c r="I44" s="3">
        <f t="shared" si="2"/>
        <v>290477.47000000003</v>
      </c>
      <c r="J44" s="3">
        <v>128817.60000000001</v>
      </c>
      <c r="K44" s="3">
        <f t="shared" si="3"/>
        <v>161659.87000000002</v>
      </c>
      <c r="L44" s="9">
        <f t="shared" si="4"/>
        <v>0.55653152721276455</v>
      </c>
    </row>
    <row r="45" spans="1:12" x14ac:dyDescent="0.3">
      <c r="A45" s="5">
        <v>45323</v>
      </c>
      <c r="B45" s="5" t="str">
        <f t="shared" si="0"/>
        <v>February</v>
      </c>
      <c r="C45" t="s">
        <v>18</v>
      </c>
      <c r="D45" t="s">
        <v>12</v>
      </c>
      <c r="E45" s="3">
        <v>221</v>
      </c>
      <c r="F45" s="3">
        <v>620.16999999999996</v>
      </c>
      <c r="G45" s="3">
        <f t="shared" si="1"/>
        <v>137057.56999999998</v>
      </c>
      <c r="H45" s="3">
        <v>11366.73</v>
      </c>
      <c r="I45" s="3">
        <f t="shared" si="2"/>
        <v>125690.83999999998</v>
      </c>
      <c r="J45" s="3">
        <v>72625.3</v>
      </c>
      <c r="K45" s="3">
        <f t="shared" si="3"/>
        <v>53065.539999999979</v>
      </c>
      <c r="L45" s="9">
        <f t="shared" si="4"/>
        <v>0.42219098861937743</v>
      </c>
    </row>
    <row r="46" spans="1:12" x14ac:dyDescent="0.3">
      <c r="A46" s="5">
        <v>45323</v>
      </c>
      <c r="B46" s="5" t="str">
        <f t="shared" si="0"/>
        <v>February</v>
      </c>
      <c r="C46" t="s">
        <v>18</v>
      </c>
      <c r="D46" t="s">
        <v>13</v>
      </c>
      <c r="E46" s="3">
        <v>488</v>
      </c>
      <c r="F46" s="3">
        <v>949.7</v>
      </c>
      <c r="G46" s="3">
        <f t="shared" si="1"/>
        <v>463453.60000000003</v>
      </c>
      <c r="H46" s="3">
        <v>16520.099999999999</v>
      </c>
      <c r="I46" s="3">
        <f t="shared" si="2"/>
        <v>446933.50000000006</v>
      </c>
      <c r="J46" s="3">
        <v>276412.68</v>
      </c>
      <c r="K46" s="3">
        <f t="shared" si="3"/>
        <v>170520.82000000007</v>
      </c>
      <c r="L46" s="9">
        <f t="shared" si="4"/>
        <v>0.38153510533446261</v>
      </c>
    </row>
    <row r="47" spans="1:12" x14ac:dyDescent="0.3">
      <c r="A47" s="5">
        <v>45323</v>
      </c>
      <c r="B47" s="5" t="str">
        <f t="shared" si="0"/>
        <v>February</v>
      </c>
      <c r="C47" t="s">
        <v>18</v>
      </c>
      <c r="D47" t="s">
        <v>14</v>
      </c>
      <c r="E47" s="3">
        <v>329</v>
      </c>
      <c r="F47" s="3">
        <v>643.82000000000005</v>
      </c>
      <c r="G47" s="3">
        <f t="shared" si="1"/>
        <v>211816.78000000003</v>
      </c>
      <c r="H47" s="3">
        <v>31245.83</v>
      </c>
      <c r="I47" s="3">
        <f t="shared" si="2"/>
        <v>180570.95</v>
      </c>
      <c r="J47" s="3">
        <v>93833.21</v>
      </c>
      <c r="K47" s="3">
        <f t="shared" si="3"/>
        <v>86737.74</v>
      </c>
      <c r="L47" s="9">
        <f t="shared" si="4"/>
        <v>0.4803526813144639</v>
      </c>
    </row>
    <row r="48" spans="1:12" x14ac:dyDescent="0.3">
      <c r="A48" s="5">
        <v>45323</v>
      </c>
      <c r="B48" s="5" t="str">
        <f t="shared" si="0"/>
        <v>February</v>
      </c>
      <c r="C48" t="s">
        <v>18</v>
      </c>
      <c r="D48" t="s">
        <v>15</v>
      </c>
      <c r="E48" s="3">
        <v>289</v>
      </c>
      <c r="F48" s="3">
        <v>988.26</v>
      </c>
      <c r="G48" s="3">
        <f t="shared" si="1"/>
        <v>285607.14</v>
      </c>
      <c r="H48" s="3">
        <v>6456.9</v>
      </c>
      <c r="I48" s="3">
        <f t="shared" si="2"/>
        <v>279150.24</v>
      </c>
      <c r="J48" s="3">
        <v>154219.24</v>
      </c>
      <c r="K48" s="3">
        <f t="shared" si="3"/>
        <v>124931</v>
      </c>
      <c r="L48" s="9">
        <f t="shared" si="4"/>
        <v>0.4475403639273246</v>
      </c>
    </row>
    <row r="49" spans="1:12" x14ac:dyDescent="0.3">
      <c r="A49" s="5">
        <v>45323</v>
      </c>
      <c r="B49" s="5" t="str">
        <f t="shared" si="0"/>
        <v>February</v>
      </c>
      <c r="C49" t="s">
        <v>18</v>
      </c>
      <c r="D49" t="s">
        <v>16</v>
      </c>
      <c r="E49" s="3">
        <v>398</v>
      </c>
      <c r="F49" s="3">
        <v>1051.28</v>
      </c>
      <c r="G49" s="3">
        <f t="shared" si="1"/>
        <v>418409.44</v>
      </c>
      <c r="H49" s="3">
        <v>20457.64</v>
      </c>
      <c r="I49" s="3">
        <f t="shared" si="2"/>
        <v>397951.8</v>
      </c>
      <c r="J49" s="3">
        <v>185474.32</v>
      </c>
      <c r="K49" s="3">
        <f t="shared" si="3"/>
        <v>212477.47999999998</v>
      </c>
      <c r="L49" s="9">
        <f t="shared" si="4"/>
        <v>0.53392767666838037</v>
      </c>
    </row>
    <row r="50" spans="1:12" x14ac:dyDescent="0.3">
      <c r="A50" s="5">
        <v>45323</v>
      </c>
      <c r="B50" s="5" t="str">
        <f t="shared" si="0"/>
        <v>February</v>
      </c>
      <c r="C50" t="s">
        <v>19</v>
      </c>
      <c r="D50" t="s">
        <v>11</v>
      </c>
      <c r="E50" s="3">
        <v>395</v>
      </c>
      <c r="F50" s="3">
        <v>687.7</v>
      </c>
      <c r="G50" s="3">
        <f t="shared" si="1"/>
        <v>271641.5</v>
      </c>
      <c r="H50" s="3">
        <v>9228.85</v>
      </c>
      <c r="I50" s="3">
        <f t="shared" si="2"/>
        <v>262412.65000000002</v>
      </c>
      <c r="J50" s="3">
        <v>155755.51</v>
      </c>
      <c r="K50" s="3">
        <f t="shared" si="3"/>
        <v>106657.14000000001</v>
      </c>
      <c r="L50" s="9">
        <f t="shared" si="4"/>
        <v>0.40644816475120388</v>
      </c>
    </row>
    <row r="51" spans="1:12" x14ac:dyDescent="0.3">
      <c r="A51" s="5">
        <v>45323</v>
      </c>
      <c r="B51" s="5" t="str">
        <f t="shared" si="0"/>
        <v>February</v>
      </c>
      <c r="C51" t="s">
        <v>19</v>
      </c>
      <c r="D51" t="s">
        <v>12</v>
      </c>
      <c r="E51" s="3">
        <v>357</v>
      </c>
      <c r="F51" s="3">
        <v>1137.55</v>
      </c>
      <c r="G51" s="3">
        <f t="shared" si="1"/>
        <v>406105.35</v>
      </c>
      <c r="H51" s="3">
        <v>24218.42</v>
      </c>
      <c r="I51" s="3">
        <f t="shared" si="2"/>
        <v>381886.93</v>
      </c>
      <c r="J51" s="3">
        <v>212071.51</v>
      </c>
      <c r="K51" s="3">
        <f t="shared" si="3"/>
        <v>169815.41999999998</v>
      </c>
      <c r="L51" s="9">
        <f t="shared" si="4"/>
        <v>0.44467460564832628</v>
      </c>
    </row>
    <row r="52" spans="1:12" x14ac:dyDescent="0.3">
      <c r="A52" s="5">
        <v>45323</v>
      </c>
      <c r="B52" s="5" t="str">
        <f t="shared" si="0"/>
        <v>February</v>
      </c>
      <c r="C52" t="s">
        <v>19</v>
      </c>
      <c r="D52" t="s">
        <v>13</v>
      </c>
      <c r="E52" s="3">
        <v>409</v>
      </c>
      <c r="F52" s="3">
        <v>294.39999999999998</v>
      </c>
      <c r="G52" s="3">
        <f t="shared" si="1"/>
        <v>120409.59999999999</v>
      </c>
      <c r="H52" s="3">
        <v>6160.15</v>
      </c>
      <c r="I52" s="3">
        <f t="shared" si="2"/>
        <v>114249.45</v>
      </c>
      <c r="J52" s="3">
        <v>49589.07</v>
      </c>
      <c r="K52" s="3">
        <f t="shared" si="3"/>
        <v>64660.38</v>
      </c>
      <c r="L52" s="9">
        <f t="shared" si="4"/>
        <v>0.56595791051948174</v>
      </c>
    </row>
    <row r="53" spans="1:12" x14ac:dyDescent="0.3">
      <c r="A53" s="5">
        <v>45323</v>
      </c>
      <c r="B53" s="5" t="str">
        <f t="shared" si="0"/>
        <v>February</v>
      </c>
      <c r="C53" t="s">
        <v>19</v>
      </c>
      <c r="D53" t="s">
        <v>14</v>
      </c>
      <c r="E53" s="3">
        <v>200</v>
      </c>
      <c r="F53" s="3">
        <v>718.52</v>
      </c>
      <c r="G53" s="3">
        <f t="shared" si="1"/>
        <v>143704</v>
      </c>
      <c r="H53" s="3">
        <v>14998.05</v>
      </c>
      <c r="I53" s="3">
        <f t="shared" si="2"/>
        <v>128705.95</v>
      </c>
      <c r="J53" s="3">
        <v>60307.1</v>
      </c>
      <c r="K53" s="3">
        <f t="shared" si="3"/>
        <v>68398.850000000006</v>
      </c>
      <c r="L53" s="9">
        <f t="shared" si="4"/>
        <v>0.53143502689658095</v>
      </c>
    </row>
    <row r="54" spans="1:12" x14ac:dyDescent="0.3">
      <c r="A54" s="5">
        <v>45323</v>
      </c>
      <c r="B54" s="5" t="str">
        <f t="shared" si="0"/>
        <v>February</v>
      </c>
      <c r="C54" t="s">
        <v>19</v>
      </c>
      <c r="D54" t="s">
        <v>15</v>
      </c>
      <c r="E54" s="3">
        <v>193</v>
      </c>
      <c r="F54" s="3">
        <v>1008.08</v>
      </c>
      <c r="G54" s="3">
        <f t="shared" si="1"/>
        <v>194559.44</v>
      </c>
      <c r="H54" s="3">
        <v>16202.93</v>
      </c>
      <c r="I54" s="3">
        <f t="shared" si="2"/>
        <v>178356.51</v>
      </c>
      <c r="J54" s="3">
        <v>99682.59</v>
      </c>
      <c r="K54" s="3">
        <f t="shared" si="3"/>
        <v>78673.920000000013</v>
      </c>
      <c r="L54" s="9">
        <f t="shared" si="4"/>
        <v>0.4411048410848587</v>
      </c>
    </row>
    <row r="55" spans="1:12" x14ac:dyDescent="0.3">
      <c r="A55" s="5">
        <v>45323</v>
      </c>
      <c r="B55" s="5" t="str">
        <f t="shared" si="0"/>
        <v>February</v>
      </c>
      <c r="C55" t="s">
        <v>19</v>
      </c>
      <c r="D55" t="s">
        <v>16</v>
      </c>
      <c r="E55" s="3">
        <v>51</v>
      </c>
      <c r="F55" s="3">
        <v>1196.07</v>
      </c>
      <c r="G55" s="3">
        <f t="shared" si="1"/>
        <v>60999.57</v>
      </c>
      <c r="H55" s="3">
        <v>8833.52</v>
      </c>
      <c r="I55" s="3">
        <f t="shared" si="2"/>
        <v>52166.05</v>
      </c>
      <c r="J55" s="3">
        <v>29603.61</v>
      </c>
      <c r="K55" s="3">
        <f t="shared" si="3"/>
        <v>22562.440000000002</v>
      </c>
      <c r="L55" s="9">
        <f t="shared" si="4"/>
        <v>0.4325119498217711</v>
      </c>
    </row>
    <row r="56" spans="1:12" x14ac:dyDescent="0.3">
      <c r="A56" s="5">
        <v>45323</v>
      </c>
      <c r="B56" s="5" t="str">
        <f t="shared" si="0"/>
        <v>February</v>
      </c>
      <c r="C56" t="s">
        <v>20</v>
      </c>
      <c r="D56" t="s">
        <v>11</v>
      </c>
      <c r="E56" s="3">
        <v>209</v>
      </c>
      <c r="F56" s="3">
        <v>814.76</v>
      </c>
      <c r="G56" s="3">
        <f t="shared" si="1"/>
        <v>170284.84</v>
      </c>
      <c r="H56" s="3">
        <v>8659.75</v>
      </c>
      <c r="I56" s="3">
        <f t="shared" si="2"/>
        <v>161625.09</v>
      </c>
      <c r="J56" s="3">
        <v>81582.34</v>
      </c>
      <c r="K56" s="3">
        <f t="shared" si="3"/>
        <v>80042.75</v>
      </c>
      <c r="L56" s="9">
        <f t="shared" si="4"/>
        <v>0.4952371565578092</v>
      </c>
    </row>
    <row r="57" spans="1:12" x14ac:dyDescent="0.3">
      <c r="A57" s="5">
        <v>45323</v>
      </c>
      <c r="B57" s="5" t="str">
        <f t="shared" si="0"/>
        <v>February</v>
      </c>
      <c r="C57" t="s">
        <v>20</v>
      </c>
      <c r="D57" t="s">
        <v>12</v>
      </c>
      <c r="E57" s="3">
        <v>353</v>
      </c>
      <c r="F57" s="3">
        <v>1038.99</v>
      </c>
      <c r="G57" s="3">
        <f t="shared" si="1"/>
        <v>366763.47000000003</v>
      </c>
      <c r="H57" s="3">
        <v>47110.27</v>
      </c>
      <c r="I57" s="3">
        <f t="shared" si="2"/>
        <v>319653.2</v>
      </c>
      <c r="J57" s="3">
        <v>166651.98000000001</v>
      </c>
      <c r="K57" s="3">
        <f t="shared" si="3"/>
        <v>153001.22</v>
      </c>
      <c r="L57" s="9">
        <f t="shared" si="4"/>
        <v>0.47864754677882154</v>
      </c>
    </row>
    <row r="58" spans="1:12" x14ac:dyDescent="0.3">
      <c r="A58" s="5">
        <v>45323</v>
      </c>
      <c r="B58" s="5" t="str">
        <f t="shared" si="0"/>
        <v>February</v>
      </c>
      <c r="C58" t="s">
        <v>20</v>
      </c>
      <c r="D58" t="s">
        <v>13</v>
      </c>
      <c r="E58" s="3">
        <v>210</v>
      </c>
      <c r="F58" s="3">
        <v>824.13</v>
      </c>
      <c r="G58" s="3">
        <f t="shared" si="1"/>
        <v>173067.3</v>
      </c>
      <c r="H58" s="3">
        <v>2184.2800000000002</v>
      </c>
      <c r="I58" s="3">
        <f t="shared" si="2"/>
        <v>170883.02</v>
      </c>
      <c r="J58" s="3">
        <v>76639.09</v>
      </c>
      <c r="K58" s="3">
        <f t="shared" si="3"/>
        <v>94243.93</v>
      </c>
      <c r="L58" s="9">
        <f t="shared" si="4"/>
        <v>0.55151137895385982</v>
      </c>
    </row>
    <row r="59" spans="1:12" x14ac:dyDescent="0.3">
      <c r="A59" s="5">
        <v>45323</v>
      </c>
      <c r="B59" s="5" t="str">
        <f t="shared" si="0"/>
        <v>February</v>
      </c>
      <c r="C59" t="s">
        <v>20</v>
      </c>
      <c r="D59" t="s">
        <v>14</v>
      </c>
      <c r="E59" s="3">
        <v>471</v>
      </c>
      <c r="F59" s="3">
        <v>852.44</v>
      </c>
      <c r="G59" s="3">
        <f t="shared" si="1"/>
        <v>401499.24000000005</v>
      </c>
      <c r="H59" s="3">
        <v>34971.79</v>
      </c>
      <c r="I59" s="3">
        <f t="shared" si="2"/>
        <v>366527.45000000007</v>
      </c>
      <c r="J59" s="3">
        <v>187546.54</v>
      </c>
      <c r="K59" s="3">
        <f t="shared" si="3"/>
        <v>178980.91000000006</v>
      </c>
      <c r="L59" s="9">
        <f t="shared" si="4"/>
        <v>0.488315158932844</v>
      </c>
    </row>
    <row r="60" spans="1:12" x14ac:dyDescent="0.3">
      <c r="A60" s="5">
        <v>45323</v>
      </c>
      <c r="B60" s="5" t="str">
        <f t="shared" si="0"/>
        <v>February</v>
      </c>
      <c r="C60" t="s">
        <v>20</v>
      </c>
      <c r="D60" t="s">
        <v>15</v>
      </c>
      <c r="E60" s="3">
        <v>148</v>
      </c>
      <c r="F60" s="3">
        <v>1172.3499999999999</v>
      </c>
      <c r="G60" s="3">
        <f t="shared" si="1"/>
        <v>173507.8</v>
      </c>
      <c r="H60" s="3">
        <v>7389.38</v>
      </c>
      <c r="I60" s="3">
        <f t="shared" si="2"/>
        <v>166118.41999999998</v>
      </c>
      <c r="J60" s="3">
        <v>81665.34</v>
      </c>
      <c r="K60" s="3">
        <f t="shared" si="3"/>
        <v>84453.079999999987</v>
      </c>
      <c r="L60" s="9">
        <f t="shared" si="4"/>
        <v>0.50839082143930814</v>
      </c>
    </row>
    <row r="61" spans="1:12" x14ac:dyDescent="0.3">
      <c r="A61" s="5">
        <v>45323</v>
      </c>
      <c r="B61" s="5" t="str">
        <f t="shared" si="0"/>
        <v>February</v>
      </c>
      <c r="C61" t="s">
        <v>20</v>
      </c>
      <c r="D61" t="s">
        <v>16</v>
      </c>
      <c r="E61" s="3">
        <v>243</v>
      </c>
      <c r="F61" s="3">
        <v>876.49</v>
      </c>
      <c r="G61" s="3">
        <f t="shared" si="1"/>
        <v>212987.07</v>
      </c>
      <c r="H61" s="3">
        <v>20828.900000000001</v>
      </c>
      <c r="I61" s="3">
        <f t="shared" si="2"/>
        <v>192158.17</v>
      </c>
      <c r="J61" s="3">
        <v>89791.82</v>
      </c>
      <c r="K61" s="3">
        <f t="shared" si="3"/>
        <v>102366.35</v>
      </c>
      <c r="L61" s="9">
        <f t="shared" si="4"/>
        <v>0.53271921771528108</v>
      </c>
    </row>
    <row r="62" spans="1:12" x14ac:dyDescent="0.3">
      <c r="A62" s="5">
        <v>45352</v>
      </c>
      <c r="B62" s="5" t="str">
        <f t="shared" si="0"/>
        <v>March</v>
      </c>
      <c r="C62" t="s">
        <v>10</v>
      </c>
      <c r="D62" t="s">
        <v>11</v>
      </c>
      <c r="E62" s="3">
        <v>210</v>
      </c>
      <c r="F62" s="3">
        <v>168.98</v>
      </c>
      <c r="G62" s="3">
        <f t="shared" si="1"/>
        <v>35485.799999999996</v>
      </c>
      <c r="H62" s="3">
        <v>2628.93</v>
      </c>
      <c r="I62" s="3">
        <f t="shared" si="2"/>
        <v>32856.869999999995</v>
      </c>
      <c r="J62" s="3">
        <v>14905.41</v>
      </c>
      <c r="K62" s="3">
        <f t="shared" si="3"/>
        <v>17951.459999999995</v>
      </c>
      <c r="L62" s="9">
        <f t="shared" si="4"/>
        <v>0.54635331971669843</v>
      </c>
    </row>
    <row r="63" spans="1:12" x14ac:dyDescent="0.3">
      <c r="A63" s="5">
        <v>45352</v>
      </c>
      <c r="B63" s="5" t="str">
        <f t="shared" si="0"/>
        <v>March</v>
      </c>
      <c r="C63" t="s">
        <v>10</v>
      </c>
      <c r="D63" t="s">
        <v>12</v>
      </c>
      <c r="E63" s="3">
        <v>433</v>
      </c>
      <c r="F63" s="3">
        <v>931.38</v>
      </c>
      <c r="G63" s="3">
        <f t="shared" si="1"/>
        <v>403287.54</v>
      </c>
      <c r="H63" s="3">
        <v>43611.91</v>
      </c>
      <c r="I63" s="3">
        <f t="shared" si="2"/>
        <v>359675.63</v>
      </c>
      <c r="J63" s="3">
        <v>177110.84</v>
      </c>
      <c r="K63" s="3">
        <f t="shared" si="3"/>
        <v>182564.79</v>
      </c>
      <c r="L63" s="9">
        <f t="shared" si="4"/>
        <v>0.50758176193366233</v>
      </c>
    </row>
    <row r="64" spans="1:12" x14ac:dyDescent="0.3">
      <c r="A64" s="5">
        <v>45352</v>
      </c>
      <c r="B64" s="5" t="str">
        <f t="shared" si="0"/>
        <v>March</v>
      </c>
      <c r="C64" t="s">
        <v>10</v>
      </c>
      <c r="D64" t="s">
        <v>13</v>
      </c>
      <c r="E64" s="3">
        <v>225</v>
      </c>
      <c r="F64" s="3">
        <v>248.36</v>
      </c>
      <c r="G64" s="3">
        <f t="shared" si="1"/>
        <v>55881</v>
      </c>
      <c r="H64" s="3">
        <v>3082.25</v>
      </c>
      <c r="I64" s="3">
        <f t="shared" si="2"/>
        <v>52798.75</v>
      </c>
      <c r="J64" s="3">
        <v>25320.21</v>
      </c>
      <c r="K64" s="3">
        <f t="shared" si="3"/>
        <v>27478.54</v>
      </c>
      <c r="L64" s="9">
        <f t="shared" si="4"/>
        <v>0.52043921494353562</v>
      </c>
    </row>
    <row r="65" spans="1:12" x14ac:dyDescent="0.3">
      <c r="A65" s="5">
        <v>45352</v>
      </c>
      <c r="B65" s="5" t="str">
        <f t="shared" si="0"/>
        <v>March</v>
      </c>
      <c r="C65" t="s">
        <v>10</v>
      </c>
      <c r="D65" t="s">
        <v>14</v>
      </c>
      <c r="E65" s="3">
        <v>287</v>
      </c>
      <c r="F65" s="3">
        <v>769.36</v>
      </c>
      <c r="G65" s="3">
        <f t="shared" si="1"/>
        <v>220806.32</v>
      </c>
      <c r="H65" s="3">
        <v>32421.86</v>
      </c>
      <c r="I65" s="3">
        <f t="shared" si="2"/>
        <v>188384.46000000002</v>
      </c>
      <c r="J65" s="3">
        <v>102862.18</v>
      </c>
      <c r="K65" s="3">
        <f t="shared" si="3"/>
        <v>85522.280000000028</v>
      </c>
      <c r="L65" s="9">
        <f t="shared" si="4"/>
        <v>0.45397736097765184</v>
      </c>
    </row>
    <row r="66" spans="1:12" x14ac:dyDescent="0.3">
      <c r="A66" s="5">
        <v>45352</v>
      </c>
      <c r="B66" s="5" t="str">
        <f t="shared" si="0"/>
        <v>March</v>
      </c>
      <c r="C66" t="s">
        <v>10</v>
      </c>
      <c r="D66" t="s">
        <v>15</v>
      </c>
      <c r="E66" s="3">
        <v>313</v>
      </c>
      <c r="F66" s="3">
        <v>812.7</v>
      </c>
      <c r="G66" s="3">
        <f t="shared" si="1"/>
        <v>254375.1</v>
      </c>
      <c r="H66" s="3">
        <v>30327.03</v>
      </c>
      <c r="I66" s="3">
        <f t="shared" si="2"/>
        <v>224048.07</v>
      </c>
      <c r="J66" s="3">
        <v>123403.69</v>
      </c>
      <c r="K66" s="3">
        <f t="shared" si="3"/>
        <v>100644.38</v>
      </c>
      <c r="L66" s="9">
        <f t="shared" si="4"/>
        <v>0.44920886843613517</v>
      </c>
    </row>
    <row r="67" spans="1:12" x14ac:dyDescent="0.3">
      <c r="A67" s="5">
        <v>45352</v>
      </c>
      <c r="B67" s="5" t="str">
        <f t="shared" ref="B67:B130" si="5">TEXT(A67, "MMMM")</f>
        <v>March</v>
      </c>
      <c r="C67" t="s">
        <v>10</v>
      </c>
      <c r="D67" t="s">
        <v>16</v>
      </c>
      <c r="E67" s="3">
        <v>333</v>
      </c>
      <c r="F67" s="3">
        <v>852.37</v>
      </c>
      <c r="G67" s="3">
        <f t="shared" ref="G67:G130" si="6">$E67*$F67</f>
        <v>283839.21000000002</v>
      </c>
      <c r="H67" s="3">
        <v>36792.699999999997</v>
      </c>
      <c r="I67" s="3">
        <f t="shared" ref="I67:I130" si="7">$G67-$H67</f>
        <v>247046.51</v>
      </c>
      <c r="J67" s="3">
        <v>115878.54</v>
      </c>
      <c r="K67" s="3">
        <f t="shared" ref="K67:K130" si="8">I67-J67</f>
        <v>131167.97000000003</v>
      </c>
      <c r="L67" s="9">
        <f t="shared" ref="L67:L130" si="9">(($K67/$I67))</f>
        <v>0.53094443633306143</v>
      </c>
    </row>
    <row r="68" spans="1:12" x14ac:dyDescent="0.3">
      <c r="A68" s="5">
        <v>45352</v>
      </c>
      <c r="B68" s="5" t="str">
        <f t="shared" si="5"/>
        <v>March</v>
      </c>
      <c r="C68" t="s">
        <v>17</v>
      </c>
      <c r="D68" t="s">
        <v>11</v>
      </c>
      <c r="E68" s="3">
        <v>353</v>
      </c>
      <c r="F68" s="3">
        <v>444.81</v>
      </c>
      <c r="G68" s="3">
        <f t="shared" si="6"/>
        <v>157017.93</v>
      </c>
      <c r="H68" s="3">
        <v>572.71</v>
      </c>
      <c r="I68" s="3">
        <f t="shared" si="7"/>
        <v>156445.22</v>
      </c>
      <c r="J68" s="3">
        <v>92872.4</v>
      </c>
      <c r="K68" s="3">
        <f t="shared" si="8"/>
        <v>63572.820000000007</v>
      </c>
      <c r="L68" s="9">
        <f t="shared" si="9"/>
        <v>0.40635834063833975</v>
      </c>
    </row>
    <row r="69" spans="1:12" x14ac:dyDescent="0.3">
      <c r="A69" s="5">
        <v>45352</v>
      </c>
      <c r="B69" s="5" t="str">
        <f t="shared" si="5"/>
        <v>March</v>
      </c>
      <c r="C69" t="s">
        <v>17</v>
      </c>
      <c r="D69" t="s">
        <v>12</v>
      </c>
      <c r="E69" s="3">
        <v>66</v>
      </c>
      <c r="F69" s="3">
        <v>1194.28</v>
      </c>
      <c r="G69" s="3">
        <f t="shared" si="6"/>
        <v>78822.48</v>
      </c>
      <c r="H69" s="3">
        <v>5556.33</v>
      </c>
      <c r="I69" s="3">
        <f t="shared" si="7"/>
        <v>73266.149999999994</v>
      </c>
      <c r="J69" s="3">
        <v>35451.15</v>
      </c>
      <c r="K69" s="3">
        <f t="shared" si="8"/>
        <v>37814.999999999993</v>
      </c>
      <c r="L69" s="9">
        <f t="shared" si="9"/>
        <v>0.51613193814606062</v>
      </c>
    </row>
    <row r="70" spans="1:12" x14ac:dyDescent="0.3">
      <c r="A70" s="5">
        <v>45352</v>
      </c>
      <c r="B70" s="5" t="str">
        <f t="shared" si="5"/>
        <v>March</v>
      </c>
      <c r="C70" t="s">
        <v>17</v>
      </c>
      <c r="D70" t="s">
        <v>13</v>
      </c>
      <c r="E70" s="3">
        <v>55</v>
      </c>
      <c r="F70" s="3">
        <v>538.66999999999996</v>
      </c>
      <c r="G70" s="3">
        <f t="shared" si="6"/>
        <v>29626.85</v>
      </c>
      <c r="H70" s="3">
        <v>68.69</v>
      </c>
      <c r="I70" s="3">
        <f t="shared" si="7"/>
        <v>29558.16</v>
      </c>
      <c r="J70" s="3">
        <v>20055.080000000002</v>
      </c>
      <c r="K70" s="3">
        <f t="shared" si="8"/>
        <v>9503.0799999999981</v>
      </c>
      <c r="L70" s="9">
        <f t="shared" si="9"/>
        <v>0.32150445088598201</v>
      </c>
    </row>
    <row r="71" spans="1:12" x14ac:dyDescent="0.3">
      <c r="A71" s="5">
        <v>45352</v>
      </c>
      <c r="B71" s="5" t="str">
        <f t="shared" si="5"/>
        <v>March</v>
      </c>
      <c r="C71" t="s">
        <v>17</v>
      </c>
      <c r="D71" t="s">
        <v>14</v>
      </c>
      <c r="E71" s="3">
        <v>351</v>
      </c>
      <c r="F71" s="3">
        <v>1164.99</v>
      </c>
      <c r="G71" s="3">
        <f t="shared" si="6"/>
        <v>408911.49</v>
      </c>
      <c r="H71" s="3">
        <v>59105.29</v>
      </c>
      <c r="I71" s="3">
        <f t="shared" si="7"/>
        <v>349806.2</v>
      </c>
      <c r="J71" s="3">
        <v>229438.88</v>
      </c>
      <c r="K71" s="3">
        <f t="shared" si="8"/>
        <v>120367.32</v>
      </c>
      <c r="L71" s="9">
        <f t="shared" si="9"/>
        <v>0.34409716008464114</v>
      </c>
    </row>
    <row r="72" spans="1:12" x14ac:dyDescent="0.3">
      <c r="A72" s="5">
        <v>45352</v>
      </c>
      <c r="B72" s="5" t="str">
        <f t="shared" si="5"/>
        <v>March</v>
      </c>
      <c r="C72" t="s">
        <v>17</v>
      </c>
      <c r="D72" t="s">
        <v>15</v>
      </c>
      <c r="E72" s="3">
        <v>240</v>
      </c>
      <c r="F72" s="3">
        <v>470.98</v>
      </c>
      <c r="G72" s="3">
        <f t="shared" si="6"/>
        <v>113035.20000000001</v>
      </c>
      <c r="H72" s="3">
        <v>3236.95</v>
      </c>
      <c r="I72" s="3">
        <f t="shared" si="7"/>
        <v>109798.25000000001</v>
      </c>
      <c r="J72" s="3">
        <v>52762.720000000001</v>
      </c>
      <c r="K72" s="3">
        <f t="shared" si="8"/>
        <v>57035.530000000013</v>
      </c>
      <c r="L72" s="9">
        <f t="shared" si="9"/>
        <v>0.51945755055294607</v>
      </c>
    </row>
    <row r="73" spans="1:12" x14ac:dyDescent="0.3">
      <c r="A73" s="5">
        <v>45352</v>
      </c>
      <c r="B73" s="5" t="str">
        <f t="shared" si="5"/>
        <v>March</v>
      </c>
      <c r="C73" t="s">
        <v>17</v>
      </c>
      <c r="D73" t="s">
        <v>16</v>
      </c>
      <c r="E73" s="3">
        <v>372</v>
      </c>
      <c r="F73" s="3">
        <v>327.97</v>
      </c>
      <c r="G73" s="3">
        <f t="shared" si="6"/>
        <v>122004.84000000001</v>
      </c>
      <c r="H73" s="3">
        <v>10189.870000000001</v>
      </c>
      <c r="I73" s="3">
        <f t="shared" si="7"/>
        <v>111814.97000000002</v>
      </c>
      <c r="J73" s="3">
        <v>76128.820000000007</v>
      </c>
      <c r="K73" s="3">
        <f t="shared" si="8"/>
        <v>35686.150000000009</v>
      </c>
      <c r="L73" s="9">
        <f t="shared" si="9"/>
        <v>0.31915359812733485</v>
      </c>
    </row>
    <row r="74" spans="1:12" x14ac:dyDescent="0.3">
      <c r="A74" s="5">
        <v>45352</v>
      </c>
      <c r="B74" s="5" t="str">
        <f t="shared" si="5"/>
        <v>March</v>
      </c>
      <c r="C74" t="s">
        <v>18</v>
      </c>
      <c r="D74" t="s">
        <v>11</v>
      </c>
      <c r="E74" s="3">
        <v>107</v>
      </c>
      <c r="F74" s="3">
        <v>1126.52</v>
      </c>
      <c r="G74" s="3">
        <f t="shared" si="6"/>
        <v>120537.64</v>
      </c>
      <c r="H74" s="3">
        <v>1273.17</v>
      </c>
      <c r="I74" s="3">
        <f t="shared" si="7"/>
        <v>119264.47</v>
      </c>
      <c r="J74" s="3">
        <v>55180.76</v>
      </c>
      <c r="K74" s="3">
        <f t="shared" si="8"/>
        <v>64083.71</v>
      </c>
      <c r="L74" s="9">
        <f t="shared" si="9"/>
        <v>0.53732440181053087</v>
      </c>
    </row>
    <row r="75" spans="1:12" x14ac:dyDescent="0.3">
      <c r="A75" s="5">
        <v>45352</v>
      </c>
      <c r="B75" s="5" t="str">
        <f t="shared" si="5"/>
        <v>March</v>
      </c>
      <c r="C75" t="s">
        <v>18</v>
      </c>
      <c r="D75" t="s">
        <v>12</v>
      </c>
      <c r="E75" s="3">
        <v>480</v>
      </c>
      <c r="F75" s="3">
        <v>1189.56</v>
      </c>
      <c r="G75" s="3">
        <f t="shared" si="6"/>
        <v>570988.79999999993</v>
      </c>
      <c r="H75" s="3">
        <v>11997.96</v>
      </c>
      <c r="I75" s="3">
        <f t="shared" si="7"/>
        <v>558990.84</v>
      </c>
      <c r="J75" s="3">
        <v>310518.78999999998</v>
      </c>
      <c r="K75" s="3">
        <f t="shared" si="8"/>
        <v>248472.05</v>
      </c>
      <c r="L75" s="9">
        <f t="shared" si="9"/>
        <v>0.44450111203968923</v>
      </c>
    </row>
    <row r="76" spans="1:12" x14ac:dyDescent="0.3">
      <c r="A76" s="5">
        <v>45352</v>
      </c>
      <c r="B76" s="5" t="str">
        <f t="shared" si="5"/>
        <v>March</v>
      </c>
      <c r="C76" t="s">
        <v>18</v>
      </c>
      <c r="D76" t="s">
        <v>13</v>
      </c>
      <c r="E76" s="3">
        <v>435</v>
      </c>
      <c r="F76" s="3">
        <v>488.68</v>
      </c>
      <c r="G76" s="3">
        <f t="shared" si="6"/>
        <v>212575.80000000002</v>
      </c>
      <c r="H76" s="3">
        <v>27061</v>
      </c>
      <c r="I76" s="3">
        <f t="shared" si="7"/>
        <v>185514.80000000002</v>
      </c>
      <c r="J76" s="3">
        <v>81809.5</v>
      </c>
      <c r="K76" s="3">
        <f t="shared" si="8"/>
        <v>103705.30000000002</v>
      </c>
      <c r="L76" s="9">
        <f t="shared" si="9"/>
        <v>0.55901362047664127</v>
      </c>
    </row>
    <row r="77" spans="1:12" x14ac:dyDescent="0.3">
      <c r="A77" s="5">
        <v>45352</v>
      </c>
      <c r="B77" s="5" t="str">
        <f t="shared" si="5"/>
        <v>March</v>
      </c>
      <c r="C77" t="s">
        <v>18</v>
      </c>
      <c r="D77" t="s">
        <v>14</v>
      </c>
      <c r="E77" s="3">
        <v>295</v>
      </c>
      <c r="F77" s="3">
        <v>527.47</v>
      </c>
      <c r="G77" s="3">
        <f t="shared" si="6"/>
        <v>155603.65</v>
      </c>
      <c r="H77" s="3">
        <v>6852.59</v>
      </c>
      <c r="I77" s="3">
        <f t="shared" si="7"/>
        <v>148751.06</v>
      </c>
      <c r="J77" s="3">
        <v>95618.42</v>
      </c>
      <c r="K77" s="3">
        <f t="shared" si="8"/>
        <v>53132.639999999999</v>
      </c>
      <c r="L77" s="9">
        <f t="shared" si="9"/>
        <v>0.35719167312152261</v>
      </c>
    </row>
    <row r="78" spans="1:12" x14ac:dyDescent="0.3">
      <c r="A78" s="5">
        <v>45352</v>
      </c>
      <c r="B78" s="5" t="str">
        <f t="shared" si="5"/>
        <v>March</v>
      </c>
      <c r="C78" t="s">
        <v>18</v>
      </c>
      <c r="D78" t="s">
        <v>15</v>
      </c>
      <c r="E78" s="3">
        <v>404</v>
      </c>
      <c r="F78" s="3">
        <v>419.02</v>
      </c>
      <c r="G78" s="3">
        <f t="shared" si="6"/>
        <v>169284.08</v>
      </c>
      <c r="H78" s="3">
        <v>15527.93</v>
      </c>
      <c r="I78" s="3">
        <f t="shared" si="7"/>
        <v>153756.15</v>
      </c>
      <c r="J78" s="3">
        <v>65266.14</v>
      </c>
      <c r="K78" s="3">
        <f t="shared" si="8"/>
        <v>88490.01</v>
      </c>
      <c r="L78" s="9">
        <f t="shared" si="9"/>
        <v>0.57552175961742014</v>
      </c>
    </row>
    <row r="79" spans="1:12" x14ac:dyDescent="0.3">
      <c r="A79" s="5">
        <v>45352</v>
      </c>
      <c r="B79" s="5" t="str">
        <f t="shared" si="5"/>
        <v>March</v>
      </c>
      <c r="C79" t="s">
        <v>18</v>
      </c>
      <c r="D79" t="s">
        <v>16</v>
      </c>
      <c r="E79" s="3">
        <v>440</v>
      </c>
      <c r="F79" s="3">
        <v>676.59</v>
      </c>
      <c r="G79" s="3">
        <f t="shared" si="6"/>
        <v>297699.60000000003</v>
      </c>
      <c r="H79" s="3">
        <v>35647.82</v>
      </c>
      <c r="I79" s="3">
        <f t="shared" si="7"/>
        <v>262051.78000000003</v>
      </c>
      <c r="J79" s="3">
        <v>155917.97</v>
      </c>
      <c r="K79" s="3">
        <f t="shared" si="8"/>
        <v>106133.81000000003</v>
      </c>
      <c r="L79" s="9">
        <f t="shared" si="9"/>
        <v>0.40501083411835637</v>
      </c>
    </row>
    <row r="80" spans="1:12" x14ac:dyDescent="0.3">
      <c r="A80" s="5">
        <v>45352</v>
      </c>
      <c r="B80" s="5" t="str">
        <f t="shared" si="5"/>
        <v>March</v>
      </c>
      <c r="C80" t="s">
        <v>19</v>
      </c>
      <c r="D80" t="s">
        <v>11</v>
      </c>
      <c r="E80" s="3">
        <v>449</v>
      </c>
      <c r="F80" s="3">
        <v>203.31</v>
      </c>
      <c r="G80" s="3">
        <f t="shared" si="6"/>
        <v>91286.19</v>
      </c>
      <c r="H80" s="3">
        <v>12140.39</v>
      </c>
      <c r="I80" s="3">
        <f t="shared" si="7"/>
        <v>79145.8</v>
      </c>
      <c r="J80" s="3">
        <v>32314.05</v>
      </c>
      <c r="K80" s="3">
        <f t="shared" si="8"/>
        <v>46831.75</v>
      </c>
      <c r="L80" s="9">
        <f t="shared" si="9"/>
        <v>0.59171491096179452</v>
      </c>
    </row>
    <row r="81" spans="1:12" x14ac:dyDescent="0.3">
      <c r="A81" s="5">
        <v>45352</v>
      </c>
      <c r="B81" s="5" t="str">
        <f t="shared" si="5"/>
        <v>March</v>
      </c>
      <c r="C81" t="s">
        <v>19</v>
      </c>
      <c r="D81" t="s">
        <v>12</v>
      </c>
      <c r="E81" s="3">
        <v>403</v>
      </c>
      <c r="F81" s="3">
        <v>248.68</v>
      </c>
      <c r="G81" s="3">
        <f t="shared" si="6"/>
        <v>100218.04000000001</v>
      </c>
      <c r="H81" s="3">
        <v>8693.1200000000008</v>
      </c>
      <c r="I81" s="3">
        <f t="shared" si="7"/>
        <v>91524.920000000013</v>
      </c>
      <c r="J81" s="3">
        <v>37596.85</v>
      </c>
      <c r="K81" s="3">
        <f t="shared" si="8"/>
        <v>53928.070000000014</v>
      </c>
      <c r="L81" s="9">
        <f t="shared" si="9"/>
        <v>0.58921734102581036</v>
      </c>
    </row>
    <row r="82" spans="1:12" x14ac:dyDescent="0.3">
      <c r="A82" s="5">
        <v>45352</v>
      </c>
      <c r="B82" s="5" t="str">
        <f t="shared" si="5"/>
        <v>March</v>
      </c>
      <c r="C82" t="s">
        <v>19</v>
      </c>
      <c r="D82" t="s">
        <v>13</v>
      </c>
      <c r="E82" s="3">
        <v>202</v>
      </c>
      <c r="F82" s="3">
        <v>312.79000000000002</v>
      </c>
      <c r="G82" s="3">
        <f t="shared" si="6"/>
        <v>63183.58</v>
      </c>
      <c r="H82" s="3">
        <v>9305.43</v>
      </c>
      <c r="I82" s="3">
        <f t="shared" si="7"/>
        <v>53878.15</v>
      </c>
      <c r="J82" s="3">
        <v>35111.32</v>
      </c>
      <c r="K82" s="3">
        <f t="shared" si="8"/>
        <v>18766.830000000002</v>
      </c>
      <c r="L82" s="9">
        <f t="shared" si="9"/>
        <v>0.34831986621663885</v>
      </c>
    </row>
    <row r="83" spans="1:12" x14ac:dyDescent="0.3">
      <c r="A83" s="5">
        <v>45352</v>
      </c>
      <c r="B83" s="5" t="str">
        <f t="shared" si="5"/>
        <v>March</v>
      </c>
      <c r="C83" t="s">
        <v>19</v>
      </c>
      <c r="D83" t="s">
        <v>14</v>
      </c>
      <c r="E83" s="3">
        <v>107</v>
      </c>
      <c r="F83" s="3">
        <v>182.03</v>
      </c>
      <c r="G83" s="3">
        <f t="shared" si="6"/>
        <v>19477.21</v>
      </c>
      <c r="H83" s="3">
        <v>109.12</v>
      </c>
      <c r="I83" s="3">
        <f t="shared" si="7"/>
        <v>19368.09</v>
      </c>
      <c r="J83" s="3">
        <v>12526.9</v>
      </c>
      <c r="K83" s="3">
        <f t="shared" si="8"/>
        <v>6841.1900000000005</v>
      </c>
      <c r="L83" s="9">
        <f t="shared" si="9"/>
        <v>0.35321965149893458</v>
      </c>
    </row>
    <row r="84" spans="1:12" x14ac:dyDescent="0.3">
      <c r="A84" s="5">
        <v>45352</v>
      </c>
      <c r="B84" s="5" t="str">
        <f t="shared" si="5"/>
        <v>March</v>
      </c>
      <c r="C84" t="s">
        <v>19</v>
      </c>
      <c r="D84" t="s">
        <v>15</v>
      </c>
      <c r="E84" s="3">
        <v>103</v>
      </c>
      <c r="F84" s="3">
        <v>713.94</v>
      </c>
      <c r="G84" s="3">
        <f t="shared" si="6"/>
        <v>73535.820000000007</v>
      </c>
      <c r="H84" s="3">
        <v>3603.09</v>
      </c>
      <c r="I84" s="3">
        <f t="shared" si="7"/>
        <v>69932.73000000001</v>
      </c>
      <c r="J84" s="3">
        <v>45341.63</v>
      </c>
      <c r="K84" s="3">
        <f t="shared" si="8"/>
        <v>24591.100000000013</v>
      </c>
      <c r="L84" s="9">
        <f t="shared" si="9"/>
        <v>0.35163935399061369</v>
      </c>
    </row>
    <row r="85" spans="1:12" x14ac:dyDescent="0.3">
      <c r="A85" s="5">
        <v>45352</v>
      </c>
      <c r="B85" s="5" t="str">
        <f t="shared" si="5"/>
        <v>March</v>
      </c>
      <c r="C85" t="s">
        <v>19</v>
      </c>
      <c r="D85" t="s">
        <v>16</v>
      </c>
      <c r="E85" s="3">
        <v>109</v>
      </c>
      <c r="F85" s="3">
        <v>376.61</v>
      </c>
      <c r="G85" s="3">
        <f t="shared" si="6"/>
        <v>41050.49</v>
      </c>
      <c r="H85" s="3">
        <v>3835.49</v>
      </c>
      <c r="I85" s="3">
        <f t="shared" si="7"/>
        <v>37215</v>
      </c>
      <c r="J85" s="3">
        <v>15838.86</v>
      </c>
      <c r="K85" s="3">
        <f t="shared" si="8"/>
        <v>21376.14</v>
      </c>
      <c r="L85" s="9">
        <f t="shared" si="9"/>
        <v>0.57439580814187829</v>
      </c>
    </row>
    <row r="86" spans="1:12" x14ac:dyDescent="0.3">
      <c r="A86" s="5">
        <v>45352</v>
      </c>
      <c r="B86" s="5" t="str">
        <f t="shared" si="5"/>
        <v>March</v>
      </c>
      <c r="C86" t="s">
        <v>20</v>
      </c>
      <c r="D86" t="s">
        <v>11</v>
      </c>
      <c r="E86" s="3">
        <v>414</v>
      </c>
      <c r="F86" s="3">
        <v>354.1</v>
      </c>
      <c r="G86" s="3">
        <f t="shared" si="6"/>
        <v>146597.40000000002</v>
      </c>
      <c r="H86" s="3">
        <v>9045.51</v>
      </c>
      <c r="I86" s="3">
        <f t="shared" si="7"/>
        <v>137551.89000000001</v>
      </c>
      <c r="J86" s="3">
        <v>83886.52</v>
      </c>
      <c r="K86" s="3">
        <f t="shared" si="8"/>
        <v>53665.37000000001</v>
      </c>
      <c r="L86" s="9">
        <f t="shared" si="9"/>
        <v>0.3901463658550966</v>
      </c>
    </row>
    <row r="87" spans="1:12" x14ac:dyDescent="0.3">
      <c r="A87" s="5">
        <v>45352</v>
      </c>
      <c r="B87" s="5" t="str">
        <f t="shared" si="5"/>
        <v>March</v>
      </c>
      <c r="C87" t="s">
        <v>20</v>
      </c>
      <c r="D87" t="s">
        <v>12</v>
      </c>
      <c r="E87" s="3">
        <v>473</v>
      </c>
      <c r="F87" s="3">
        <v>912.4</v>
      </c>
      <c r="G87" s="3">
        <f t="shared" si="6"/>
        <v>431565.2</v>
      </c>
      <c r="H87" s="3">
        <v>63171.57</v>
      </c>
      <c r="I87" s="3">
        <f t="shared" si="7"/>
        <v>368393.63</v>
      </c>
      <c r="J87" s="3">
        <v>204417.98</v>
      </c>
      <c r="K87" s="3">
        <f t="shared" si="8"/>
        <v>163975.65</v>
      </c>
      <c r="L87" s="9">
        <f t="shared" si="9"/>
        <v>0.44510989508694815</v>
      </c>
    </row>
    <row r="88" spans="1:12" x14ac:dyDescent="0.3">
      <c r="A88" s="5">
        <v>45352</v>
      </c>
      <c r="B88" s="5" t="str">
        <f t="shared" si="5"/>
        <v>March</v>
      </c>
      <c r="C88" t="s">
        <v>20</v>
      </c>
      <c r="D88" t="s">
        <v>13</v>
      </c>
      <c r="E88" s="3">
        <v>207</v>
      </c>
      <c r="F88" s="3">
        <v>193.12</v>
      </c>
      <c r="G88" s="3">
        <f t="shared" si="6"/>
        <v>39975.840000000004</v>
      </c>
      <c r="H88" s="3">
        <v>2391.48</v>
      </c>
      <c r="I88" s="3">
        <f t="shared" si="7"/>
        <v>37584.36</v>
      </c>
      <c r="J88" s="3">
        <v>19921.82</v>
      </c>
      <c r="K88" s="3">
        <f t="shared" si="8"/>
        <v>17662.54</v>
      </c>
      <c r="L88" s="9">
        <f t="shared" si="9"/>
        <v>0.46994388091216666</v>
      </c>
    </row>
    <row r="89" spans="1:12" x14ac:dyDescent="0.3">
      <c r="A89" s="5">
        <v>45352</v>
      </c>
      <c r="B89" s="5" t="str">
        <f t="shared" si="5"/>
        <v>March</v>
      </c>
      <c r="C89" t="s">
        <v>20</v>
      </c>
      <c r="D89" t="s">
        <v>14</v>
      </c>
      <c r="E89" s="3">
        <v>107</v>
      </c>
      <c r="F89" s="3">
        <v>232.38</v>
      </c>
      <c r="G89" s="3">
        <f t="shared" si="6"/>
        <v>24864.66</v>
      </c>
      <c r="H89" s="3">
        <v>94.55</v>
      </c>
      <c r="I89" s="3">
        <f t="shared" si="7"/>
        <v>24770.11</v>
      </c>
      <c r="J89" s="3">
        <v>17061.52</v>
      </c>
      <c r="K89" s="3">
        <f t="shared" si="8"/>
        <v>7708.59</v>
      </c>
      <c r="L89" s="9">
        <f t="shared" si="9"/>
        <v>0.31120531963725634</v>
      </c>
    </row>
    <row r="90" spans="1:12" x14ac:dyDescent="0.3">
      <c r="A90" s="5">
        <v>45352</v>
      </c>
      <c r="B90" s="5" t="str">
        <f t="shared" si="5"/>
        <v>March</v>
      </c>
      <c r="C90" t="s">
        <v>20</v>
      </c>
      <c r="D90" t="s">
        <v>15</v>
      </c>
      <c r="E90" s="3">
        <v>328</v>
      </c>
      <c r="F90" s="3">
        <v>599.73</v>
      </c>
      <c r="G90" s="3">
        <f t="shared" si="6"/>
        <v>196711.44</v>
      </c>
      <c r="H90" s="3">
        <v>20315.37</v>
      </c>
      <c r="I90" s="3">
        <f t="shared" si="7"/>
        <v>176396.07</v>
      </c>
      <c r="J90" s="3">
        <v>73637.960000000006</v>
      </c>
      <c r="K90" s="3">
        <f t="shared" si="8"/>
        <v>102758.11</v>
      </c>
      <c r="L90" s="9">
        <f t="shared" si="9"/>
        <v>0.58254194665448045</v>
      </c>
    </row>
    <row r="91" spans="1:12" x14ac:dyDescent="0.3">
      <c r="A91" s="5">
        <v>45352</v>
      </c>
      <c r="B91" s="5" t="str">
        <f t="shared" si="5"/>
        <v>March</v>
      </c>
      <c r="C91" t="s">
        <v>20</v>
      </c>
      <c r="D91" t="s">
        <v>16</v>
      </c>
      <c r="E91" s="3">
        <v>171</v>
      </c>
      <c r="F91" s="3">
        <v>314.26</v>
      </c>
      <c r="G91" s="3">
        <f t="shared" si="6"/>
        <v>53738.46</v>
      </c>
      <c r="H91" s="3">
        <v>2017.15</v>
      </c>
      <c r="I91" s="3">
        <f t="shared" si="7"/>
        <v>51721.31</v>
      </c>
      <c r="J91" s="3">
        <v>29210.54</v>
      </c>
      <c r="K91" s="3">
        <f t="shared" si="8"/>
        <v>22510.769999999997</v>
      </c>
      <c r="L91" s="9">
        <f t="shared" si="9"/>
        <v>0.43523201558506536</v>
      </c>
    </row>
    <row r="92" spans="1:12" x14ac:dyDescent="0.3">
      <c r="A92" s="5">
        <v>45383</v>
      </c>
      <c r="B92" s="5" t="str">
        <f t="shared" si="5"/>
        <v>April</v>
      </c>
      <c r="C92" t="s">
        <v>10</v>
      </c>
      <c r="D92" t="s">
        <v>11</v>
      </c>
      <c r="E92" s="3">
        <v>97</v>
      </c>
      <c r="F92" s="3">
        <v>342.01</v>
      </c>
      <c r="G92" s="3">
        <f t="shared" si="6"/>
        <v>33174.97</v>
      </c>
      <c r="H92" s="3">
        <v>4650.87</v>
      </c>
      <c r="I92" s="3">
        <f t="shared" si="7"/>
        <v>28524.100000000002</v>
      </c>
      <c r="J92" s="3">
        <v>16871.47</v>
      </c>
      <c r="K92" s="3">
        <f t="shared" si="8"/>
        <v>11652.630000000001</v>
      </c>
      <c r="L92" s="9">
        <f t="shared" si="9"/>
        <v>0.40851876132814008</v>
      </c>
    </row>
    <row r="93" spans="1:12" x14ac:dyDescent="0.3">
      <c r="A93" s="5">
        <v>45383</v>
      </c>
      <c r="B93" s="5" t="str">
        <f t="shared" si="5"/>
        <v>April</v>
      </c>
      <c r="C93" t="s">
        <v>10</v>
      </c>
      <c r="D93" t="s">
        <v>12</v>
      </c>
      <c r="E93" s="3">
        <v>238</v>
      </c>
      <c r="F93" s="3">
        <v>924.79</v>
      </c>
      <c r="G93" s="3">
        <f t="shared" si="6"/>
        <v>220100.02</v>
      </c>
      <c r="H93" s="3">
        <v>18302</v>
      </c>
      <c r="I93" s="3">
        <f t="shared" si="7"/>
        <v>201798.02</v>
      </c>
      <c r="J93" s="3">
        <v>117752.42</v>
      </c>
      <c r="K93" s="3">
        <f t="shared" si="8"/>
        <v>84045.599999999991</v>
      </c>
      <c r="L93" s="9">
        <f t="shared" si="9"/>
        <v>0.4164837692659224</v>
      </c>
    </row>
    <row r="94" spans="1:12" x14ac:dyDescent="0.3">
      <c r="A94" s="5">
        <v>45383</v>
      </c>
      <c r="B94" s="5" t="str">
        <f t="shared" si="5"/>
        <v>April</v>
      </c>
      <c r="C94" t="s">
        <v>10</v>
      </c>
      <c r="D94" t="s">
        <v>13</v>
      </c>
      <c r="E94" s="3">
        <v>296</v>
      </c>
      <c r="F94" s="3">
        <v>200.1</v>
      </c>
      <c r="G94" s="3">
        <f t="shared" si="6"/>
        <v>59229.599999999999</v>
      </c>
      <c r="H94" s="3">
        <v>5028.92</v>
      </c>
      <c r="I94" s="3">
        <f t="shared" si="7"/>
        <v>54200.68</v>
      </c>
      <c r="J94" s="3">
        <v>24259.9</v>
      </c>
      <c r="K94" s="3">
        <f t="shared" si="8"/>
        <v>29940.78</v>
      </c>
      <c r="L94" s="9">
        <f t="shared" si="9"/>
        <v>0.5524059845743633</v>
      </c>
    </row>
    <row r="95" spans="1:12" x14ac:dyDescent="0.3">
      <c r="A95" s="5">
        <v>45383</v>
      </c>
      <c r="B95" s="5" t="str">
        <f t="shared" si="5"/>
        <v>April</v>
      </c>
      <c r="C95" t="s">
        <v>10</v>
      </c>
      <c r="D95" t="s">
        <v>14</v>
      </c>
      <c r="E95" s="3">
        <v>135</v>
      </c>
      <c r="F95" s="3">
        <v>165.11</v>
      </c>
      <c r="G95" s="3">
        <f t="shared" si="6"/>
        <v>22289.850000000002</v>
      </c>
      <c r="H95" s="3">
        <v>388.09</v>
      </c>
      <c r="I95" s="3">
        <f t="shared" si="7"/>
        <v>21901.760000000002</v>
      </c>
      <c r="J95" s="3">
        <v>9062.9699999999993</v>
      </c>
      <c r="K95" s="3">
        <f t="shared" si="8"/>
        <v>12838.790000000003</v>
      </c>
      <c r="L95" s="9">
        <f t="shared" si="9"/>
        <v>0.58619900866414398</v>
      </c>
    </row>
    <row r="96" spans="1:12" x14ac:dyDescent="0.3">
      <c r="A96" s="5">
        <v>45383</v>
      </c>
      <c r="B96" s="5" t="str">
        <f t="shared" si="5"/>
        <v>April</v>
      </c>
      <c r="C96" t="s">
        <v>10</v>
      </c>
      <c r="D96" t="s">
        <v>15</v>
      </c>
      <c r="E96" s="3">
        <v>143</v>
      </c>
      <c r="F96" s="3">
        <v>1048.23</v>
      </c>
      <c r="G96" s="3">
        <f t="shared" si="6"/>
        <v>149896.89000000001</v>
      </c>
      <c r="H96" s="3">
        <v>15821.42</v>
      </c>
      <c r="I96" s="3">
        <f t="shared" si="7"/>
        <v>134075.47</v>
      </c>
      <c r="J96" s="3">
        <v>72702.710000000006</v>
      </c>
      <c r="K96" s="3">
        <f t="shared" si="8"/>
        <v>61372.759999999995</v>
      </c>
      <c r="L96" s="9">
        <f t="shared" si="9"/>
        <v>0.45774786394558226</v>
      </c>
    </row>
    <row r="97" spans="1:12" x14ac:dyDescent="0.3">
      <c r="A97" s="5">
        <v>45383</v>
      </c>
      <c r="B97" s="5" t="str">
        <f t="shared" si="5"/>
        <v>April</v>
      </c>
      <c r="C97" t="s">
        <v>10</v>
      </c>
      <c r="D97" t="s">
        <v>16</v>
      </c>
      <c r="E97" s="3">
        <v>267</v>
      </c>
      <c r="F97" s="3">
        <v>951.53</v>
      </c>
      <c r="G97" s="3">
        <f t="shared" si="6"/>
        <v>254058.50999999998</v>
      </c>
      <c r="H97" s="3">
        <v>30750.47</v>
      </c>
      <c r="I97" s="3">
        <f t="shared" si="7"/>
        <v>223308.03999999998</v>
      </c>
      <c r="J97" s="3">
        <v>112522.98</v>
      </c>
      <c r="K97" s="3">
        <f t="shared" si="8"/>
        <v>110785.05999999998</v>
      </c>
      <c r="L97" s="9">
        <f t="shared" si="9"/>
        <v>0.49610869362339122</v>
      </c>
    </row>
    <row r="98" spans="1:12" x14ac:dyDescent="0.3">
      <c r="A98" s="5">
        <v>45383</v>
      </c>
      <c r="B98" s="5" t="str">
        <f t="shared" si="5"/>
        <v>April</v>
      </c>
      <c r="C98" t="s">
        <v>17</v>
      </c>
      <c r="D98" t="s">
        <v>11</v>
      </c>
      <c r="E98" s="3">
        <v>303</v>
      </c>
      <c r="F98" s="3">
        <v>605.54</v>
      </c>
      <c r="G98" s="3">
        <f t="shared" si="6"/>
        <v>183478.62</v>
      </c>
      <c r="H98" s="3">
        <v>10967.56</v>
      </c>
      <c r="I98" s="3">
        <f t="shared" si="7"/>
        <v>172511.06</v>
      </c>
      <c r="J98" s="3">
        <v>100876.71</v>
      </c>
      <c r="K98" s="3">
        <f t="shared" si="8"/>
        <v>71634.349999999991</v>
      </c>
      <c r="L98" s="9">
        <f t="shared" si="9"/>
        <v>0.41524497038044977</v>
      </c>
    </row>
    <row r="99" spans="1:12" x14ac:dyDescent="0.3">
      <c r="A99" s="5">
        <v>45383</v>
      </c>
      <c r="B99" s="5" t="str">
        <f t="shared" si="5"/>
        <v>April</v>
      </c>
      <c r="C99" t="s">
        <v>17</v>
      </c>
      <c r="D99" t="s">
        <v>12</v>
      </c>
      <c r="E99" s="3">
        <v>374</v>
      </c>
      <c r="F99" s="3">
        <v>1081.01</v>
      </c>
      <c r="G99" s="3">
        <f t="shared" si="6"/>
        <v>404297.74</v>
      </c>
      <c r="H99" s="3">
        <v>15821.81</v>
      </c>
      <c r="I99" s="3">
        <f t="shared" si="7"/>
        <v>388475.93</v>
      </c>
      <c r="J99" s="3">
        <v>157174.01</v>
      </c>
      <c r="K99" s="3">
        <f t="shared" si="8"/>
        <v>231301.91999999998</v>
      </c>
      <c r="L99" s="9">
        <f t="shared" si="9"/>
        <v>0.59540862673267814</v>
      </c>
    </row>
    <row r="100" spans="1:12" x14ac:dyDescent="0.3">
      <c r="A100" s="5">
        <v>45383</v>
      </c>
      <c r="B100" s="5" t="str">
        <f t="shared" si="5"/>
        <v>April</v>
      </c>
      <c r="C100" t="s">
        <v>17</v>
      </c>
      <c r="D100" t="s">
        <v>13</v>
      </c>
      <c r="E100" s="3">
        <v>196</v>
      </c>
      <c r="F100" s="3">
        <v>678.29</v>
      </c>
      <c r="G100" s="3">
        <f t="shared" si="6"/>
        <v>132944.84</v>
      </c>
      <c r="H100" s="3">
        <v>17079.89</v>
      </c>
      <c r="I100" s="3">
        <f t="shared" si="7"/>
        <v>115864.95</v>
      </c>
      <c r="J100" s="3">
        <v>69241.83</v>
      </c>
      <c r="K100" s="3">
        <f t="shared" si="8"/>
        <v>46623.119999999995</v>
      </c>
      <c r="L100" s="9">
        <f t="shared" si="9"/>
        <v>0.40239192266513729</v>
      </c>
    </row>
    <row r="101" spans="1:12" x14ac:dyDescent="0.3">
      <c r="A101" s="5">
        <v>45383</v>
      </c>
      <c r="B101" s="5" t="str">
        <f t="shared" si="5"/>
        <v>April</v>
      </c>
      <c r="C101" t="s">
        <v>17</v>
      </c>
      <c r="D101" t="s">
        <v>14</v>
      </c>
      <c r="E101" s="3">
        <v>53</v>
      </c>
      <c r="F101" s="3">
        <v>796.64</v>
      </c>
      <c r="G101" s="3">
        <f t="shared" si="6"/>
        <v>42221.919999999998</v>
      </c>
      <c r="H101" s="3">
        <v>5977.94</v>
      </c>
      <c r="I101" s="3">
        <f t="shared" si="7"/>
        <v>36243.979999999996</v>
      </c>
      <c r="J101" s="3">
        <v>24764.62</v>
      </c>
      <c r="K101" s="3">
        <f t="shared" si="8"/>
        <v>11479.359999999997</v>
      </c>
      <c r="L101" s="9">
        <f t="shared" si="9"/>
        <v>0.31672459812636466</v>
      </c>
    </row>
    <row r="102" spans="1:12" x14ac:dyDescent="0.3">
      <c r="A102" s="5">
        <v>45383</v>
      </c>
      <c r="B102" s="5" t="str">
        <f t="shared" si="5"/>
        <v>April</v>
      </c>
      <c r="C102" t="s">
        <v>17</v>
      </c>
      <c r="D102" t="s">
        <v>15</v>
      </c>
      <c r="E102" s="3">
        <v>433</v>
      </c>
      <c r="F102" s="3">
        <v>818.22</v>
      </c>
      <c r="G102" s="3">
        <f t="shared" si="6"/>
        <v>354289.26</v>
      </c>
      <c r="H102" s="3">
        <v>42565.16</v>
      </c>
      <c r="I102" s="3">
        <f t="shared" si="7"/>
        <v>311724.09999999998</v>
      </c>
      <c r="J102" s="3">
        <v>188016.55</v>
      </c>
      <c r="K102" s="3">
        <f t="shared" si="8"/>
        <v>123707.54999999999</v>
      </c>
      <c r="L102" s="9">
        <f t="shared" si="9"/>
        <v>0.39684948966088923</v>
      </c>
    </row>
    <row r="103" spans="1:12" x14ac:dyDescent="0.3">
      <c r="A103" s="5">
        <v>45383</v>
      </c>
      <c r="B103" s="5" t="str">
        <f t="shared" si="5"/>
        <v>April</v>
      </c>
      <c r="C103" t="s">
        <v>17</v>
      </c>
      <c r="D103" t="s">
        <v>16</v>
      </c>
      <c r="E103" s="3">
        <v>212</v>
      </c>
      <c r="F103" s="3">
        <v>825.45</v>
      </c>
      <c r="G103" s="3">
        <f t="shared" si="6"/>
        <v>174995.40000000002</v>
      </c>
      <c r="H103" s="3">
        <v>12028.82</v>
      </c>
      <c r="I103" s="3">
        <f t="shared" si="7"/>
        <v>162966.58000000002</v>
      </c>
      <c r="J103" s="3">
        <v>91861.82</v>
      </c>
      <c r="K103" s="3">
        <f t="shared" si="8"/>
        <v>71104.760000000009</v>
      </c>
      <c r="L103" s="9">
        <f t="shared" si="9"/>
        <v>0.43631497942707026</v>
      </c>
    </row>
    <row r="104" spans="1:12" x14ac:dyDescent="0.3">
      <c r="A104" s="5">
        <v>45383</v>
      </c>
      <c r="B104" s="5" t="str">
        <f t="shared" si="5"/>
        <v>April</v>
      </c>
      <c r="C104" t="s">
        <v>18</v>
      </c>
      <c r="D104" t="s">
        <v>11</v>
      </c>
      <c r="E104" s="3">
        <v>150</v>
      </c>
      <c r="F104" s="3">
        <v>807.24</v>
      </c>
      <c r="G104" s="3">
        <f t="shared" si="6"/>
        <v>121086</v>
      </c>
      <c r="H104" s="3">
        <v>14901.33</v>
      </c>
      <c r="I104" s="3">
        <f t="shared" si="7"/>
        <v>106184.67</v>
      </c>
      <c r="J104" s="3">
        <v>63227.18</v>
      </c>
      <c r="K104" s="3">
        <f t="shared" si="8"/>
        <v>42957.49</v>
      </c>
      <c r="L104" s="9">
        <f t="shared" si="9"/>
        <v>0.40455453692138421</v>
      </c>
    </row>
    <row r="105" spans="1:12" x14ac:dyDescent="0.3">
      <c r="A105" s="5">
        <v>45383</v>
      </c>
      <c r="B105" s="5" t="str">
        <f t="shared" si="5"/>
        <v>April</v>
      </c>
      <c r="C105" t="s">
        <v>18</v>
      </c>
      <c r="D105" t="s">
        <v>12</v>
      </c>
      <c r="E105" s="3">
        <v>92</v>
      </c>
      <c r="F105" s="3">
        <v>355.58</v>
      </c>
      <c r="G105" s="3">
        <f t="shared" si="6"/>
        <v>32713.359999999997</v>
      </c>
      <c r="H105" s="3">
        <v>340.36</v>
      </c>
      <c r="I105" s="3">
        <f t="shared" si="7"/>
        <v>32372.999999999996</v>
      </c>
      <c r="J105" s="3">
        <v>13927.95</v>
      </c>
      <c r="K105" s="3">
        <f t="shared" si="8"/>
        <v>18445.049999999996</v>
      </c>
      <c r="L105" s="9">
        <f t="shared" si="9"/>
        <v>0.56976647206004993</v>
      </c>
    </row>
    <row r="106" spans="1:12" x14ac:dyDescent="0.3">
      <c r="A106" s="5">
        <v>45383</v>
      </c>
      <c r="B106" s="5" t="str">
        <f t="shared" si="5"/>
        <v>April</v>
      </c>
      <c r="C106" t="s">
        <v>18</v>
      </c>
      <c r="D106" t="s">
        <v>13</v>
      </c>
      <c r="E106" s="3">
        <v>435</v>
      </c>
      <c r="F106" s="3">
        <v>190.91</v>
      </c>
      <c r="G106" s="3">
        <f t="shared" si="6"/>
        <v>83045.849999999991</v>
      </c>
      <c r="H106" s="3">
        <v>7701.51</v>
      </c>
      <c r="I106" s="3">
        <f t="shared" si="7"/>
        <v>75344.34</v>
      </c>
      <c r="J106" s="3">
        <v>37744.97</v>
      </c>
      <c r="K106" s="3">
        <f t="shared" si="8"/>
        <v>37599.369999999995</v>
      </c>
      <c r="L106" s="9">
        <f t="shared" si="9"/>
        <v>0.49903376949084693</v>
      </c>
    </row>
    <row r="107" spans="1:12" x14ac:dyDescent="0.3">
      <c r="A107" s="5">
        <v>45383</v>
      </c>
      <c r="B107" s="5" t="str">
        <f t="shared" si="5"/>
        <v>April</v>
      </c>
      <c r="C107" t="s">
        <v>18</v>
      </c>
      <c r="D107" t="s">
        <v>14</v>
      </c>
      <c r="E107" s="3">
        <v>139</v>
      </c>
      <c r="F107" s="3">
        <v>484.92</v>
      </c>
      <c r="G107" s="3">
        <f t="shared" si="6"/>
        <v>67403.88</v>
      </c>
      <c r="H107" s="3">
        <v>8542.18</v>
      </c>
      <c r="I107" s="3">
        <f t="shared" si="7"/>
        <v>58861.700000000004</v>
      </c>
      <c r="J107" s="3">
        <v>23955.63</v>
      </c>
      <c r="K107" s="3">
        <f t="shared" si="8"/>
        <v>34906.070000000007</v>
      </c>
      <c r="L107" s="9">
        <f t="shared" si="9"/>
        <v>0.59301838037297605</v>
      </c>
    </row>
    <row r="108" spans="1:12" x14ac:dyDescent="0.3">
      <c r="A108" s="5">
        <v>45383</v>
      </c>
      <c r="B108" s="5" t="str">
        <f t="shared" si="5"/>
        <v>April</v>
      </c>
      <c r="C108" t="s">
        <v>18</v>
      </c>
      <c r="D108" t="s">
        <v>15</v>
      </c>
      <c r="E108" s="3">
        <v>467</v>
      </c>
      <c r="F108" s="3">
        <v>423.73</v>
      </c>
      <c r="G108" s="3">
        <f t="shared" si="6"/>
        <v>197881.91</v>
      </c>
      <c r="H108" s="3">
        <v>14723.53</v>
      </c>
      <c r="I108" s="3">
        <f t="shared" si="7"/>
        <v>183158.38</v>
      </c>
      <c r="J108" s="3">
        <v>111335.95</v>
      </c>
      <c r="K108" s="3">
        <f t="shared" si="8"/>
        <v>71822.430000000008</v>
      </c>
      <c r="L108" s="9">
        <f t="shared" si="9"/>
        <v>0.39213291796968286</v>
      </c>
    </row>
    <row r="109" spans="1:12" x14ac:dyDescent="0.3">
      <c r="A109" s="5">
        <v>45383</v>
      </c>
      <c r="B109" s="5" t="str">
        <f t="shared" si="5"/>
        <v>April</v>
      </c>
      <c r="C109" t="s">
        <v>18</v>
      </c>
      <c r="D109" t="s">
        <v>16</v>
      </c>
      <c r="E109" s="3">
        <v>163</v>
      </c>
      <c r="F109" s="3">
        <v>810.39</v>
      </c>
      <c r="G109" s="3">
        <f t="shared" si="6"/>
        <v>132093.57</v>
      </c>
      <c r="H109" s="3">
        <v>17386.259999999998</v>
      </c>
      <c r="I109" s="3">
        <f t="shared" si="7"/>
        <v>114707.31000000001</v>
      </c>
      <c r="J109" s="3">
        <v>71178.33</v>
      </c>
      <c r="K109" s="3">
        <f t="shared" si="8"/>
        <v>43528.98000000001</v>
      </c>
      <c r="L109" s="9">
        <f t="shared" si="9"/>
        <v>0.37947869233442932</v>
      </c>
    </row>
    <row r="110" spans="1:12" x14ac:dyDescent="0.3">
      <c r="A110" s="5">
        <v>45383</v>
      </c>
      <c r="B110" s="5" t="str">
        <f t="shared" si="5"/>
        <v>April</v>
      </c>
      <c r="C110" t="s">
        <v>19</v>
      </c>
      <c r="D110" t="s">
        <v>11</v>
      </c>
      <c r="E110" s="3">
        <v>326</v>
      </c>
      <c r="F110" s="3">
        <v>1165.96</v>
      </c>
      <c r="G110" s="3">
        <f t="shared" si="6"/>
        <v>380102.96</v>
      </c>
      <c r="H110" s="3">
        <v>31242.86</v>
      </c>
      <c r="I110" s="3">
        <f t="shared" si="7"/>
        <v>348860.10000000003</v>
      </c>
      <c r="J110" s="3">
        <v>183863.67</v>
      </c>
      <c r="K110" s="3">
        <f t="shared" si="8"/>
        <v>164996.43000000002</v>
      </c>
      <c r="L110" s="9">
        <f t="shared" si="9"/>
        <v>0.47295873044810799</v>
      </c>
    </row>
    <row r="111" spans="1:12" x14ac:dyDescent="0.3">
      <c r="A111" s="5">
        <v>45383</v>
      </c>
      <c r="B111" s="5" t="str">
        <f t="shared" si="5"/>
        <v>April</v>
      </c>
      <c r="C111" t="s">
        <v>19</v>
      </c>
      <c r="D111" t="s">
        <v>12</v>
      </c>
      <c r="E111" s="3">
        <v>457</v>
      </c>
      <c r="F111" s="3">
        <v>997.18</v>
      </c>
      <c r="G111" s="3">
        <f t="shared" si="6"/>
        <v>455711.25999999995</v>
      </c>
      <c r="H111" s="3">
        <v>67707.649999999994</v>
      </c>
      <c r="I111" s="3">
        <f t="shared" si="7"/>
        <v>388003.61</v>
      </c>
      <c r="J111" s="3">
        <v>203230.59</v>
      </c>
      <c r="K111" s="3">
        <f t="shared" si="8"/>
        <v>184773.02</v>
      </c>
      <c r="L111" s="9">
        <f t="shared" si="9"/>
        <v>0.47621469295092383</v>
      </c>
    </row>
    <row r="112" spans="1:12" x14ac:dyDescent="0.3">
      <c r="A112" s="5">
        <v>45383</v>
      </c>
      <c r="B112" s="5" t="str">
        <f t="shared" si="5"/>
        <v>April</v>
      </c>
      <c r="C112" t="s">
        <v>19</v>
      </c>
      <c r="D112" t="s">
        <v>13</v>
      </c>
      <c r="E112" s="3">
        <v>145</v>
      </c>
      <c r="F112" s="3">
        <v>507.84</v>
      </c>
      <c r="G112" s="3">
        <f t="shared" si="6"/>
        <v>73636.800000000003</v>
      </c>
      <c r="H112" s="3">
        <v>10280.700000000001</v>
      </c>
      <c r="I112" s="3">
        <f t="shared" si="7"/>
        <v>63356.100000000006</v>
      </c>
      <c r="J112" s="3">
        <v>41658.15</v>
      </c>
      <c r="K112" s="3">
        <f t="shared" si="8"/>
        <v>21697.950000000004</v>
      </c>
      <c r="L112" s="9">
        <f t="shared" si="9"/>
        <v>0.34247609938111723</v>
      </c>
    </row>
    <row r="113" spans="1:12" x14ac:dyDescent="0.3">
      <c r="A113" s="5">
        <v>45383</v>
      </c>
      <c r="B113" s="5" t="str">
        <f t="shared" si="5"/>
        <v>April</v>
      </c>
      <c r="C113" t="s">
        <v>19</v>
      </c>
      <c r="D113" t="s">
        <v>14</v>
      </c>
      <c r="E113" s="3">
        <v>418</v>
      </c>
      <c r="F113" s="3">
        <v>863.84</v>
      </c>
      <c r="G113" s="3">
        <f t="shared" si="6"/>
        <v>361085.12</v>
      </c>
      <c r="H113" s="3">
        <v>40075.51</v>
      </c>
      <c r="I113" s="3">
        <f t="shared" si="7"/>
        <v>321009.61</v>
      </c>
      <c r="J113" s="3">
        <v>151346.67000000001</v>
      </c>
      <c r="K113" s="3">
        <f t="shared" si="8"/>
        <v>169662.93999999997</v>
      </c>
      <c r="L113" s="9">
        <f t="shared" si="9"/>
        <v>0.52852916147899742</v>
      </c>
    </row>
    <row r="114" spans="1:12" x14ac:dyDescent="0.3">
      <c r="A114" s="5">
        <v>45383</v>
      </c>
      <c r="B114" s="5" t="str">
        <f t="shared" si="5"/>
        <v>April</v>
      </c>
      <c r="C114" t="s">
        <v>19</v>
      </c>
      <c r="D114" t="s">
        <v>15</v>
      </c>
      <c r="E114" s="3">
        <v>335</v>
      </c>
      <c r="F114" s="3">
        <v>1097.68</v>
      </c>
      <c r="G114" s="3">
        <f t="shared" si="6"/>
        <v>367722.80000000005</v>
      </c>
      <c r="H114" s="3">
        <v>27868.92</v>
      </c>
      <c r="I114" s="3">
        <f t="shared" si="7"/>
        <v>339853.88000000006</v>
      </c>
      <c r="J114" s="3">
        <v>220203.98</v>
      </c>
      <c r="K114" s="3">
        <f t="shared" si="8"/>
        <v>119649.90000000005</v>
      </c>
      <c r="L114" s="9">
        <f t="shared" si="9"/>
        <v>0.35206277474307496</v>
      </c>
    </row>
    <row r="115" spans="1:12" x14ac:dyDescent="0.3">
      <c r="A115" s="5">
        <v>45383</v>
      </c>
      <c r="B115" s="5" t="str">
        <f t="shared" si="5"/>
        <v>April</v>
      </c>
      <c r="C115" t="s">
        <v>19</v>
      </c>
      <c r="D115" t="s">
        <v>16</v>
      </c>
      <c r="E115" s="3">
        <v>391</v>
      </c>
      <c r="F115" s="3">
        <v>462.52</v>
      </c>
      <c r="G115" s="3">
        <f t="shared" si="6"/>
        <v>180845.32</v>
      </c>
      <c r="H115" s="3">
        <v>2712.27</v>
      </c>
      <c r="I115" s="3">
        <f t="shared" si="7"/>
        <v>178133.05000000002</v>
      </c>
      <c r="J115" s="3">
        <v>74111.47</v>
      </c>
      <c r="K115" s="3">
        <f t="shared" si="8"/>
        <v>104021.58000000002</v>
      </c>
      <c r="L115" s="9">
        <f t="shared" si="9"/>
        <v>0.58395440935862275</v>
      </c>
    </row>
    <row r="116" spans="1:12" x14ac:dyDescent="0.3">
      <c r="A116" s="5">
        <v>45383</v>
      </c>
      <c r="B116" s="5" t="str">
        <f t="shared" si="5"/>
        <v>April</v>
      </c>
      <c r="C116" t="s">
        <v>20</v>
      </c>
      <c r="D116" t="s">
        <v>11</v>
      </c>
      <c r="E116" s="3">
        <v>494</v>
      </c>
      <c r="F116" s="3">
        <v>1100.6500000000001</v>
      </c>
      <c r="G116" s="3">
        <f t="shared" si="6"/>
        <v>543721.10000000009</v>
      </c>
      <c r="H116" s="3">
        <v>7445.17</v>
      </c>
      <c r="I116" s="3">
        <f t="shared" si="7"/>
        <v>536275.93000000005</v>
      </c>
      <c r="J116" s="3">
        <v>265882.44</v>
      </c>
      <c r="K116" s="3">
        <f t="shared" si="8"/>
        <v>270393.49000000005</v>
      </c>
      <c r="L116" s="9">
        <f t="shared" si="9"/>
        <v>0.50420590385251862</v>
      </c>
    </row>
    <row r="117" spans="1:12" x14ac:dyDescent="0.3">
      <c r="A117" s="5">
        <v>45383</v>
      </c>
      <c r="B117" s="5" t="str">
        <f t="shared" si="5"/>
        <v>April</v>
      </c>
      <c r="C117" t="s">
        <v>20</v>
      </c>
      <c r="D117" t="s">
        <v>12</v>
      </c>
      <c r="E117" s="3">
        <v>255</v>
      </c>
      <c r="F117" s="3">
        <v>860.61</v>
      </c>
      <c r="G117" s="3">
        <f t="shared" si="6"/>
        <v>219455.55000000002</v>
      </c>
      <c r="H117" s="3">
        <v>15883.79</v>
      </c>
      <c r="I117" s="3">
        <f t="shared" si="7"/>
        <v>203571.76</v>
      </c>
      <c r="J117" s="3">
        <v>111538.53</v>
      </c>
      <c r="K117" s="3">
        <f t="shared" si="8"/>
        <v>92033.23000000001</v>
      </c>
      <c r="L117" s="9">
        <f t="shared" si="9"/>
        <v>0.45209232361109425</v>
      </c>
    </row>
    <row r="118" spans="1:12" x14ac:dyDescent="0.3">
      <c r="A118" s="5">
        <v>45383</v>
      </c>
      <c r="B118" s="5" t="str">
        <f t="shared" si="5"/>
        <v>April</v>
      </c>
      <c r="C118" t="s">
        <v>20</v>
      </c>
      <c r="D118" t="s">
        <v>13</v>
      </c>
      <c r="E118" s="3">
        <v>193</v>
      </c>
      <c r="F118" s="3">
        <v>620.87</v>
      </c>
      <c r="G118" s="3">
        <f t="shared" si="6"/>
        <v>119827.91</v>
      </c>
      <c r="H118" s="3">
        <v>5270.23</v>
      </c>
      <c r="I118" s="3">
        <f t="shared" si="7"/>
        <v>114557.68000000001</v>
      </c>
      <c r="J118" s="3">
        <v>57118.39</v>
      </c>
      <c r="K118" s="3">
        <f t="shared" si="8"/>
        <v>57439.290000000008</v>
      </c>
      <c r="L118" s="9">
        <f t="shared" si="9"/>
        <v>0.50140060448151536</v>
      </c>
    </row>
    <row r="119" spans="1:12" x14ac:dyDescent="0.3">
      <c r="A119" s="5">
        <v>45383</v>
      </c>
      <c r="B119" s="5" t="str">
        <f t="shared" si="5"/>
        <v>April</v>
      </c>
      <c r="C119" t="s">
        <v>20</v>
      </c>
      <c r="D119" t="s">
        <v>14</v>
      </c>
      <c r="E119" s="3">
        <v>428</v>
      </c>
      <c r="F119" s="3">
        <v>373.36</v>
      </c>
      <c r="G119" s="3">
        <f t="shared" si="6"/>
        <v>159798.08000000002</v>
      </c>
      <c r="H119" s="3">
        <v>22680.01</v>
      </c>
      <c r="I119" s="3">
        <f t="shared" si="7"/>
        <v>137118.07</v>
      </c>
      <c r="J119" s="3">
        <v>86986.17</v>
      </c>
      <c r="K119" s="3">
        <f t="shared" si="8"/>
        <v>50131.900000000009</v>
      </c>
      <c r="L119" s="9">
        <f t="shared" si="9"/>
        <v>0.36561118457982966</v>
      </c>
    </row>
    <row r="120" spans="1:12" x14ac:dyDescent="0.3">
      <c r="A120" s="5">
        <v>45383</v>
      </c>
      <c r="B120" s="5" t="str">
        <f t="shared" si="5"/>
        <v>April</v>
      </c>
      <c r="C120" t="s">
        <v>20</v>
      </c>
      <c r="D120" t="s">
        <v>15</v>
      </c>
      <c r="E120" s="3">
        <v>88</v>
      </c>
      <c r="F120" s="3">
        <v>245.77</v>
      </c>
      <c r="G120" s="3">
        <f t="shared" si="6"/>
        <v>21627.760000000002</v>
      </c>
      <c r="H120" s="3">
        <v>1603.98</v>
      </c>
      <c r="I120" s="3">
        <f t="shared" si="7"/>
        <v>20023.780000000002</v>
      </c>
      <c r="J120" s="3">
        <v>8355.2800000000007</v>
      </c>
      <c r="K120" s="3">
        <f t="shared" si="8"/>
        <v>11668.500000000002</v>
      </c>
      <c r="L120" s="9">
        <f t="shared" si="9"/>
        <v>0.58273213149565173</v>
      </c>
    </row>
    <row r="121" spans="1:12" x14ac:dyDescent="0.3">
      <c r="A121" s="5">
        <v>45383</v>
      </c>
      <c r="B121" s="5" t="str">
        <f t="shared" si="5"/>
        <v>April</v>
      </c>
      <c r="C121" t="s">
        <v>20</v>
      </c>
      <c r="D121" t="s">
        <v>16</v>
      </c>
      <c r="E121" s="3">
        <v>272</v>
      </c>
      <c r="F121" s="3">
        <v>208.66</v>
      </c>
      <c r="G121" s="3">
        <f t="shared" si="6"/>
        <v>56755.519999999997</v>
      </c>
      <c r="H121" s="3">
        <v>6274.63</v>
      </c>
      <c r="I121" s="3">
        <f t="shared" si="7"/>
        <v>50480.89</v>
      </c>
      <c r="J121" s="3">
        <v>28459.85</v>
      </c>
      <c r="K121" s="3">
        <f t="shared" si="8"/>
        <v>22021.040000000001</v>
      </c>
      <c r="L121" s="9">
        <f t="shared" si="9"/>
        <v>0.43622527257344318</v>
      </c>
    </row>
    <row r="122" spans="1:12" x14ac:dyDescent="0.3">
      <c r="A122" s="5">
        <v>45413</v>
      </c>
      <c r="B122" s="5" t="str">
        <f t="shared" si="5"/>
        <v>May</v>
      </c>
      <c r="C122" t="s">
        <v>10</v>
      </c>
      <c r="D122" t="s">
        <v>11</v>
      </c>
      <c r="E122" s="3">
        <v>380</v>
      </c>
      <c r="F122" s="3">
        <v>272.92</v>
      </c>
      <c r="G122" s="3">
        <f t="shared" si="6"/>
        <v>103709.6</v>
      </c>
      <c r="H122" s="3">
        <v>2224.44</v>
      </c>
      <c r="I122" s="3">
        <f t="shared" si="7"/>
        <v>101485.16</v>
      </c>
      <c r="J122" s="3">
        <v>63778.67</v>
      </c>
      <c r="K122" s="3">
        <f t="shared" si="8"/>
        <v>37706.490000000005</v>
      </c>
      <c r="L122" s="9">
        <f t="shared" si="9"/>
        <v>0.37154683502494357</v>
      </c>
    </row>
    <row r="123" spans="1:12" x14ac:dyDescent="0.3">
      <c r="A123" s="5">
        <v>45413</v>
      </c>
      <c r="B123" s="5" t="str">
        <f t="shared" si="5"/>
        <v>May</v>
      </c>
      <c r="C123" t="s">
        <v>10</v>
      </c>
      <c r="D123" t="s">
        <v>12</v>
      </c>
      <c r="E123" s="3">
        <v>450</v>
      </c>
      <c r="F123" s="3">
        <v>256.18</v>
      </c>
      <c r="G123" s="3">
        <f t="shared" si="6"/>
        <v>115281</v>
      </c>
      <c r="H123" s="3">
        <v>1454.39</v>
      </c>
      <c r="I123" s="3">
        <f t="shared" si="7"/>
        <v>113826.61</v>
      </c>
      <c r="J123" s="3">
        <v>69467.33</v>
      </c>
      <c r="K123" s="3">
        <f t="shared" si="8"/>
        <v>44359.28</v>
      </c>
      <c r="L123" s="9">
        <f t="shared" si="9"/>
        <v>0.38970922528572183</v>
      </c>
    </row>
    <row r="124" spans="1:12" x14ac:dyDescent="0.3">
      <c r="A124" s="5">
        <v>45413</v>
      </c>
      <c r="B124" s="5" t="str">
        <f t="shared" si="5"/>
        <v>May</v>
      </c>
      <c r="C124" t="s">
        <v>10</v>
      </c>
      <c r="D124" t="s">
        <v>13</v>
      </c>
      <c r="E124" s="3">
        <v>219</v>
      </c>
      <c r="F124" s="3">
        <v>566.48</v>
      </c>
      <c r="G124" s="3">
        <f t="shared" si="6"/>
        <v>124059.12000000001</v>
      </c>
      <c r="H124" s="3">
        <v>16597.189999999999</v>
      </c>
      <c r="I124" s="3">
        <f t="shared" si="7"/>
        <v>107461.93000000001</v>
      </c>
      <c r="J124" s="3">
        <v>47711.1</v>
      </c>
      <c r="K124" s="3">
        <f t="shared" si="8"/>
        <v>59750.830000000009</v>
      </c>
      <c r="L124" s="9">
        <f t="shared" si="9"/>
        <v>0.55601858258082659</v>
      </c>
    </row>
    <row r="125" spans="1:12" x14ac:dyDescent="0.3">
      <c r="A125" s="5">
        <v>45413</v>
      </c>
      <c r="B125" s="5" t="str">
        <f t="shared" si="5"/>
        <v>May</v>
      </c>
      <c r="C125" t="s">
        <v>10</v>
      </c>
      <c r="D125" t="s">
        <v>14</v>
      </c>
      <c r="E125" s="3">
        <v>78</v>
      </c>
      <c r="F125" s="3">
        <v>239.08</v>
      </c>
      <c r="G125" s="3">
        <f t="shared" si="6"/>
        <v>18648.240000000002</v>
      </c>
      <c r="H125" s="3">
        <v>2759.86</v>
      </c>
      <c r="I125" s="3">
        <f t="shared" si="7"/>
        <v>15888.380000000001</v>
      </c>
      <c r="J125" s="3">
        <v>8139.32</v>
      </c>
      <c r="K125" s="3">
        <f t="shared" si="8"/>
        <v>7749.0600000000013</v>
      </c>
      <c r="L125" s="9">
        <f t="shared" si="9"/>
        <v>0.48771869756388009</v>
      </c>
    </row>
    <row r="126" spans="1:12" x14ac:dyDescent="0.3">
      <c r="A126" s="5">
        <v>45413</v>
      </c>
      <c r="B126" s="5" t="str">
        <f t="shared" si="5"/>
        <v>May</v>
      </c>
      <c r="C126" t="s">
        <v>10</v>
      </c>
      <c r="D126" t="s">
        <v>15</v>
      </c>
      <c r="E126" s="3">
        <v>370</v>
      </c>
      <c r="F126" s="3">
        <v>1074.3800000000001</v>
      </c>
      <c r="G126" s="3">
        <f t="shared" si="6"/>
        <v>397520.60000000003</v>
      </c>
      <c r="H126" s="3">
        <v>14113.09</v>
      </c>
      <c r="I126" s="3">
        <f t="shared" si="7"/>
        <v>383407.51</v>
      </c>
      <c r="J126" s="3">
        <v>257767.98</v>
      </c>
      <c r="K126" s="3">
        <f t="shared" si="8"/>
        <v>125639.53</v>
      </c>
      <c r="L126" s="9">
        <f t="shared" si="9"/>
        <v>0.32769188584751507</v>
      </c>
    </row>
    <row r="127" spans="1:12" x14ac:dyDescent="0.3">
      <c r="A127" s="5">
        <v>45413</v>
      </c>
      <c r="B127" s="5" t="str">
        <f t="shared" si="5"/>
        <v>May</v>
      </c>
      <c r="C127" t="s">
        <v>10</v>
      </c>
      <c r="D127" t="s">
        <v>16</v>
      </c>
      <c r="E127" s="3">
        <v>350</v>
      </c>
      <c r="F127" s="3">
        <v>941.05</v>
      </c>
      <c r="G127" s="3">
        <f t="shared" si="6"/>
        <v>329367.5</v>
      </c>
      <c r="H127" s="3">
        <v>18589.150000000001</v>
      </c>
      <c r="I127" s="3">
        <f t="shared" si="7"/>
        <v>310778.34999999998</v>
      </c>
      <c r="J127" s="3">
        <v>132096.4</v>
      </c>
      <c r="K127" s="3">
        <f t="shared" si="8"/>
        <v>178681.94999999998</v>
      </c>
      <c r="L127" s="9">
        <f t="shared" si="9"/>
        <v>0.57494979943100921</v>
      </c>
    </row>
    <row r="128" spans="1:12" x14ac:dyDescent="0.3">
      <c r="A128" s="5">
        <v>45413</v>
      </c>
      <c r="B128" s="5" t="str">
        <f t="shared" si="5"/>
        <v>May</v>
      </c>
      <c r="C128" t="s">
        <v>17</v>
      </c>
      <c r="D128" t="s">
        <v>11</v>
      </c>
      <c r="E128" s="3">
        <v>494</v>
      </c>
      <c r="F128" s="3">
        <v>546.89</v>
      </c>
      <c r="G128" s="3">
        <f t="shared" si="6"/>
        <v>270163.65999999997</v>
      </c>
      <c r="H128" s="3">
        <v>28573.23</v>
      </c>
      <c r="I128" s="3">
        <f t="shared" si="7"/>
        <v>241590.42999999996</v>
      </c>
      <c r="J128" s="3">
        <v>114662.98</v>
      </c>
      <c r="K128" s="3">
        <f t="shared" si="8"/>
        <v>126927.44999999997</v>
      </c>
      <c r="L128" s="9">
        <f t="shared" si="9"/>
        <v>0.52538277281927093</v>
      </c>
    </row>
    <row r="129" spans="1:12" x14ac:dyDescent="0.3">
      <c r="A129" s="5">
        <v>45413</v>
      </c>
      <c r="B129" s="5" t="str">
        <f t="shared" si="5"/>
        <v>May</v>
      </c>
      <c r="C129" t="s">
        <v>17</v>
      </c>
      <c r="D129" t="s">
        <v>12</v>
      </c>
      <c r="E129" s="3">
        <v>68</v>
      </c>
      <c r="F129" s="3">
        <v>266.76</v>
      </c>
      <c r="G129" s="3">
        <f t="shared" si="6"/>
        <v>18139.68</v>
      </c>
      <c r="H129" s="3">
        <v>1340.41</v>
      </c>
      <c r="I129" s="3">
        <f t="shared" si="7"/>
        <v>16799.27</v>
      </c>
      <c r="J129" s="3">
        <v>6776.93</v>
      </c>
      <c r="K129" s="3">
        <f t="shared" si="8"/>
        <v>10022.34</v>
      </c>
      <c r="L129" s="9">
        <f t="shared" si="9"/>
        <v>0.59659378056308399</v>
      </c>
    </row>
    <row r="130" spans="1:12" x14ac:dyDescent="0.3">
      <c r="A130" s="5">
        <v>45413</v>
      </c>
      <c r="B130" s="5" t="str">
        <f t="shared" si="5"/>
        <v>May</v>
      </c>
      <c r="C130" t="s">
        <v>17</v>
      </c>
      <c r="D130" t="s">
        <v>13</v>
      </c>
      <c r="E130" s="3">
        <v>269</v>
      </c>
      <c r="F130" s="3">
        <v>750.05</v>
      </c>
      <c r="G130" s="3">
        <f t="shared" si="6"/>
        <v>201763.44999999998</v>
      </c>
      <c r="H130" s="3">
        <v>22425.22</v>
      </c>
      <c r="I130" s="3">
        <f t="shared" si="7"/>
        <v>179338.22999999998</v>
      </c>
      <c r="J130" s="3">
        <v>113011.5</v>
      </c>
      <c r="K130" s="3">
        <f t="shared" si="8"/>
        <v>66326.729999999981</v>
      </c>
      <c r="L130" s="9">
        <f t="shared" si="9"/>
        <v>0.36984155581328082</v>
      </c>
    </row>
    <row r="131" spans="1:12" x14ac:dyDescent="0.3">
      <c r="A131" s="5">
        <v>45413</v>
      </c>
      <c r="B131" s="5" t="str">
        <f t="shared" ref="B131:B194" si="10">TEXT(A131, "MMMM")</f>
        <v>May</v>
      </c>
      <c r="C131" t="s">
        <v>17</v>
      </c>
      <c r="D131" t="s">
        <v>14</v>
      </c>
      <c r="E131" s="3">
        <v>432</v>
      </c>
      <c r="F131" s="3">
        <v>831.67</v>
      </c>
      <c r="G131" s="3">
        <f t="shared" ref="G131:G194" si="11">$E131*$F131</f>
        <v>359281.44</v>
      </c>
      <c r="H131" s="3">
        <v>40206.01</v>
      </c>
      <c r="I131" s="3">
        <f t="shared" ref="I131:I194" si="12">$G131-$H131</f>
        <v>319075.43</v>
      </c>
      <c r="J131" s="3">
        <v>183471.76</v>
      </c>
      <c r="K131" s="3">
        <f t="shared" ref="K131:K194" si="13">I131-J131</f>
        <v>135603.66999999998</v>
      </c>
      <c r="L131" s="9">
        <f t="shared" ref="L131:L194" si="14">(($K131/$I131))</f>
        <v>0.42498938260460856</v>
      </c>
    </row>
    <row r="132" spans="1:12" x14ac:dyDescent="0.3">
      <c r="A132" s="5">
        <v>45413</v>
      </c>
      <c r="B132" s="5" t="str">
        <f t="shared" si="10"/>
        <v>May</v>
      </c>
      <c r="C132" t="s">
        <v>17</v>
      </c>
      <c r="D132" t="s">
        <v>15</v>
      </c>
      <c r="E132" s="3">
        <v>239</v>
      </c>
      <c r="F132" s="3">
        <v>570.23</v>
      </c>
      <c r="G132" s="3">
        <f t="shared" si="11"/>
        <v>136284.97</v>
      </c>
      <c r="H132" s="3">
        <v>9765.7999999999993</v>
      </c>
      <c r="I132" s="3">
        <f t="shared" si="12"/>
        <v>126519.17</v>
      </c>
      <c r="J132" s="3">
        <v>53753.87</v>
      </c>
      <c r="K132" s="3">
        <f t="shared" si="13"/>
        <v>72765.299999999988</v>
      </c>
      <c r="L132" s="9">
        <f t="shared" si="14"/>
        <v>0.57513260638684227</v>
      </c>
    </row>
    <row r="133" spans="1:12" x14ac:dyDescent="0.3">
      <c r="A133" s="5">
        <v>45413</v>
      </c>
      <c r="B133" s="5" t="str">
        <f t="shared" si="10"/>
        <v>May</v>
      </c>
      <c r="C133" t="s">
        <v>17</v>
      </c>
      <c r="D133" t="s">
        <v>16</v>
      </c>
      <c r="E133" s="3">
        <v>466</v>
      </c>
      <c r="F133" s="3">
        <v>384.78</v>
      </c>
      <c r="G133" s="3">
        <f t="shared" si="11"/>
        <v>179307.47999999998</v>
      </c>
      <c r="H133" s="3">
        <v>25906.95</v>
      </c>
      <c r="I133" s="3">
        <f t="shared" si="12"/>
        <v>153400.52999999997</v>
      </c>
      <c r="J133" s="3">
        <v>61919.56</v>
      </c>
      <c r="K133" s="3">
        <f t="shared" si="13"/>
        <v>91480.969999999972</v>
      </c>
      <c r="L133" s="9">
        <f t="shared" si="14"/>
        <v>0.59635367622263102</v>
      </c>
    </row>
    <row r="134" spans="1:12" x14ac:dyDescent="0.3">
      <c r="A134" s="5">
        <v>45413</v>
      </c>
      <c r="B134" s="5" t="str">
        <f t="shared" si="10"/>
        <v>May</v>
      </c>
      <c r="C134" t="s">
        <v>18</v>
      </c>
      <c r="D134" t="s">
        <v>11</v>
      </c>
      <c r="E134" s="3">
        <v>209</v>
      </c>
      <c r="F134" s="3">
        <v>733.81</v>
      </c>
      <c r="G134" s="3">
        <f t="shared" si="11"/>
        <v>153366.28999999998</v>
      </c>
      <c r="H134" s="3">
        <v>7423.38</v>
      </c>
      <c r="I134" s="3">
        <f t="shared" si="12"/>
        <v>145942.90999999997</v>
      </c>
      <c r="J134" s="3">
        <v>60277.37</v>
      </c>
      <c r="K134" s="3">
        <f t="shared" si="13"/>
        <v>85665.539999999979</v>
      </c>
      <c r="L134" s="9">
        <f t="shared" si="14"/>
        <v>0.58697979915571097</v>
      </c>
    </row>
    <row r="135" spans="1:12" x14ac:dyDescent="0.3">
      <c r="A135" s="5">
        <v>45413</v>
      </c>
      <c r="B135" s="5" t="str">
        <f t="shared" si="10"/>
        <v>May</v>
      </c>
      <c r="C135" t="s">
        <v>18</v>
      </c>
      <c r="D135" t="s">
        <v>12</v>
      </c>
      <c r="E135" s="3">
        <v>262</v>
      </c>
      <c r="F135" s="3">
        <v>1192.6099999999999</v>
      </c>
      <c r="G135" s="3">
        <f t="shared" si="11"/>
        <v>312463.81999999995</v>
      </c>
      <c r="H135" s="3">
        <v>3458.81</v>
      </c>
      <c r="I135" s="3">
        <f t="shared" si="12"/>
        <v>309005.00999999995</v>
      </c>
      <c r="J135" s="3">
        <v>174945.13</v>
      </c>
      <c r="K135" s="3">
        <f t="shared" si="13"/>
        <v>134059.87999999995</v>
      </c>
      <c r="L135" s="9">
        <f t="shared" si="14"/>
        <v>0.43384371017155987</v>
      </c>
    </row>
    <row r="136" spans="1:12" x14ac:dyDescent="0.3">
      <c r="A136" s="5">
        <v>45413</v>
      </c>
      <c r="B136" s="5" t="str">
        <f t="shared" si="10"/>
        <v>May</v>
      </c>
      <c r="C136" t="s">
        <v>18</v>
      </c>
      <c r="D136" t="s">
        <v>13</v>
      </c>
      <c r="E136" s="3">
        <v>69</v>
      </c>
      <c r="F136" s="3">
        <v>229.21</v>
      </c>
      <c r="G136" s="3">
        <f t="shared" si="11"/>
        <v>15815.49</v>
      </c>
      <c r="H136" s="3">
        <v>394.32</v>
      </c>
      <c r="I136" s="3">
        <f t="shared" si="12"/>
        <v>15421.17</v>
      </c>
      <c r="J136" s="3">
        <v>7171.5</v>
      </c>
      <c r="K136" s="3">
        <f t="shared" si="13"/>
        <v>8249.67</v>
      </c>
      <c r="L136" s="9">
        <f t="shared" si="14"/>
        <v>0.53495746431690983</v>
      </c>
    </row>
    <row r="137" spans="1:12" x14ac:dyDescent="0.3">
      <c r="A137" s="5">
        <v>45413</v>
      </c>
      <c r="B137" s="5" t="str">
        <f t="shared" si="10"/>
        <v>May</v>
      </c>
      <c r="C137" t="s">
        <v>18</v>
      </c>
      <c r="D137" t="s">
        <v>14</v>
      </c>
      <c r="E137" s="3">
        <v>192</v>
      </c>
      <c r="F137" s="3">
        <v>627.27</v>
      </c>
      <c r="G137" s="3">
        <f t="shared" si="11"/>
        <v>120435.84</v>
      </c>
      <c r="H137" s="3">
        <v>11337.07</v>
      </c>
      <c r="I137" s="3">
        <f t="shared" si="12"/>
        <v>109098.76999999999</v>
      </c>
      <c r="J137" s="3">
        <v>62763.9</v>
      </c>
      <c r="K137" s="3">
        <f t="shared" si="13"/>
        <v>46334.869999999988</v>
      </c>
      <c r="L137" s="9">
        <f t="shared" si="14"/>
        <v>0.42470570474809194</v>
      </c>
    </row>
    <row r="138" spans="1:12" x14ac:dyDescent="0.3">
      <c r="A138" s="5">
        <v>45413</v>
      </c>
      <c r="B138" s="5" t="str">
        <f t="shared" si="10"/>
        <v>May</v>
      </c>
      <c r="C138" t="s">
        <v>18</v>
      </c>
      <c r="D138" t="s">
        <v>15</v>
      </c>
      <c r="E138" s="3">
        <v>193</v>
      </c>
      <c r="F138" s="3">
        <v>923.96</v>
      </c>
      <c r="G138" s="3">
        <f t="shared" si="11"/>
        <v>178324.28</v>
      </c>
      <c r="H138" s="3">
        <v>24481.81</v>
      </c>
      <c r="I138" s="3">
        <f t="shared" si="12"/>
        <v>153842.47</v>
      </c>
      <c r="J138" s="3">
        <v>105783.73</v>
      </c>
      <c r="K138" s="3">
        <f t="shared" si="13"/>
        <v>48058.740000000005</v>
      </c>
      <c r="L138" s="9">
        <f t="shared" si="14"/>
        <v>0.31238929016155292</v>
      </c>
    </row>
    <row r="139" spans="1:12" x14ac:dyDescent="0.3">
      <c r="A139" s="5">
        <v>45413</v>
      </c>
      <c r="B139" s="5" t="str">
        <f t="shared" si="10"/>
        <v>May</v>
      </c>
      <c r="C139" t="s">
        <v>18</v>
      </c>
      <c r="D139" t="s">
        <v>16</v>
      </c>
      <c r="E139" s="3">
        <v>321</v>
      </c>
      <c r="F139" s="3">
        <v>1084.78</v>
      </c>
      <c r="G139" s="3">
        <f t="shared" si="11"/>
        <v>348214.38</v>
      </c>
      <c r="H139" s="3">
        <v>23799.94</v>
      </c>
      <c r="I139" s="3">
        <f t="shared" si="12"/>
        <v>324414.44</v>
      </c>
      <c r="J139" s="3">
        <v>190119.77</v>
      </c>
      <c r="K139" s="3">
        <f t="shared" si="13"/>
        <v>134294.67000000001</v>
      </c>
      <c r="L139" s="9">
        <f t="shared" si="14"/>
        <v>0.41396021089566792</v>
      </c>
    </row>
    <row r="140" spans="1:12" x14ac:dyDescent="0.3">
      <c r="A140" s="5">
        <v>45413</v>
      </c>
      <c r="B140" s="5" t="str">
        <f t="shared" si="10"/>
        <v>May</v>
      </c>
      <c r="C140" t="s">
        <v>19</v>
      </c>
      <c r="D140" t="s">
        <v>11</v>
      </c>
      <c r="E140" s="3">
        <v>57</v>
      </c>
      <c r="F140" s="3">
        <v>328.16</v>
      </c>
      <c r="G140" s="3">
        <f t="shared" si="11"/>
        <v>18705.120000000003</v>
      </c>
      <c r="H140" s="3">
        <v>1814.91</v>
      </c>
      <c r="I140" s="3">
        <f t="shared" si="12"/>
        <v>16890.210000000003</v>
      </c>
      <c r="J140" s="3">
        <v>8723.4599999999991</v>
      </c>
      <c r="K140" s="3">
        <f t="shared" si="13"/>
        <v>8166.7500000000036</v>
      </c>
      <c r="L140" s="9">
        <f t="shared" si="14"/>
        <v>0.48351974309378049</v>
      </c>
    </row>
    <row r="141" spans="1:12" x14ac:dyDescent="0.3">
      <c r="A141" s="5">
        <v>45413</v>
      </c>
      <c r="B141" s="5" t="str">
        <f t="shared" si="10"/>
        <v>May</v>
      </c>
      <c r="C141" t="s">
        <v>19</v>
      </c>
      <c r="D141" t="s">
        <v>12</v>
      </c>
      <c r="E141" s="3">
        <v>365</v>
      </c>
      <c r="F141" s="3">
        <v>762.84</v>
      </c>
      <c r="G141" s="3">
        <f t="shared" si="11"/>
        <v>278436.60000000003</v>
      </c>
      <c r="H141" s="3">
        <v>3246.63</v>
      </c>
      <c r="I141" s="3">
        <f t="shared" si="12"/>
        <v>275189.97000000003</v>
      </c>
      <c r="J141" s="3">
        <v>190519.09</v>
      </c>
      <c r="K141" s="3">
        <f t="shared" si="13"/>
        <v>84670.880000000034</v>
      </c>
      <c r="L141" s="9">
        <f t="shared" si="14"/>
        <v>0.30768156266741853</v>
      </c>
    </row>
    <row r="142" spans="1:12" x14ac:dyDescent="0.3">
      <c r="A142" s="5">
        <v>45413</v>
      </c>
      <c r="B142" s="5" t="str">
        <f t="shared" si="10"/>
        <v>May</v>
      </c>
      <c r="C142" t="s">
        <v>19</v>
      </c>
      <c r="D142" t="s">
        <v>13</v>
      </c>
      <c r="E142" s="3">
        <v>241</v>
      </c>
      <c r="F142" s="3">
        <v>625.9</v>
      </c>
      <c r="G142" s="3">
        <f t="shared" si="11"/>
        <v>150841.9</v>
      </c>
      <c r="H142" s="3">
        <v>731.19</v>
      </c>
      <c r="I142" s="3">
        <f t="shared" si="12"/>
        <v>150110.71</v>
      </c>
      <c r="J142" s="3">
        <v>72642.929999999993</v>
      </c>
      <c r="K142" s="3">
        <f t="shared" si="13"/>
        <v>77467.78</v>
      </c>
      <c r="L142" s="9">
        <f t="shared" si="14"/>
        <v>0.51607097188468432</v>
      </c>
    </row>
    <row r="143" spans="1:12" x14ac:dyDescent="0.3">
      <c r="A143" s="5">
        <v>45413</v>
      </c>
      <c r="B143" s="5" t="str">
        <f t="shared" si="10"/>
        <v>May</v>
      </c>
      <c r="C143" t="s">
        <v>19</v>
      </c>
      <c r="D143" t="s">
        <v>14</v>
      </c>
      <c r="E143" s="3">
        <v>261</v>
      </c>
      <c r="F143" s="3">
        <v>782.92</v>
      </c>
      <c r="G143" s="3">
        <f t="shared" si="11"/>
        <v>204342.12</v>
      </c>
      <c r="H143" s="3">
        <v>8305.2099999999991</v>
      </c>
      <c r="I143" s="3">
        <f t="shared" si="12"/>
        <v>196036.91</v>
      </c>
      <c r="J143" s="3">
        <v>86247.52</v>
      </c>
      <c r="K143" s="3">
        <f t="shared" si="13"/>
        <v>109789.39</v>
      </c>
      <c r="L143" s="9">
        <f t="shared" si="14"/>
        <v>0.56004448345977298</v>
      </c>
    </row>
    <row r="144" spans="1:12" x14ac:dyDescent="0.3">
      <c r="A144" s="5">
        <v>45413</v>
      </c>
      <c r="B144" s="5" t="str">
        <f t="shared" si="10"/>
        <v>May</v>
      </c>
      <c r="C144" t="s">
        <v>19</v>
      </c>
      <c r="D144" t="s">
        <v>15</v>
      </c>
      <c r="E144" s="3">
        <v>84</v>
      </c>
      <c r="F144" s="3">
        <v>1013.66</v>
      </c>
      <c r="G144" s="3">
        <f t="shared" si="11"/>
        <v>85147.44</v>
      </c>
      <c r="H144" s="3">
        <v>12130.95</v>
      </c>
      <c r="I144" s="3">
        <f t="shared" si="12"/>
        <v>73016.490000000005</v>
      </c>
      <c r="J144" s="3">
        <v>45103.44</v>
      </c>
      <c r="K144" s="3">
        <f t="shared" si="13"/>
        <v>27913.050000000003</v>
      </c>
      <c r="L144" s="9">
        <f t="shared" si="14"/>
        <v>0.38228419361160748</v>
      </c>
    </row>
    <row r="145" spans="1:12" x14ac:dyDescent="0.3">
      <c r="A145" s="5">
        <v>45413</v>
      </c>
      <c r="B145" s="5" t="str">
        <f t="shared" si="10"/>
        <v>May</v>
      </c>
      <c r="C145" t="s">
        <v>19</v>
      </c>
      <c r="D145" t="s">
        <v>16</v>
      </c>
      <c r="E145" s="3">
        <v>352</v>
      </c>
      <c r="F145" s="3">
        <v>1115.1400000000001</v>
      </c>
      <c r="G145" s="3">
        <f t="shared" si="11"/>
        <v>392529.28</v>
      </c>
      <c r="H145" s="3">
        <v>4872.18</v>
      </c>
      <c r="I145" s="3">
        <f t="shared" si="12"/>
        <v>387657.10000000003</v>
      </c>
      <c r="J145" s="3">
        <v>257016.05</v>
      </c>
      <c r="K145" s="3">
        <f t="shared" si="13"/>
        <v>130641.05000000005</v>
      </c>
      <c r="L145" s="9">
        <f t="shared" si="14"/>
        <v>0.33700156659068037</v>
      </c>
    </row>
    <row r="146" spans="1:12" x14ac:dyDescent="0.3">
      <c r="A146" s="5">
        <v>45413</v>
      </c>
      <c r="B146" s="5" t="str">
        <f t="shared" si="10"/>
        <v>May</v>
      </c>
      <c r="C146" t="s">
        <v>20</v>
      </c>
      <c r="D146" t="s">
        <v>11</v>
      </c>
      <c r="E146" s="3">
        <v>300</v>
      </c>
      <c r="F146" s="3">
        <v>197.48</v>
      </c>
      <c r="G146" s="3">
        <f t="shared" si="11"/>
        <v>59244</v>
      </c>
      <c r="H146" s="3">
        <v>234.31</v>
      </c>
      <c r="I146" s="3">
        <f t="shared" si="12"/>
        <v>59009.69</v>
      </c>
      <c r="J146" s="3">
        <v>30268.37</v>
      </c>
      <c r="K146" s="3">
        <f t="shared" si="13"/>
        <v>28741.320000000003</v>
      </c>
      <c r="L146" s="9">
        <f t="shared" si="14"/>
        <v>0.48706102336751816</v>
      </c>
    </row>
    <row r="147" spans="1:12" x14ac:dyDescent="0.3">
      <c r="A147" s="5">
        <v>45413</v>
      </c>
      <c r="B147" s="5" t="str">
        <f t="shared" si="10"/>
        <v>May</v>
      </c>
      <c r="C147" t="s">
        <v>20</v>
      </c>
      <c r="D147" t="s">
        <v>12</v>
      </c>
      <c r="E147" s="3">
        <v>114</v>
      </c>
      <c r="F147" s="3">
        <v>654.39</v>
      </c>
      <c r="G147" s="3">
        <f t="shared" si="11"/>
        <v>74600.459999999992</v>
      </c>
      <c r="H147" s="3">
        <v>11025.42</v>
      </c>
      <c r="I147" s="3">
        <f t="shared" si="12"/>
        <v>63575.039999999994</v>
      </c>
      <c r="J147" s="3">
        <v>32615.37</v>
      </c>
      <c r="K147" s="3">
        <f t="shared" si="13"/>
        <v>30959.669999999995</v>
      </c>
      <c r="L147" s="9">
        <f t="shared" si="14"/>
        <v>0.48697838019449141</v>
      </c>
    </row>
    <row r="148" spans="1:12" x14ac:dyDescent="0.3">
      <c r="A148" s="5">
        <v>45413</v>
      </c>
      <c r="B148" s="5" t="str">
        <f t="shared" si="10"/>
        <v>May</v>
      </c>
      <c r="C148" t="s">
        <v>20</v>
      </c>
      <c r="D148" t="s">
        <v>13</v>
      </c>
      <c r="E148" s="3">
        <v>331</v>
      </c>
      <c r="F148" s="3">
        <v>549.94000000000005</v>
      </c>
      <c r="G148" s="3">
        <f t="shared" si="11"/>
        <v>182030.14</v>
      </c>
      <c r="H148" s="3">
        <v>26483.05</v>
      </c>
      <c r="I148" s="3">
        <f t="shared" si="12"/>
        <v>155547.09000000003</v>
      </c>
      <c r="J148" s="3">
        <v>101515.58</v>
      </c>
      <c r="K148" s="3">
        <f t="shared" si="13"/>
        <v>54031.510000000024</v>
      </c>
      <c r="L148" s="9">
        <f t="shared" si="14"/>
        <v>0.34736432549139951</v>
      </c>
    </row>
    <row r="149" spans="1:12" x14ac:dyDescent="0.3">
      <c r="A149" s="5">
        <v>45413</v>
      </c>
      <c r="B149" s="5" t="str">
        <f t="shared" si="10"/>
        <v>May</v>
      </c>
      <c r="C149" t="s">
        <v>20</v>
      </c>
      <c r="D149" t="s">
        <v>14</v>
      </c>
      <c r="E149" s="3">
        <v>466</v>
      </c>
      <c r="F149" s="3">
        <v>642.13</v>
      </c>
      <c r="G149" s="3">
        <f t="shared" si="11"/>
        <v>299232.58</v>
      </c>
      <c r="H149" s="3">
        <v>18619.13</v>
      </c>
      <c r="I149" s="3">
        <f t="shared" si="12"/>
        <v>280613.45</v>
      </c>
      <c r="J149" s="3">
        <v>135261.89000000001</v>
      </c>
      <c r="K149" s="3">
        <f t="shared" si="13"/>
        <v>145351.56</v>
      </c>
      <c r="L149" s="9">
        <f t="shared" si="14"/>
        <v>0.51797788024772151</v>
      </c>
    </row>
    <row r="150" spans="1:12" x14ac:dyDescent="0.3">
      <c r="A150" s="5">
        <v>45413</v>
      </c>
      <c r="B150" s="5" t="str">
        <f t="shared" si="10"/>
        <v>May</v>
      </c>
      <c r="C150" t="s">
        <v>20</v>
      </c>
      <c r="D150" t="s">
        <v>15</v>
      </c>
      <c r="E150" s="3">
        <v>360</v>
      </c>
      <c r="F150" s="3">
        <v>1057.96</v>
      </c>
      <c r="G150" s="3">
        <f t="shared" si="11"/>
        <v>380865.60000000003</v>
      </c>
      <c r="H150" s="3">
        <v>46440.9</v>
      </c>
      <c r="I150" s="3">
        <f t="shared" si="12"/>
        <v>334424.7</v>
      </c>
      <c r="J150" s="3">
        <v>234068.96</v>
      </c>
      <c r="K150" s="3">
        <f t="shared" si="13"/>
        <v>100355.74000000002</v>
      </c>
      <c r="L150" s="9">
        <f t="shared" si="14"/>
        <v>0.30008471264233777</v>
      </c>
    </row>
    <row r="151" spans="1:12" x14ac:dyDescent="0.3">
      <c r="A151" s="5">
        <v>45413</v>
      </c>
      <c r="B151" s="5" t="str">
        <f t="shared" si="10"/>
        <v>May</v>
      </c>
      <c r="C151" t="s">
        <v>20</v>
      </c>
      <c r="D151" t="s">
        <v>16</v>
      </c>
      <c r="E151" s="3">
        <v>407</v>
      </c>
      <c r="F151" s="3">
        <v>1108.82</v>
      </c>
      <c r="G151" s="3">
        <f t="shared" si="11"/>
        <v>451289.74</v>
      </c>
      <c r="H151" s="3">
        <v>39610.800000000003</v>
      </c>
      <c r="I151" s="3">
        <f t="shared" si="12"/>
        <v>411678.94</v>
      </c>
      <c r="J151" s="3">
        <v>254350.17</v>
      </c>
      <c r="K151" s="3">
        <f t="shared" si="13"/>
        <v>157328.76999999999</v>
      </c>
      <c r="L151" s="9">
        <f t="shared" si="14"/>
        <v>0.38216375605708658</v>
      </c>
    </row>
    <row r="152" spans="1:12" x14ac:dyDescent="0.3">
      <c r="A152" s="5">
        <v>45444</v>
      </c>
      <c r="B152" s="5" t="str">
        <f t="shared" si="10"/>
        <v>June</v>
      </c>
      <c r="C152" t="s">
        <v>10</v>
      </c>
      <c r="D152" t="s">
        <v>11</v>
      </c>
      <c r="E152" s="3">
        <v>251</v>
      </c>
      <c r="F152" s="3">
        <v>1042.1300000000001</v>
      </c>
      <c r="G152" s="3">
        <f t="shared" si="11"/>
        <v>261574.63000000003</v>
      </c>
      <c r="H152" s="3">
        <v>9705</v>
      </c>
      <c r="I152" s="3">
        <f t="shared" si="12"/>
        <v>251869.63000000003</v>
      </c>
      <c r="J152" s="3">
        <v>134791.37</v>
      </c>
      <c r="K152" s="3">
        <f t="shared" si="13"/>
        <v>117078.26000000004</v>
      </c>
      <c r="L152" s="9">
        <f t="shared" si="14"/>
        <v>0.46483674907530542</v>
      </c>
    </row>
    <row r="153" spans="1:12" x14ac:dyDescent="0.3">
      <c r="A153" s="5">
        <v>45444</v>
      </c>
      <c r="B153" s="5" t="str">
        <f t="shared" si="10"/>
        <v>June</v>
      </c>
      <c r="C153" t="s">
        <v>10</v>
      </c>
      <c r="D153" t="s">
        <v>12</v>
      </c>
      <c r="E153" s="3">
        <v>415</v>
      </c>
      <c r="F153" s="3">
        <v>414.01</v>
      </c>
      <c r="G153" s="3">
        <f t="shared" si="11"/>
        <v>171814.15</v>
      </c>
      <c r="H153" s="3">
        <v>7080.42</v>
      </c>
      <c r="I153" s="3">
        <f t="shared" si="12"/>
        <v>164733.72999999998</v>
      </c>
      <c r="J153" s="3">
        <v>76134.710000000006</v>
      </c>
      <c r="K153" s="3">
        <f t="shared" si="13"/>
        <v>88599.019999999975</v>
      </c>
      <c r="L153" s="9">
        <f t="shared" si="14"/>
        <v>0.53783168753600119</v>
      </c>
    </row>
    <row r="154" spans="1:12" x14ac:dyDescent="0.3">
      <c r="A154" s="5">
        <v>45444</v>
      </c>
      <c r="B154" s="5" t="str">
        <f t="shared" si="10"/>
        <v>June</v>
      </c>
      <c r="C154" t="s">
        <v>10</v>
      </c>
      <c r="D154" t="s">
        <v>13</v>
      </c>
      <c r="E154" s="3">
        <v>498</v>
      </c>
      <c r="F154" s="3">
        <v>855.29</v>
      </c>
      <c r="G154" s="3">
        <f t="shared" si="11"/>
        <v>425934.42</v>
      </c>
      <c r="H154" s="3">
        <v>39492.31</v>
      </c>
      <c r="I154" s="3">
        <f t="shared" si="12"/>
        <v>386442.11</v>
      </c>
      <c r="J154" s="3">
        <v>196099.59</v>
      </c>
      <c r="K154" s="3">
        <f t="shared" si="13"/>
        <v>190342.52</v>
      </c>
      <c r="L154" s="9">
        <f t="shared" si="14"/>
        <v>0.49255118703290385</v>
      </c>
    </row>
    <row r="155" spans="1:12" x14ac:dyDescent="0.3">
      <c r="A155" s="5">
        <v>45444</v>
      </c>
      <c r="B155" s="5" t="str">
        <f t="shared" si="10"/>
        <v>June</v>
      </c>
      <c r="C155" t="s">
        <v>10</v>
      </c>
      <c r="D155" t="s">
        <v>14</v>
      </c>
      <c r="E155" s="3">
        <v>121</v>
      </c>
      <c r="F155" s="3">
        <v>173.29</v>
      </c>
      <c r="G155" s="3">
        <f t="shared" si="11"/>
        <v>20968.09</v>
      </c>
      <c r="H155" s="3">
        <v>1566.84</v>
      </c>
      <c r="I155" s="3">
        <f t="shared" si="12"/>
        <v>19401.25</v>
      </c>
      <c r="J155" s="3">
        <v>10532.22</v>
      </c>
      <c r="K155" s="3">
        <f t="shared" si="13"/>
        <v>8869.0300000000007</v>
      </c>
      <c r="L155" s="9">
        <f t="shared" si="14"/>
        <v>0.45713704013916634</v>
      </c>
    </row>
    <row r="156" spans="1:12" x14ac:dyDescent="0.3">
      <c r="A156" s="5">
        <v>45444</v>
      </c>
      <c r="B156" s="5" t="str">
        <f t="shared" si="10"/>
        <v>June</v>
      </c>
      <c r="C156" t="s">
        <v>10</v>
      </c>
      <c r="D156" t="s">
        <v>15</v>
      </c>
      <c r="E156" s="3">
        <v>308</v>
      </c>
      <c r="F156" s="3">
        <v>696.17</v>
      </c>
      <c r="G156" s="3">
        <f t="shared" si="11"/>
        <v>214420.36</v>
      </c>
      <c r="H156" s="3">
        <v>27408.76</v>
      </c>
      <c r="I156" s="3">
        <f t="shared" si="12"/>
        <v>187011.59999999998</v>
      </c>
      <c r="J156" s="3">
        <v>105768.53</v>
      </c>
      <c r="K156" s="3">
        <f t="shared" si="13"/>
        <v>81243.069999999978</v>
      </c>
      <c r="L156" s="9">
        <f t="shared" si="14"/>
        <v>0.43442797131300942</v>
      </c>
    </row>
    <row r="157" spans="1:12" x14ac:dyDescent="0.3">
      <c r="A157" s="5">
        <v>45444</v>
      </c>
      <c r="B157" s="5" t="str">
        <f t="shared" si="10"/>
        <v>June</v>
      </c>
      <c r="C157" t="s">
        <v>10</v>
      </c>
      <c r="D157" t="s">
        <v>16</v>
      </c>
      <c r="E157" s="3">
        <v>438</v>
      </c>
      <c r="F157" s="3">
        <v>242.83</v>
      </c>
      <c r="G157" s="3">
        <f t="shared" si="11"/>
        <v>106359.54000000001</v>
      </c>
      <c r="H157" s="3">
        <v>12632.61</v>
      </c>
      <c r="I157" s="3">
        <f t="shared" si="12"/>
        <v>93726.930000000008</v>
      </c>
      <c r="J157" s="3">
        <v>54079.199999999997</v>
      </c>
      <c r="K157" s="3">
        <f t="shared" si="13"/>
        <v>39647.73000000001</v>
      </c>
      <c r="L157" s="9">
        <f t="shared" si="14"/>
        <v>0.42301321509196993</v>
      </c>
    </row>
    <row r="158" spans="1:12" x14ac:dyDescent="0.3">
      <c r="A158" s="5">
        <v>45444</v>
      </c>
      <c r="B158" s="5" t="str">
        <f t="shared" si="10"/>
        <v>June</v>
      </c>
      <c r="C158" t="s">
        <v>17</v>
      </c>
      <c r="D158" t="s">
        <v>11</v>
      </c>
      <c r="E158" s="3">
        <v>304</v>
      </c>
      <c r="F158" s="3">
        <v>180.22</v>
      </c>
      <c r="G158" s="3">
        <f t="shared" si="11"/>
        <v>54786.879999999997</v>
      </c>
      <c r="H158" s="3">
        <v>6205.74</v>
      </c>
      <c r="I158" s="3">
        <f t="shared" si="12"/>
        <v>48581.14</v>
      </c>
      <c r="J158" s="3">
        <v>28473.06</v>
      </c>
      <c r="K158" s="3">
        <f t="shared" si="13"/>
        <v>20108.079999999998</v>
      </c>
      <c r="L158" s="9">
        <f t="shared" si="14"/>
        <v>0.41390712527536405</v>
      </c>
    </row>
    <row r="159" spans="1:12" x14ac:dyDescent="0.3">
      <c r="A159" s="5">
        <v>45444</v>
      </c>
      <c r="B159" s="5" t="str">
        <f t="shared" si="10"/>
        <v>June</v>
      </c>
      <c r="C159" t="s">
        <v>17</v>
      </c>
      <c r="D159" t="s">
        <v>12</v>
      </c>
      <c r="E159" s="3">
        <v>115</v>
      </c>
      <c r="F159" s="3">
        <v>995.3</v>
      </c>
      <c r="G159" s="3">
        <f t="shared" si="11"/>
        <v>114459.5</v>
      </c>
      <c r="H159" s="3">
        <v>15506.13</v>
      </c>
      <c r="I159" s="3">
        <f t="shared" si="12"/>
        <v>98953.37</v>
      </c>
      <c r="J159" s="3">
        <v>57905.45</v>
      </c>
      <c r="K159" s="3">
        <f t="shared" si="13"/>
        <v>41047.919999999998</v>
      </c>
      <c r="L159" s="9">
        <f t="shared" si="14"/>
        <v>0.41482083935089831</v>
      </c>
    </row>
    <row r="160" spans="1:12" x14ac:dyDescent="0.3">
      <c r="A160" s="5">
        <v>45444</v>
      </c>
      <c r="B160" s="5" t="str">
        <f t="shared" si="10"/>
        <v>June</v>
      </c>
      <c r="C160" t="s">
        <v>17</v>
      </c>
      <c r="D160" t="s">
        <v>13</v>
      </c>
      <c r="E160" s="3">
        <v>275</v>
      </c>
      <c r="F160" s="3">
        <v>518.12</v>
      </c>
      <c r="G160" s="3">
        <f t="shared" si="11"/>
        <v>142483</v>
      </c>
      <c r="H160" s="3">
        <v>12607.99</v>
      </c>
      <c r="I160" s="3">
        <f t="shared" si="12"/>
        <v>129875.01</v>
      </c>
      <c r="J160" s="3">
        <v>67232.81</v>
      </c>
      <c r="K160" s="3">
        <f t="shared" si="13"/>
        <v>62642.2</v>
      </c>
      <c r="L160" s="9">
        <f t="shared" si="14"/>
        <v>0.48232681560524998</v>
      </c>
    </row>
    <row r="161" spans="1:12" x14ac:dyDescent="0.3">
      <c r="A161" s="5">
        <v>45444</v>
      </c>
      <c r="B161" s="5" t="str">
        <f t="shared" si="10"/>
        <v>June</v>
      </c>
      <c r="C161" t="s">
        <v>17</v>
      </c>
      <c r="D161" t="s">
        <v>14</v>
      </c>
      <c r="E161" s="3">
        <v>396</v>
      </c>
      <c r="F161" s="3">
        <v>245.55</v>
      </c>
      <c r="G161" s="3">
        <f t="shared" si="11"/>
        <v>97237.8</v>
      </c>
      <c r="H161" s="3">
        <v>10594.99</v>
      </c>
      <c r="I161" s="3">
        <f t="shared" si="12"/>
        <v>86642.81</v>
      </c>
      <c r="J161" s="3">
        <v>48886.81</v>
      </c>
      <c r="K161" s="3">
        <f t="shared" si="13"/>
        <v>37756</v>
      </c>
      <c r="L161" s="9">
        <f t="shared" si="14"/>
        <v>0.43576610684718098</v>
      </c>
    </row>
    <row r="162" spans="1:12" x14ac:dyDescent="0.3">
      <c r="A162" s="5">
        <v>45444</v>
      </c>
      <c r="B162" s="5" t="str">
        <f t="shared" si="10"/>
        <v>June</v>
      </c>
      <c r="C162" t="s">
        <v>17</v>
      </c>
      <c r="D162" t="s">
        <v>15</v>
      </c>
      <c r="E162" s="3">
        <v>384</v>
      </c>
      <c r="F162" s="3">
        <v>566.37</v>
      </c>
      <c r="G162" s="3">
        <f t="shared" si="11"/>
        <v>217486.08000000002</v>
      </c>
      <c r="H162" s="3">
        <v>20294.28</v>
      </c>
      <c r="I162" s="3">
        <f t="shared" si="12"/>
        <v>197191.80000000002</v>
      </c>
      <c r="J162" s="3">
        <v>129892.04</v>
      </c>
      <c r="K162" s="3">
        <f t="shared" si="13"/>
        <v>67299.760000000024</v>
      </c>
      <c r="L162" s="9">
        <f t="shared" si="14"/>
        <v>0.34129086503597017</v>
      </c>
    </row>
    <row r="163" spans="1:12" x14ac:dyDescent="0.3">
      <c r="A163" s="5">
        <v>45444</v>
      </c>
      <c r="B163" s="5" t="str">
        <f t="shared" si="10"/>
        <v>June</v>
      </c>
      <c r="C163" t="s">
        <v>17</v>
      </c>
      <c r="D163" t="s">
        <v>16</v>
      </c>
      <c r="E163" s="3">
        <v>182</v>
      </c>
      <c r="F163" s="3">
        <v>986.3</v>
      </c>
      <c r="G163" s="3">
        <f t="shared" si="11"/>
        <v>179506.6</v>
      </c>
      <c r="H163" s="3">
        <v>12368.37</v>
      </c>
      <c r="I163" s="3">
        <f t="shared" si="12"/>
        <v>167138.23000000001</v>
      </c>
      <c r="J163" s="3">
        <v>109078.99</v>
      </c>
      <c r="K163" s="3">
        <f t="shared" si="13"/>
        <v>58059.240000000005</v>
      </c>
      <c r="L163" s="9">
        <f t="shared" si="14"/>
        <v>0.34737259093865003</v>
      </c>
    </row>
    <row r="164" spans="1:12" x14ac:dyDescent="0.3">
      <c r="A164" s="5">
        <v>45444</v>
      </c>
      <c r="B164" s="5" t="str">
        <f t="shared" si="10"/>
        <v>June</v>
      </c>
      <c r="C164" t="s">
        <v>18</v>
      </c>
      <c r="D164" t="s">
        <v>11</v>
      </c>
      <c r="E164" s="3">
        <v>322</v>
      </c>
      <c r="F164" s="3">
        <v>421.16</v>
      </c>
      <c r="G164" s="3">
        <f t="shared" si="11"/>
        <v>135613.52000000002</v>
      </c>
      <c r="H164" s="3">
        <v>9339.75</v>
      </c>
      <c r="I164" s="3">
        <f t="shared" si="12"/>
        <v>126273.77000000002</v>
      </c>
      <c r="J164" s="3">
        <v>87635.23</v>
      </c>
      <c r="K164" s="3">
        <f t="shared" si="13"/>
        <v>38638.540000000023</v>
      </c>
      <c r="L164" s="9">
        <f t="shared" si="14"/>
        <v>0.30599023059183245</v>
      </c>
    </row>
    <row r="165" spans="1:12" x14ac:dyDescent="0.3">
      <c r="A165" s="5">
        <v>45444</v>
      </c>
      <c r="B165" s="5" t="str">
        <f t="shared" si="10"/>
        <v>June</v>
      </c>
      <c r="C165" t="s">
        <v>18</v>
      </c>
      <c r="D165" t="s">
        <v>12</v>
      </c>
      <c r="E165" s="3">
        <v>102</v>
      </c>
      <c r="F165" s="3">
        <v>514.78</v>
      </c>
      <c r="G165" s="3">
        <f t="shared" si="11"/>
        <v>52507.56</v>
      </c>
      <c r="H165" s="3">
        <v>1647.14</v>
      </c>
      <c r="I165" s="3">
        <f t="shared" si="12"/>
        <v>50860.42</v>
      </c>
      <c r="J165" s="3">
        <v>29188.54</v>
      </c>
      <c r="K165" s="3">
        <f t="shared" si="13"/>
        <v>21671.879999999997</v>
      </c>
      <c r="L165" s="9">
        <f t="shared" si="14"/>
        <v>0.42610501446901144</v>
      </c>
    </row>
    <row r="166" spans="1:12" x14ac:dyDescent="0.3">
      <c r="A166" s="5">
        <v>45444</v>
      </c>
      <c r="B166" s="5" t="str">
        <f t="shared" si="10"/>
        <v>June</v>
      </c>
      <c r="C166" t="s">
        <v>18</v>
      </c>
      <c r="D166" t="s">
        <v>13</v>
      </c>
      <c r="E166" s="3">
        <v>420</v>
      </c>
      <c r="F166" s="3">
        <v>714.13</v>
      </c>
      <c r="G166" s="3">
        <f t="shared" si="11"/>
        <v>299934.59999999998</v>
      </c>
      <c r="H166" s="3">
        <v>20700.849999999999</v>
      </c>
      <c r="I166" s="3">
        <f t="shared" si="12"/>
        <v>279233.75</v>
      </c>
      <c r="J166" s="3">
        <v>160679.43</v>
      </c>
      <c r="K166" s="3">
        <f t="shared" si="13"/>
        <v>118554.32</v>
      </c>
      <c r="L166" s="9">
        <f t="shared" si="14"/>
        <v>0.42457016746722059</v>
      </c>
    </row>
    <row r="167" spans="1:12" x14ac:dyDescent="0.3">
      <c r="A167" s="5">
        <v>45444</v>
      </c>
      <c r="B167" s="5" t="str">
        <f t="shared" si="10"/>
        <v>June</v>
      </c>
      <c r="C167" t="s">
        <v>18</v>
      </c>
      <c r="D167" t="s">
        <v>14</v>
      </c>
      <c r="E167" s="3">
        <v>423</v>
      </c>
      <c r="F167" s="3">
        <v>882.55</v>
      </c>
      <c r="G167" s="3">
        <f t="shared" si="11"/>
        <v>373318.64999999997</v>
      </c>
      <c r="H167" s="3">
        <v>10083.370000000001</v>
      </c>
      <c r="I167" s="3">
        <f t="shared" si="12"/>
        <v>363235.27999999997</v>
      </c>
      <c r="J167" s="3">
        <v>221192.28</v>
      </c>
      <c r="K167" s="3">
        <f t="shared" si="13"/>
        <v>142042.99999999997</v>
      </c>
      <c r="L167" s="9">
        <f t="shared" si="14"/>
        <v>0.39104956985455813</v>
      </c>
    </row>
    <row r="168" spans="1:12" x14ac:dyDescent="0.3">
      <c r="A168" s="5">
        <v>45444</v>
      </c>
      <c r="B168" s="5" t="str">
        <f t="shared" si="10"/>
        <v>June</v>
      </c>
      <c r="C168" t="s">
        <v>18</v>
      </c>
      <c r="D168" t="s">
        <v>15</v>
      </c>
      <c r="E168" s="3">
        <v>330</v>
      </c>
      <c r="F168" s="3">
        <v>1091.6300000000001</v>
      </c>
      <c r="G168" s="3">
        <f t="shared" si="11"/>
        <v>360237.9</v>
      </c>
      <c r="H168" s="3">
        <v>25610.84</v>
      </c>
      <c r="I168" s="3">
        <f t="shared" si="12"/>
        <v>334627.06</v>
      </c>
      <c r="J168" s="3">
        <v>200865.69</v>
      </c>
      <c r="K168" s="3">
        <f t="shared" si="13"/>
        <v>133761.37</v>
      </c>
      <c r="L168" s="9">
        <f t="shared" si="14"/>
        <v>0.39973267553436953</v>
      </c>
    </row>
    <row r="169" spans="1:12" x14ac:dyDescent="0.3">
      <c r="A169" s="5">
        <v>45444</v>
      </c>
      <c r="B169" s="5" t="str">
        <f t="shared" si="10"/>
        <v>June</v>
      </c>
      <c r="C169" t="s">
        <v>18</v>
      </c>
      <c r="D169" t="s">
        <v>16</v>
      </c>
      <c r="E169" s="3">
        <v>483</v>
      </c>
      <c r="F169" s="3">
        <v>782.03</v>
      </c>
      <c r="G169" s="3">
        <f t="shared" si="11"/>
        <v>377720.49</v>
      </c>
      <c r="H169" s="3">
        <v>12682.86</v>
      </c>
      <c r="I169" s="3">
        <f t="shared" si="12"/>
        <v>365037.63</v>
      </c>
      <c r="J169" s="3">
        <v>236010.4</v>
      </c>
      <c r="K169" s="3">
        <f t="shared" si="13"/>
        <v>129027.23000000001</v>
      </c>
      <c r="L169" s="9">
        <f t="shared" si="14"/>
        <v>0.3534628197098475</v>
      </c>
    </row>
    <row r="170" spans="1:12" x14ac:dyDescent="0.3">
      <c r="A170" s="5">
        <v>45444</v>
      </c>
      <c r="B170" s="5" t="str">
        <f t="shared" si="10"/>
        <v>June</v>
      </c>
      <c r="C170" t="s">
        <v>19</v>
      </c>
      <c r="D170" t="s">
        <v>11</v>
      </c>
      <c r="E170" s="3">
        <v>141</v>
      </c>
      <c r="F170" s="3">
        <v>515</v>
      </c>
      <c r="G170" s="3">
        <f t="shared" si="11"/>
        <v>72615</v>
      </c>
      <c r="H170" s="3">
        <v>346.42</v>
      </c>
      <c r="I170" s="3">
        <f t="shared" si="12"/>
        <v>72268.58</v>
      </c>
      <c r="J170" s="3">
        <v>40803.89</v>
      </c>
      <c r="K170" s="3">
        <f t="shared" si="13"/>
        <v>31464.690000000002</v>
      </c>
      <c r="L170" s="9">
        <f t="shared" si="14"/>
        <v>0.43538547457276733</v>
      </c>
    </row>
    <row r="171" spans="1:12" x14ac:dyDescent="0.3">
      <c r="A171" s="5">
        <v>45444</v>
      </c>
      <c r="B171" s="5" t="str">
        <f t="shared" si="10"/>
        <v>June</v>
      </c>
      <c r="C171" t="s">
        <v>19</v>
      </c>
      <c r="D171" t="s">
        <v>12</v>
      </c>
      <c r="E171" s="3">
        <v>182</v>
      </c>
      <c r="F171" s="3">
        <v>633.82000000000005</v>
      </c>
      <c r="G171" s="3">
        <f t="shared" si="11"/>
        <v>115355.24</v>
      </c>
      <c r="H171" s="3">
        <v>3570.25</v>
      </c>
      <c r="I171" s="3">
        <f t="shared" si="12"/>
        <v>111784.99</v>
      </c>
      <c r="J171" s="3">
        <v>56929.97</v>
      </c>
      <c r="K171" s="3">
        <f t="shared" si="13"/>
        <v>54855.020000000004</v>
      </c>
      <c r="L171" s="9">
        <f t="shared" si="14"/>
        <v>0.49071901334875107</v>
      </c>
    </row>
    <row r="172" spans="1:12" x14ac:dyDescent="0.3">
      <c r="A172" s="5">
        <v>45444</v>
      </c>
      <c r="B172" s="5" t="str">
        <f t="shared" si="10"/>
        <v>June</v>
      </c>
      <c r="C172" t="s">
        <v>19</v>
      </c>
      <c r="D172" t="s">
        <v>13</v>
      </c>
      <c r="E172" s="3">
        <v>127</v>
      </c>
      <c r="F172" s="3">
        <v>496.6</v>
      </c>
      <c r="G172" s="3">
        <f t="shared" si="11"/>
        <v>63068.200000000004</v>
      </c>
      <c r="H172" s="3">
        <v>3042.25</v>
      </c>
      <c r="I172" s="3">
        <f t="shared" si="12"/>
        <v>60025.950000000004</v>
      </c>
      <c r="J172" s="3">
        <v>25672.33</v>
      </c>
      <c r="K172" s="3">
        <f t="shared" si="13"/>
        <v>34353.620000000003</v>
      </c>
      <c r="L172" s="9">
        <f t="shared" si="14"/>
        <v>0.57231280804385432</v>
      </c>
    </row>
    <row r="173" spans="1:12" x14ac:dyDescent="0.3">
      <c r="A173" s="5">
        <v>45444</v>
      </c>
      <c r="B173" s="5" t="str">
        <f t="shared" si="10"/>
        <v>June</v>
      </c>
      <c r="C173" t="s">
        <v>19</v>
      </c>
      <c r="D173" t="s">
        <v>14</v>
      </c>
      <c r="E173" s="3">
        <v>96</v>
      </c>
      <c r="F173" s="3">
        <v>809.3</v>
      </c>
      <c r="G173" s="3">
        <f t="shared" si="11"/>
        <v>77692.799999999988</v>
      </c>
      <c r="H173" s="3">
        <v>952.81</v>
      </c>
      <c r="I173" s="3">
        <f t="shared" si="12"/>
        <v>76739.989999999991</v>
      </c>
      <c r="J173" s="3">
        <v>50807.519999999997</v>
      </c>
      <c r="K173" s="3">
        <f t="shared" si="13"/>
        <v>25932.469999999994</v>
      </c>
      <c r="L173" s="9">
        <f t="shared" si="14"/>
        <v>0.33792641880719554</v>
      </c>
    </row>
    <row r="174" spans="1:12" x14ac:dyDescent="0.3">
      <c r="A174" s="5">
        <v>45444</v>
      </c>
      <c r="B174" s="5" t="str">
        <f t="shared" si="10"/>
        <v>June</v>
      </c>
      <c r="C174" t="s">
        <v>19</v>
      </c>
      <c r="D174" t="s">
        <v>15</v>
      </c>
      <c r="E174" s="3">
        <v>368</v>
      </c>
      <c r="F174" s="3">
        <v>546.15</v>
      </c>
      <c r="G174" s="3">
        <f t="shared" si="11"/>
        <v>200983.19999999998</v>
      </c>
      <c r="H174" s="3">
        <v>78.23</v>
      </c>
      <c r="I174" s="3">
        <f t="shared" si="12"/>
        <v>200904.96999999997</v>
      </c>
      <c r="J174" s="3">
        <v>132695.79</v>
      </c>
      <c r="K174" s="3">
        <f t="shared" si="13"/>
        <v>68209.179999999964</v>
      </c>
      <c r="L174" s="9">
        <f t="shared" si="14"/>
        <v>0.33950966967118817</v>
      </c>
    </row>
    <row r="175" spans="1:12" x14ac:dyDescent="0.3">
      <c r="A175" s="5">
        <v>45444</v>
      </c>
      <c r="B175" s="5" t="str">
        <f t="shared" si="10"/>
        <v>June</v>
      </c>
      <c r="C175" t="s">
        <v>19</v>
      </c>
      <c r="D175" t="s">
        <v>16</v>
      </c>
      <c r="E175" s="3">
        <v>57</v>
      </c>
      <c r="F175" s="3">
        <v>935.67</v>
      </c>
      <c r="G175" s="3">
        <f t="shared" si="11"/>
        <v>53333.189999999995</v>
      </c>
      <c r="H175" s="3">
        <v>1476.16</v>
      </c>
      <c r="I175" s="3">
        <f t="shared" si="12"/>
        <v>51857.029999999992</v>
      </c>
      <c r="J175" s="3">
        <v>23999.68</v>
      </c>
      <c r="K175" s="3">
        <f t="shared" si="13"/>
        <v>27857.349999999991</v>
      </c>
      <c r="L175" s="9">
        <f t="shared" si="14"/>
        <v>0.53719524623758819</v>
      </c>
    </row>
    <row r="176" spans="1:12" x14ac:dyDescent="0.3">
      <c r="A176" s="5">
        <v>45444</v>
      </c>
      <c r="B176" s="5" t="str">
        <f t="shared" si="10"/>
        <v>June</v>
      </c>
      <c r="C176" t="s">
        <v>20</v>
      </c>
      <c r="D176" t="s">
        <v>11</v>
      </c>
      <c r="E176" s="3">
        <v>176</v>
      </c>
      <c r="F176" s="3">
        <v>1120.24</v>
      </c>
      <c r="G176" s="3">
        <f t="shared" si="11"/>
        <v>197162.23999999999</v>
      </c>
      <c r="H176" s="3">
        <v>6982.99</v>
      </c>
      <c r="I176" s="3">
        <f t="shared" si="12"/>
        <v>190179.25</v>
      </c>
      <c r="J176" s="3">
        <v>119430.02</v>
      </c>
      <c r="K176" s="3">
        <f t="shared" si="13"/>
        <v>70749.23</v>
      </c>
      <c r="L176" s="9">
        <f t="shared" si="14"/>
        <v>0.3720134031446648</v>
      </c>
    </row>
    <row r="177" spans="1:12" x14ac:dyDescent="0.3">
      <c r="A177" s="5">
        <v>45444</v>
      </c>
      <c r="B177" s="5" t="str">
        <f t="shared" si="10"/>
        <v>June</v>
      </c>
      <c r="C177" t="s">
        <v>20</v>
      </c>
      <c r="D177" t="s">
        <v>12</v>
      </c>
      <c r="E177" s="3">
        <v>127</v>
      </c>
      <c r="F177" s="3">
        <v>635.66</v>
      </c>
      <c r="G177" s="3">
        <f t="shared" si="11"/>
        <v>80728.819999999992</v>
      </c>
      <c r="H177" s="3">
        <v>9051.3700000000008</v>
      </c>
      <c r="I177" s="3">
        <f t="shared" si="12"/>
        <v>71677.45</v>
      </c>
      <c r="J177" s="3">
        <v>29459.79</v>
      </c>
      <c r="K177" s="3">
        <f t="shared" si="13"/>
        <v>42217.659999999996</v>
      </c>
      <c r="L177" s="9">
        <f t="shared" si="14"/>
        <v>0.58899500470510602</v>
      </c>
    </row>
    <row r="178" spans="1:12" x14ac:dyDescent="0.3">
      <c r="A178" s="5">
        <v>45444</v>
      </c>
      <c r="B178" s="5" t="str">
        <f t="shared" si="10"/>
        <v>June</v>
      </c>
      <c r="C178" t="s">
        <v>20</v>
      </c>
      <c r="D178" t="s">
        <v>13</v>
      </c>
      <c r="E178" s="3">
        <v>361</v>
      </c>
      <c r="F178" s="3">
        <v>289.77</v>
      </c>
      <c r="G178" s="3">
        <f t="shared" si="11"/>
        <v>104606.96999999999</v>
      </c>
      <c r="H178" s="3">
        <v>10782.35</v>
      </c>
      <c r="I178" s="3">
        <f t="shared" si="12"/>
        <v>93824.619999999981</v>
      </c>
      <c r="J178" s="3">
        <v>61298.65</v>
      </c>
      <c r="K178" s="3">
        <f t="shared" si="13"/>
        <v>32525.969999999979</v>
      </c>
      <c r="L178" s="9">
        <f t="shared" si="14"/>
        <v>0.34666775095918306</v>
      </c>
    </row>
    <row r="179" spans="1:12" x14ac:dyDescent="0.3">
      <c r="A179" s="5">
        <v>45444</v>
      </c>
      <c r="B179" s="5" t="str">
        <f t="shared" si="10"/>
        <v>June</v>
      </c>
      <c r="C179" t="s">
        <v>20</v>
      </c>
      <c r="D179" t="s">
        <v>14</v>
      </c>
      <c r="E179" s="3">
        <v>412</v>
      </c>
      <c r="F179" s="3">
        <v>708.72</v>
      </c>
      <c r="G179" s="3">
        <f t="shared" si="11"/>
        <v>291992.64</v>
      </c>
      <c r="H179" s="3">
        <v>4694.0200000000004</v>
      </c>
      <c r="I179" s="3">
        <f t="shared" si="12"/>
        <v>287298.62</v>
      </c>
      <c r="J179" s="3">
        <v>153481.73000000001</v>
      </c>
      <c r="K179" s="3">
        <f t="shared" si="13"/>
        <v>133816.88999999998</v>
      </c>
      <c r="L179" s="9">
        <f t="shared" si="14"/>
        <v>0.46577630620014809</v>
      </c>
    </row>
    <row r="180" spans="1:12" x14ac:dyDescent="0.3">
      <c r="A180" s="5">
        <v>45444</v>
      </c>
      <c r="B180" s="5" t="str">
        <f t="shared" si="10"/>
        <v>June</v>
      </c>
      <c r="C180" t="s">
        <v>20</v>
      </c>
      <c r="D180" t="s">
        <v>15</v>
      </c>
      <c r="E180" s="3">
        <v>276</v>
      </c>
      <c r="F180" s="3">
        <v>567.02</v>
      </c>
      <c r="G180" s="3">
        <f t="shared" si="11"/>
        <v>156497.51999999999</v>
      </c>
      <c r="H180" s="3">
        <v>2461.7600000000002</v>
      </c>
      <c r="I180" s="3">
        <f t="shared" si="12"/>
        <v>154035.75999999998</v>
      </c>
      <c r="J180" s="3">
        <v>95690.34</v>
      </c>
      <c r="K180" s="3">
        <f t="shared" si="13"/>
        <v>58345.419999999984</v>
      </c>
      <c r="L180" s="9">
        <f t="shared" si="14"/>
        <v>0.37877840833842735</v>
      </c>
    </row>
    <row r="181" spans="1:12" x14ac:dyDescent="0.3">
      <c r="A181" s="5">
        <v>45444</v>
      </c>
      <c r="B181" s="5" t="str">
        <f t="shared" si="10"/>
        <v>June</v>
      </c>
      <c r="C181" t="s">
        <v>20</v>
      </c>
      <c r="D181" t="s">
        <v>16</v>
      </c>
      <c r="E181" s="3">
        <v>77</v>
      </c>
      <c r="F181" s="3">
        <v>171.07</v>
      </c>
      <c r="G181" s="3">
        <f t="shared" si="11"/>
        <v>13172.39</v>
      </c>
      <c r="H181" s="3">
        <v>636.38</v>
      </c>
      <c r="I181" s="3">
        <f t="shared" si="12"/>
        <v>12536.01</v>
      </c>
      <c r="J181" s="3">
        <v>5809.62</v>
      </c>
      <c r="K181" s="3">
        <f t="shared" si="13"/>
        <v>6726.39</v>
      </c>
      <c r="L181" s="9">
        <f t="shared" si="14"/>
        <v>0.53656546221644685</v>
      </c>
    </row>
    <row r="182" spans="1:12" x14ac:dyDescent="0.3">
      <c r="A182" s="5">
        <v>45474</v>
      </c>
      <c r="B182" s="5" t="str">
        <f t="shared" si="10"/>
        <v>July</v>
      </c>
      <c r="C182" t="s">
        <v>10</v>
      </c>
      <c r="D182" t="s">
        <v>11</v>
      </c>
      <c r="E182" s="3">
        <v>175</v>
      </c>
      <c r="F182" s="3">
        <v>275.75</v>
      </c>
      <c r="G182" s="3">
        <f t="shared" si="11"/>
        <v>48256.25</v>
      </c>
      <c r="H182" s="3">
        <v>6446.03</v>
      </c>
      <c r="I182" s="3">
        <f t="shared" si="12"/>
        <v>41810.22</v>
      </c>
      <c r="J182" s="3">
        <v>24169.56</v>
      </c>
      <c r="K182" s="3">
        <f t="shared" si="13"/>
        <v>17640.66</v>
      </c>
      <c r="L182" s="9">
        <f t="shared" si="14"/>
        <v>0.42192219988318647</v>
      </c>
    </row>
    <row r="183" spans="1:12" x14ac:dyDescent="0.3">
      <c r="A183" s="5">
        <v>45474</v>
      </c>
      <c r="B183" s="5" t="str">
        <f t="shared" si="10"/>
        <v>July</v>
      </c>
      <c r="C183" t="s">
        <v>10</v>
      </c>
      <c r="D183" t="s">
        <v>12</v>
      </c>
      <c r="E183" s="3">
        <v>117</v>
      </c>
      <c r="F183" s="3">
        <v>522.86</v>
      </c>
      <c r="G183" s="3">
        <f t="shared" si="11"/>
        <v>61174.62</v>
      </c>
      <c r="H183" s="3">
        <v>5953.72</v>
      </c>
      <c r="I183" s="3">
        <f t="shared" si="12"/>
        <v>55220.9</v>
      </c>
      <c r="J183" s="3">
        <v>30033.25</v>
      </c>
      <c r="K183" s="3">
        <f t="shared" si="13"/>
        <v>25187.65</v>
      </c>
      <c r="L183" s="9">
        <f t="shared" si="14"/>
        <v>0.45612530762809012</v>
      </c>
    </row>
    <row r="184" spans="1:12" x14ac:dyDescent="0.3">
      <c r="A184" s="5">
        <v>45474</v>
      </c>
      <c r="B184" s="5" t="str">
        <f t="shared" si="10"/>
        <v>July</v>
      </c>
      <c r="C184" t="s">
        <v>10</v>
      </c>
      <c r="D184" t="s">
        <v>13</v>
      </c>
      <c r="E184" s="3">
        <v>277</v>
      </c>
      <c r="F184" s="3">
        <v>713.96</v>
      </c>
      <c r="G184" s="3">
        <f t="shared" si="11"/>
        <v>197766.92</v>
      </c>
      <c r="H184" s="3">
        <v>17408.66</v>
      </c>
      <c r="I184" s="3">
        <f t="shared" si="12"/>
        <v>180358.26</v>
      </c>
      <c r="J184" s="3">
        <v>112477.15</v>
      </c>
      <c r="K184" s="3">
        <f t="shared" si="13"/>
        <v>67881.110000000015</v>
      </c>
      <c r="L184" s="9">
        <f t="shared" si="14"/>
        <v>0.37636817964422598</v>
      </c>
    </row>
    <row r="185" spans="1:12" x14ac:dyDescent="0.3">
      <c r="A185" s="5">
        <v>45474</v>
      </c>
      <c r="B185" s="5" t="str">
        <f t="shared" si="10"/>
        <v>July</v>
      </c>
      <c r="C185" t="s">
        <v>10</v>
      </c>
      <c r="D185" t="s">
        <v>14</v>
      </c>
      <c r="E185" s="3">
        <v>418</v>
      </c>
      <c r="F185" s="3">
        <v>742.68</v>
      </c>
      <c r="G185" s="3">
        <f t="shared" si="11"/>
        <v>310440.24</v>
      </c>
      <c r="H185" s="3">
        <v>17637.939999999999</v>
      </c>
      <c r="I185" s="3">
        <f t="shared" si="12"/>
        <v>292802.3</v>
      </c>
      <c r="J185" s="3">
        <v>146762.48000000001</v>
      </c>
      <c r="K185" s="3">
        <f t="shared" si="13"/>
        <v>146039.81999999998</v>
      </c>
      <c r="L185" s="9">
        <f t="shared" si="14"/>
        <v>0.49876595914717875</v>
      </c>
    </row>
    <row r="186" spans="1:12" x14ac:dyDescent="0.3">
      <c r="A186" s="5">
        <v>45474</v>
      </c>
      <c r="B186" s="5" t="str">
        <f t="shared" si="10"/>
        <v>July</v>
      </c>
      <c r="C186" t="s">
        <v>10</v>
      </c>
      <c r="D186" t="s">
        <v>15</v>
      </c>
      <c r="E186" s="3">
        <v>229</v>
      </c>
      <c r="F186" s="3">
        <v>828.21</v>
      </c>
      <c r="G186" s="3">
        <f t="shared" si="11"/>
        <v>189660.09</v>
      </c>
      <c r="H186" s="3">
        <v>16238.08</v>
      </c>
      <c r="I186" s="3">
        <f t="shared" si="12"/>
        <v>173422.01</v>
      </c>
      <c r="J186" s="3">
        <v>87895.31</v>
      </c>
      <c r="K186" s="3">
        <f t="shared" si="13"/>
        <v>85526.700000000012</v>
      </c>
      <c r="L186" s="9">
        <f t="shared" si="14"/>
        <v>0.49317096486195727</v>
      </c>
    </row>
    <row r="187" spans="1:12" x14ac:dyDescent="0.3">
      <c r="A187" s="5">
        <v>45474</v>
      </c>
      <c r="B187" s="5" t="str">
        <f t="shared" si="10"/>
        <v>July</v>
      </c>
      <c r="C187" t="s">
        <v>10</v>
      </c>
      <c r="D187" t="s">
        <v>16</v>
      </c>
      <c r="E187" s="3">
        <v>414</v>
      </c>
      <c r="F187" s="3">
        <v>496.87</v>
      </c>
      <c r="G187" s="3">
        <f t="shared" si="11"/>
        <v>205704.18</v>
      </c>
      <c r="H187" s="3">
        <v>28809.65</v>
      </c>
      <c r="I187" s="3">
        <f t="shared" si="12"/>
        <v>176894.53</v>
      </c>
      <c r="J187" s="3">
        <v>71157.649999999994</v>
      </c>
      <c r="K187" s="3">
        <f t="shared" si="13"/>
        <v>105736.88</v>
      </c>
      <c r="L187" s="9">
        <f t="shared" si="14"/>
        <v>0.5977396813796334</v>
      </c>
    </row>
    <row r="188" spans="1:12" x14ac:dyDescent="0.3">
      <c r="A188" s="5">
        <v>45474</v>
      </c>
      <c r="B188" s="5" t="str">
        <f t="shared" si="10"/>
        <v>July</v>
      </c>
      <c r="C188" t="s">
        <v>17</v>
      </c>
      <c r="D188" t="s">
        <v>11</v>
      </c>
      <c r="E188" s="3">
        <v>326</v>
      </c>
      <c r="F188" s="3">
        <v>310.5</v>
      </c>
      <c r="G188" s="3">
        <f t="shared" si="11"/>
        <v>101223</v>
      </c>
      <c r="H188" s="3">
        <v>3734.49</v>
      </c>
      <c r="I188" s="3">
        <f t="shared" si="12"/>
        <v>97488.51</v>
      </c>
      <c r="J188" s="3">
        <v>43694.78</v>
      </c>
      <c r="K188" s="3">
        <f t="shared" si="13"/>
        <v>53793.729999999996</v>
      </c>
      <c r="L188" s="9">
        <f t="shared" si="14"/>
        <v>0.55179559109068343</v>
      </c>
    </row>
    <row r="189" spans="1:12" x14ac:dyDescent="0.3">
      <c r="A189" s="5">
        <v>45474</v>
      </c>
      <c r="B189" s="5" t="str">
        <f t="shared" si="10"/>
        <v>July</v>
      </c>
      <c r="C189" t="s">
        <v>17</v>
      </c>
      <c r="D189" t="s">
        <v>12</v>
      </c>
      <c r="E189" s="3">
        <v>380</v>
      </c>
      <c r="F189" s="3">
        <v>242.28</v>
      </c>
      <c r="G189" s="3">
        <f t="shared" si="11"/>
        <v>92066.4</v>
      </c>
      <c r="H189" s="3">
        <v>11128.96</v>
      </c>
      <c r="I189" s="3">
        <f t="shared" si="12"/>
        <v>80937.440000000002</v>
      </c>
      <c r="J189" s="3">
        <v>33726.31</v>
      </c>
      <c r="K189" s="3">
        <f t="shared" si="13"/>
        <v>47211.130000000005</v>
      </c>
      <c r="L189" s="9">
        <f t="shared" si="14"/>
        <v>0.5833039690902011</v>
      </c>
    </row>
    <row r="190" spans="1:12" x14ac:dyDescent="0.3">
      <c r="A190" s="5">
        <v>45474</v>
      </c>
      <c r="B190" s="5" t="str">
        <f t="shared" si="10"/>
        <v>July</v>
      </c>
      <c r="C190" t="s">
        <v>17</v>
      </c>
      <c r="D190" t="s">
        <v>13</v>
      </c>
      <c r="E190" s="3">
        <v>186</v>
      </c>
      <c r="F190" s="3">
        <v>234.25</v>
      </c>
      <c r="G190" s="3">
        <f t="shared" si="11"/>
        <v>43570.5</v>
      </c>
      <c r="H190" s="3">
        <v>3427.98</v>
      </c>
      <c r="I190" s="3">
        <f t="shared" si="12"/>
        <v>40142.519999999997</v>
      </c>
      <c r="J190" s="3">
        <v>20999.32</v>
      </c>
      <c r="K190" s="3">
        <f t="shared" si="13"/>
        <v>19143.199999999997</v>
      </c>
      <c r="L190" s="9">
        <f t="shared" si="14"/>
        <v>0.47688087344790508</v>
      </c>
    </row>
    <row r="191" spans="1:12" x14ac:dyDescent="0.3">
      <c r="A191" s="5">
        <v>45474</v>
      </c>
      <c r="B191" s="5" t="str">
        <f t="shared" si="10"/>
        <v>July</v>
      </c>
      <c r="C191" t="s">
        <v>17</v>
      </c>
      <c r="D191" t="s">
        <v>14</v>
      </c>
      <c r="E191" s="3">
        <v>85</v>
      </c>
      <c r="F191" s="3">
        <v>1197.1199999999999</v>
      </c>
      <c r="G191" s="3">
        <f t="shared" si="11"/>
        <v>101755.2</v>
      </c>
      <c r="H191" s="3">
        <v>13685.21</v>
      </c>
      <c r="I191" s="3">
        <f t="shared" si="12"/>
        <v>88069.989999999991</v>
      </c>
      <c r="J191" s="3">
        <v>50446.45</v>
      </c>
      <c r="K191" s="3">
        <f t="shared" si="13"/>
        <v>37623.539999999994</v>
      </c>
      <c r="L191" s="9">
        <f t="shared" si="14"/>
        <v>0.42720045727267592</v>
      </c>
    </row>
    <row r="192" spans="1:12" x14ac:dyDescent="0.3">
      <c r="A192" s="5">
        <v>45474</v>
      </c>
      <c r="B192" s="5" t="str">
        <f t="shared" si="10"/>
        <v>July</v>
      </c>
      <c r="C192" t="s">
        <v>17</v>
      </c>
      <c r="D192" t="s">
        <v>15</v>
      </c>
      <c r="E192" s="3">
        <v>124</v>
      </c>
      <c r="F192" s="3">
        <v>1058.78</v>
      </c>
      <c r="G192" s="3">
        <f t="shared" si="11"/>
        <v>131288.72</v>
      </c>
      <c r="H192" s="3">
        <v>16090.85</v>
      </c>
      <c r="I192" s="3">
        <f t="shared" si="12"/>
        <v>115197.87</v>
      </c>
      <c r="J192" s="3">
        <v>54992.1</v>
      </c>
      <c r="K192" s="3">
        <f t="shared" si="13"/>
        <v>60205.77</v>
      </c>
      <c r="L192" s="9">
        <f t="shared" si="14"/>
        <v>0.52262919444604317</v>
      </c>
    </row>
    <row r="193" spans="1:12" x14ac:dyDescent="0.3">
      <c r="A193" s="5">
        <v>45474</v>
      </c>
      <c r="B193" s="5" t="str">
        <f t="shared" si="10"/>
        <v>July</v>
      </c>
      <c r="C193" t="s">
        <v>17</v>
      </c>
      <c r="D193" t="s">
        <v>16</v>
      </c>
      <c r="E193" s="3">
        <v>484</v>
      </c>
      <c r="F193" s="3">
        <v>1011.9</v>
      </c>
      <c r="G193" s="3">
        <f t="shared" si="11"/>
        <v>489759.6</v>
      </c>
      <c r="H193" s="3">
        <v>52780.7</v>
      </c>
      <c r="I193" s="3">
        <f t="shared" si="12"/>
        <v>436978.89999999997</v>
      </c>
      <c r="J193" s="3">
        <v>244931.49</v>
      </c>
      <c r="K193" s="3">
        <f t="shared" si="13"/>
        <v>192047.40999999997</v>
      </c>
      <c r="L193" s="9">
        <f t="shared" si="14"/>
        <v>0.43948897761425093</v>
      </c>
    </row>
    <row r="194" spans="1:12" x14ac:dyDescent="0.3">
      <c r="A194" s="5">
        <v>45474</v>
      </c>
      <c r="B194" s="5" t="str">
        <f t="shared" si="10"/>
        <v>July</v>
      </c>
      <c r="C194" t="s">
        <v>18</v>
      </c>
      <c r="D194" t="s">
        <v>11</v>
      </c>
      <c r="E194" s="3">
        <v>75</v>
      </c>
      <c r="F194" s="3">
        <v>443.98</v>
      </c>
      <c r="G194" s="3">
        <f t="shared" si="11"/>
        <v>33298.5</v>
      </c>
      <c r="H194" s="3">
        <v>3843.44</v>
      </c>
      <c r="I194" s="3">
        <f t="shared" si="12"/>
        <v>29455.06</v>
      </c>
      <c r="J194" s="3">
        <v>13434.84</v>
      </c>
      <c r="K194" s="3">
        <f t="shared" si="13"/>
        <v>16020.220000000001</v>
      </c>
      <c r="L194" s="9">
        <f t="shared" si="14"/>
        <v>0.54388685679132887</v>
      </c>
    </row>
    <row r="195" spans="1:12" x14ac:dyDescent="0.3">
      <c r="A195" s="5">
        <v>45474</v>
      </c>
      <c r="B195" s="5" t="str">
        <f t="shared" ref="B195:B258" si="15">TEXT(A195, "MMMM")</f>
        <v>July</v>
      </c>
      <c r="C195" t="s">
        <v>18</v>
      </c>
      <c r="D195" t="s">
        <v>12</v>
      </c>
      <c r="E195" s="3">
        <v>167</v>
      </c>
      <c r="F195" s="3">
        <v>896.5</v>
      </c>
      <c r="G195" s="3">
        <f t="shared" ref="G195:G258" si="16">$E195*$F195</f>
        <v>149715.5</v>
      </c>
      <c r="H195" s="3">
        <v>4480.3900000000003</v>
      </c>
      <c r="I195" s="3">
        <f t="shared" ref="I195:I258" si="17">$G195-$H195</f>
        <v>145235.10999999999</v>
      </c>
      <c r="J195" s="3">
        <v>90172.73</v>
      </c>
      <c r="K195" s="3">
        <f t="shared" ref="K195:K258" si="18">I195-J195</f>
        <v>55062.37999999999</v>
      </c>
      <c r="L195" s="9">
        <f t="shared" ref="L195:L258" si="19">(($K195/$I195))</f>
        <v>0.37912581881887925</v>
      </c>
    </row>
    <row r="196" spans="1:12" x14ac:dyDescent="0.3">
      <c r="A196" s="5">
        <v>45474</v>
      </c>
      <c r="B196" s="5" t="str">
        <f t="shared" si="15"/>
        <v>July</v>
      </c>
      <c r="C196" t="s">
        <v>18</v>
      </c>
      <c r="D196" t="s">
        <v>13</v>
      </c>
      <c r="E196" s="3">
        <v>189</v>
      </c>
      <c r="F196" s="3">
        <v>270.58</v>
      </c>
      <c r="G196" s="3">
        <f t="shared" si="16"/>
        <v>51139.619999999995</v>
      </c>
      <c r="H196" s="3">
        <v>4684.03</v>
      </c>
      <c r="I196" s="3">
        <f t="shared" si="17"/>
        <v>46455.59</v>
      </c>
      <c r="J196" s="3">
        <v>22604.79</v>
      </c>
      <c r="K196" s="3">
        <f t="shared" si="18"/>
        <v>23850.799999999996</v>
      </c>
      <c r="L196" s="9">
        <f t="shared" si="19"/>
        <v>0.51341076499082239</v>
      </c>
    </row>
    <row r="197" spans="1:12" x14ac:dyDescent="0.3">
      <c r="A197" s="5">
        <v>45474</v>
      </c>
      <c r="B197" s="5" t="str">
        <f t="shared" si="15"/>
        <v>July</v>
      </c>
      <c r="C197" t="s">
        <v>18</v>
      </c>
      <c r="D197" t="s">
        <v>14</v>
      </c>
      <c r="E197" s="3">
        <v>342</v>
      </c>
      <c r="F197" s="3">
        <v>681.41</v>
      </c>
      <c r="G197" s="3">
        <f t="shared" si="16"/>
        <v>233042.22</v>
      </c>
      <c r="H197" s="3">
        <v>32579.8</v>
      </c>
      <c r="I197" s="3">
        <f t="shared" si="17"/>
        <v>200462.42</v>
      </c>
      <c r="J197" s="3">
        <v>99467.98</v>
      </c>
      <c r="K197" s="3">
        <f t="shared" si="18"/>
        <v>100994.44000000002</v>
      </c>
      <c r="L197" s="9">
        <f t="shared" si="19"/>
        <v>0.50380734703292518</v>
      </c>
    </row>
    <row r="198" spans="1:12" x14ac:dyDescent="0.3">
      <c r="A198" s="5">
        <v>45474</v>
      </c>
      <c r="B198" s="5" t="str">
        <f t="shared" si="15"/>
        <v>July</v>
      </c>
      <c r="C198" t="s">
        <v>18</v>
      </c>
      <c r="D198" t="s">
        <v>15</v>
      </c>
      <c r="E198" s="3">
        <v>308</v>
      </c>
      <c r="F198" s="3">
        <v>204.41</v>
      </c>
      <c r="G198" s="3">
        <f t="shared" si="16"/>
        <v>62958.28</v>
      </c>
      <c r="H198" s="3">
        <v>3178.8</v>
      </c>
      <c r="I198" s="3">
        <f t="shared" si="17"/>
        <v>59779.479999999996</v>
      </c>
      <c r="J198" s="3">
        <v>26322.36</v>
      </c>
      <c r="K198" s="3">
        <f t="shared" si="18"/>
        <v>33457.119999999995</v>
      </c>
      <c r="L198" s="9">
        <f t="shared" si="19"/>
        <v>0.55967566128042601</v>
      </c>
    </row>
    <row r="199" spans="1:12" x14ac:dyDescent="0.3">
      <c r="A199" s="5">
        <v>45474</v>
      </c>
      <c r="B199" s="5" t="str">
        <f t="shared" si="15"/>
        <v>July</v>
      </c>
      <c r="C199" t="s">
        <v>18</v>
      </c>
      <c r="D199" t="s">
        <v>16</v>
      </c>
      <c r="E199" s="3">
        <v>456</v>
      </c>
      <c r="F199" s="3">
        <v>726.37</v>
      </c>
      <c r="G199" s="3">
        <f t="shared" si="16"/>
        <v>331224.72000000003</v>
      </c>
      <c r="H199" s="3">
        <v>10022.719999999999</v>
      </c>
      <c r="I199" s="3">
        <f t="shared" si="17"/>
        <v>321202.00000000006</v>
      </c>
      <c r="J199" s="3">
        <v>194446.53</v>
      </c>
      <c r="K199" s="3">
        <f t="shared" si="18"/>
        <v>126755.47000000006</v>
      </c>
      <c r="L199" s="9">
        <f t="shared" si="19"/>
        <v>0.39462852037035895</v>
      </c>
    </row>
    <row r="200" spans="1:12" x14ac:dyDescent="0.3">
      <c r="A200" s="5">
        <v>45474</v>
      </c>
      <c r="B200" s="5" t="str">
        <f t="shared" si="15"/>
        <v>July</v>
      </c>
      <c r="C200" t="s">
        <v>19</v>
      </c>
      <c r="D200" t="s">
        <v>11</v>
      </c>
      <c r="E200" s="3">
        <v>133</v>
      </c>
      <c r="F200" s="3">
        <v>417.37</v>
      </c>
      <c r="G200" s="3">
        <f t="shared" si="16"/>
        <v>55510.21</v>
      </c>
      <c r="H200" s="3">
        <v>5674.55</v>
      </c>
      <c r="I200" s="3">
        <f t="shared" si="17"/>
        <v>49835.659999999996</v>
      </c>
      <c r="J200" s="3">
        <v>31300.2</v>
      </c>
      <c r="K200" s="3">
        <f t="shared" si="18"/>
        <v>18535.459999999995</v>
      </c>
      <c r="L200" s="9">
        <f t="shared" si="19"/>
        <v>0.37193166499651048</v>
      </c>
    </row>
    <row r="201" spans="1:12" x14ac:dyDescent="0.3">
      <c r="A201" s="5">
        <v>45474</v>
      </c>
      <c r="B201" s="5" t="str">
        <f t="shared" si="15"/>
        <v>July</v>
      </c>
      <c r="C201" t="s">
        <v>19</v>
      </c>
      <c r="D201" t="s">
        <v>12</v>
      </c>
      <c r="E201" s="3">
        <v>448</v>
      </c>
      <c r="F201" s="3">
        <v>645.15</v>
      </c>
      <c r="G201" s="3">
        <f t="shared" si="16"/>
        <v>289027.20000000001</v>
      </c>
      <c r="H201" s="3">
        <v>17854.98</v>
      </c>
      <c r="I201" s="3">
        <f t="shared" si="17"/>
        <v>271172.22000000003</v>
      </c>
      <c r="J201" s="3">
        <v>136849.9</v>
      </c>
      <c r="K201" s="3">
        <f t="shared" si="18"/>
        <v>134322.32000000004</v>
      </c>
      <c r="L201" s="9">
        <f t="shared" si="19"/>
        <v>0.49533952998577813</v>
      </c>
    </row>
    <row r="202" spans="1:12" x14ac:dyDescent="0.3">
      <c r="A202" s="5">
        <v>45474</v>
      </c>
      <c r="B202" s="5" t="str">
        <f t="shared" si="15"/>
        <v>July</v>
      </c>
      <c r="C202" t="s">
        <v>19</v>
      </c>
      <c r="D202" t="s">
        <v>13</v>
      </c>
      <c r="E202" s="3">
        <v>354</v>
      </c>
      <c r="F202" s="3">
        <v>1043.26</v>
      </c>
      <c r="G202" s="3">
        <f t="shared" si="16"/>
        <v>369314.04</v>
      </c>
      <c r="H202" s="3">
        <v>41324.83</v>
      </c>
      <c r="I202" s="3">
        <f t="shared" si="17"/>
        <v>327989.20999999996</v>
      </c>
      <c r="J202" s="3">
        <v>171392.56</v>
      </c>
      <c r="K202" s="3">
        <f t="shared" si="18"/>
        <v>156596.64999999997</v>
      </c>
      <c r="L202" s="9">
        <f t="shared" si="19"/>
        <v>0.4774445171534758</v>
      </c>
    </row>
    <row r="203" spans="1:12" x14ac:dyDescent="0.3">
      <c r="A203" s="5">
        <v>45474</v>
      </c>
      <c r="B203" s="5" t="str">
        <f t="shared" si="15"/>
        <v>July</v>
      </c>
      <c r="C203" t="s">
        <v>19</v>
      </c>
      <c r="D203" t="s">
        <v>14</v>
      </c>
      <c r="E203" s="3">
        <v>422</v>
      </c>
      <c r="F203" s="3">
        <v>917.41</v>
      </c>
      <c r="G203" s="3">
        <f t="shared" si="16"/>
        <v>387147.01999999996</v>
      </c>
      <c r="H203" s="3">
        <v>54491.360000000001</v>
      </c>
      <c r="I203" s="3">
        <f t="shared" si="17"/>
        <v>332655.65999999997</v>
      </c>
      <c r="J203" s="3">
        <v>151148.73000000001</v>
      </c>
      <c r="K203" s="3">
        <f t="shared" si="18"/>
        <v>181506.92999999996</v>
      </c>
      <c r="L203" s="9">
        <f t="shared" si="19"/>
        <v>0.54563006683848392</v>
      </c>
    </row>
    <row r="204" spans="1:12" x14ac:dyDescent="0.3">
      <c r="A204" s="5">
        <v>45474</v>
      </c>
      <c r="B204" s="5" t="str">
        <f t="shared" si="15"/>
        <v>July</v>
      </c>
      <c r="C204" t="s">
        <v>19</v>
      </c>
      <c r="D204" t="s">
        <v>15</v>
      </c>
      <c r="E204" s="3">
        <v>84</v>
      </c>
      <c r="F204" s="3">
        <v>1122.77</v>
      </c>
      <c r="G204" s="3">
        <f t="shared" si="16"/>
        <v>94312.68</v>
      </c>
      <c r="H204" s="3">
        <v>10208.36</v>
      </c>
      <c r="I204" s="3">
        <f t="shared" si="17"/>
        <v>84104.319999999992</v>
      </c>
      <c r="J204" s="3">
        <v>34855.22</v>
      </c>
      <c r="K204" s="3">
        <f t="shared" si="18"/>
        <v>49249.099999999991</v>
      </c>
      <c r="L204" s="9">
        <f t="shared" si="19"/>
        <v>0.58557158538348564</v>
      </c>
    </row>
    <row r="205" spans="1:12" x14ac:dyDescent="0.3">
      <c r="A205" s="5">
        <v>45474</v>
      </c>
      <c r="B205" s="5" t="str">
        <f t="shared" si="15"/>
        <v>July</v>
      </c>
      <c r="C205" t="s">
        <v>19</v>
      </c>
      <c r="D205" t="s">
        <v>16</v>
      </c>
      <c r="E205" s="3">
        <v>398</v>
      </c>
      <c r="F205" s="3">
        <v>296.76</v>
      </c>
      <c r="G205" s="3">
        <f t="shared" si="16"/>
        <v>118110.48</v>
      </c>
      <c r="H205" s="3">
        <v>14089.41</v>
      </c>
      <c r="I205" s="3">
        <f t="shared" si="17"/>
        <v>104021.06999999999</v>
      </c>
      <c r="J205" s="3">
        <v>47900.47</v>
      </c>
      <c r="K205" s="3">
        <f t="shared" si="18"/>
        <v>56120.599999999991</v>
      </c>
      <c r="L205" s="9">
        <f t="shared" si="19"/>
        <v>0.53951185082022324</v>
      </c>
    </row>
    <row r="206" spans="1:12" x14ac:dyDescent="0.3">
      <c r="A206" s="5">
        <v>45474</v>
      </c>
      <c r="B206" s="5" t="str">
        <f t="shared" si="15"/>
        <v>July</v>
      </c>
      <c r="C206" t="s">
        <v>20</v>
      </c>
      <c r="D206" t="s">
        <v>11</v>
      </c>
      <c r="E206" s="3">
        <v>335</v>
      </c>
      <c r="F206" s="3">
        <v>1016.39</v>
      </c>
      <c r="G206" s="3">
        <f t="shared" si="16"/>
        <v>340490.65</v>
      </c>
      <c r="H206" s="3">
        <v>9520.3700000000008</v>
      </c>
      <c r="I206" s="3">
        <f t="shared" si="17"/>
        <v>330970.28000000003</v>
      </c>
      <c r="J206" s="3">
        <v>155790.20000000001</v>
      </c>
      <c r="K206" s="3">
        <f t="shared" si="18"/>
        <v>175180.08000000002</v>
      </c>
      <c r="L206" s="9">
        <f t="shared" si="19"/>
        <v>0.52929247907093047</v>
      </c>
    </row>
    <row r="207" spans="1:12" x14ac:dyDescent="0.3">
      <c r="A207" s="5">
        <v>45474</v>
      </c>
      <c r="B207" s="5" t="str">
        <f t="shared" si="15"/>
        <v>July</v>
      </c>
      <c r="C207" t="s">
        <v>20</v>
      </c>
      <c r="D207" t="s">
        <v>12</v>
      </c>
      <c r="E207" s="3">
        <v>127</v>
      </c>
      <c r="F207" s="3">
        <v>699.22</v>
      </c>
      <c r="G207" s="3">
        <f t="shared" si="16"/>
        <v>88800.94</v>
      </c>
      <c r="H207" s="3">
        <v>4779.67</v>
      </c>
      <c r="I207" s="3">
        <f t="shared" si="17"/>
        <v>84021.27</v>
      </c>
      <c r="J207" s="3">
        <v>55719.56</v>
      </c>
      <c r="K207" s="3">
        <f t="shared" si="18"/>
        <v>28301.710000000006</v>
      </c>
      <c r="L207" s="9">
        <f t="shared" si="19"/>
        <v>0.33683982639157922</v>
      </c>
    </row>
    <row r="208" spans="1:12" x14ac:dyDescent="0.3">
      <c r="A208" s="5">
        <v>45474</v>
      </c>
      <c r="B208" s="5" t="str">
        <f t="shared" si="15"/>
        <v>July</v>
      </c>
      <c r="C208" t="s">
        <v>20</v>
      </c>
      <c r="D208" t="s">
        <v>13</v>
      </c>
      <c r="E208" s="3">
        <v>138</v>
      </c>
      <c r="F208" s="3">
        <v>867.13</v>
      </c>
      <c r="G208" s="3">
        <f t="shared" si="16"/>
        <v>119663.94</v>
      </c>
      <c r="H208" s="3">
        <v>8112.29</v>
      </c>
      <c r="I208" s="3">
        <f t="shared" si="17"/>
        <v>111551.65000000001</v>
      </c>
      <c r="J208" s="3">
        <v>68507.740000000005</v>
      </c>
      <c r="K208" s="3">
        <f t="shared" si="18"/>
        <v>43043.91</v>
      </c>
      <c r="L208" s="9">
        <f t="shared" si="19"/>
        <v>0.38586529199702557</v>
      </c>
    </row>
    <row r="209" spans="1:12" x14ac:dyDescent="0.3">
      <c r="A209" s="5">
        <v>45474</v>
      </c>
      <c r="B209" s="5" t="str">
        <f t="shared" si="15"/>
        <v>July</v>
      </c>
      <c r="C209" t="s">
        <v>20</v>
      </c>
      <c r="D209" t="s">
        <v>14</v>
      </c>
      <c r="E209" s="3">
        <v>337</v>
      </c>
      <c r="F209" s="3">
        <v>635.80999999999995</v>
      </c>
      <c r="G209" s="3">
        <f t="shared" si="16"/>
        <v>214267.96999999997</v>
      </c>
      <c r="H209" s="3">
        <v>9686.34</v>
      </c>
      <c r="I209" s="3">
        <f t="shared" si="17"/>
        <v>204581.62999999998</v>
      </c>
      <c r="J209" s="3">
        <v>127716.8</v>
      </c>
      <c r="K209" s="3">
        <f t="shared" si="18"/>
        <v>76864.829999999973</v>
      </c>
      <c r="L209" s="9">
        <f t="shared" si="19"/>
        <v>0.37571716483048834</v>
      </c>
    </row>
    <row r="210" spans="1:12" x14ac:dyDescent="0.3">
      <c r="A210" s="5">
        <v>45474</v>
      </c>
      <c r="B210" s="5" t="str">
        <f t="shared" si="15"/>
        <v>July</v>
      </c>
      <c r="C210" t="s">
        <v>20</v>
      </c>
      <c r="D210" t="s">
        <v>15</v>
      </c>
      <c r="E210" s="3">
        <v>192</v>
      </c>
      <c r="F210" s="3">
        <v>756.36</v>
      </c>
      <c r="G210" s="3">
        <f t="shared" si="16"/>
        <v>145221.12</v>
      </c>
      <c r="H210" s="3">
        <v>7740.92</v>
      </c>
      <c r="I210" s="3">
        <f t="shared" si="17"/>
        <v>137480.19999999998</v>
      </c>
      <c r="J210" s="3">
        <v>71138.39</v>
      </c>
      <c r="K210" s="3">
        <f t="shared" si="18"/>
        <v>66341.809999999983</v>
      </c>
      <c r="L210" s="9">
        <f t="shared" si="19"/>
        <v>0.48255537888365008</v>
      </c>
    </row>
    <row r="211" spans="1:12" x14ac:dyDescent="0.3">
      <c r="A211" s="5">
        <v>45474</v>
      </c>
      <c r="B211" s="5" t="str">
        <f t="shared" si="15"/>
        <v>July</v>
      </c>
      <c r="C211" t="s">
        <v>20</v>
      </c>
      <c r="D211" t="s">
        <v>16</v>
      </c>
      <c r="E211" s="3">
        <v>499</v>
      </c>
      <c r="F211" s="3">
        <v>720.73</v>
      </c>
      <c r="G211" s="3">
        <f t="shared" si="16"/>
        <v>359644.27</v>
      </c>
      <c r="H211" s="3">
        <v>48901.13</v>
      </c>
      <c r="I211" s="3">
        <f t="shared" si="17"/>
        <v>310743.14</v>
      </c>
      <c r="J211" s="3">
        <v>182490.56</v>
      </c>
      <c r="K211" s="3">
        <f t="shared" si="18"/>
        <v>128252.58000000002</v>
      </c>
      <c r="L211" s="9">
        <f t="shared" si="19"/>
        <v>0.41272859635775067</v>
      </c>
    </row>
    <row r="212" spans="1:12" x14ac:dyDescent="0.3">
      <c r="A212" s="5">
        <v>45505</v>
      </c>
      <c r="B212" s="5" t="str">
        <f t="shared" si="15"/>
        <v>August</v>
      </c>
      <c r="C212" t="s">
        <v>10</v>
      </c>
      <c r="D212" t="s">
        <v>11</v>
      </c>
      <c r="E212" s="3">
        <v>484</v>
      </c>
      <c r="F212" s="3">
        <v>603.1</v>
      </c>
      <c r="G212" s="3">
        <f t="shared" si="16"/>
        <v>291900.40000000002</v>
      </c>
      <c r="H212" s="3">
        <v>14572.36</v>
      </c>
      <c r="I212" s="3">
        <f t="shared" si="17"/>
        <v>277328.04000000004</v>
      </c>
      <c r="J212" s="3">
        <v>171711.74</v>
      </c>
      <c r="K212" s="3">
        <f t="shared" si="18"/>
        <v>105616.30000000005</v>
      </c>
      <c r="L212" s="9">
        <f t="shared" si="19"/>
        <v>0.38083527363479014</v>
      </c>
    </row>
    <row r="213" spans="1:12" x14ac:dyDescent="0.3">
      <c r="A213" s="5">
        <v>45505</v>
      </c>
      <c r="B213" s="5" t="str">
        <f t="shared" si="15"/>
        <v>August</v>
      </c>
      <c r="C213" t="s">
        <v>10</v>
      </c>
      <c r="D213" t="s">
        <v>12</v>
      </c>
      <c r="E213" s="3">
        <v>91</v>
      </c>
      <c r="F213" s="3">
        <v>296.24</v>
      </c>
      <c r="G213" s="3">
        <f t="shared" si="16"/>
        <v>26957.84</v>
      </c>
      <c r="H213" s="3">
        <v>3210.78</v>
      </c>
      <c r="I213" s="3">
        <f t="shared" si="17"/>
        <v>23747.06</v>
      </c>
      <c r="J213" s="3">
        <v>13916.3</v>
      </c>
      <c r="K213" s="3">
        <f t="shared" si="18"/>
        <v>9830.760000000002</v>
      </c>
      <c r="L213" s="9">
        <f t="shared" si="19"/>
        <v>0.41397798295873262</v>
      </c>
    </row>
    <row r="214" spans="1:12" x14ac:dyDescent="0.3">
      <c r="A214" s="5">
        <v>45505</v>
      </c>
      <c r="B214" s="5" t="str">
        <f t="shared" si="15"/>
        <v>August</v>
      </c>
      <c r="C214" t="s">
        <v>10</v>
      </c>
      <c r="D214" t="s">
        <v>13</v>
      </c>
      <c r="E214" s="3">
        <v>280</v>
      </c>
      <c r="F214" s="3">
        <v>751.81</v>
      </c>
      <c r="G214" s="3">
        <f t="shared" si="16"/>
        <v>210506.8</v>
      </c>
      <c r="H214" s="3">
        <v>31503.16</v>
      </c>
      <c r="I214" s="3">
        <f t="shared" si="17"/>
        <v>179003.63999999998</v>
      </c>
      <c r="J214" s="3">
        <v>112006.33</v>
      </c>
      <c r="K214" s="3">
        <f t="shared" si="18"/>
        <v>66997.309999999983</v>
      </c>
      <c r="L214" s="9">
        <f t="shared" si="19"/>
        <v>0.37427903700729209</v>
      </c>
    </row>
    <row r="215" spans="1:12" x14ac:dyDescent="0.3">
      <c r="A215" s="5">
        <v>45505</v>
      </c>
      <c r="B215" s="5" t="str">
        <f t="shared" si="15"/>
        <v>August</v>
      </c>
      <c r="C215" t="s">
        <v>10</v>
      </c>
      <c r="D215" t="s">
        <v>14</v>
      </c>
      <c r="E215" s="3">
        <v>460</v>
      </c>
      <c r="F215" s="3">
        <v>931.14</v>
      </c>
      <c r="G215" s="3">
        <f t="shared" si="16"/>
        <v>428324.39999999997</v>
      </c>
      <c r="H215" s="3">
        <v>2154.41</v>
      </c>
      <c r="I215" s="3">
        <f t="shared" si="17"/>
        <v>426169.99</v>
      </c>
      <c r="J215" s="3">
        <v>243328.96</v>
      </c>
      <c r="K215" s="3">
        <f t="shared" si="18"/>
        <v>182841.03</v>
      </c>
      <c r="L215" s="9">
        <f t="shared" si="19"/>
        <v>0.429033095455642</v>
      </c>
    </row>
    <row r="216" spans="1:12" x14ac:dyDescent="0.3">
      <c r="A216" s="5">
        <v>45505</v>
      </c>
      <c r="B216" s="5" t="str">
        <f t="shared" si="15"/>
        <v>August</v>
      </c>
      <c r="C216" t="s">
        <v>10</v>
      </c>
      <c r="D216" t="s">
        <v>15</v>
      </c>
      <c r="E216" s="3">
        <v>59</v>
      </c>
      <c r="F216" s="3">
        <v>668.68</v>
      </c>
      <c r="G216" s="3">
        <f t="shared" si="16"/>
        <v>39452.119999999995</v>
      </c>
      <c r="H216" s="3">
        <v>4465.79</v>
      </c>
      <c r="I216" s="3">
        <f t="shared" si="17"/>
        <v>34986.329999999994</v>
      </c>
      <c r="J216" s="3">
        <v>15074.73</v>
      </c>
      <c r="K216" s="3">
        <f t="shared" si="18"/>
        <v>19911.599999999995</v>
      </c>
      <c r="L216" s="9">
        <f t="shared" si="19"/>
        <v>0.56912514116227675</v>
      </c>
    </row>
    <row r="217" spans="1:12" x14ac:dyDescent="0.3">
      <c r="A217" s="5">
        <v>45505</v>
      </c>
      <c r="B217" s="5" t="str">
        <f t="shared" si="15"/>
        <v>August</v>
      </c>
      <c r="C217" t="s">
        <v>10</v>
      </c>
      <c r="D217" t="s">
        <v>16</v>
      </c>
      <c r="E217" s="3">
        <v>446</v>
      </c>
      <c r="F217" s="3">
        <v>266.16000000000003</v>
      </c>
      <c r="G217" s="3">
        <f t="shared" si="16"/>
        <v>118707.36000000002</v>
      </c>
      <c r="H217" s="3">
        <v>15072.02</v>
      </c>
      <c r="I217" s="3">
        <f t="shared" si="17"/>
        <v>103635.34000000001</v>
      </c>
      <c r="J217" s="3">
        <v>45417.84</v>
      </c>
      <c r="K217" s="3">
        <f t="shared" si="18"/>
        <v>58217.500000000015</v>
      </c>
      <c r="L217" s="9">
        <f t="shared" si="19"/>
        <v>0.56175335556384542</v>
      </c>
    </row>
    <row r="218" spans="1:12" x14ac:dyDescent="0.3">
      <c r="A218" s="5">
        <v>45505</v>
      </c>
      <c r="B218" s="5" t="str">
        <f t="shared" si="15"/>
        <v>August</v>
      </c>
      <c r="C218" t="s">
        <v>17</v>
      </c>
      <c r="D218" t="s">
        <v>11</v>
      </c>
      <c r="E218" s="3">
        <v>233</v>
      </c>
      <c r="F218" s="3">
        <v>677.4</v>
      </c>
      <c r="G218" s="3">
        <f t="shared" si="16"/>
        <v>157834.19999999998</v>
      </c>
      <c r="H218" s="3">
        <v>12781.27</v>
      </c>
      <c r="I218" s="3">
        <f t="shared" si="17"/>
        <v>145052.93</v>
      </c>
      <c r="J218" s="3">
        <v>79185.45</v>
      </c>
      <c r="K218" s="3">
        <f t="shared" si="18"/>
        <v>65867.48</v>
      </c>
      <c r="L218" s="9">
        <f t="shared" si="19"/>
        <v>0.45409272325626238</v>
      </c>
    </row>
    <row r="219" spans="1:12" x14ac:dyDescent="0.3">
      <c r="A219" s="5">
        <v>45505</v>
      </c>
      <c r="B219" s="5" t="str">
        <f t="shared" si="15"/>
        <v>August</v>
      </c>
      <c r="C219" t="s">
        <v>17</v>
      </c>
      <c r="D219" t="s">
        <v>12</v>
      </c>
      <c r="E219" s="3">
        <v>373</v>
      </c>
      <c r="F219" s="3">
        <v>908.37</v>
      </c>
      <c r="G219" s="3">
        <f t="shared" si="16"/>
        <v>338822.01</v>
      </c>
      <c r="H219" s="3">
        <v>36594.629999999997</v>
      </c>
      <c r="I219" s="3">
        <f t="shared" si="17"/>
        <v>302227.38</v>
      </c>
      <c r="J219" s="3">
        <v>179022.66</v>
      </c>
      <c r="K219" s="3">
        <f t="shared" si="18"/>
        <v>123204.72</v>
      </c>
      <c r="L219" s="9">
        <f t="shared" si="19"/>
        <v>0.40765571934614264</v>
      </c>
    </row>
    <row r="220" spans="1:12" x14ac:dyDescent="0.3">
      <c r="A220" s="5">
        <v>45505</v>
      </c>
      <c r="B220" s="5" t="str">
        <f t="shared" si="15"/>
        <v>August</v>
      </c>
      <c r="C220" t="s">
        <v>17</v>
      </c>
      <c r="D220" t="s">
        <v>13</v>
      </c>
      <c r="E220" s="3">
        <v>292</v>
      </c>
      <c r="F220" s="3">
        <v>743.78</v>
      </c>
      <c r="G220" s="3">
        <f t="shared" si="16"/>
        <v>217183.75999999998</v>
      </c>
      <c r="H220" s="3">
        <v>23331.37</v>
      </c>
      <c r="I220" s="3">
        <f t="shared" si="17"/>
        <v>193852.38999999998</v>
      </c>
      <c r="J220" s="3">
        <v>112377.94</v>
      </c>
      <c r="K220" s="3">
        <f t="shared" si="18"/>
        <v>81474.449999999983</v>
      </c>
      <c r="L220" s="9">
        <f t="shared" si="19"/>
        <v>0.42029118134679683</v>
      </c>
    </row>
    <row r="221" spans="1:12" x14ac:dyDescent="0.3">
      <c r="A221" s="5">
        <v>45505</v>
      </c>
      <c r="B221" s="5" t="str">
        <f t="shared" si="15"/>
        <v>August</v>
      </c>
      <c r="C221" t="s">
        <v>17</v>
      </c>
      <c r="D221" t="s">
        <v>14</v>
      </c>
      <c r="E221" s="3">
        <v>197</v>
      </c>
      <c r="F221" s="3">
        <v>340.68</v>
      </c>
      <c r="G221" s="3">
        <f t="shared" si="16"/>
        <v>67113.960000000006</v>
      </c>
      <c r="H221" s="3">
        <v>9145.4599999999991</v>
      </c>
      <c r="I221" s="3">
        <f t="shared" si="17"/>
        <v>57968.500000000007</v>
      </c>
      <c r="J221" s="3">
        <v>33332.9</v>
      </c>
      <c r="K221" s="3">
        <f t="shared" si="18"/>
        <v>24635.600000000006</v>
      </c>
      <c r="L221" s="9">
        <f t="shared" si="19"/>
        <v>0.42498253361739569</v>
      </c>
    </row>
    <row r="222" spans="1:12" x14ac:dyDescent="0.3">
      <c r="A222" s="5">
        <v>45505</v>
      </c>
      <c r="B222" s="5" t="str">
        <f t="shared" si="15"/>
        <v>August</v>
      </c>
      <c r="C222" t="s">
        <v>17</v>
      </c>
      <c r="D222" t="s">
        <v>15</v>
      </c>
      <c r="E222" s="3">
        <v>249</v>
      </c>
      <c r="F222" s="3">
        <v>594.78</v>
      </c>
      <c r="G222" s="3">
        <f t="shared" si="16"/>
        <v>148100.22</v>
      </c>
      <c r="H222" s="3">
        <v>6396.37</v>
      </c>
      <c r="I222" s="3">
        <f t="shared" si="17"/>
        <v>141703.85</v>
      </c>
      <c r="J222" s="3">
        <v>82823.789999999994</v>
      </c>
      <c r="K222" s="3">
        <f t="shared" si="18"/>
        <v>58880.060000000012</v>
      </c>
      <c r="L222" s="9">
        <f t="shared" si="19"/>
        <v>0.41551489250292079</v>
      </c>
    </row>
    <row r="223" spans="1:12" x14ac:dyDescent="0.3">
      <c r="A223" s="5">
        <v>45505</v>
      </c>
      <c r="B223" s="5" t="str">
        <f t="shared" si="15"/>
        <v>August</v>
      </c>
      <c r="C223" t="s">
        <v>17</v>
      </c>
      <c r="D223" t="s">
        <v>16</v>
      </c>
      <c r="E223" s="3">
        <v>267</v>
      </c>
      <c r="F223" s="3">
        <v>765.54</v>
      </c>
      <c r="G223" s="3">
        <f t="shared" si="16"/>
        <v>204399.18</v>
      </c>
      <c r="H223" s="3">
        <v>15510.48</v>
      </c>
      <c r="I223" s="3">
        <f t="shared" si="17"/>
        <v>188888.69999999998</v>
      </c>
      <c r="J223" s="3">
        <v>110204.52</v>
      </c>
      <c r="K223" s="3">
        <f t="shared" si="18"/>
        <v>78684.179999999978</v>
      </c>
      <c r="L223" s="9">
        <f t="shared" si="19"/>
        <v>0.41656372244607531</v>
      </c>
    </row>
    <row r="224" spans="1:12" x14ac:dyDescent="0.3">
      <c r="A224" s="5">
        <v>45505</v>
      </c>
      <c r="B224" s="5" t="str">
        <f t="shared" si="15"/>
        <v>August</v>
      </c>
      <c r="C224" t="s">
        <v>18</v>
      </c>
      <c r="D224" t="s">
        <v>11</v>
      </c>
      <c r="E224" s="3">
        <v>160</v>
      </c>
      <c r="F224" s="3">
        <v>912.4</v>
      </c>
      <c r="G224" s="3">
        <f t="shared" si="16"/>
        <v>145984</v>
      </c>
      <c r="H224" s="3">
        <v>12984.46</v>
      </c>
      <c r="I224" s="3">
        <f t="shared" si="17"/>
        <v>132999.54</v>
      </c>
      <c r="J224" s="3">
        <v>57278.09</v>
      </c>
      <c r="K224" s="3">
        <f t="shared" si="18"/>
        <v>75721.450000000012</v>
      </c>
      <c r="L224" s="9">
        <f t="shared" si="19"/>
        <v>0.56933617965896732</v>
      </c>
    </row>
    <row r="225" spans="1:12" x14ac:dyDescent="0.3">
      <c r="A225" s="5">
        <v>45505</v>
      </c>
      <c r="B225" s="5" t="str">
        <f t="shared" si="15"/>
        <v>August</v>
      </c>
      <c r="C225" t="s">
        <v>18</v>
      </c>
      <c r="D225" t="s">
        <v>12</v>
      </c>
      <c r="E225" s="3">
        <v>373</v>
      </c>
      <c r="F225" s="3">
        <v>979.59</v>
      </c>
      <c r="G225" s="3">
        <f t="shared" si="16"/>
        <v>365387.07</v>
      </c>
      <c r="H225" s="3">
        <v>1261.82</v>
      </c>
      <c r="I225" s="3">
        <f t="shared" si="17"/>
        <v>364125.25</v>
      </c>
      <c r="J225" s="3">
        <v>216803.87</v>
      </c>
      <c r="K225" s="3">
        <f t="shared" si="18"/>
        <v>147321.38</v>
      </c>
      <c r="L225" s="9">
        <f t="shared" si="19"/>
        <v>0.4045898492345697</v>
      </c>
    </row>
    <row r="226" spans="1:12" x14ac:dyDescent="0.3">
      <c r="A226" s="5">
        <v>45505</v>
      </c>
      <c r="B226" s="5" t="str">
        <f t="shared" si="15"/>
        <v>August</v>
      </c>
      <c r="C226" t="s">
        <v>18</v>
      </c>
      <c r="D226" t="s">
        <v>13</v>
      </c>
      <c r="E226" s="3">
        <v>141</v>
      </c>
      <c r="F226" s="3">
        <v>543.16</v>
      </c>
      <c r="G226" s="3">
        <f t="shared" si="16"/>
        <v>76585.56</v>
      </c>
      <c r="H226" s="3">
        <v>791.76</v>
      </c>
      <c r="I226" s="3">
        <f t="shared" si="17"/>
        <v>75793.8</v>
      </c>
      <c r="J226" s="3">
        <v>32075.66</v>
      </c>
      <c r="K226" s="3">
        <f t="shared" si="18"/>
        <v>43718.14</v>
      </c>
      <c r="L226" s="9">
        <f t="shared" si="19"/>
        <v>0.57680364356979064</v>
      </c>
    </row>
    <row r="227" spans="1:12" x14ac:dyDescent="0.3">
      <c r="A227" s="5">
        <v>45505</v>
      </c>
      <c r="B227" s="5" t="str">
        <f t="shared" si="15"/>
        <v>August</v>
      </c>
      <c r="C227" t="s">
        <v>18</v>
      </c>
      <c r="D227" t="s">
        <v>14</v>
      </c>
      <c r="E227" s="3">
        <v>345</v>
      </c>
      <c r="F227" s="3">
        <v>1032.46</v>
      </c>
      <c r="G227" s="3">
        <f t="shared" si="16"/>
        <v>356198.7</v>
      </c>
      <c r="H227" s="3">
        <v>48657.79</v>
      </c>
      <c r="I227" s="3">
        <f t="shared" si="17"/>
        <v>307540.91000000003</v>
      </c>
      <c r="J227" s="3">
        <v>134347.17000000001</v>
      </c>
      <c r="K227" s="3">
        <f t="shared" si="18"/>
        <v>173193.74000000002</v>
      </c>
      <c r="L227" s="9">
        <f t="shared" si="19"/>
        <v>0.56315675205617366</v>
      </c>
    </row>
    <row r="228" spans="1:12" x14ac:dyDescent="0.3">
      <c r="A228" s="5">
        <v>45505</v>
      </c>
      <c r="B228" s="5" t="str">
        <f t="shared" si="15"/>
        <v>August</v>
      </c>
      <c r="C228" t="s">
        <v>18</v>
      </c>
      <c r="D228" t="s">
        <v>15</v>
      </c>
      <c r="E228" s="3">
        <v>150</v>
      </c>
      <c r="F228" s="3">
        <v>1184.08</v>
      </c>
      <c r="G228" s="3">
        <f t="shared" si="16"/>
        <v>177612</v>
      </c>
      <c r="H228" s="3">
        <v>22349.759999999998</v>
      </c>
      <c r="I228" s="3">
        <f t="shared" si="17"/>
        <v>155262.24</v>
      </c>
      <c r="J228" s="3">
        <v>67911.520000000004</v>
      </c>
      <c r="K228" s="3">
        <f t="shared" si="18"/>
        <v>87350.719999999987</v>
      </c>
      <c r="L228" s="9">
        <f t="shared" si="19"/>
        <v>0.56260118364903144</v>
      </c>
    </row>
    <row r="229" spans="1:12" x14ac:dyDescent="0.3">
      <c r="A229" s="5">
        <v>45505</v>
      </c>
      <c r="B229" s="5" t="str">
        <f t="shared" si="15"/>
        <v>August</v>
      </c>
      <c r="C229" t="s">
        <v>18</v>
      </c>
      <c r="D229" t="s">
        <v>16</v>
      </c>
      <c r="E229" s="3">
        <v>362</v>
      </c>
      <c r="F229" s="3">
        <v>498.75</v>
      </c>
      <c r="G229" s="3">
        <f t="shared" si="16"/>
        <v>180547.5</v>
      </c>
      <c r="H229" s="3">
        <v>8434.57</v>
      </c>
      <c r="I229" s="3">
        <f t="shared" si="17"/>
        <v>172112.93</v>
      </c>
      <c r="J229" s="3">
        <v>80586.490000000005</v>
      </c>
      <c r="K229" s="3">
        <f t="shared" si="18"/>
        <v>91526.439999999988</v>
      </c>
      <c r="L229" s="9">
        <f t="shared" si="19"/>
        <v>0.53178131358288994</v>
      </c>
    </row>
    <row r="230" spans="1:12" x14ac:dyDescent="0.3">
      <c r="A230" s="5">
        <v>45505</v>
      </c>
      <c r="B230" s="5" t="str">
        <f t="shared" si="15"/>
        <v>August</v>
      </c>
      <c r="C230" t="s">
        <v>19</v>
      </c>
      <c r="D230" t="s">
        <v>11</v>
      </c>
      <c r="E230" s="3">
        <v>448</v>
      </c>
      <c r="F230" s="3">
        <v>568.95000000000005</v>
      </c>
      <c r="G230" s="3">
        <f t="shared" si="16"/>
        <v>254889.60000000003</v>
      </c>
      <c r="H230" s="3">
        <v>2093.73</v>
      </c>
      <c r="I230" s="3">
        <f t="shared" si="17"/>
        <v>252795.87000000002</v>
      </c>
      <c r="J230" s="3">
        <v>126539.29</v>
      </c>
      <c r="K230" s="3">
        <f t="shared" si="18"/>
        <v>126256.58000000003</v>
      </c>
      <c r="L230" s="9">
        <f t="shared" si="19"/>
        <v>0.49944083342817275</v>
      </c>
    </row>
    <row r="231" spans="1:12" x14ac:dyDescent="0.3">
      <c r="A231" s="5">
        <v>45505</v>
      </c>
      <c r="B231" s="5" t="str">
        <f t="shared" si="15"/>
        <v>August</v>
      </c>
      <c r="C231" t="s">
        <v>19</v>
      </c>
      <c r="D231" t="s">
        <v>12</v>
      </c>
      <c r="E231" s="3">
        <v>485</v>
      </c>
      <c r="F231" s="3">
        <v>977.18</v>
      </c>
      <c r="G231" s="3">
        <f t="shared" si="16"/>
        <v>473932.3</v>
      </c>
      <c r="H231" s="3">
        <v>42918.47</v>
      </c>
      <c r="I231" s="3">
        <f t="shared" si="17"/>
        <v>431013.82999999996</v>
      </c>
      <c r="J231" s="3">
        <v>187180.77</v>
      </c>
      <c r="K231" s="3">
        <f t="shared" si="18"/>
        <v>243833.05999999997</v>
      </c>
      <c r="L231" s="9">
        <f t="shared" si="19"/>
        <v>0.56571980532504029</v>
      </c>
    </row>
    <row r="232" spans="1:12" x14ac:dyDescent="0.3">
      <c r="A232" s="5">
        <v>45505</v>
      </c>
      <c r="B232" s="5" t="str">
        <f t="shared" si="15"/>
        <v>August</v>
      </c>
      <c r="C232" t="s">
        <v>19</v>
      </c>
      <c r="D232" t="s">
        <v>13</v>
      </c>
      <c r="E232" s="3">
        <v>293</v>
      </c>
      <c r="F232" s="3">
        <v>714.27</v>
      </c>
      <c r="G232" s="3">
        <f t="shared" si="16"/>
        <v>209281.11</v>
      </c>
      <c r="H232" s="3">
        <v>28876.26</v>
      </c>
      <c r="I232" s="3">
        <f t="shared" si="17"/>
        <v>180404.84999999998</v>
      </c>
      <c r="J232" s="3">
        <v>90906.69</v>
      </c>
      <c r="K232" s="3">
        <f t="shared" si="18"/>
        <v>89498.159999999974</v>
      </c>
      <c r="L232" s="9">
        <f t="shared" si="19"/>
        <v>0.49609619697031421</v>
      </c>
    </row>
    <row r="233" spans="1:12" x14ac:dyDescent="0.3">
      <c r="A233" s="5">
        <v>45505</v>
      </c>
      <c r="B233" s="5" t="str">
        <f t="shared" si="15"/>
        <v>August</v>
      </c>
      <c r="C233" t="s">
        <v>19</v>
      </c>
      <c r="D233" t="s">
        <v>14</v>
      </c>
      <c r="E233" s="3">
        <v>259</v>
      </c>
      <c r="F233" s="3">
        <v>654.88</v>
      </c>
      <c r="G233" s="3">
        <f t="shared" si="16"/>
        <v>169613.92</v>
      </c>
      <c r="H233" s="3">
        <v>23367.41</v>
      </c>
      <c r="I233" s="3">
        <f t="shared" si="17"/>
        <v>146246.51</v>
      </c>
      <c r="J233" s="3">
        <v>84255.61</v>
      </c>
      <c r="K233" s="3">
        <f t="shared" si="18"/>
        <v>61990.900000000009</v>
      </c>
      <c r="L233" s="9">
        <f t="shared" si="19"/>
        <v>0.42387951685137654</v>
      </c>
    </row>
    <row r="234" spans="1:12" x14ac:dyDescent="0.3">
      <c r="A234" s="5">
        <v>45505</v>
      </c>
      <c r="B234" s="5" t="str">
        <f t="shared" si="15"/>
        <v>August</v>
      </c>
      <c r="C234" t="s">
        <v>19</v>
      </c>
      <c r="D234" t="s">
        <v>15</v>
      </c>
      <c r="E234" s="3">
        <v>492</v>
      </c>
      <c r="F234" s="3">
        <v>625.05999999999995</v>
      </c>
      <c r="G234" s="3">
        <f t="shared" si="16"/>
        <v>307529.51999999996</v>
      </c>
      <c r="H234" s="3">
        <v>6497.65</v>
      </c>
      <c r="I234" s="3">
        <f t="shared" si="17"/>
        <v>301031.86999999994</v>
      </c>
      <c r="J234" s="3">
        <v>136342.18</v>
      </c>
      <c r="K234" s="3">
        <f t="shared" si="18"/>
        <v>164689.68999999994</v>
      </c>
      <c r="L234" s="9">
        <f t="shared" si="19"/>
        <v>0.54708390178089772</v>
      </c>
    </row>
    <row r="235" spans="1:12" x14ac:dyDescent="0.3">
      <c r="A235" s="5">
        <v>45505</v>
      </c>
      <c r="B235" s="5" t="str">
        <f t="shared" si="15"/>
        <v>August</v>
      </c>
      <c r="C235" t="s">
        <v>19</v>
      </c>
      <c r="D235" t="s">
        <v>16</v>
      </c>
      <c r="E235" s="3">
        <v>229</v>
      </c>
      <c r="F235" s="3">
        <v>589.87</v>
      </c>
      <c r="G235" s="3">
        <f t="shared" si="16"/>
        <v>135080.23000000001</v>
      </c>
      <c r="H235" s="3">
        <v>18536.64</v>
      </c>
      <c r="I235" s="3">
        <f t="shared" si="17"/>
        <v>116543.59000000001</v>
      </c>
      <c r="J235" s="3">
        <v>59287.839999999997</v>
      </c>
      <c r="K235" s="3">
        <f t="shared" si="18"/>
        <v>57255.750000000015</v>
      </c>
      <c r="L235" s="9">
        <f t="shared" si="19"/>
        <v>0.49128184570253935</v>
      </c>
    </row>
    <row r="236" spans="1:12" x14ac:dyDescent="0.3">
      <c r="A236" s="5">
        <v>45505</v>
      </c>
      <c r="B236" s="5" t="str">
        <f t="shared" si="15"/>
        <v>August</v>
      </c>
      <c r="C236" t="s">
        <v>20</v>
      </c>
      <c r="D236" t="s">
        <v>11</v>
      </c>
      <c r="E236" s="3">
        <v>112</v>
      </c>
      <c r="F236" s="3">
        <v>441.47</v>
      </c>
      <c r="G236" s="3">
        <f t="shared" si="16"/>
        <v>49444.639999999999</v>
      </c>
      <c r="H236" s="3">
        <v>1632.39</v>
      </c>
      <c r="I236" s="3">
        <f t="shared" si="17"/>
        <v>47812.25</v>
      </c>
      <c r="J236" s="3">
        <v>22175.52</v>
      </c>
      <c r="K236" s="3">
        <f t="shared" si="18"/>
        <v>25636.73</v>
      </c>
      <c r="L236" s="9">
        <f t="shared" si="19"/>
        <v>0.53619584939006215</v>
      </c>
    </row>
    <row r="237" spans="1:12" x14ac:dyDescent="0.3">
      <c r="A237" s="5">
        <v>45505</v>
      </c>
      <c r="B237" s="5" t="str">
        <f t="shared" si="15"/>
        <v>August</v>
      </c>
      <c r="C237" t="s">
        <v>20</v>
      </c>
      <c r="D237" t="s">
        <v>12</v>
      </c>
      <c r="E237" s="3">
        <v>98</v>
      </c>
      <c r="F237" s="3">
        <v>336.94</v>
      </c>
      <c r="G237" s="3">
        <f t="shared" si="16"/>
        <v>33020.120000000003</v>
      </c>
      <c r="H237" s="3">
        <v>4760.2</v>
      </c>
      <c r="I237" s="3">
        <f t="shared" si="17"/>
        <v>28259.920000000002</v>
      </c>
      <c r="J237" s="3">
        <v>12564.33</v>
      </c>
      <c r="K237" s="3">
        <f t="shared" si="18"/>
        <v>15695.590000000002</v>
      </c>
      <c r="L237" s="9">
        <f t="shared" si="19"/>
        <v>0.55540107686079798</v>
      </c>
    </row>
    <row r="238" spans="1:12" x14ac:dyDescent="0.3">
      <c r="A238" s="5">
        <v>45505</v>
      </c>
      <c r="B238" s="5" t="str">
        <f t="shared" si="15"/>
        <v>August</v>
      </c>
      <c r="C238" t="s">
        <v>20</v>
      </c>
      <c r="D238" t="s">
        <v>13</v>
      </c>
      <c r="E238" s="3">
        <v>167</v>
      </c>
      <c r="F238" s="3">
        <v>1053.6600000000001</v>
      </c>
      <c r="G238" s="3">
        <f t="shared" si="16"/>
        <v>175961.22</v>
      </c>
      <c r="H238" s="3">
        <v>14122.73</v>
      </c>
      <c r="I238" s="3">
        <f t="shared" si="17"/>
        <v>161838.49</v>
      </c>
      <c r="J238" s="3">
        <v>73691.350000000006</v>
      </c>
      <c r="K238" s="3">
        <f t="shared" si="18"/>
        <v>88147.139999999985</v>
      </c>
      <c r="L238" s="9">
        <f t="shared" si="19"/>
        <v>0.54466116187811686</v>
      </c>
    </row>
    <row r="239" spans="1:12" x14ac:dyDescent="0.3">
      <c r="A239" s="5">
        <v>45505</v>
      </c>
      <c r="B239" s="5" t="str">
        <f t="shared" si="15"/>
        <v>August</v>
      </c>
      <c r="C239" t="s">
        <v>20</v>
      </c>
      <c r="D239" t="s">
        <v>14</v>
      </c>
      <c r="E239" s="3">
        <v>376</v>
      </c>
      <c r="F239" s="3">
        <v>775.15</v>
      </c>
      <c r="G239" s="3">
        <f t="shared" si="16"/>
        <v>291456.39999999997</v>
      </c>
      <c r="H239" s="3">
        <v>2932.48</v>
      </c>
      <c r="I239" s="3">
        <f t="shared" si="17"/>
        <v>288523.92</v>
      </c>
      <c r="J239" s="3">
        <v>180324.03</v>
      </c>
      <c r="K239" s="3">
        <f t="shared" si="18"/>
        <v>108199.88999999998</v>
      </c>
      <c r="L239" s="9">
        <f t="shared" si="19"/>
        <v>0.37501185343662319</v>
      </c>
    </row>
    <row r="240" spans="1:12" x14ac:dyDescent="0.3">
      <c r="A240" s="5">
        <v>45505</v>
      </c>
      <c r="B240" s="5" t="str">
        <f t="shared" si="15"/>
        <v>August</v>
      </c>
      <c r="C240" t="s">
        <v>20</v>
      </c>
      <c r="D240" t="s">
        <v>15</v>
      </c>
      <c r="E240" s="3">
        <v>428</v>
      </c>
      <c r="F240" s="3">
        <v>989.77</v>
      </c>
      <c r="G240" s="3">
        <f t="shared" si="16"/>
        <v>423621.56</v>
      </c>
      <c r="H240" s="3">
        <v>22201.18</v>
      </c>
      <c r="I240" s="3">
        <f t="shared" si="17"/>
        <v>401420.38</v>
      </c>
      <c r="J240" s="3">
        <v>216955.49</v>
      </c>
      <c r="K240" s="3">
        <f t="shared" si="18"/>
        <v>184464.89</v>
      </c>
      <c r="L240" s="9">
        <f t="shared" si="19"/>
        <v>0.4595304553296472</v>
      </c>
    </row>
    <row r="241" spans="1:12" x14ac:dyDescent="0.3">
      <c r="A241" s="5">
        <v>45505</v>
      </c>
      <c r="B241" s="5" t="str">
        <f t="shared" si="15"/>
        <v>August</v>
      </c>
      <c r="C241" t="s">
        <v>20</v>
      </c>
      <c r="D241" t="s">
        <v>16</v>
      </c>
      <c r="E241" s="3">
        <v>354</v>
      </c>
      <c r="F241" s="3">
        <v>188.38</v>
      </c>
      <c r="G241" s="3">
        <f t="shared" si="16"/>
        <v>66686.52</v>
      </c>
      <c r="H241" s="3">
        <v>4722.08</v>
      </c>
      <c r="I241" s="3">
        <f t="shared" si="17"/>
        <v>61964.44</v>
      </c>
      <c r="J241" s="3">
        <v>35285.800000000003</v>
      </c>
      <c r="K241" s="3">
        <f t="shared" si="18"/>
        <v>26678.639999999999</v>
      </c>
      <c r="L241" s="9">
        <f t="shared" si="19"/>
        <v>0.43054758503425511</v>
      </c>
    </row>
    <row r="242" spans="1:12" x14ac:dyDescent="0.3">
      <c r="A242" s="5">
        <v>45536</v>
      </c>
      <c r="B242" s="5" t="str">
        <f t="shared" si="15"/>
        <v>September</v>
      </c>
      <c r="C242" t="s">
        <v>10</v>
      </c>
      <c r="D242" t="s">
        <v>11</v>
      </c>
      <c r="E242" s="3">
        <v>67</v>
      </c>
      <c r="F242" s="3">
        <v>458.75</v>
      </c>
      <c r="G242" s="3">
        <f t="shared" si="16"/>
        <v>30736.25</v>
      </c>
      <c r="H242" s="3">
        <v>3292.13</v>
      </c>
      <c r="I242" s="3">
        <f t="shared" si="17"/>
        <v>27444.12</v>
      </c>
      <c r="J242" s="3">
        <v>15321.9</v>
      </c>
      <c r="K242" s="3">
        <f t="shared" si="18"/>
        <v>12122.22</v>
      </c>
      <c r="L242" s="9">
        <f t="shared" si="19"/>
        <v>0.44170554566879899</v>
      </c>
    </row>
    <row r="243" spans="1:12" x14ac:dyDescent="0.3">
      <c r="A243" s="5">
        <v>45536</v>
      </c>
      <c r="B243" s="5" t="str">
        <f t="shared" si="15"/>
        <v>September</v>
      </c>
      <c r="C243" t="s">
        <v>10</v>
      </c>
      <c r="D243" t="s">
        <v>12</v>
      </c>
      <c r="E243" s="3">
        <v>162</v>
      </c>
      <c r="F243" s="3">
        <v>570.79999999999995</v>
      </c>
      <c r="G243" s="3">
        <f t="shared" si="16"/>
        <v>92469.599999999991</v>
      </c>
      <c r="H243" s="3">
        <v>7762.46</v>
      </c>
      <c r="I243" s="3">
        <f t="shared" si="17"/>
        <v>84707.139999999985</v>
      </c>
      <c r="J243" s="3">
        <v>37827.839999999997</v>
      </c>
      <c r="K243" s="3">
        <f t="shared" si="18"/>
        <v>46879.299999999988</v>
      </c>
      <c r="L243" s="9">
        <f t="shared" si="19"/>
        <v>0.55342796368759462</v>
      </c>
    </row>
    <row r="244" spans="1:12" x14ac:dyDescent="0.3">
      <c r="A244" s="5">
        <v>45536</v>
      </c>
      <c r="B244" s="5" t="str">
        <f t="shared" si="15"/>
        <v>September</v>
      </c>
      <c r="C244" t="s">
        <v>10</v>
      </c>
      <c r="D244" t="s">
        <v>13</v>
      </c>
      <c r="E244" s="3">
        <v>434</v>
      </c>
      <c r="F244" s="3">
        <v>501.08</v>
      </c>
      <c r="G244" s="3">
        <f t="shared" si="16"/>
        <v>217468.72</v>
      </c>
      <c r="H244" s="3">
        <v>2462.94</v>
      </c>
      <c r="I244" s="3">
        <f t="shared" si="17"/>
        <v>215005.78</v>
      </c>
      <c r="J244" s="3">
        <v>134588</v>
      </c>
      <c r="K244" s="3">
        <f t="shared" si="18"/>
        <v>80417.78</v>
      </c>
      <c r="L244" s="9">
        <f t="shared" si="19"/>
        <v>0.37402613083238972</v>
      </c>
    </row>
    <row r="245" spans="1:12" x14ac:dyDescent="0.3">
      <c r="A245" s="5">
        <v>45536</v>
      </c>
      <c r="B245" s="5" t="str">
        <f t="shared" si="15"/>
        <v>September</v>
      </c>
      <c r="C245" t="s">
        <v>10</v>
      </c>
      <c r="D245" t="s">
        <v>14</v>
      </c>
      <c r="E245" s="3">
        <v>315</v>
      </c>
      <c r="F245" s="3">
        <v>434.28</v>
      </c>
      <c r="G245" s="3">
        <f t="shared" si="16"/>
        <v>136798.19999999998</v>
      </c>
      <c r="H245" s="3">
        <v>13214.7</v>
      </c>
      <c r="I245" s="3">
        <f t="shared" si="17"/>
        <v>123583.49999999999</v>
      </c>
      <c r="J245" s="3">
        <v>64587.24</v>
      </c>
      <c r="K245" s="3">
        <f t="shared" si="18"/>
        <v>58996.259999999987</v>
      </c>
      <c r="L245" s="9">
        <f t="shared" si="19"/>
        <v>0.47737974729636234</v>
      </c>
    </row>
    <row r="246" spans="1:12" x14ac:dyDescent="0.3">
      <c r="A246" s="5">
        <v>45536</v>
      </c>
      <c r="B246" s="5" t="str">
        <f t="shared" si="15"/>
        <v>September</v>
      </c>
      <c r="C246" t="s">
        <v>10</v>
      </c>
      <c r="D246" t="s">
        <v>15</v>
      </c>
      <c r="E246" s="3">
        <v>136</v>
      </c>
      <c r="F246" s="3">
        <v>1177.8800000000001</v>
      </c>
      <c r="G246" s="3">
        <f t="shared" si="16"/>
        <v>160191.68000000002</v>
      </c>
      <c r="H246" s="3">
        <v>20179.080000000002</v>
      </c>
      <c r="I246" s="3">
        <f t="shared" si="17"/>
        <v>140012.60000000003</v>
      </c>
      <c r="J246" s="3">
        <v>92422.06</v>
      </c>
      <c r="K246" s="3">
        <f t="shared" si="18"/>
        <v>47590.540000000037</v>
      </c>
      <c r="L246" s="9">
        <f t="shared" si="19"/>
        <v>0.33990183740606222</v>
      </c>
    </row>
    <row r="247" spans="1:12" x14ac:dyDescent="0.3">
      <c r="A247" s="5">
        <v>45536</v>
      </c>
      <c r="B247" s="5" t="str">
        <f t="shared" si="15"/>
        <v>September</v>
      </c>
      <c r="C247" t="s">
        <v>10</v>
      </c>
      <c r="D247" t="s">
        <v>16</v>
      </c>
      <c r="E247" s="3">
        <v>57</v>
      </c>
      <c r="F247" s="3">
        <v>178.45</v>
      </c>
      <c r="G247" s="3">
        <f t="shared" si="16"/>
        <v>10171.65</v>
      </c>
      <c r="H247" s="3">
        <v>338.67</v>
      </c>
      <c r="I247" s="3">
        <f t="shared" si="17"/>
        <v>9832.98</v>
      </c>
      <c r="J247" s="3">
        <v>4614.84</v>
      </c>
      <c r="K247" s="3">
        <f t="shared" si="18"/>
        <v>5218.1399999999994</v>
      </c>
      <c r="L247" s="9">
        <f t="shared" si="19"/>
        <v>0.53067737349206445</v>
      </c>
    </row>
    <row r="248" spans="1:12" x14ac:dyDescent="0.3">
      <c r="A248" s="5">
        <v>45536</v>
      </c>
      <c r="B248" s="5" t="str">
        <f t="shared" si="15"/>
        <v>September</v>
      </c>
      <c r="C248" t="s">
        <v>17</v>
      </c>
      <c r="D248" t="s">
        <v>11</v>
      </c>
      <c r="E248" s="3">
        <v>492</v>
      </c>
      <c r="F248" s="3">
        <v>680.78</v>
      </c>
      <c r="G248" s="3">
        <f t="shared" si="16"/>
        <v>334943.76</v>
      </c>
      <c r="H248" s="3">
        <v>29896.19</v>
      </c>
      <c r="I248" s="3">
        <f t="shared" si="17"/>
        <v>305047.57</v>
      </c>
      <c r="J248" s="3">
        <v>153067.19</v>
      </c>
      <c r="K248" s="3">
        <f t="shared" si="18"/>
        <v>151980.38</v>
      </c>
      <c r="L248" s="9">
        <f t="shared" si="19"/>
        <v>0.49821862209884182</v>
      </c>
    </row>
    <row r="249" spans="1:12" x14ac:dyDescent="0.3">
      <c r="A249" s="5">
        <v>45536</v>
      </c>
      <c r="B249" s="5" t="str">
        <f t="shared" si="15"/>
        <v>September</v>
      </c>
      <c r="C249" t="s">
        <v>17</v>
      </c>
      <c r="D249" t="s">
        <v>12</v>
      </c>
      <c r="E249" s="3">
        <v>278</v>
      </c>
      <c r="F249" s="3">
        <v>337.47</v>
      </c>
      <c r="G249" s="3">
        <f t="shared" si="16"/>
        <v>93816.66</v>
      </c>
      <c r="H249" s="3">
        <v>9185.77</v>
      </c>
      <c r="I249" s="3">
        <f t="shared" si="17"/>
        <v>84630.89</v>
      </c>
      <c r="J249" s="3">
        <v>39899.64</v>
      </c>
      <c r="K249" s="3">
        <f t="shared" si="18"/>
        <v>44731.25</v>
      </c>
      <c r="L249" s="9">
        <f t="shared" si="19"/>
        <v>0.52854519195059868</v>
      </c>
    </row>
    <row r="250" spans="1:12" x14ac:dyDescent="0.3">
      <c r="A250" s="5">
        <v>45536</v>
      </c>
      <c r="B250" s="5" t="str">
        <f t="shared" si="15"/>
        <v>September</v>
      </c>
      <c r="C250" t="s">
        <v>17</v>
      </c>
      <c r="D250" t="s">
        <v>13</v>
      </c>
      <c r="E250" s="3">
        <v>467</v>
      </c>
      <c r="F250" s="3">
        <v>995.58</v>
      </c>
      <c r="G250" s="3">
        <f t="shared" si="16"/>
        <v>464935.86000000004</v>
      </c>
      <c r="H250" s="3">
        <v>68954.320000000007</v>
      </c>
      <c r="I250" s="3">
        <f t="shared" si="17"/>
        <v>395981.54000000004</v>
      </c>
      <c r="J250" s="3">
        <v>230049.13</v>
      </c>
      <c r="K250" s="3">
        <f t="shared" si="18"/>
        <v>165932.41000000003</v>
      </c>
      <c r="L250" s="9">
        <f t="shared" si="19"/>
        <v>0.41904077144606289</v>
      </c>
    </row>
    <row r="251" spans="1:12" x14ac:dyDescent="0.3">
      <c r="A251" s="5">
        <v>45536</v>
      </c>
      <c r="B251" s="5" t="str">
        <f t="shared" si="15"/>
        <v>September</v>
      </c>
      <c r="C251" t="s">
        <v>17</v>
      </c>
      <c r="D251" t="s">
        <v>14</v>
      </c>
      <c r="E251" s="3">
        <v>351</v>
      </c>
      <c r="F251" s="3">
        <v>1021.73</v>
      </c>
      <c r="G251" s="3">
        <f t="shared" si="16"/>
        <v>358627.23</v>
      </c>
      <c r="H251" s="3">
        <v>21366.12</v>
      </c>
      <c r="I251" s="3">
        <f t="shared" si="17"/>
        <v>337261.11</v>
      </c>
      <c r="J251" s="3">
        <v>202500.18</v>
      </c>
      <c r="K251" s="3">
        <f t="shared" si="18"/>
        <v>134760.93</v>
      </c>
      <c r="L251" s="9">
        <f t="shared" si="19"/>
        <v>0.39957447213525449</v>
      </c>
    </row>
    <row r="252" spans="1:12" x14ac:dyDescent="0.3">
      <c r="A252" s="5">
        <v>45536</v>
      </c>
      <c r="B252" s="5" t="str">
        <f t="shared" si="15"/>
        <v>September</v>
      </c>
      <c r="C252" t="s">
        <v>17</v>
      </c>
      <c r="D252" t="s">
        <v>15</v>
      </c>
      <c r="E252" s="3">
        <v>447</v>
      </c>
      <c r="F252" s="3">
        <v>457.81</v>
      </c>
      <c r="G252" s="3">
        <f t="shared" si="16"/>
        <v>204641.07</v>
      </c>
      <c r="H252" s="3">
        <v>27514.07</v>
      </c>
      <c r="I252" s="3">
        <f t="shared" si="17"/>
        <v>177127</v>
      </c>
      <c r="J252" s="3">
        <v>71541.7</v>
      </c>
      <c r="K252" s="3">
        <f t="shared" si="18"/>
        <v>105585.3</v>
      </c>
      <c r="L252" s="9">
        <f t="shared" si="19"/>
        <v>0.59609940889869983</v>
      </c>
    </row>
    <row r="253" spans="1:12" x14ac:dyDescent="0.3">
      <c r="A253" s="5">
        <v>45536</v>
      </c>
      <c r="B253" s="5" t="str">
        <f t="shared" si="15"/>
        <v>September</v>
      </c>
      <c r="C253" t="s">
        <v>17</v>
      </c>
      <c r="D253" t="s">
        <v>16</v>
      </c>
      <c r="E253" s="3">
        <v>312</v>
      </c>
      <c r="F253" s="3">
        <v>922.7</v>
      </c>
      <c r="G253" s="3">
        <f t="shared" si="16"/>
        <v>287882.40000000002</v>
      </c>
      <c r="H253" s="3">
        <v>36624.17</v>
      </c>
      <c r="I253" s="3">
        <f t="shared" si="17"/>
        <v>251258.23000000004</v>
      </c>
      <c r="J253" s="3">
        <v>109757.9</v>
      </c>
      <c r="K253" s="3">
        <f t="shared" si="18"/>
        <v>141500.33000000005</v>
      </c>
      <c r="L253" s="9">
        <f t="shared" si="19"/>
        <v>0.56316694581506854</v>
      </c>
    </row>
    <row r="254" spans="1:12" x14ac:dyDescent="0.3">
      <c r="A254" s="5">
        <v>45536</v>
      </c>
      <c r="B254" s="5" t="str">
        <f t="shared" si="15"/>
        <v>September</v>
      </c>
      <c r="C254" t="s">
        <v>18</v>
      </c>
      <c r="D254" t="s">
        <v>11</v>
      </c>
      <c r="E254" s="3">
        <v>452</v>
      </c>
      <c r="F254" s="3">
        <v>762.19</v>
      </c>
      <c r="G254" s="3">
        <f t="shared" si="16"/>
        <v>344509.88</v>
      </c>
      <c r="H254" s="3">
        <v>21777.74</v>
      </c>
      <c r="I254" s="3">
        <f t="shared" si="17"/>
        <v>322732.14</v>
      </c>
      <c r="J254" s="3">
        <v>215521.01</v>
      </c>
      <c r="K254" s="3">
        <f t="shared" si="18"/>
        <v>107211.13</v>
      </c>
      <c r="L254" s="9">
        <f t="shared" si="19"/>
        <v>0.33219849129373974</v>
      </c>
    </row>
    <row r="255" spans="1:12" x14ac:dyDescent="0.3">
      <c r="A255" s="5">
        <v>45536</v>
      </c>
      <c r="B255" s="5" t="str">
        <f t="shared" si="15"/>
        <v>September</v>
      </c>
      <c r="C255" t="s">
        <v>18</v>
      </c>
      <c r="D255" t="s">
        <v>12</v>
      </c>
      <c r="E255" s="3">
        <v>352</v>
      </c>
      <c r="F255" s="3">
        <v>806</v>
      </c>
      <c r="G255" s="3">
        <f t="shared" si="16"/>
        <v>283712</v>
      </c>
      <c r="H255" s="3">
        <v>14293.38</v>
      </c>
      <c r="I255" s="3">
        <f t="shared" si="17"/>
        <v>269418.62</v>
      </c>
      <c r="J255" s="3">
        <v>174457.23</v>
      </c>
      <c r="K255" s="3">
        <f t="shared" si="18"/>
        <v>94961.389999999985</v>
      </c>
      <c r="L255" s="9">
        <f t="shared" si="19"/>
        <v>0.35246780641961561</v>
      </c>
    </row>
    <row r="256" spans="1:12" x14ac:dyDescent="0.3">
      <c r="A256" s="5">
        <v>45536</v>
      </c>
      <c r="B256" s="5" t="str">
        <f t="shared" si="15"/>
        <v>September</v>
      </c>
      <c r="C256" t="s">
        <v>18</v>
      </c>
      <c r="D256" t="s">
        <v>13</v>
      </c>
      <c r="E256" s="3">
        <v>244</v>
      </c>
      <c r="F256" s="3">
        <v>769.81</v>
      </c>
      <c r="G256" s="3">
        <f t="shared" si="16"/>
        <v>187833.63999999998</v>
      </c>
      <c r="H256" s="3">
        <v>7552.71</v>
      </c>
      <c r="I256" s="3">
        <f t="shared" si="17"/>
        <v>180280.93</v>
      </c>
      <c r="J256" s="3">
        <v>105869.02</v>
      </c>
      <c r="K256" s="3">
        <f t="shared" si="18"/>
        <v>74411.909999999989</v>
      </c>
      <c r="L256" s="9">
        <f t="shared" si="19"/>
        <v>0.41275530362529189</v>
      </c>
    </row>
    <row r="257" spans="1:12" x14ac:dyDescent="0.3">
      <c r="A257" s="5">
        <v>45536</v>
      </c>
      <c r="B257" s="5" t="str">
        <f t="shared" si="15"/>
        <v>September</v>
      </c>
      <c r="C257" t="s">
        <v>18</v>
      </c>
      <c r="D257" t="s">
        <v>14</v>
      </c>
      <c r="E257" s="3">
        <v>471</v>
      </c>
      <c r="F257" s="3">
        <v>962.53</v>
      </c>
      <c r="G257" s="3">
        <f t="shared" si="16"/>
        <v>453351.63</v>
      </c>
      <c r="H257" s="3">
        <v>24668.53</v>
      </c>
      <c r="I257" s="3">
        <f t="shared" si="17"/>
        <v>428683.1</v>
      </c>
      <c r="J257" s="3">
        <v>282210.83</v>
      </c>
      <c r="K257" s="3">
        <f t="shared" si="18"/>
        <v>146472.26999999996</v>
      </c>
      <c r="L257" s="9">
        <f t="shared" si="19"/>
        <v>0.34167959968564182</v>
      </c>
    </row>
    <row r="258" spans="1:12" x14ac:dyDescent="0.3">
      <c r="A258" s="5">
        <v>45536</v>
      </c>
      <c r="B258" s="5" t="str">
        <f t="shared" si="15"/>
        <v>September</v>
      </c>
      <c r="C258" t="s">
        <v>18</v>
      </c>
      <c r="D258" t="s">
        <v>15</v>
      </c>
      <c r="E258" s="3">
        <v>404</v>
      </c>
      <c r="F258" s="3">
        <v>1145.8800000000001</v>
      </c>
      <c r="G258" s="3">
        <f t="shared" si="16"/>
        <v>462935.52</v>
      </c>
      <c r="H258" s="3">
        <v>53025.04</v>
      </c>
      <c r="I258" s="3">
        <f t="shared" si="17"/>
        <v>409910.48000000004</v>
      </c>
      <c r="J258" s="3">
        <v>181194.35</v>
      </c>
      <c r="K258" s="3">
        <f t="shared" si="18"/>
        <v>228716.13000000003</v>
      </c>
      <c r="L258" s="9">
        <f t="shared" si="19"/>
        <v>0.55796604663535321</v>
      </c>
    </row>
    <row r="259" spans="1:12" x14ac:dyDescent="0.3">
      <c r="A259" s="5">
        <v>45536</v>
      </c>
      <c r="B259" s="5" t="str">
        <f t="shared" ref="B259:B322" si="20">TEXT(A259, "MMMM")</f>
        <v>September</v>
      </c>
      <c r="C259" t="s">
        <v>18</v>
      </c>
      <c r="D259" t="s">
        <v>16</v>
      </c>
      <c r="E259" s="3">
        <v>251</v>
      </c>
      <c r="F259" s="3">
        <v>744.07</v>
      </c>
      <c r="G259" s="3">
        <f t="shared" ref="G259:G322" si="21">$E259*$F259</f>
        <v>186761.57</v>
      </c>
      <c r="H259" s="3">
        <v>27604.31</v>
      </c>
      <c r="I259" s="3">
        <f t="shared" ref="I259:I322" si="22">$G259-$H259</f>
        <v>159157.26</v>
      </c>
      <c r="J259" s="3">
        <v>86154.95</v>
      </c>
      <c r="K259" s="3">
        <f t="shared" ref="K259:K322" si="23">I259-J259</f>
        <v>73002.310000000012</v>
      </c>
      <c r="L259" s="9">
        <f t="shared" ref="L259:L322" si="24">(($K259/$I259))</f>
        <v>0.45868036431388681</v>
      </c>
    </row>
    <row r="260" spans="1:12" x14ac:dyDescent="0.3">
      <c r="A260" s="5">
        <v>45536</v>
      </c>
      <c r="B260" s="5" t="str">
        <f t="shared" si="20"/>
        <v>September</v>
      </c>
      <c r="C260" t="s">
        <v>19</v>
      </c>
      <c r="D260" t="s">
        <v>11</v>
      </c>
      <c r="E260" s="3">
        <v>273</v>
      </c>
      <c r="F260" s="3">
        <v>596.47</v>
      </c>
      <c r="G260" s="3">
        <f t="shared" si="21"/>
        <v>162836.31</v>
      </c>
      <c r="H260" s="3">
        <v>548.82000000000005</v>
      </c>
      <c r="I260" s="3">
        <f t="shared" si="22"/>
        <v>162287.49</v>
      </c>
      <c r="J260" s="3">
        <v>77995.89</v>
      </c>
      <c r="K260" s="3">
        <f t="shared" si="23"/>
        <v>84291.599999999991</v>
      </c>
      <c r="L260" s="9">
        <f t="shared" si="24"/>
        <v>0.51939678160035618</v>
      </c>
    </row>
    <row r="261" spans="1:12" x14ac:dyDescent="0.3">
      <c r="A261" s="5">
        <v>45536</v>
      </c>
      <c r="B261" s="5" t="str">
        <f t="shared" si="20"/>
        <v>September</v>
      </c>
      <c r="C261" t="s">
        <v>19</v>
      </c>
      <c r="D261" t="s">
        <v>12</v>
      </c>
      <c r="E261" s="3">
        <v>89</v>
      </c>
      <c r="F261" s="3">
        <v>883.79</v>
      </c>
      <c r="G261" s="3">
        <f t="shared" si="21"/>
        <v>78657.31</v>
      </c>
      <c r="H261" s="3">
        <v>4749.53</v>
      </c>
      <c r="I261" s="3">
        <f t="shared" si="22"/>
        <v>73907.78</v>
      </c>
      <c r="J261" s="3">
        <v>34397.19</v>
      </c>
      <c r="K261" s="3">
        <f t="shared" si="23"/>
        <v>39510.589999999997</v>
      </c>
      <c r="L261" s="9">
        <f t="shared" si="24"/>
        <v>0.53459311049526848</v>
      </c>
    </row>
    <row r="262" spans="1:12" x14ac:dyDescent="0.3">
      <c r="A262" s="5">
        <v>45536</v>
      </c>
      <c r="B262" s="5" t="str">
        <f t="shared" si="20"/>
        <v>September</v>
      </c>
      <c r="C262" t="s">
        <v>19</v>
      </c>
      <c r="D262" t="s">
        <v>13</v>
      </c>
      <c r="E262" s="3">
        <v>327</v>
      </c>
      <c r="F262" s="3">
        <v>1026.68</v>
      </c>
      <c r="G262" s="3">
        <f t="shared" si="21"/>
        <v>335724.36000000004</v>
      </c>
      <c r="H262" s="3">
        <v>49573.17</v>
      </c>
      <c r="I262" s="3">
        <f t="shared" si="22"/>
        <v>286151.19000000006</v>
      </c>
      <c r="J262" s="3">
        <v>159588.54</v>
      </c>
      <c r="K262" s="3">
        <f t="shared" si="23"/>
        <v>126562.65000000005</v>
      </c>
      <c r="L262" s="9">
        <f t="shared" si="24"/>
        <v>0.44229293612233456</v>
      </c>
    </row>
    <row r="263" spans="1:12" x14ac:dyDescent="0.3">
      <c r="A263" s="5">
        <v>45536</v>
      </c>
      <c r="B263" s="5" t="str">
        <f t="shared" si="20"/>
        <v>September</v>
      </c>
      <c r="C263" t="s">
        <v>19</v>
      </c>
      <c r="D263" t="s">
        <v>14</v>
      </c>
      <c r="E263" s="3">
        <v>158</v>
      </c>
      <c r="F263" s="3">
        <v>875.78</v>
      </c>
      <c r="G263" s="3">
        <f t="shared" si="21"/>
        <v>138373.24</v>
      </c>
      <c r="H263" s="3">
        <v>14180.15</v>
      </c>
      <c r="I263" s="3">
        <f t="shared" si="22"/>
        <v>124193.09</v>
      </c>
      <c r="J263" s="3">
        <v>80325.009999999995</v>
      </c>
      <c r="K263" s="3">
        <f t="shared" si="23"/>
        <v>43868.08</v>
      </c>
      <c r="L263" s="9">
        <f t="shared" si="24"/>
        <v>0.35322480501934528</v>
      </c>
    </row>
    <row r="264" spans="1:12" x14ac:dyDescent="0.3">
      <c r="A264" s="5">
        <v>45536</v>
      </c>
      <c r="B264" s="5" t="str">
        <f t="shared" si="20"/>
        <v>September</v>
      </c>
      <c r="C264" t="s">
        <v>19</v>
      </c>
      <c r="D264" t="s">
        <v>15</v>
      </c>
      <c r="E264" s="3">
        <v>177</v>
      </c>
      <c r="F264" s="3">
        <v>273.64</v>
      </c>
      <c r="G264" s="3">
        <f t="shared" si="21"/>
        <v>48434.28</v>
      </c>
      <c r="H264" s="3">
        <v>4188.47</v>
      </c>
      <c r="I264" s="3">
        <f t="shared" si="22"/>
        <v>44245.81</v>
      </c>
      <c r="J264" s="3">
        <v>21336.06</v>
      </c>
      <c r="K264" s="3">
        <f t="shared" si="23"/>
        <v>22909.749999999996</v>
      </c>
      <c r="L264" s="9">
        <f t="shared" si="24"/>
        <v>0.51778349181538319</v>
      </c>
    </row>
    <row r="265" spans="1:12" x14ac:dyDescent="0.3">
      <c r="A265" s="5">
        <v>45536</v>
      </c>
      <c r="B265" s="5" t="str">
        <f t="shared" si="20"/>
        <v>September</v>
      </c>
      <c r="C265" t="s">
        <v>19</v>
      </c>
      <c r="D265" t="s">
        <v>16</v>
      </c>
      <c r="E265" s="3">
        <v>66</v>
      </c>
      <c r="F265" s="3">
        <v>575.51</v>
      </c>
      <c r="G265" s="3">
        <f t="shared" si="21"/>
        <v>37983.659999999996</v>
      </c>
      <c r="H265" s="3">
        <v>2834.33</v>
      </c>
      <c r="I265" s="3">
        <f t="shared" si="22"/>
        <v>35149.329999999994</v>
      </c>
      <c r="J265" s="3">
        <v>21654.12</v>
      </c>
      <c r="K265" s="3">
        <f t="shared" si="23"/>
        <v>13495.209999999995</v>
      </c>
      <c r="L265" s="9">
        <f t="shared" si="24"/>
        <v>0.38393932402125441</v>
      </c>
    </row>
    <row r="266" spans="1:12" x14ac:dyDescent="0.3">
      <c r="A266" s="5">
        <v>45536</v>
      </c>
      <c r="B266" s="5" t="str">
        <f t="shared" si="20"/>
        <v>September</v>
      </c>
      <c r="C266" t="s">
        <v>20</v>
      </c>
      <c r="D266" t="s">
        <v>11</v>
      </c>
      <c r="E266" s="3">
        <v>166</v>
      </c>
      <c r="F266" s="3">
        <v>161.55000000000001</v>
      </c>
      <c r="G266" s="3">
        <f t="shared" si="21"/>
        <v>26817.300000000003</v>
      </c>
      <c r="H266" s="3">
        <v>550.64</v>
      </c>
      <c r="I266" s="3">
        <f t="shared" si="22"/>
        <v>26266.660000000003</v>
      </c>
      <c r="J266" s="3">
        <v>17598.810000000001</v>
      </c>
      <c r="K266" s="3">
        <f t="shared" si="23"/>
        <v>8667.8500000000022</v>
      </c>
      <c r="L266" s="9">
        <f t="shared" si="24"/>
        <v>0.32999437309501861</v>
      </c>
    </row>
    <row r="267" spans="1:12" x14ac:dyDescent="0.3">
      <c r="A267" s="5">
        <v>45536</v>
      </c>
      <c r="B267" s="5" t="str">
        <f t="shared" si="20"/>
        <v>September</v>
      </c>
      <c r="C267" t="s">
        <v>20</v>
      </c>
      <c r="D267" t="s">
        <v>12</v>
      </c>
      <c r="E267" s="3">
        <v>183</v>
      </c>
      <c r="F267" s="3">
        <v>918.79</v>
      </c>
      <c r="G267" s="3">
        <f t="shared" si="21"/>
        <v>168138.57</v>
      </c>
      <c r="H267" s="3">
        <v>6323.62</v>
      </c>
      <c r="I267" s="3">
        <f t="shared" si="22"/>
        <v>161814.95000000001</v>
      </c>
      <c r="J267" s="3">
        <v>95459.4</v>
      </c>
      <c r="K267" s="3">
        <f t="shared" si="23"/>
        <v>66355.550000000017</v>
      </c>
      <c r="L267" s="9">
        <f t="shared" si="24"/>
        <v>0.41007057753316373</v>
      </c>
    </row>
    <row r="268" spans="1:12" x14ac:dyDescent="0.3">
      <c r="A268" s="5">
        <v>45536</v>
      </c>
      <c r="B268" s="5" t="str">
        <f t="shared" si="20"/>
        <v>September</v>
      </c>
      <c r="C268" t="s">
        <v>20</v>
      </c>
      <c r="D268" t="s">
        <v>13</v>
      </c>
      <c r="E268" s="3">
        <v>358</v>
      </c>
      <c r="F268" s="3">
        <v>334.14</v>
      </c>
      <c r="G268" s="3">
        <f t="shared" si="21"/>
        <v>119622.12</v>
      </c>
      <c r="H268" s="3">
        <v>16407.580000000002</v>
      </c>
      <c r="I268" s="3">
        <f t="shared" si="22"/>
        <v>103214.54</v>
      </c>
      <c r="J268" s="3">
        <v>54252.78</v>
      </c>
      <c r="K268" s="3">
        <f t="shared" si="23"/>
        <v>48961.759999999995</v>
      </c>
      <c r="L268" s="9">
        <f t="shared" si="24"/>
        <v>0.47436882439237726</v>
      </c>
    </row>
    <row r="269" spans="1:12" x14ac:dyDescent="0.3">
      <c r="A269" s="5">
        <v>45536</v>
      </c>
      <c r="B269" s="5" t="str">
        <f t="shared" si="20"/>
        <v>September</v>
      </c>
      <c r="C269" t="s">
        <v>20</v>
      </c>
      <c r="D269" t="s">
        <v>14</v>
      </c>
      <c r="E269" s="3">
        <v>239</v>
      </c>
      <c r="F269" s="3">
        <v>694.86</v>
      </c>
      <c r="G269" s="3">
        <f t="shared" si="21"/>
        <v>166071.54</v>
      </c>
      <c r="H269" s="3">
        <v>1169.96</v>
      </c>
      <c r="I269" s="3">
        <f t="shared" si="22"/>
        <v>164901.58000000002</v>
      </c>
      <c r="J269" s="3">
        <v>74186.75</v>
      </c>
      <c r="K269" s="3">
        <f t="shared" si="23"/>
        <v>90714.830000000016</v>
      </c>
      <c r="L269" s="9">
        <f t="shared" si="24"/>
        <v>0.5501149837375725</v>
      </c>
    </row>
    <row r="270" spans="1:12" x14ac:dyDescent="0.3">
      <c r="A270" s="5">
        <v>45536</v>
      </c>
      <c r="B270" s="5" t="str">
        <f t="shared" si="20"/>
        <v>September</v>
      </c>
      <c r="C270" t="s">
        <v>20</v>
      </c>
      <c r="D270" t="s">
        <v>15</v>
      </c>
      <c r="E270" s="3">
        <v>412</v>
      </c>
      <c r="F270" s="3">
        <v>343.59</v>
      </c>
      <c r="G270" s="3">
        <f t="shared" si="21"/>
        <v>141559.07999999999</v>
      </c>
      <c r="H270" s="3">
        <v>1918.2</v>
      </c>
      <c r="I270" s="3">
        <f t="shared" si="22"/>
        <v>139640.87999999998</v>
      </c>
      <c r="J270" s="3">
        <v>88154.7</v>
      </c>
      <c r="K270" s="3">
        <f t="shared" si="23"/>
        <v>51486.179999999978</v>
      </c>
      <c r="L270" s="9">
        <f t="shared" si="24"/>
        <v>0.36870420753578742</v>
      </c>
    </row>
    <row r="271" spans="1:12" x14ac:dyDescent="0.3">
      <c r="A271" s="5">
        <v>45536</v>
      </c>
      <c r="B271" s="5" t="str">
        <f t="shared" si="20"/>
        <v>September</v>
      </c>
      <c r="C271" t="s">
        <v>20</v>
      </c>
      <c r="D271" t="s">
        <v>16</v>
      </c>
      <c r="E271" s="3">
        <v>78</v>
      </c>
      <c r="F271" s="3">
        <v>558.76</v>
      </c>
      <c r="G271" s="3">
        <f t="shared" si="21"/>
        <v>43583.28</v>
      </c>
      <c r="H271" s="3">
        <v>1887.33</v>
      </c>
      <c r="I271" s="3">
        <f t="shared" si="22"/>
        <v>41695.949999999997</v>
      </c>
      <c r="J271" s="3">
        <v>21127.41</v>
      </c>
      <c r="K271" s="3">
        <f t="shared" si="23"/>
        <v>20568.539999999997</v>
      </c>
      <c r="L271" s="9">
        <f t="shared" si="24"/>
        <v>0.49329826997586096</v>
      </c>
    </row>
    <row r="272" spans="1:12" x14ac:dyDescent="0.3">
      <c r="A272" s="5">
        <v>45566</v>
      </c>
      <c r="B272" s="5" t="str">
        <f t="shared" si="20"/>
        <v>October</v>
      </c>
      <c r="C272" t="s">
        <v>10</v>
      </c>
      <c r="D272" t="s">
        <v>11</v>
      </c>
      <c r="E272" s="3">
        <v>162</v>
      </c>
      <c r="F272" s="3">
        <v>907.61</v>
      </c>
      <c r="G272" s="3">
        <f t="shared" si="21"/>
        <v>147032.82</v>
      </c>
      <c r="H272" s="3">
        <v>13462.43</v>
      </c>
      <c r="I272" s="3">
        <f t="shared" si="22"/>
        <v>133570.39000000001</v>
      </c>
      <c r="J272" s="3">
        <v>91467.94</v>
      </c>
      <c r="K272" s="3">
        <f t="shared" si="23"/>
        <v>42102.450000000012</v>
      </c>
      <c r="L272" s="9">
        <f t="shared" si="24"/>
        <v>0.31520795888969111</v>
      </c>
    </row>
    <row r="273" spans="1:12" x14ac:dyDescent="0.3">
      <c r="A273" s="5">
        <v>45566</v>
      </c>
      <c r="B273" s="5" t="str">
        <f t="shared" si="20"/>
        <v>October</v>
      </c>
      <c r="C273" t="s">
        <v>10</v>
      </c>
      <c r="D273" t="s">
        <v>12</v>
      </c>
      <c r="E273" s="3">
        <v>104</v>
      </c>
      <c r="F273" s="3">
        <v>846.85</v>
      </c>
      <c r="G273" s="3">
        <f t="shared" si="21"/>
        <v>88072.400000000009</v>
      </c>
      <c r="H273" s="3">
        <v>12376.33</v>
      </c>
      <c r="I273" s="3">
        <f t="shared" si="22"/>
        <v>75696.070000000007</v>
      </c>
      <c r="J273" s="3">
        <v>46914.28</v>
      </c>
      <c r="K273" s="3">
        <f t="shared" si="23"/>
        <v>28781.790000000008</v>
      </c>
      <c r="L273" s="9">
        <f t="shared" si="24"/>
        <v>0.38022832625260472</v>
      </c>
    </row>
    <row r="274" spans="1:12" x14ac:dyDescent="0.3">
      <c r="A274" s="5">
        <v>45566</v>
      </c>
      <c r="B274" s="5" t="str">
        <f t="shared" si="20"/>
        <v>October</v>
      </c>
      <c r="C274" t="s">
        <v>10</v>
      </c>
      <c r="D274" t="s">
        <v>13</v>
      </c>
      <c r="E274" s="3">
        <v>338</v>
      </c>
      <c r="F274" s="3">
        <v>433.41</v>
      </c>
      <c r="G274" s="3">
        <f t="shared" si="21"/>
        <v>146492.58000000002</v>
      </c>
      <c r="H274" s="3">
        <v>11862.44</v>
      </c>
      <c r="I274" s="3">
        <f t="shared" si="22"/>
        <v>134630.14000000001</v>
      </c>
      <c r="J274" s="3">
        <v>60395.64</v>
      </c>
      <c r="K274" s="3">
        <f t="shared" si="23"/>
        <v>74234.500000000015</v>
      </c>
      <c r="L274" s="9">
        <f t="shared" si="24"/>
        <v>0.55139584642785044</v>
      </c>
    </row>
    <row r="275" spans="1:12" x14ac:dyDescent="0.3">
      <c r="A275" s="5">
        <v>45566</v>
      </c>
      <c r="B275" s="5" t="str">
        <f t="shared" si="20"/>
        <v>October</v>
      </c>
      <c r="C275" t="s">
        <v>10</v>
      </c>
      <c r="D275" t="s">
        <v>14</v>
      </c>
      <c r="E275" s="3">
        <v>293</v>
      </c>
      <c r="F275" s="3">
        <v>204</v>
      </c>
      <c r="G275" s="3">
        <f t="shared" si="21"/>
        <v>59772</v>
      </c>
      <c r="H275" s="3">
        <v>4450.32</v>
      </c>
      <c r="I275" s="3">
        <f t="shared" si="22"/>
        <v>55321.68</v>
      </c>
      <c r="J275" s="3">
        <v>32034.18</v>
      </c>
      <c r="K275" s="3">
        <f t="shared" si="23"/>
        <v>23287.5</v>
      </c>
      <c r="L275" s="9">
        <f t="shared" si="24"/>
        <v>0.42094708620562499</v>
      </c>
    </row>
    <row r="276" spans="1:12" x14ac:dyDescent="0.3">
      <c r="A276" s="5">
        <v>45566</v>
      </c>
      <c r="B276" s="5" t="str">
        <f t="shared" si="20"/>
        <v>October</v>
      </c>
      <c r="C276" t="s">
        <v>10</v>
      </c>
      <c r="D276" t="s">
        <v>15</v>
      </c>
      <c r="E276" s="3">
        <v>250</v>
      </c>
      <c r="F276" s="3">
        <v>959.46</v>
      </c>
      <c r="G276" s="3">
        <f t="shared" si="21"/>
        <v>239865</v>
      </c>
      <c r="H276" s="3">
        <v>3835.38</v>
      </c>
      <c r="I276" s="3">
        <f t="shared" si="22"/>
        <v>236029.62</v>
      </c>
      <c r="J276" s="3">
        <v>99732.27</v>
      </c>
      <c r="K276" s="3">
        <f t="shared" si="23"/>
        <v>136297.34999999998</v>
      </c>
      <c r="L276" s="9">
        <f t="shared" si="24"/>
        <v>0.57745866811123103</v>
      </c>
    </row>
    <row r="277" spans="1:12" x14ac:dyDescent="0.3">
      <c r="A277" s="5">
        <v>45566</v>
      </c>
      <c r="B277" s="5" t="str">
        <f t="shared" si="20"/>
        <v>October</v>
      </c>
      <c r="C277" t="s">
        <v>10</v>
      </c>
      <c r="D277" t="s">
        <v>16</v>
      </c>
      <c r="E277" s="3">
        <v>66</v>
      </c>
      <c r="F277" s="3">
        <v>583.42999999999995</v>
      </c>
      <c r="G277" s="3">
        <f t="shared" si="21"/>
        <v>38506.379999999997</v>
      </c>
      <c r="H277" s="3">
        <v>4071.62</v>
      </c>
      <c r="I277" s="3">
        <f t="shared" si="22"/>
        <v>34434.759999999995</v>
      </c>
      <c r="J277" s="3">
        <v>19954.46</v>
      </c>
      <c r="K277" s="3">
        <f t="shared" si="23"/>
        <v>14480.299999999996</v>
      </c>
      <c r="L277" s="9">
        <f t="shared" si="24"/>
        <v>0.42051403872133847</v>
      </c>
    </row>
    <row r="278" spans="1:12" x14ac:dyDescent="0.3">
      <c r="A278" s="5">
        <v>45566</v>
      </c>
      <c r="B278" s="5" t="str">
        <f t="shared" si="20"/>
        <v>October</v>
      </c>
      <c r="C278" t="s">
        <v>17</v>
      </c>
      <c r="D278" t="s">
        <v>11</v>
      </c>
      <c r="E278" s="3">
        <v>74</v>
      </c>
      <c r="F278" s="3">
        <v>408.72</v>
      </c>
      <c r="G278" s="3">
        <f t="shared" si="21"/>
        <v>30245.280000000002</v>
      </c>
      <c r="H278" s="3">
        <v>3716.1</v>
      </c>
      <c r="I278" s="3">
        <f t="shared" si="22"/>
        <v>26529.180000000004</v>
      </c>
      <c r="J278" s="3">
        <v>16974.03</v>
      </c>
      <c r="K278" s="3">
        <f t="shared" si="23"/>
        <v>9555.1500000000051</v>
      </c>
      <c r="L278" s="9">
        <f t="shared" si="24"/>
        <v>0.36017509776027767</v>
      </c>
    </row>
    <row r="279" spans="1:12" x14ac:dyDescent="0.3">
      <c r="A279" s="5">
        <v>45566</v>
      </c>
      <c r="B279" s="5" t="str">
        <f t="shared" si="20"/>
        <v>October</v>
      </c>
      <c r="C279" t="s">
        <v>17</v>
      </c>
      <c r="D279" t="s">
        <v>12</v>
      </c>
      <c r="E279" s="3">
        <v>221</v>
      </c>
      <c r="F279" s="3">
        <v>1166.08</v>
      </c>
      <c r="G279" s="3">
        <f t="shared" si="21"/>
        <v>257703.67999999999</v>
      </c>
      <c r="H279" s="3">
        <v>203.09</v>
      </c>
      <c r="I279" s="3">
        <f t="shared" si="22"/>
        <v>257500.59</v>
      </c>
      <c r="J279" s="3">
        <v>110964.25</v>
      </c>
      <c r="K279" s="3">
        <f t="shared" si="23"/>
        <v>146536.34</v>
      </c>
      <c r="L279" s="9">
        <f t="shared" si="24"/>
        <v>0.5690718611557356</v>
      </c>
    </row>
    <row r="280" spans="1:12" x14ac:dyDescent="0.3">
      <c r="A280" s="5">
        <v>45566</v>
      </c>
      <c r="B280" s="5" t="str">
        <f t="shared" si="20"/>
        <v>October</v>
      </c>
      <c r="C280" t="s">
        <v>17</v>
      </c>
      <c r="D280" t="s">
        <v>13</v>
      </c>
      <c r="E280" s="3">
        <v>150</v>
      </c>
      <c r="F280" s="3">
        <v>246.16</v>
      </c>
      <c r="G280" s="3">
        <f t="shared" si="21"/>
        <v>36924</v>
      </c>
      <c r="H280" s="3">
        <v>5080.63</v>
      </c>
      <c r="I280" s="3">
        <f t="shared" si="22"/>
        <v>31843.37</v>
      </c>
      <c r="J280" s="3">
        <v>14044.38</v>
      </c>
      <c r="K280" s="3">
        <f t="shared" si="23"/>
        <v>17798.989999999998</v>
      </c>
      <c r="L280" s="9">
        <f t="shared" si="24"/>
        <v>0.55895434434232305</v>
      </c>
    </row>
    <row r="281" spans="1:12" x14ac:dyDescent="0.3">
      <c r="A281" s="5">
        <v>45566</v>
      </c>
      <c r="B281" s="5" t="str">
        <f t="shared" si="20"/>
        <v>October</v>
      </c>
      <c r="C281" t="s">
        <v>17</v>
      </c>
      <c r="D281" t="s">
        <v>14</v>
      </c>
      <c r="E281" s="3">
        <v>379</v>
      </c>
      <c r="F281" s="3">
        <v>875.09</v>
      </c>
      <c r="G281" s="3">
        <f t="shared" si="21"/>
        <v>331659.11</v>
      </c>
      <c r="H281" s="3">
        <v>25934.12</v>
      </c>
      <c r="I281" s="3">
        <f t="shared" si="22"/>
        <v>305724.99</v>
      </c>
      <c r="J281" s="3">
        <v>130242.38</v>
      </c>
      <c r="K281" s="3">
        <f t="shared" si="23"/>
        <v>175482.61</v>
      </c>
      <c r="L281" s="9">
        <f t="shared" si="24"/>
        <v>0.57398843974121971</v>
      </c>
    </row>
    <row r="282" spans="1:12" x14ac:dyDescent="0.3">
      <c r="A282" s="5">
        <v>45566</v>
      </c>
      <c r="B282" s="5" t="str">
        <f t="shared" si="20"/>
        <v>October</v>
      </c>
      <c r="C282" t="s">
        <v>17</v>
      </c>
      <c r="D282" t="s">
        <v>15</v>
      </c>
      <c r="E282" s="3">
        <v>129</v>
      </c>
      <c r="F282" s="3">
        <v>1066.5899999999999</v>
      </c>
      <c r="G282" s="3">
        <f t="shared" si="21"/>
        <v>137590.10999999999</v>
      </c>
      <c r="H282" s="3">
        <v>15112.04</v>
      </c>
      <c r="I282" s="3">
        <f t="shared" si="22"/>
        <v>122478.06999999998</v>
      </c>
      <c r="J282" s="3">
        <v>78627.039999999994</v>
      </c>
      <c r="K282" s="3">
        <f t="shared" si="23"/>
        <v>43851.029999999984</v>
      </c>
      <c r="L282" s="9">
        <f t="shared" si="24"/>
        <v>0.35803168681544373</v>
      </c>
    </row>
    <row r="283" spans="1:12" x14ac:dyDescent="0.3">
      <c r="A283" s="5">
        <v>45566</v>
      </c>
      <c r="B283" s="5" t="str">
        <f t="shared" si="20"/>
        <v>October</v>
      </c>
      <c r="C283" t="s">
        <v>17</v>
      </c>
      <c r="D283" t="s">
        <v>16</v>
      </c>
      <c r="E283" s="3">
        <v>264</v>
      </c>
      <c r="F283" s="3">
        <v>910.31</v>
      </c>
      <c r="G283" s="3">
        <f t="shared" si="21"/>
        <v>240321.84</v>
      </c>
      <c r="H283" s="3">
        <v>22971.1</v>
      </c>
      <c r="I283" s="3">
        <f t="shared" si="22"/>
        <v>217350.74</v>
      </c>
      <c r="J283" s="3">
        <v>150879.01999999999</v>
      </c>
      <c r="K283" s="3">
        <f t="shared" si="23"/>
        <v>66471.72</v>
      </c>
      <c r="L283" s="9">
        <f t="shared" si="24"/>
        <v>0.30582697809080384</v>
      </c>
    </row>
    <row r="284" spans="1:12" x14ac:dyDescent="0.3">
      <c r="A284" s="5">
        <v>45566</v>
      </c>
      <c r="B284" s="5" t="str">
        <f t="shared" si="20"/>
        <v>October</v>
      </c>
      <c r="C284" t="s">
        <v>18</v>
      </c>
      <c r="D284" t="s">
        <v>11</v>
      </c>
      <c r="E284" s="3">
        <v>138</v>
      </c>
      <c r="F284" s="3">
        <v>829</v>
      </c>
      <c r="G284" s="3">
        <f t="shared" si="21"/>
        <v>114402</v>
      </c>
      <c r="H284" s="3">
        <v>11895.09</v>
      </c>
      <c r="I284" s="3">
        <f t="shared" si="22"/>
        <v>102506.91</v>
      </c>
      <c r="J284" s="3">
        <v>42589.440000000002</v>
      </c>
      <c r="K284" s="3">
        <f t="shared" si="23"/>
        <v>59917.47</v>
      </c>
      <c r="L284" s="9">
        <f t="shared" si="24"/>
        <v>0.58452127763874651</v>
      </c>
    </row>
    <row r="285" spans="1:12" x14ac:dyDescent="0.3">
      <c r="A285" s="5">
        <v>45566</v>
      </c>
      <c r="B285" s="5" t="str">
        <f t="shared" si="20"/>
        <v>October</v>
      </c>
      <c r="C285" t="s">
        <v>18</v>
      </c>
      <c r="D285" t="s">
        <v>12</v>
      </c>
      <c r="E285" s="3">
        <v>75</v>
      </c>
      <c r="F285" s="3">
        <v>191.4</v>
      </c>
      <c r="G285" s="3">
        <f t="shared" si="21"/>
        <v>14355</v>
      </c>
      <c r="H285" s="3">
        <v>1519.28</v>
      </c>
      <c r="I285" s="3">
        <f t="shared" si="22"/>
        <v>12835.72</v>
      </c>
      <c r="J285" s="3">
        <v>8697.16</v>
      </c>
      <c r="K285" s="3">
        <f t="shared" si="23"/>
        <v>4138.5599999999995</v>
      </c>
      <c r="L285" s="9">
        <f t="shared" si="24"/>
        <v>0.32242523208670798</v>
      </c>
    </row>
    <row r="286" spans="1:12" x14ac:dyDescent="0.3">
      <c r="A286" s="5">
        <v>45566</v>
      </c>
      <c r="B286" s="5" t="str">
        <f t="shared" si="20"/>
        <v>October</v>
      </c>
      <c r="C286" t="s">
        <v>18</v>
      </c>
      <c r="D286" t="s">
        <v>13</v>
      </c>
      <c r="E286" s="3">
        <v>456</v>
      </c>
      <c r="F286" s="3">
        <v>733.6</v>
      </c>
      <c r="G286" s="3">
        <f t="shared" si="21"/>
        <v>334521.60000000003</v>
      </c>
      <c r="H286" s="3">
        <v>23744.85</v>
      </c>
      <c r="I286" s="3">
        <f t="shared" si="22"/>
        <v>310776.75000000006</v>
      </c>
      <c r="J286" s="3">
        <v>153479.1</v>
      </c>
      <c r="K286" s="3">
        <f t="shared" si="23"/>
        <v>157297.65000000005</v>
      </c>
      <c r="L286" s="9">
        <f t="shared" si="24"/>
        <v>0.50614355803643618</v>
      </c>
    </row>
    <row r="287" spans="1:12" x14ac:dyDescent="0.3">
      <c r="A287" s="5">
        <v>45566</v>
      </c>
      <c r="B287" s="5" t="str">
        <f t="shared" si="20"/>
        <v>October</v>
      </c>
      <c r="C287" t="s">
        <v>18</v>
      </c>
      <c r="D287" t="s">
        <v>14</v>
      </c>
      <c r="E287" s="3">
        <v>384</v>
      </c>
      <c r="F287" s="3">
        <v>882.29</v>
      </c>
      <c r="G287" s="3">
        <f t="shared" si="21"/>
        <v>338799.35999999999</v>
      </c>
      <c r="H287" s="3">
        <v>15111.25</v>
      </c>
      <c r="I287" s="3">
        <f t="shared" si="22"/>
        <v>323688.11</v>
      </c>
      <c r="J287" s="3">
        <v>219240.06</v>
      </c>
      <c r="K287" s="3">
        <f t="shared" si="23"/>
        <v>104448.04999999999</v>
      </c>
      <c r="L287" s="9">
        <f t="shared" si="24"/>
        <v>0.32268114513072471</v>
      </c>
    </row>
    <row r="288" spans="1:12" x14ac:dyDescent="0.3">
      <c r="A288" s="5">
        <v>45566</v>
      </c>
      <c r="B288" s="5" t="str">
        <f t="shared" si="20"/>
        <v>October</v>
      </c>
      <c r="C288" t="s">
        <v>18</v>
      </c>
      <c r="D288" t="s">
        <v>15</v>
      </c>
      <c r="E288" s="3">
        <v>364</v>
      </c>
      <c r="F288" s="3">
        <v>1141.48</v>
      </c>
      <c r="G288" s="3">
        <f t="shared" si="21"/>
        <v>415498.72000000003</v>
      </c>
      <c r="H288" s="3">
        <v>29555.31</v>
      </c>
      <c r="I288" s="3">
        <f t="shared" si="22"/>
        <v>385943.41000000003</v>
      </c>
      <c r="J288" s="3">
        <v>254187.27</v>
      </c>
      <c r="K288" s="3">
        <f t="shared" si="23"/>
        <v>131756.14000000004</v>
      </c>
      <c r="L288" s="9">
        <f t="shared" si="24"/>
        <v>0.34138719974516479</v>
      </c>
    </row>
    <row r="289" spans="1:12" x14ac:dyDescent="0.3">
      <c r="A289" s="5">
        <v>45566</v>
      </c>
      <c r="B289" s="5" t="str">
        <f t="shared" si="20"/>
        <v>October</v>
      </c>
      <c r="C289" t="s">
        <v>18</v>
      </c>
      <c r="D289" t="s">
        <v>16</v>
      </c>
      <c r="E289" s="3">
        <v>472</v>
      </c>
      <c r="F289" s="3">
        <v>627.9</v>
      </c>
      <c r="G289" s="3">
        <f t="shared" si="21"/>
        <v>296368.8</v>
      </c>
      <c r="H289" s="3">
        <v>23225</v>
      </c>
      <c r="I289" s="3">
        <f t="shared" si="22"/>
        <v>273143.8</v>
      </c>
      <c r="J289" s="3">
        <v>162073.70000000001</v>
      </c>
      <c r="K289" s="3">
        <f t="shared" si="23"/>
        <v>111070.09999999998</v>
      </c>
      <c r="L289" s="9">
        <f t="shared" si="24"/>
        <v>0.40663599173768533</v>
      </c>
    </row>
    <row r="290" spans="1:12" x14ac:dyDescent="0.3">
      <c r="A290" s="5">
        <v>45566</v>
      </c>
      <c r="B290" s="5" t="str">
        <f t="shared" si="20"/>
        <v>October</v>
      </c>
      <c r="C290" t="s">
        <v>19</v>
      </c>
      <c r="D290" t="s">
        <v>11</v>
      </c>
      <c r="E290" s="3">
        <v>63</v>
      </c>
      <c r="F290" s="3">
        <v>776.08</v>
      </c>
      <c r="G290" s="3">
        <f t="shared" si="21"/>
        <v>48893.04</v>
      </c>
      <c r="H290" s="3">
        <v>1686.87</v>
      </c>
      <c r="I290" s="3">
        <f t="shared" si="22"/>
        <v>47206.17</v>
      </c>
      <c r="J290" s="3">
        <v>20589.919999999998</v>
      </c>
      <c r="K290" s="3">
        <f t="shared" si="23"/>
        <v>26616.25</v>
      </c>
      <c r="L290" s="9">
        <f t="shared" si="24"/>
        <v>0.56382989765956448</v>
      </c>
    </row>
    <row r="291" spans="1:12" x14ac:dyDescent="0.3">
      <c r="A291" s="5">
        <v>45566</v>
      </c>
      <c r="B291" s="5" t="str">
        <f t="shared" si="20"/>
        <v>October</v>
      </c>
      <c r="C291" t="s">
        <v>19</v>
      </c>
      <c r="D291" t="s">
        <v>12</v>
      </c>
      <c r="E291" s="3">
        <v>147</v>
      </c>
      <c r="F291" s="3">
        <v>1079.25</v>
      </c>
      <c r="G291" s="3">
        <f t="shared" si="21"/>
        <v>158649.75</v>
      </c>
      <c r="H291" s="3">
        <v>12618.96</v>
      </c>
      <c r="I291" s="3">
        <f t="shared" si="22"/>
        <v>146030.79</v>
      </c>
      <c r="J291" s="3">
        <v>77733.600000000006</v>
      </c>
      <c r="K291" s="3">
        <f t="shared" si="23"/>
        <v>68297.19</v>
      </c>
      <c r="L291" s="9">
        <f t="shared" si="24"/>
        <v>0.46769034119448372</v>
      </c>
    </row>
    <row r="292" spans="1:12" x14ac:dyDescent="0.3">
      <c r="A292" s="5">
        <v>45566</v>
      </c>
      <c r="B292" s="5" t="str">
        <f t="shared" si="20"/>
        <v>October</v>
      </c>
      <c r="C292" t="s">
        <v>19</v>
      </c>
      <c r="D292" t="s">
        <v>13</v>
      </c>
      <c r="E292" s="3">
        <v>413</v>
      </c>
      <c r="F292" s="3">
        <v>751.05</v>
      </c>
      <c r="G292" s="3">
        <f t="shared" si="21"/>
        <v>310183.64999999997</v>
      </c>
      <c r="H292" s="3">
        <v>37407.08</v>
      </c>
      <c r="I292" s="3">
        <f t="shared" si="22"/>
        <v>272776.56999999995</v>
      </c>
      <c r="J292" s="3">
        <v>153169.62</v>
      </c>
      <c r="K292" s="3">
        <f t="shared" si="23"/>
        <v>119606.94999999995</v>
      </c>
      <c r="L292" s="9">
        <f t="shared" si="24"/>
        <v>0.43847955856325921</v>
      </c>
    </row>
    <row r="293" spans="1:12" x14ac:dyDescent="0.3">
      <c r="A293" s="5">
        <v>45566</v>
      </c>
      <c r="B293" s="5" t="str">
        <f t="shared" si="20"/>
        <v>October</v>
      </c>
      <c r="C293" t="s">
        <v>19</v>
      </c>
      <c r="D293" t="s">
        <v>14</v>
      </c>
      <c r="E293" s="3">
        <v>458</v>
      </c>
      <c r="F293" s="3">
        <v>924.75</v>
      </c>
      <c r="G293" s="3">
        <f t="shared" si="21"/>
        <v>423535.5</v>
      </c>
      <c r="H293" s="3">
        <v>33046.449999999997</v>
      </c>
      <c r="I293" s="3">
        <f t="shared" si="22"/>
        <v>390489.05</v>
      </c>
      <c r="J293" s="3">
        <v>206195.84</v>
      </c>
      <c r="K293" s="3">
        <f t="shared" si="23"/>
        <v>184293.21</v>
      </c>
      <c r="L293" s="9">
        <f t="shared" si="24"/>
        <v>0.47195487299835936</v>
      </c>
    </row>
    <row r="294" spans="1:12" x14ac:dyDescent="0.3">
      <c r="A294" s="5">
        <v>45566</v>
      </c>
      <c r="B294" s="5" t="str">
        <f t="shared" si="20"/>
        <v>October</v>
      </c>
      <c r="C294" t="s">
        <v>19</v>
      </c>
      <c r="D294" t="s">
        <v>15</v>
      </c>
      <c r="E294" s="3">
        <v>157</v>
      </c>
      <c r="F294" s="3">
        <v>394.61</v>
      </c>
      <c r="G294" s="3">
        <f t="shared" si="21"/>
        <v>61953.770000000004</v>
      </c>
      <c r="H294" s="3">
        <v>226.76</v>
      </c>
      <c r="I294" s="3">
        <f t="shared" si="22"/>
        <v>61727.01</v>
      </c>
      <c r="J294" s="3">
        <v>40803.379999999997</v>
      </c>
      <c r="K294" s="3">
        <f t="shared" si="23"/>
        <v>20923.630000000005</v>
      </c>
      <c r="L294" s="9">
        <f t="shared" si="24"/>
        <v>0.33897041181810045</v>
      </c>
    </row>
    <row r="295" spans="1:12" x14ac:dyDescent="0.3">
      <c r="A295" s="5">
        <v>45566</v>
      </c>
      <c r="B295" s="5" t="str">
        <f t="shared" si="20"/>
        <v>October</v>
      </c>
      <c r="C295" t="s">
        <v>19</v>
      </c>
      <c r="D295" t="s">
        <v>16</v>
      </c>
      <c r="E295" s="3">
        <v>463</v>
      </c>
      <c r="F295" s="3">
        <v>150.25</v>
      </c>
      <c r="G295" s="3">
        <f t="shared" si="21"/>
        <v>69565.75</v>
      </c>
      <c r="H295" s="3">
        <v>1935.38</v>
      </c>
      <c r="I295" s="3">
        <f t="shared" si="22"/>
        <v>67630.37</v>
      </c>
      <c r="J295" s="3">
        <v>34842.43</v>
      </c>
      <c r="K295" s="3">
        <f t="shared" si="23"/>
        <v>32787.939999999995</v>
      </c>
      <c r="L295" s="9">
        <f t="shared" si="24"/>
        <v>0.48481089191142968</v>
      </c>
    </row>
    <row r="296" spans="1:12" x14ac:dyDescent="0.3">
      <c r="A296" s="5">
        <v>45566</v>
      </c>
      <c r="B296" s="5" t="str">
        <f t="shared" si="20"/>
        <v>October</v>
      </c>
      <c r="C296" t="s">
        <v>20</v>
      </c>
      <c r="D296" t="s">
        <v>11</v>
      </c>
      <c r="E296" s="3">
        <v>145</v>
      </c>
      <c r="F296" s="3">
        <v>988.72</v>
      </c>
      <c r="G296" s="3">
        <f t="shared" si="21"/>
        <v>143364.4</v>
      </c>
      <c r="H296" s="3">
        <v>21460.23</v>
      </c>
      <c r="I296" s="3">
        <f t="shared" si="22"/>
        <v>121904.17</v>
      </c>
      <c r="J296" s="3">
        <v>61587.64</v>
      </c>
      <c r="K296" s="3">
        <f t="shared" si="23"/>
        <v>60316.53</v>
      </c>
      <c r="L296" s="9">
        <f t="shared" si="24"/>
        <v>0.49478643757633556</v>
      </c>
    </row>
    <row r="297" spans="1:12" x14ac:dyDescent="0.3">
      <c r="A297" s="5">
        <v>45566</v>
      </c>
      <c r="B297" s="5" t="str">
        <f t="shared" si="20"/>
        <v>October</v>
      </c>
      <c r="C297" t="s">
        <v>20</v>
      </c>
      <c r="D297" t="s">
        <v>12</v>
      </c>
      <c r="E297" s="3">
        <v>495</v>
      </c>
      <c r="F297" s="3">
        <v>242.97</v>
      </c>
      <c r="G297" s="3">
        <f t="shared" si="21"/>
        <v>120270.15</v>
      </c>
      <c r="H297" s="3">
        <v>678.27</v>
      </c>
      <c r="I297" s="3">
        <f t="shared" si="22"/>
        <v>119591.87999999999</v>
      </c>
      <c r="J297" s="3">
        <v>65050.14</v>
      </c>
      <c r="K297" s="3">
        <f t="shared" si="23"/>
        <v>54541.739999999991</v>
      </c>
      <c r="L297" s="9">
        <f t="shared" si="24"/>
        <v>0.45606557903429562</v>
      </c>
    </row>
    <row r="298" spans="1:12" x14ac:dyDescent="0.3">
      <c r="A298" s="5">
        <v>45566</v>
      </c>
      <c r="B298" s="5" t="str">
        <f t="shared" si="20"/>
        <v>October</v>
      </c>
      <c r="C298" t="s">
        <v>20</v>
      </c>
      <c r="D298" t="s">
        <v>13</v>
      </c>
      <c r="E298" s="3">
        <v>321</v>
      </c>
      <c r="F298" s="3">
        <v>1067.3599999999999</v>
      </c>
      <c r="G298" s="3">
        <f t="shared" si="21"/>
        <v>342622.55999999994</v>
      </c>
      <c r="H298" s="3">
        <v>50575.38</v>
      </c>
      <c r="I298" s="3">
        <f t="shared" si="22"/>
        <v>292047.17999999993</v>
      </c>
      <c r="J298" s="3">
        <v>184130.5</v>
      </c>
      <c r="K298" s="3">
        <f t="shared" si="23"/>
        <v>107916.67999999993</v>
      </c>
      <c r="L298" s="9">
        <f t="shared" si="24"/>
        <v>0.36951796624093397</v>
      </c>
    </row>
    <row r="299" spans="1:12" x14ac:dyDescent="0.3">
      <c r="A299" s="5">
        <v>45566</v>
      </c>
      <c r="B299" s="5" t="str">
        <f t="shared" si="20"/>
        <v>October</v>
      </c>
      <c r="C299" t="s">
        <v>20</v>
      </c>
      <c r="D299" t="s">
        <v>14</v>
      </c>
      <c r="E299" s="3">
        <v>458</v>
      </c>
      <c r="F299" s="3">
        <v>503.19</v>
      </c>
      <c r="G299" s="3">
        <f t="shared" si="21"/>
        <v>230461.02</v>
      </c>
      <c r="H299" s="3">
        <v>18063.05</v>
      </c>
      <c r="I299" s="3">
        <f t="shared" si="22"/>
        <v>212397.97</v>
      </c>
      <c r="J299" s="3">
        <v>131619.1</v>
      </c>
      <c r="K299" s="3">
        <f t="shared" si="23"/>
        <v>80778.87</v>
      </c>
      <c r="L299" s="9">
        <f t="shared" si="24"/>
        <v>0.38031846537892994</v>
      </c>
    </row>
    <row r="300" spans="1:12" x14ac:dyDescent="0.3">
      <c r="A300" s="5">
        <v>45566</v>
      </c>
      <c r="B300" s="5" t="str">
        <f t="shared" si="20"/>
        <v>October</v>
      </c>
      <c r="C300" t="s">
        <v>20</v>
      </c>
      <c r="D300" t="s">
        <v>15</v>
      </c>
      <c r="E300" s="3">
        <v>226</v>
      </c>
      <c r="F300" s="3">
        <v>266</v>
      </c>
      <c r="G300" s="3">
        <f t="shared" si="21"/>
        <v>60116</v>
      </c>
      <c r="H300" s="3">
        <v>3197.77</v>
      </c>
      <c r="I300" s="3">
        <f t="shared" si="22"/>
        <v>56918.23</v>
      </c>
      <c r="J300" s="3">
        <v>27672.03</v>
      </c>
      <c r="K300" s="3">
        <f t="shared" si="23"/>
        <v>29246.200000000004</v>
      </c>
      <c r="L300" s="9">
        <f t="shared" si="24"/>
        <v>0.5138283463839266</v>
      </c>
    </row>
    <row r="301" spans="1:12" x14ac:dyDescent="0.3">
      <c r="A301" s="5">
        <v>45566</v>
      </c>
      <c r="B301" s="5" t="str">
        <f t="shared" si="20"/>
        <v>October</v>
      </c>
      <c r="C301" t="s">
        <v>20</v>
      </c>
      <c r="D301" t="s">
        <v>16</v>
      </c>
      <c r="E301" s="3">
        <v>373</v>
      </c>
      <c r="F301" s="3">
        <v>901.33</v>
      </c>
      <c r="G301" s="3">
        <f t="shared" si="21"/>
        <v>336196.09</v>
      </c>
      <c r="H301" s="3">
        <v>29708.400000000001</v>
      </c>
      <c r="I301" s="3">
        <f t="shared" si="22"/>
        <v>306487.69</v>
      </c>
      <c r="J301" s="3">
        <v>148088.63</v>
      </c>
      <c r="K301" s="3">
        <f t="shared" si="23"/>
        <v>158399.06</v>
      </c>
      <c r="L301" s="9">
        <f t="shared" si="24"/>
        <v>0.51682030035203042</v>
      </c>
    </row>
    <row r="302" spans="1:12" x14ac:dyDescent="0.3">
      <c r="A302" s="5">
        <v>45597</v>
      </c>
      <c r="B302" s="5" t="str">
        <f t="shared" si="20"/>
        <v>November</v>
      </c>
      <c r="C302" t="s">
        <v>10</v>
      </c>
      <c r="D302" t="s">
        <v>11</v>
      </c>
      <c r="E302" s="3">
        <v>486</v>
      </c>
      <c r="F302" s="3">
        <v>1187.1099999999999</v>
      </c>
      <c r="G302" s="3">
        <f t="shared" si="21"/>
        <v>576935.46</v>
      </c>
      <c r="H302" s="3">
        <v>37019.620000000003</v>
      </c>
      <c r="I302" s="3">
        <f t="shared" si="22"/>
        <v>539915.84</v>
      </c>
      <c r="J302" s="3">
        <v>278217.55</v>
      </c>
      <c r="K302" s="3">
        <f t="shared" si="23"/>
        <v>261698.28999999998</v>
      </c>
      <c r="L302" s="9">
        <f t="shared" si="24"/>
        <v>0.48470200466798674</v>
      </c>
    </row>
    <row r="303" spans="1:12" x14ac:dyDescent="0.3">
      <c r="A303" s="5">
        <v>45597</v>
      </c>
      <c r="B303" s="5" t="str">
        <f t="shared" si="20"/>
        <v>November</v>
      </c>
      <c r="C303" t="s">
        <v>10</v>
      </c>
      <c r="D303" t="s">
        <v>12</v>
      </c>
      <c r="E303" s="3">
        <v>393</v>
      </c>
      <c r="F303" s="3">
        <v>280.66000000000003</v>
      </c>
      <c r="G303" s="3">
        <f t="shared" si="21"/>
        <v>110299.38</v>
      </c>
      <c r="H303" s="3">
        <v>15823.81</v>
      </c>
      <c r="I303" s="3">
        <f t="shared" si="22"/>
        <v>94475.57</v>
      </c>
      <c r="J303" s="3">
        <v>60407.38</v>
      </c>
      <c r="K303" s="3">
        <f t="shared" si="23"/>
        <v>34068.19000000001</v>
      </c>
      <c r="L303" s="9">
        <f t="shared" si="24"/>
        <v>0.36060316968714778</v>
      </c>
    </row>
    <row r="304" spans="1:12" x14ac:dyDescent="0.3">
      <c r="A304" s="5">
        <v>45597</v>
      </c>
      <c r="B304" s="5" t="str">
        <f t="shared" si="20"/>
        <v>November</v>
      </c>
      <c r="C304" t="s">
        <v>10</v>
      </c>
      <c r="D304" t="s">
        <v>13</v>
      </c>
      <c r="E304" s="3">
        <v>476</v>
      </c>
      <c r="F304" s="3">
        <v>767.98</v>
      </c>
      <c r="G304" s="3">
        <f t="shared" si="21"/>
        <v>365558.48</v>
      </c>
      <c r="H304" s="3">
        <v>53864.89</v>
      </c>
      <c r="I304" s="3">
        <f t="shared" si="22"/>
        <v>311693.58999999997</v>
      </c>
      <c r="J304" s="3">
        <v>207357.18</v>
      </c>
      <c r="K304" s="3">
        <f t="shared" si="23"/>
        <v>104336.40999999997</v>
      </c>
      <c r="L304" s="9">
        <f t="shared" si="24"/>
        <v>0.33474031339560106</v>
      </c>
    </row>
    <row r="305" spans="1:12" x14ac:dyDescent="0.3">
      <c r="A305" s="5">
        <v>45597</v>
      </c>
      <c r="B305" s="5" t="str">
        <f t="shared" si="20"/>
        <v>November</v>
      </c>
      <c r="C305" t="s">
        <v>10</v>
      </c>
      <c r="D305" t="s">
        <v>14</v>
      </c>
      <c r="E305" s="3">
        <v>393</v>
      </c>
      <c r="F305" s="3">
        <v>640.77</v>
      </c>
      <c r="G305" s="3">
        <f t="shared" si="21"/>
        <v>251822.61</v>
      </c>
      <c r="H305" s="3">
        <v>23170.63</v>
      </c>
      <c r="I305" s="3">
        <f t="shared" si="22"/>
        <v>228651.97999999998</v>
      </c>
      <c r="J305" s="3">
        <v>102918.58</v>
      </c>
      <c r="K305" s="3">
        <f t="shared" si="23"/>
        <v>125733.39999999998</v>
      </c>
      <c r="L305" s="9">
        <f t="shared" si="24"/>
        <v>0.54988983694783655</v>
      </c>
    </row>
    <row r="306" spans="1:12" x14ac:dyDescent="0.3">
      <c r="A306" s="5">
        <v>45597</v>
      </c>
      <c r="B306" s="5" t="str">
        <f t="shared" si="20"/>
        <v>November</v>
      </c>
      <c r="C306" t="s">
        <v>10</v>
      </c>
      <c r="D306" t="s">
        <v>15</v>
      </c>
      <c r="E306" s="3">
        <v>101</v>
      </c>
      <c r="F306" s="3">
        <v>218.24</v>
      </c>
      <c r="G306" s="3">
        <f t="shared" si="21"/>
        <v>22042.240000000002</v>
      </c>
      <c r="H306" s="3">
        <v>1327.76</v>
      </c>
      <c r="I306" s="3">
        <f t="shared" si="22"/>
        <v>20714.480000000003</v>
      </c>
      <c r="J306" s="3">
        <v>13492.33</v>
      </c>
      <c r="K306" s="3">
        <f t="shared" si="23"/>
        <v>7222.1500000000033</v>
      </c>
      <c r="L306" s="9">
        <f t="shared" si="24"/>
        <v>0.3486522471237512</v>
      </c>
    </row>
    <row r="307" spans="1:12" x14ac:dyDescent="0.3">
      <c r="A307" s="5">
        <v>45597</v>
      </c>
      <c r="B307" s="5" t="str">
        <f t="shared" si="20"/>
        <v>November</v>
      </c>
      <c r="C307" t="s">
        <v>10</v>
      </c>
      <c r="D307" t="s">
        <v>16</v>
      </c>
      <c r="E307" s="3">
        <v>359</v>
      </c>
      <c r="F307" s="3">
        <v>788.12</v>
      </c>
      <c r="G307" s="3">
        <f t="shared" si="21"/>
        <v>282935.08</v>
      </c>
      <c r="H307" s="3">
        <v>21758.63</v>
      </c>
      <c r="I307" s="3">
        <f t="shared" si="22"/>
        <v>261176.45</v>
      </c>
      <c r="J307" s="3">
        <v>122544.24</v>
      </c>
      <c r="K307" s="3">
        <f t="shared" si="23"/>
        <v>138632.21000000002</v>
      </c>
      <c r="L307" s="9">
        <f t="shared" si="24"/>
        <v>0.53079904409451928</v>
      </c>
    </row>
    <row r="308" spans="1:12" x14ac:dyDescent="0.3">
      <c r="A308" s="5">
        <v>45597</v>
      </c>
      <c r="B308" s="5" t="str">
        <f t="shared" si="20"/>
        <v>November</v>
      </c>
      <c r="C308" t="s">
        <v>17</v>
      </c>
      <c r="D308" t="s">
        <v>11</v>
      </c>
      <c r="E308" s="3">
        <v>275</v>
      </c>
      <c r="F308" s="3">
        <v>553.29999999999995</v>
      </c>
      <c r="G308" s="3">
        <f t="shared" si="21"/>
        <v>152157.5</v>
      </c>
      <c r="H308" s="3">
        <v>838.36</v>
      </c>
      <c r="I308" s="3">
        <f t="shared" si="22"/>
        <v>151319.14000000001</v>
      </c>
      <c r="J308" s="3">
        <v>103983.65</v>
      </c>
      <c r="K308" s="3">
        <f t="shared" si="23"/>
        <v>47335.49000000002</v>
      </c>
      <c r="L308" s="9">
        <f t="shared" si="24"/>
        <v>0.31281892032957637</v>
      </c>
    </row>
    <row r="309" spans="1:12" x14ac:dyDescent="0.3">
      <c r="A309" s="5">
        <v>45597</v>
      </c>
      <c r="B309" s="5" t="str">
        <f t="shared" si="20"/>
        <v>November</v>
      </c>
      <c r="C309" t="s">
        <v>17</v>
      </c>
      <c r="D309" t="s">
        <v>12</v>
      </c>
      <c r="E309" s="3">
        <v>425</v>
      </c>
      <c r="F309" s="3">
        <v>517.63</v>
      </c>
      <c r="G309" s="3">
        <f t="shared" si="21"/>
        <v>219992.75</v>
      </c>
      <c r="H309" s="3">
        <v>1908.75</v>
      </c>
      <c r="I309" s="3">
        <f t="shared" si="22"/>
        <v>218084</v>
      </c>
      <c r="J309" s="3">
        <v>150637.32999999999</v>
      </c>
      <c r="K309" s="3">
        <f t="shared" si="23"/>
        <v>67446.670000000013</v>
      </c>
      <c r="L309" s="9">
        <f t="shared" si="24"/>
        <v>0.30926922653656397</v>
      </c>
    </row>
    <row r="310" spans="1:12" x14ac:dyDescent="0.3">
      <c r="A310" s="5">
        <v>45597</v>
      </c>
      <c r="B310" s="5" t="str">
        <f t="shared" si="20"/>
        <v>November</v>
      </c>
      <c r="C310" t="s">
        <v>17</v>
      </c>
      <c r="D310" t="s">
        <v>13</v>
      </c>
      <c r="E310" s="3">
        <v>226</v>
      </c>
      <c r="F310" s="3">
        <v>694.17</v>
      </c>
      <c r="G310" s="3">
        <f t="shared" si="21"/>
        <v>156882.41999999998</v>
      </c>
      <c r="H310" s="3">
        <v>14055.27</v>
      </c>
      <c r="I310" s="3">
        <f t="shared" si="22"/>
        <v>142827.15</v>
      </c>
      <c r="J310" s="3">
        <v>79627.490000000005</v>
      </c>
      <c r="K310" s="3">
        <f t="shared" si="23"/>
        <v>63199.659999999989</v>
      </c>
      <c r="L310" s="9">
        <f t="shared" si="24"/>
        <v>0.44249052088485974</v>
      </c>
    </row>
    <row r="311" spans="1:12" x14ac:dyDescent="0.3">
      <c r="A311" s="5">
        <v>45597</v>
      </c>
      <c r="B311" s="5" t="str">
        <f t="shared" si="20"/>
        <v>November</v>
      </c>
      <c r="C311" t="s">
        <v>17</v>
      </c>
      <c r="D311" t="s">
        <v>14</v>
      </c>
      <c r="E311" s="3">
        <v>428</v>
      </c>
      <c r="F311" s="3">
        <v>566.04999999999995</v>
      </c>
      <c r="G311" s="3">
        <f t="shared" si="21"/>
        <v>242269.4</v>
      </c>
      <c r="H311" s="3">
        <v>27554.7</v>
      </c>
      <c r="I311" s="3">
        <f t="shared" si="22"/>
        <v>214714.69999999998</v>
      </c>
      <c r="J311" s="3">
        <v>130719.64</v>
      </c>
      <c r="K311" s="3">
        <f t="shared" si="23"/>
        <v>83995.059999999983</v>
      </c>
      <c r="L311" s="9">
        <f t="shared" si="24"/>
        <v>0.3911938027531417</v>
      </c>
    </row>
    <row r="312" spans="1:12" x14ac:dyDescent="0.3">
      <c r="A312" s="5">
        <v>45597</v>
      </c>
      <c r="B312" s="5" t="str">
        <f t="shared" si="20"/>
        <v>November</v>
      </c>
      <c r="C312" t="s">
        <v>17</v>
      </c>
      <c r="D312" t="s">
        <v>15</v>
      </c>
      <c r="E312" s="3">
        <v>265</v>
      </c>
      <c r="F312" s="3">
        <v>1092.31</v>
      </c>
      <c r="G312" s="3">
        <f t="shared" si="21"/>
        <v>289462.14999999997</v>
      </c>
      <c r="H312" s="3">
        <v>20119.68</v>
      </c>
      <c r="I312" s="3">
        <f t="shared" si="22"/>
        <v>269342.46999999997</v>
      </c>
      <c r="J312" s="3">
        <v>158072.04</v>
      </c>
      <c r="K312" s="3">
        <f t="shared" si="23"/>
        <v>111270.42999999996</v>
      </c>
      <c r="L312" s="9">
        <f t="shared" si="24"/>
        <v>0.41311877031498218</v>
      </c>
    </row>
    <row r="313" spans="1:12" x14ac:dyDescent="0.3">
      <c r="A313" s="5">
        <v>45597</v>
      </c>
      <c r="B313" s="5" t="str">
        <f t="shared" si="20"/>
        <v>November</v>
      </c>
      <c r="C313" t="s">
        <v>17</v>
      </c>
      <c r="D313" t="s">
        <v>16</v>
      </c>
      <c r="E313" s="3">
        <v>430</v>
      </c>
      <c r="F313" s="3">
        <v>713.82</v>
      </c>
      <c r="G313" s="3">
        <f t="shared" si="21"/>
        <v>306942.60000000003</v>
      </c>
      <c r="H313" s="3">
        <v>27299.78</v>
      </c>
      <c r="I313" s="3">
        <f t="shared" si="22"/>
        <v>279642.82000000007</v>
      </c>
      <c r="J313" s="3">
        <v>160522.21</v>
      </c>
      <c r="K313" s="3">
        <f t="shared" si="23"/>
        <v>119120.61000000007</v>
      </c>
      <c r="L313" s="9">
        <f t="shared" si="24"/>
        <v>0.42597414087012869</v>
      </c>
    </row>
    <row r="314" spans="1:12" x14ac:dyDescent="0.3">
      <c r="A314" s="5">
        <v>45597</v>
      </c>
      <c r="B314" s="5" t="str">
        <f t="shared" si="20"/>
        <v>November</v>
      </c>
      <c r="C314" t="s">
        <v>18</v>
      </c>
      <c r="D314" t="s">
        <v>11</v>
      </c>
      <c r="E314" s="3">
        <v>147</v>
      </c>
      <c r="F314" s="3">
        <v>630.29999999999995</v>
      </c>
      <c r="G314" s="3">
        <f t="shared" si="21"/>
        <v>92654.099999999991</v>
      </c>
      <c r="H314" s="3">
        <v>5436.52</v>
      </c>
      <c r="I314" s="3">
        <f t="shared" si="22"/>
        <v>87217.579999999987</v>
      </c>
      <c r="J314" s="3">
        <v>42029.09</v>
      </c>
      <c r="K314" s="3">
        <f t="shared" si="23"/>
        <v>45188.489999999991</v>
      </c>
      <c r="L314" s="9">
        <f t="shared" si="24"/>
        <v>0.51811217417405986</v>
      </c>
    </row>
    <row r="315" spans="1:12" x14ac:dyDescent="0.3">
      <c r="A315" s="5">
        <v>45597</v>
      </c>
      <c r="B315" s="5" t="str">
        <f t="shared" si="20"/>
        <v>November</v>
      </c>
      <c r="C315" t="s">
        <v>18</v>
      </c>
      <c r="D315" t="s">
        <v>12</v>
      </c>
      <c r="E315" s="3">
        <v>78</v>
      </c>
      <c r="F315" s="3">
        <v>1083.19</v>
      </c>
      <c r="G315" s="3">
        <f t="shared" si="21"/>
        <v>84488.82</v>
      </c>
      <c r="H315" s="3">
        <v>12111.28</v>
      </c>
      <c r="I315" s="3">
        <f t="shared" si="22"/>
        <v>72377.540000000008</v>
      </c>
      <c r="J315" s="3">
        <v>47670.62</v>
      </c>
      <c r="K315" s="3">
        <f t="shared" si="23"/>
        <v>24706.920000000006</v>
      </c>
      <c r="L315" s="9">
        <f t="shared" si="24"/>
        <v>0.34136169867060973</v>
      </c>
    </row>
    <row r="316" spans="1:12" x14ac:dyDescent="0.3">
      <c r="A316" s="5">
        <v>45597</v>
      </c>
      <c r="B316" s="5" t="str">
        <f t="shared" si="20"/>
        <v>November</v>
      </c>
      <c r="C316" t="s">
        <v>18</v>
      </c>
      <c r="D316" t="s">
        <v>13</v>
      </c>
      <c r="E316" s="3">
        <v>58</v>
      </c>
      <c r="F316" s="3">
        <v>495.5</v>
      </c>
      <c r="G316" s="3">
        <f t="shared" si="21"/>
        <v>28739</v>
      </c>
      <c r="H316" s="3">
        <v>4015.94</v>
      </c>
      <c r="I316" s="3">
        <f t="shared" si="22"/>
        <v>24723.06</v>
      </c>
      <c r="J316" s="3">
        <v>15342.24</v>
      </c>
      <c r="K316" s="3">
        <f t="shared" si="23"/>
        <v>9380.8200000000015</v>
      </c>
      <c r="L316" s="9">
        <f t="shared" si="24"/>
        <v>0.37943604068428427</v>
      </c>
    </row>
    <row r="317" spans="1:12" x14ac:dyDescent="0.3">
      <c r="A317" s="5">
        <v>45597</v>
      </c>
      <c r="B317" s="5" t="str">
        <f t="shared" si="20"/>
        <v>November</v>
      </c>
      <c r="C317" t="s">
        <v>18</v>
      </c>
      <c r="D317" t="s">
        <v>14</v>
      </c>
      <c r="E317" s="3">
        <v>275</v>
      </c>
      <c r="F317" s="3">
        <v>578.88</v>
      </c>
      <c r="G317" s="3">
        <f t="shared" si="21"/>
        <v>159192</v>
      </c>
      <c r="H317" s="3">
        <v>8899.35</v>
      </c>
      <c r="I317" s="3">
        <f t="shared" si="22"/>
        <v>150292.65</v>
      </c>
      <c r="J317" s="3">
        <v>71828.789999999994</v>
      </c>
      <c r="K317" s="3">
        <f t="shared" si="23"/>
        <v>78463.86</v>
      </c>
      <c r="L317" s="9">
        <f t="shared" si="24"/>
        <v>0.52207383394996365</v>
      </c>
    </row>
    <row r="318" spans="1:12" x14ac:dyDescent="0.3">
      <c r="A318" s="5">
        <v>45597</v>
      </c>
      <c r="B318" s="5" t="str">
        <f t="shared" si="20"/>
        <v>November</v>
      </c>
      <c r="C318" t="s">
        <v>18</v>
      </c>
      <c r="D318" t="s">
        <v>15</v>
      </c>
      <c r="E318" s="3">
        <v>438</v>
      </c>
      <c r="F318" s="3">
        <v>201.22</v>
      </c>
      <c r="G318" s="3">
        <f t="shared" si="21"/>
        <v>88134.36</v>
      </c>
      <c r="H318" s="3">
        <v>7041.09</v>
      </c>
      <c r="I318" s="3">
        <f t="shared" si="22"/>
        <v>81093.27</v>
      </c>
      <c r="J318" s="3">
        <v>55843.79</v>
      </c>
      <c r="K318" s="3">
        <f t="shared" si="23"/>
        <v>25249.480000000003</v>
      </c>
      <c r="L318" s="9">
        <f t="shared" si="24"/>
        <v>0.31136344606648619</v>
      </c>
    </row>
    <row r="319" spans="1:12" x14ac:dyDescent="0.3">
      <c r="A319" s="5">
        <v>45597</v>
      </c>
      <c r="B319" s="5" t="str">
        <f t="shared" si="20"/>
        <v>November</v>
      </c>
      <c r="C319" t="s">
        <v>18</v>
      </c>
      <c r="D319" t="s">
        <v>16</v>
      </c>
      <c r="E319" s="3">
        <v>225</v>
      </c>
      <c r="F319" s="3">
        <v>867.42</v>
      </c>
      <c r="G319" s="3">
        <f t="shared" si="21"/>
        <v>195169.5</v>
      </c>
      <c r="H319" s="3">
        <v>2228.7600000000002</v>
      </c>
      <c r="I319" s="3">
        <f t="shared" si="22"/>
        <v>192940.74</v>
      </c>
      <c r="J319" s="3">
        <v>126446.04</v>
      </c>
      <c r="K319" s="3">
        <f t="shared" si="23"/>
        <v>66494.7</v>
      </c>
      <c r="L319" s="9">
        <f t="shared" si="24"/>
        <v>0.34463794427242272</v>
      </c>
    </row>
    <row r="320" spans="1:12" x14ac:dyDescent="0.3">
      <c r="A320" s="5">
        <v>45597</v>
      </c>
      <c r="B320" s="5" t="str">
        <f t="shared" si="20"/>
        <v>November</v>
      </c>
      <c r="C320" t="s">
        <v>19</v>
      </c>
      <c r="D320" t="s">
        <v>11</v>
      </c>
      <c r="E320" s="3">
        <v>89</v>
      </c>
      <c r="F320" s="3">
        <v>1077.05</v>
      </c>
      <c r="G320" s="3">
        <f t="shared" si="21"/>
        <v>95857.45</v>
      </c>
      <c r="H320" s="3">
        <v>7420.5</v>
      </c>
      <c r="I320" s="3">
        <f t="shared" si="22"/>
        <v>88436.95</v>
      </c>
      <c r="J320" s="3">
        <v>59425.57</v>
      </c>
      <c r="K320" s="3">
        <f t="shared" si="23"/>
        <v>29011.379999999997</v>
      </c>
      <c r="L320" s="9">
        <f t="shared" si="24"/>
        <v>0.32804591293571295</v>
      </c>
    </row>
    <row r="321" spans="1:12" x14ac:dyDescent="0.3">
      <c r="A321" s="5">
        <v>45597</v>
      </c>
      <c r="B321" s="5" t="str">
        <f t="shared" si="20"/>
        <v>November</v>
      </c>
      <c r="C321" t="s">
        <v>19</v>
      </c>
      <c r="D321" t="s">
        <v>12</v>
      </c>
      <c r="E321" s="3">
        <v>372</v>
      </c>
      <c r="F321" s="3">
        <v>515.20000000000005</v>
      </c>
      <c r="G321" s="3">
        <f t="shared" si="21"/>
        <v>191654.40000000002</v>
      </c>
      <c r="H321" s="3">
        <v>19491.72</v>
      </c>
      <c r="I321" s="3">
        <f t="shared" si="22"/>
        <v>172162.68000000002</v>
      </c>
      <c r="J321" s="3">
        <v>98084.45</v>
      </c>
      <c r="K321" s="3">
        <f t="shared" si="23"/>
        <v>74078.230000000025</v>
      </c>
      <c r="L321" s="9">
        <f t="shared" si="24"/>
        <v>0.43028041849720283</v>
      </c>
    </row>
    <row r="322" spans="1:12" x14ac:dyDescent="0.3">
      <c r="A322" s="5">
        <v>45597</v>
      </c>
      <c r="B322" s="5" t="str">
        <f t="shared" si="20"/>
        <v>November</v>
      </c>
      <c r="C322" t="s">
        <v>19</v>
      </c>
      <c r="D322" t="s">
        <v>13</v>
      </c>
      <c r="E322" s="3">
        <v>286</v>
      </c>
      <c r="F322" s="3">
        <v>920.61</v>
      </c>
      <c r="G322" s="3">
        <f t="shared" si="21"/>
        <v>263294.46000000002</v>
      </c>
      <c r="H322" s="3">
        <v>20586.740000000002</v>
      </c>
      <c r="I322" s="3">
        <f t="shared" si="22"/>
        <v>242707.72000000003</v>
      </c>
      <c r="J322" s="3">
        <v>160295.89000000001</v>
      </c>
      <c r="K322" s="3">
        <f t="shared" si="23"/>
        <v>82411.830000000016</v>
      </c>
      <c r="L322" s="9">
        <f t="shared" si="24"/>
        <v>0.33955174561402501</v>
      </c>
    </row>
    <row r="323" spans="1:12" x14ac:dyDescent="0.3">
      <c r="A323" s="5">
        <v>45597</v>
      </c>
      <c r="B323" s="5" t="str">
        <f t="shared" ref="B323:B361" si="25">TEXT(A323, "MMMM")</f>
        <v>November</v>
      </c>
      <c r="C323" t="s">
        <v>19</v>
      </c>
      <c r="D323" t="s">
        <v>14</v>
      </c>
      <c r="E323" s="3">
        <v>141</v>
      </c>
      <c r="F323" s="3">
        <v>1043.1099999999999</v>
      </c>
      <c r="G323" s="3">
        <f t="shared" ref="G323:G361" si="26">$E323*$F323</f>
        <v>147078.50999999998</v>
      </c>
      <c r="H323" s="3">
        <v>19134.05</v>
      </c>
      <c r="I323" s="3">
        <f t="shared" ref="I323:I361" si="27">$G323-$H323</f>
        <v>127944.45999999998</v>
      </c>
      <c r="J323" s="3">
        <v>78367.12</v>
      </c>
      <c r="K323" s="3">
        <f t="shared" ref="K323:K361" si="28">I323-J323</f>
        <v>49577.339999999982</v>
      </c>
      <c r="L323" s="9">
        <f t="shared" ref="L323:L361" si="29">(($K323/$I323))</f>
        <v>0.38749110356165473</v>
      </c>
    </row>
    <row r="324" spans="1:12" x14ac:dyDescent="0.3">
      <c r="A324" s="5">
        <v>45597</v>
      </c>
      <c r="B324" s="5" t="str">
        <f t="shared" si="25"/>
        <v>November</v>
      </c>
      <c r="C324" t="s">
        <v>19</v>
      </c>
      <c r="D324" t="s">
        <v>15</v>
      </c>
      <c r="E324" s="3">
        <v>412</v>
      </c>
      <c r="F324" s="3">
        <v>400.62</v>
      </c>
      <c r="G324" s="3">
        <f t="shared" si="26"/>
        <v>165055.44</v>
      </c>
      <c r="H324" s="3">
        <v>23027.47</v>
      </c>
      <c r="I324" s="3">
        <f t="shared" si="27"/>
        <v>142027.97</v>
      </c>
      <c r="J324" s="3">
        <v>61320.61</v>
      </c>
      <c r="K324" s="3">
        <f t="shared" si="28"/>
        <v>80707.360000000001</v>
      </c>
      <c r="L324" s="9">
        <f t="shared" si="29"/>
        <v>0.56824976094497448</v>
      </c>
    </row>
    <row r="325" spans="1:12" x14ac:dyDescent="0.3">
      <c r="A325" s="5">
        <v>45597</v>
      </c>
      <c r="B325" s="5" t="str">
        <f t="shared" si="25"/>
        <v>November</v>
      </c>
      <c r="C325" t="s">
        <v>19</v>
      </c>
      <c r="D325" t="s">
        <v>16</v>
      </c>
      <c r="E325" s="3">
        <v>204</v>
      </c>
      <c r="F325" s="3">
        <v>940.35</v>
      </c>
      <c r="G325" s="3">
        <f t="shared" si="26"/>
        <v>191831.4</v>
      </c>
      <c r="H325" s="3">
        <v>4563.82</v>
      </c>
      <c r="I325" s="3">
        <f t="shared" si="27"/>
        <v>187267.58</v>
      </c>
      <c r="J325" s="3">
        <v>124394.59</v>
      </c>
      <c r="K325" s="3">
        <f t="shared" si="28"/>
        <v>62872.989999999991</v>
      </c>
      <c r="L325" s="9">
        <f t="shared" si="29"/>
        <v>0.33573878617964731</v>
      </c>
    </row>
    <row r="326" spans="1:12" x14ac:dyDescent="0.3">
      <c r="A326" s="5">
        <v>45597</v>
      </c>
      <c r="B326" s="5" t="str">
        <f t="shared" si="25"/>
        <v>November</v>
      </c>
      <c r="C326" t="s">
        <v>20</v>
      </c>
      <c r="D326" t="s">
        <v>11</v>
      </c>
      <c r="E326" s="3">
        <v>363</v>
      </c>
      <c r="F326" s="3">
        <v>638.74</v>
      </c>
      <c r="G326" s="3">
        <f t="shared" si="26"/>
        <v>231862.62</v>
      </c>
      <c r="H326" s="3">
        <v>30573.57</v>
      </c>
      <c r="I326" s="3">
        <f t="shared" si="27"/>
        <v>201289.05</v>
      </c>
      <c r="J326" s="3">
        <v>80826.320000000007</v>
      </c>
      <c r="K326" s="3">
        <f t="shared" si="28"/>
        <v>120462.72999999998</v>
      </c>
      <c r="L326" s="9">
        <f t="shared" si="29"/>
        <v>0.59845644857482305</v>
      </c>
    </row>
    <row r="327" spans="1:12" x14ac:dyDescent="0.3">
      <c r="A327" s="5">
        <v>45597</v>
      </c>
      <c r="B327" s="5" t="str">
        <f t="shared" si="25"/>
        <v>November</v>
      </c>
      <c r="C327" t="s">
        <v>20</v>
      </c>
      <c r="D327" t="s">
        <v>12</v>
      </c>
      <c r="E327" s="3">
        <v>209</v>
      </c>
      <c r="F327" s="3">
        <v>501.87</v>
      </c>
      <c r="G327" s="3">
        <f t="shared" si="26"/>
        <v>104890.83</v>
      </c>
      <c r="H327" s="3">
        <v>11698.08</v>
      </c>
      <c r="I327" s="3">
        <f t="shared" si="27"/>
        <v>93192.75</v>
      </c>
      <c r="J327" s="3">
        <v>41771.599999999999</v>
      </c>
      <c r="K327" s="3">
        <f t="shared" si="28"/>
        <v>51421.15</v>
      </c>
      <c r="L327" s="9">
        <f t="shared" si="29"/>
        <v>0.5517719994312863</v>
      </c>
    </row>
    <row r="328" spans="1:12" x14ac:dyDescent="0.3">
      <c r="A328" s="5">
        <v>45597</v>
      </c>
      <c r="B328" s="5" t="str">
        <f t="shared" si="25"/>
        <v>November</v>
      </c>
      <c r="C328" t="s">
        <v>20</v>
      </c>
      <c r="D328" t="s">
        <v>13</v>
      </c>
      <c r="E328" s="3">
        <v>405</v>
      </c>
      <c r="F328" s="3">
        <v>733.99</v>
      </c>
      <c r="G328" s="3">
        <f t="shared" si="26"/>
        <v>297265.95</v>
      </c>
      <c r="H328" s="3">
        <v>33738.31</v>
      </c>
      <c r="I328" s="3">
        <f t="shared" si="27"/>
        <v>263527.64</v>
      </c>
      <c r="J328" s="3">
        <v>125862.51</v>
      </c>
      <c r="K328" s="3">
        <f t="shared" si="28"/>
        <v>137665.13</v>
      </c>
      <c r="L328" s="9">
        <f t="shared" si="29"/>
        <v>0.5223935143956816</v>
      </c>
    </row>
    <row r="329" spans="1:12" x14ac:dyDescent="0.3">
      <c r="A329" s="5">
        <v>45597</v>
      </c>
      <c r="B329" s="5" t="str">
        <f t="shared" si="25"/>
        <v>November</v>
      </c>
      <c r="C329" t="s">
        <v>20</v>
      </c>
      <c r="D329" t="s">
        <v>14</v>
      </c>
      <c r="E329" s="3">
        <v>499</v>
      </c>
      <c r="F329" s="3">
        <v>451.39</v>
      </c>
      <c r="G329" s="3">
        <f t="shared" si="26"/>
        <v>225243.61</v>
      </c>
      <c r="H329" s="3">
        <v>20843.830000000002</v>
      </c>
      <c r="I329" s="3">
        <f t="shared" si="27"/>
        <v>204399.77999999997</v>
      </c>
      <c r="J329" s="3">
        <v>141926.18</v>
      </c>
      <c r="K329" s="3">
        <f t="shared" si="28"/>
        <v>62473.599999999977</v>
      </c>
      <c r="L329" s="9">
        <f t="shared" si="29"/>
        <v>0.30564416458765264</v>
      </c>
    </row>
    <row r="330" spans="1:12" x14ac:dyDescent="0.3">
      <c r="A330" s="5">
        <v>45597</v>
      </c>
      <c r="B330" s="5" t="str">
        <f t="shared" si="25"/>
        <v>November</v>
      </c>
      <c r="C330" t="s">
        <v>20</v>
      </c>
      <c r="D330" t="s">
        <v>15</v>
      </c>
      <c r="E330" s="3">
        <v>66</v>
      </c>
      <c r="F330" s="3">
        <v>271.64</v>
      </c>
      <c r="G330" s="3">
        <f t="shared" si="26"/>
        <v>17928.239999999998</v>
      </c>
      <c r="H330" s="3">
        <v>1013.02</v>
      </c>
      <c r="I330" s="3">
        <f t="shared" si="27"/>
        <v>16915.219999999998</v>
      </c>
      <c r="J330" s="3">
        <v>6812.13</v>
      </c>
      <c r="K330" s="3">
        <f t="shared" si="28"/>
        <v>10103.089999999997</v>
      </c>
      <c r="L330" s="9">
        <f t="shared" si="29"/>
        <v>0.59727807264700061</v>
      </c>
    </row>
    <row r="331" spans="1:12" x14ac:dyDescent="0.3">
      <c r="A331" s="5">
        <v>45597</v>
      </c>
      <c r="B331" s="5" t="str">
        <f t="shared" si="25"/>
        <v>November</v>
      </c>
      <c r="C331" t="s">
        <v>20</v>
      </c>
      <c r="D331" t="s">
        <v>16</v>
      </c>
      <c r="E331" s="3">
        <v>414</v>
      </c>
      <c r="F331" s="3">
        <v>968.84</v>
      </c>
      <c r="G331" s="3">
        <f t="shared" si="26"/>
        <v>401099.76</v>
      </c>
      <c r="H331" s="3">
        <v>6436.49</v>
      </c>
      <c r="I331" s="3">
        <f t="shared" si="27"/>
        <v>394663.27</v>
      </c>
      <c r="J331" s="3">
        <v>247970.24</v>
      </c>
      <c r="K331" s="3">
        <f t="shared" si="28"/>
        <v>146693.03000000003</v>
      </c>
      <c r="L331" s="9">
        <f t="shared" si="29"/>
        <v>0.37169161954189461</v>
      </c>
    </row>
    <row r="332" spans="1:12" x14ac:dyDescent="0.3">
      <c r="A332" s="5">
        <v>45627</v>
      </c>
      <c r="B332" s="5" t="str">
        <f t="shared" si="25"/>
        <v>December</v>
      </c>
      <c r="C332" t="s">
        <v>10</v>
      </c>
      <c r="D332" t="s">
        <v>11</v>
      </c>
      <c r="E332" s="3">
        <v>123</v>
      </c>
      <c r="F332" s="3">
        <v>603.85</v>
      </c>
      <c r="G332" s="3">
        <f t="shared" si="26"/>
        <v>74273.55</v>
      </c>
      <c r="H332" s="3">
        <v>9359.82</v>
      </c>
      <c r="I332" s="3">
        <f t="shared" si="27"/>
        <v>64913.73</v>
      </c>
      <c r="J332" s="3">
        <v>33602.29</v>
      </c>
      <c r="K332" s="3">
        <f t="shared" si="28"/>
        <v>31311.440000000002</v>
      </c>
      <c r="L332" s="9">
        <f t="shared" si="29"/>
        <v>0.48235465748155282</v>
      </c>
    </row>
    <row r="333" spans="1:12" x14ac:dyDescent="0.3">
      <c r="A333" s="5">
        <v>45627</v>
      </c>
      <c r="B333" s="5" t="str">
        <f t="shared" si="25"/>
        <v>December</v>
      </c>
      <c r="C333" t="s">
        <v>10</v>
      </c>
      <c r="D333" t="s">
        <v>12</v>
      </c>
      <c r="E333" s="3">
        <v>384</v>
      </c>
      <c r="F333" s="3">
        <v>1128.6300000000001</v>
      </c>
      <c r="G333" s="3">
        <f t="shared" si="26"/>
        <v>433393.92000000004</v>
      </c>
      <c r="H333" s="3">
        <v>6664.06</v>
      </c>
      <c r="I333" s="3">
        <f t="shared" si="27"/>
        <v>426729.86000000004</v>
      </c>
      <c r="J333" s="3">
        <v>290674.96000000002</v>
      </c>
      <c r="K333" s="3">
        <f t="shared" si="28"/>
        <v>136054.90000000002</v>
      </c>
      <c r="L333" s="9">
        <f t="shared" si="29"/>
        <v>0.31883144994821783</v>
      </c>
    </row>
    <row r="334" spans="1:12" x14ac:dyDescent="0.3">
      <c r="A334" s="5">
        <v>45627</v>
      </c>
      <c r="B334" s="5" t="str">
        <f t="shared" si="25"/>
        <v>December</v>
      </c>
      <c r="C334" t="s">
        <v>10</v>
      </c>
      <c r="D334" t="s">
        <v>13</v>
      </c>
      <c r="E334" s="3">
        <v>401</v>
      </c>
      <c r="F334" s="3">
        <v>959.4</v>
      </c>
      <c r="G334" s="3">
        <f t="shared" si="26"/>
        <v>384719.39999999997</v>
      </c>
      <c r="H334" s="3">
        <v>54666.58</v>
      </c>
      <c r="I334" s="3">
        <f t="shared" si="27"/>
        <v>330052.81999999995</v>
      </c>
      <c r="J334" s="3">
        <v>148495.15</v>
      </c>
      <c r="K334" s="3">
        <f t="shared" si="28"/>
        <v>181557.66999999995</v>
      </c>
      <c r="L334" s="9">
        <f t="shared" si="29"/>
        <v>0.55008671036351087</v>
      </c>
    </row>
    <row r="335" spans="1:12" x14ac:dyDescent="0.3">
      <c r="A335" s="5">
        <v>45627</v>
      </c>
      <c r="B335" s="5" t="str">
        <f t="shared" si="25"/>
        <v>December</v>
      </c>
      <c r="C335" t="s">
        <v>10</v>
      </c>
      <c r="D335" t="s">
        <v>14</v>
      </c>
      <c r="E335" s="3">
        <v>61</v>
      </c>
      <c r="F335" s="3">
        <v>220.72</v>
      </c>
      <c r="G335" s="3">
        <f t="shared" si="26"/>
        <v>13463.92</v>
      </c>
      <c r="H335" s="3">
        <v>1175.74</v>
      </c>
      <c r="I335" s="3">
        <f t="shared" si="27"/>
        <v>12288.18</v>
      </c>
      <c r="J335" s="3">
        <v>6190.35</v>
      </c>
      <c r="K335" s="3">
        <f t="shared" si="28"/>
        <v>6097.83</v>
      </c>
      <c r="L335" s="9">
        <f t="shared" si="29"/>
        <v>0.49623540670790955</v>
      </c>
    </row>
    <row r="336" spans="1:12" x14ac:dyDescent="0.3">
      <c r="A336" s="5">
        <v>45627</v>
      </c>
      <c r="B336" s="5" t="str">
        <f t="shared" si="25"/>
        <v>December</v>
      </c>
      <c r="C336" t="s">
        <v>10</v>
      </c>
      <c r="D336" t="s">
        <v>15</v>
      </c>
      <c r="E336" s="3">
        <v>169</v>
      </c>
      <c r="F336" s="3">
        <v>198.03</v>
      </c>
      <c r="G336" s="3">
        <f t="shared" si="26"/>
        <v>33467.07</v>
      </c>
      <c r="H336" s="3">
        <v>4375.17</v>
      </c>
      <c r="I336" s="3">
        <f t="shared" si="27"/>
        <v>29091.9</v>
      </c>
      <c r="J336" s="3">
        <v>20132.95</v>
      </c>
      <c r="K336" s="3">
        <f t="shared" si="28"/>
        <v>8958.9500000000007</v>
      </c>
      <c r="L336" s="9">
        <f t="shared" si="29"/>
        <v>0.30795341658674752</v>
      </c>
    </row>
    <row r="337" spans="1:12" x14ac:dyDescent="0.3">
      <c r="A337" s="5">
        <v>45627</v>
      </c>
      <c r="B337" s="5" t="str">
        <f t="shared" si="25"/>
        <v>December</v>
      </c>
      <c r="C337" t="s">
        <v>10</v>
      </c>
      <c r="D337" t="s">
        <v>16</v>
      </c>
      <c r="E337" s="3">
        <v>334</v>
      </c>
      <c r="F337" s="3">
        <v>618.26</v>
      </c>
      <c r="G337" s="3">
        <f t="shared" si="26"/>
        <v>206498.84</v>
      </c>
      <c r="H337" s="3">
        <v>20058.48</v>
      </c>
      <c r="I337" s="3">
        <f t="shared" si="27"/>
        <v>186440.36</v>
      </c>
      <c r="J337" s="3">
        <v>107821.96</v>
      </c>
      <c r="K337" s="3">
        <f t="shared" si="28"/>
        <v>78618.39999999998</v>
      </c>
      <c r="L337" s="9">
        <f t="shared" si="29"/>
        <v>0.42168122824907645</v>
      </c>
    </row>
    <row r="338" spans="1:12" x14ac:dyDescent="0.3">
      <c r="A338" s="5">
        <v>45627</v>
      </c>
      <c r="B338" s="5" t="str">
        <f t="shared" si="25"/>
        <v>December</v>
      </c>
      <c r="C338" t="s">
        <v>17</v>
      </c>
      <c r="D338" t="s">
        <v>11</v>
      </c>
      <c r="E338" s="3">
        <v>56</v>
      </c>
      <c r="F338" s="3">
        <v>218.91</v>
      </c>
      <c r="G338" s="3">
        <f t="shared" si="26"/>
        <v>12258.96</v>
      </c>
      <c r="H338" s="3">
        <v>1510.63</v>
      </c>
      <c r="I338" s="3">
        <f t="shared" si="27"/>
        <v>10748.329999999998</v>
      </c>
      <c r="J338" s="3">
        <v>5498.31</v>
      </c>
      <c r="K338" s="3">
        <f t="shared" si="28"/>
        <v>5250.0199999999977</v>
      </c>
      <c r="L338" s="9">
        <f t="shared" si="29"/>
        <v>0.48844983360205713</v>
      </c>
    </row>
    <row r="339" spans="1:12" x14ac:dyDescent="0.3">
      <c r="A339" s="5">
        <v>45627</v>
      </c>
      <c r="B339" s="5" t="str">
        <f t="shared" si="25"/>
        <v>December</v>
      </c>
      <c r="C339" t="s">
        <v>17</v>
      </c>
      <c r="D339" t="s">
        <v>12</v>
      </c>
      <c r="E339" s="3">
        <v>465</v>
      </c>
      <c r="F339" s="3">
        <v>958.93</v>
      </c>
      <c r="G339" s="3">
        <f t="shared" si="26"/>
        <v>445902.44999999995</v>
      </c>
      <c r="H339" s="3">
        <v>45702.46</v>
      </c>
      <c r="I339" s="3">
        <f t="shared" si="27"/>
        <v>400199.98999999993</v>
      </c>
      <c r="J339" s="3">
        <v>213615.07</v>
      </c>
      <c r="K339" s="3">
        <f t="shared" si="28"/>
        <v>186584.91999999993</v>
      </c>
      <c r="L339" s="9">
        <f t="shared" si="29"/>
        <v>0.46622919705720123</v>
      </c>
    </row>
    <row r="340" spans="1:12" x14ac:dyDescent="0.3">
      <c r="A340" s="5">
        <v>45627</v>
      </c>
      <c r="B340" s="5" t="str">
        <f t="shared" si="25"/>
        <v>December</v>
      </c>
      <c r="C340" t="s">
        <v>17</v>
      </c>
      <c r="D340" t="s">
        <v>13</v>
      </c>
      <c r="E340" s="3">
        <v>479</v>
      </c>
      <c r="F340" s="3">
        <v>641.97</v>
      </c>
      <c r="G340" s="3">
        <f t="shared" si="26"/>
        <v>307503.63</v>
      </c>
      <c r="H340" s="3">
        <v>43556.52</v>
      </c>
      <c r="I340" s="3">
        <f t="shared" si="27"/>
        <v>263947.11</v>
      </c>
      <c r="J340" s="3">
        <v>113670.96</v>
      </c>
      <c r="K340" s="3">
        <f t="shared" si="28"/>
        <v>150276.14999999997</v>
      </c>
      <c r="L340" s="9">
        <f t="shared" si="29"/>
        <v>0.56934190338359825</v>
      </c>
    </row>
    <row r="341" spans="1:12" x14ac:dyDescent="0.3">
      <c r="A341" s="5">
        <v>45627</v>
      </c>
      <c r="B341" s="5" t="str">
        <f t="shared" si="25"/>
        <v>December</v>
      </c>
      <c r="C341" t="s">
        <v>17</v>
      </c>
      <c r="D341" t="s">
        <v>14</v>
      </c>
      <c r="E341" s="3">
        <v>88</v>
      </c>
      <c r="F341" s="3">
        <v>703.38</v>
      </c>
      <c r="G341" s="3">
        <f t="shared" si="26"/>
        <v>61897.440000000002</v>
      </c>
      <c r="H341" s="3">
        <v>7668.36</v>
      </c>
      <c r="I341" s="3">
        <f t="shared" si="27"/>
        <v>54229.08</v>
      </c>
      <c r="J341" s="3">
        <v>26545.8</v>
      </c>
      <c r="K341" s="3">
        <f t="shared" si="28"/>
        <v>27683.280000000002</v>
      </c>
      <c r="L341" s="9">
        <f t="shared" si="29"/>
        <v>0.51048773093698074</v>
      </c>
    </row>
    <row r="342" spans="1:12" x14ac:dyDescent="0.3">
      <c r="A342" s="5">
        <v>45627</v>
      </c>
      <c r="B342" s="5" t="str">
        <f t="shared" si="25"/>
        <v>December</v>
      </c>
      <c r="C342" t="s">
        <v>17</v>
      </c>
      <c r="D342" t="s">
        <v>15</v>
      </c>
      <c r="E342" s="3">
        <v>337</v>
      </c>
      <c r="F342" s="3">
        <v>236.5</v>
      </c>
      <c r="G342" s="3">
        <f t="shared" si="26"/>
        <v>79700.5</v>
      </c>
      <c r="H342" s="3">
        <v>8135.42</v>
      </c>
      <c r="I342" s="3">
        <f t="shared" si="27"/>
        <v>71565.08</v>
      </c>
      <c r="J342" s="3">
        <v>42678.080000000002</v>
      </c>
      <c r="K342" s="3">
        <f t="shared" si="28"/>
        <v>28887</v>
      </c>
      <c r="L342" s="9">
        <f t="shared" si="29"/>
        <v>0.40364658294240707</v>
      </c>
    </row>
    <row r="343" spans="1:12" x14ac:dyDescent="0.3">
      <c r="A343" s="5">
        <v>45627</v>
      </c>
      <c r="B343" s="5" t="str">
        <f t="shared" si="25"/>
        <v>December</v>
      </c>
      <c r="C343" t="s">
        <v>17</v>
      </c>
      <c r="D343" t="s">
        <v>16</v>
      </c>
      <c r="E343" s="3">
        <v>76</v>
      </c>
      <c r="F343" s="3">
        <v>1061.46</v>
      </c>
      <c r="G343" s="3">
        <f t="shared" si="26"/>
        <v>80670.960000000006</v>
      </c>
      <c r="H343" s="3">
        <v>11655.78</v>
      </c>
      <c r="I343" s="3">
        <f t="shared" si="27"/>
        <v>69015.180000000008</v>
      </c>
      <c r="J343" s="3">
        <v>28254.17</v>
      </c>
      <c r="K343" s="3">
        <f t="shared" si="28"/>
        <v>40761.010000000009</v>
      </c>
      <c r="L343" s="9">
        <f t="shared" si="29"/>
        <v>0.59060934130723131</v>
      </c>
    </row>
    <row r="344" spans="1:12" x14ac:dyDescent="0.3">
      <c r="A344" s="5">
        <v>45627</v>
      </c>
      <c r="B344" s="5" t="str">
        <f t="shared" si="25"/>
        <v>December</v>
      </c>
      <c r="C344" t="s">
        <v>18</v>
      </c>
      <c r="D344" t="s">
        <v>11</v>
      </c>
      <c r="E344" s="3">
        <v>70</v>
      </c>
      <c r="F344" s="3">
        <v>1105</v>
      </c>
      <c r="G344" s="3">
        <f t="shared" si="26"/>
        <v>77350</v>
      </c>
      <c r="H344" s="3">
        <v>9947.52</v>
      </c>
      <c r="I344" s="3">
        <f t="shared" si="27"/>
        <v>67402.48</v>
      </c>
      <c r="J344" s="3">
        <v>46464.31</v>
      </c>
      <c r="K344" s="3">
        <f t="shared" si="28"/>
        <v>20938.169999999998</v>
      </c>
      <c r="L344" s="9">
        <f t="shared" si="29"/>
        <v>0.31064391102523231</v>
      </c>
    </row>
    <row r="345" spans="1:12" x14ac:dyDescent="0.3">
      <c r="A345" s="5">
        <v>45627</v>
      </c>
      <c r="B345" s="5" t="str">
        <f t="shared" si="25"/>
        <v>December</v>
      </c>
      <c r="C345" t="s">
        <v>18</v>
      </c>
      <c r="D345" t="s">
        <v>12</v>
      </c>
      <c r="E345" s="3">
        <v>196</v>
      </c>
      <c r="F345" s="3">
        <v>437.93</v>
      </c>
      <c r="G345" s="3">
        <f t="shared" si="26"/>
        <v>85834.28</v>
      </c>
      <c r="H345" s="3">
        <v>12668.85</v>
      </c>
      <c r="I345" s="3">
        <f t="shared" si="27"/>
        <v>73165.429999999993</v>
      </c>
      <c r="J345" s="3">
        <v>38250.9</v>
      </c>
      <c r="K345" s="3">
        <f t="shared" si="28"/>
        <v>34914.529999999992</v>
      </c>
      <c r="L345" s="9">
        <f t="shared" si="29"/>
        <v>0.47719981964159841</v>
      </c>
    </row>
    <row r="346" spans="1:12" x14ac:dyDescent="0.3">
      <c r="A346" s="5">
        <v>45627</v>
      </c>
      <c r="B346" s="5" t="str">
        <f t="shared" si="25"/>
        <v>December</v>
      </c>
      <c r="C346" t="s">
        <v>18</v>
      </c>
      <c r="D346" t="s">
        <v>13</v>
      </c>
      <c r="E346" s="3">
        <v>429</v>
      </c>
      <c r="F346" s="3">
        <v>910.64</v>
      </c>
      <c r="G346" s="3">
        <f t="shared" si="26"/>
        <v>390664.56</v>
      </c>
      <c r="H346" s="3">
        <v>43705.81</v>
      </c>
      <c r="I346" s="3">
        <f t="shared" si="27"/>
        <v>346958.75</v>
      </c>
      <c r="J346" s="3">
        <v>159638.41</v>
      </c>
      <c r="K346" s="3">
        <f t="shared" si="28"/>
        <v>187320.34</v>
      </c>
      <c r="L346" s="9">
        <f t="shared" si="29"/>
        <v>0.53989224943887426</v>
      </c>
    </row>
    <row r="347" spans="1:12" x14ac:dyDescent="0.3">
      <c r="A347" s="5">
        <v>45627</v>
      </c>
      <c r="B347" s="5" t="str">
        <f t="shared" si="25"/>
        <v>December</v>
      </c>
      <c r="C347" t="s">
        <v>18</v>
      </c>
      <c r="D347" t="s">
        <v>14</v>
      </c>
      <c r="E347" s="3">
        <v>330</v>
      </c>
      <c r="F347" s="3">
        <v>900.67</v>
      </c>
      <c r="G347" s="3">
        <f t="shared" si="26"/>
        <v>297221.09999999998</v>
      </c>
      <c r="H347" s="3">
        <v>25089.19</v>
      </c>
      <c r="I347" s="3">
        <f t="shared" si="27"/>
        <v>272131.90999999997</v>
      </c>
      <c r="J347" s="3">
        <v>147348.47</v>
      </c>
      <c r="K347" s="3">
        <f t="shared" si="28"/>
        <v>124783.43999999997</v>
      </c>
      <c r="L347" s="9">
        <f t="shared" si="29"/>
        <v>0.45854027188505747</v>
      </c>
    </row>
    <row r="348" spans="1:12" x14ac:dyDescent="0.3">
      <c r="A348" s="5">
        <v>45627</v>
      </c>
      <c r="B348" s="5" t="str">
        <f t="shared" si="25"/>
        <v>December</v>
      </c>
      <c r="C348" t="s">
        <v>18</v>
      </c>
      <c r="D348" t="s">
        <v>15</v>
      </c>
      <c r="E348" s="3">
        <v>76</v>
      </c>
      <c r="F348" s="3">
        <v>1166.5999999999999</v>
      </c>
      <c r="G348" s="3">
        <f t="shared" si="26"/>
        <v>88661.599999999991</v>
      </c>
      <c r="H348" s="3">
        <v>2467.35</v>
      </c>
      <c r="I348" s="3">
        <f t="shared" si="27"/>
        <v>86194.249999999985</v>
      </c>
      <c r="J348" s="3">
        <v>56938.8</v>
      </c>
      <c r="K348" s="3">
        <f t="shared" si="28"/>
        <v>29255.449999999983</v>
      </c>
      <c r="L348" s="9">
        <f t="shared" si="29"/>
        <v>0.33941301188884393</v>
      </c>
    </row>
    <row r="349" spans="1:12" x14ac:dyDescent="0.3">
      <c r="A349" s="5">
        <v>45627</v>
      </c>
      <c r="B349" s="5" t="str">
        <f t="shared" si="25"/>
        <v>December</v>
      </c>
      <c r="C349" t="s">
        <v>18</v>
      </c>
      <c r="D349" t="s">
        <v>16</v>
      </c>
      <c r="E349" s="3">
        <v>358</v>
      </c>
      <c r="F349" s="3">
        <v>311.33999999999997</v>
      </c>
      <c r="G349" s="3">
        <f t="shared" si="26"/>
        <v>111459.71999999999</v>
      </c>
      <c r="H349" s="3">
        <v>7585.28</v>
      </c>
      <c r="I349" s="3">
        <f t="shared" si="27"/>
        <v>103874.43999999999</v>
      </c>
      <c r="J349" s="3">
        <v>58076.86</v>
      </c>
      <c r="K349" s="3">
        <f t="shared" si="28"/>
        <v>45797.579999999987</v>
      </c>
      <c r="L349" s="9">
        <f t="shared" si="29"/>
        <v>0.44089364043743573</v>
      </c>
    </row>
    <row r="350" spans="1:12" x14ac:dyDescent="0.3">
      <c r="A350" s="5">
        <v>45627</v>
      </c>
      <c r="B350" s="5" t="str">
        <f t="shared" si="25"/>
        <v>December</v>
      </c>
      <c r="C350" t="s">
        <v>19</v>
      </c>
      <c r="D350" t="s">
        <v>11</v>
      </c>
      <c r="E350" s="3">
        <v>248</v>
      </c>
      <c r="F350" s="3">
        <v>807.53</v>
      </c>
      <c r="G350" s="3">
        <f t="shared" si="26"/>
        <v>200267.44</v>
      </c>
      <c r="H350" s="3">
        <v>3942.61</v>
      </c>
      <c r="I350" s="3">
        <f t="shared" si="27"/>
        <v>196324.83000000002</v>
      </c>
      <c r="J350" s="3">
        <v>80445.64</v>
      </c>
      <c r="K350" s="3">
        <f t="shared" si="28"/>
        <v>115879.19000000002</v>
      </c>
      <c r="L350" s="9">
        <f t="shared" si="29"/>
        <v>0.59024215123476742</v>
      </c>
    </row>
    <row r="351" spans="1:12" x14ac:dyDescent="0.3">
      <c r="A351" s="5">
        <v>45627</v>
      </c>
      <c r="B351" s="5" t="str">
        <f t="shared" si="25"/>
        <v>December</v>
      </c>
      <c r="C351" t="s">
        <v>19</v>
      </c>
      <c r="D351" t="s">
        <v>12</v>
      </c>
      <c r="E351" s="3">
        <v>365</v>
      </c>
      <c r="F351" s="3">
        <v>1165.8900000000001</v>
      </c>
      <c r="G351" s="3">
        <f t="shared" si="26"/>
        <v>425549.85000000003</v>
      </c>
      <c r="H351" s="3">
        <v>11838.3</v>
      </c>
      <c r="I351" s="3">
        <f t="shared" si="27"/>
        <v>413711.55000000005</v>
      </c>
      <c r="J351" s="3">
        <v>222837.12</v>
      </c>
      <c r="K351" s="3">
        <f t="shared" si="28"/>
        <v>190874.43000000005</v>
      </c>
      <c r="L351" s="9">
        <f t="shared" si="29"/>
        <v>0.46137080291812022</v>
      </c>
    </row>
    <row r="352" spans="1:12" x14ac:dyDescent="0.3">
      <c r="A352" s="5">
        <v>45627</v>
      </c>
      <c r="B352" s="5" t="str">
        <f t="shared" si="25"/>
        <v>December</v>
      </c>
      <c r="C352" t="s">
        <v>19</v>
      </c>
      <c r="D352" t="s">
        <v>13</v>
      </c>
      <c r="E352" s="3">
        <v>271</v>
      </c>
      <c r="F352" s="3">
        <v>273.17</v>
      </c>
      <c r="G352" s="3">
        <f t="shared" si="26"/>
        <v>74029.070000000007</v>
      </c>
      <c r="H352" s="3">
        <v>1390.11</v>
      </c>
      <c r="I352" s="3">
        <f t="shared" si="27"/>
        <v>72638.960000000006</v>
      </c>
      <c r="J352" s="3">
        <v>43995.21</v>
      </c>
      <c r="K352" s="3">
        <f t="shared" si="28"/>
        <v>28643.750000000007</v>
      </c>
      <c r="L352" s="9">
        <f t="shared" si="29"/>
        <v>0.39433039790217267</v>
      </c>
    </row>
    <row r="353" spans="1:12" x14ac:dyDescent="0.3">
      <c r="A353" s="5">
        <v>45627</v>
      </c>
      <c r="B353" s="5" t="str">
        <f t="shared" si="25"/>
        <v>December</v>
      </c>
      <c r="C353" t="s">
        <v>19</v>
      </c>
      <c r="D353" t="s">
        <v>14</v>
      </c>
      <c r="E353" s="3">
        <v>277</v>
      </c>
      <c r="F353" s="3">
        <v>736.33</v>
      </c>
      <c r="G353" s="3">
        <f t="shared" si="26"/>
        <v>203963.41</v>
      </c>
      <c r="H353" s="3">
        <v>6900.29</v>
      </c>
      <c r="I353" s="3">
        <f t="shared" si="27"/>
        <v>197063.12</v>
      </c>
      <c r="J353" s="3">
        <v>88333.08</v>
      </c>
      <c r="K353" s="3">
        <f t="shared" si="28"/>
        <v>108730.04</v>
      </c>
      <c r="L353" s="9">
        <f t="shared" si="29"/>
        <v>0.55175235224125141</v>
      </c>
    </row>
    <row r="354" spans="1:12" x14ac:dyDescent="0.3">
      <c r="A354" s="5">
        <v>45627</v>
      </c>
      <c r="B354" s="5" t="str">
        <f t="shared" si="25"/>
        <v>December</v>
      </c>
      <c r="C354" t="s">
        <v>19</v>
      </c>
      <c r="D354" t="s">
        <v>15</v>
      </c>
      <c r="E354" s="3">
        <v>263</v>
      </c>
      <c r="F354" s="3">
        <v>761.07</v>
      </c>
      <c r="G354" s="3">
        <f t="shared" si="26"/>
        <v>200161.41</v>
      </c>
      <c r="H354" s="3">
        <v>8076.31</v>
      </c>
      <c r="I354" s="3">
        <f t="shared" si="27"/>
        <v>192085.1</v>
      </c>
      <c r="J354" s="3">
        <v>122793.81</v>
      </c>
      <c r="K354" s="3">
        <f t="shared" si="28"/>
        <v>69291.290000000008</v>
      </c>
      <c r="L354" s="9">
        <f t="shared" si="29"/>
        <v>0.36073224836283507</v>
      </c>
    </row>
    <row r="355" spans="1:12" x14ac:dyDescent="0.3">
      <c r="A355" s="5">
        <v>45627</v>
      </c>
      <c r="B355" s="5" t="str">
        <f t="shared" si="25"/>
        <v>December</v>
      </c>
      <c r="C355" t="s">
        <v>19</v>
      </c>
      <c r="D355" t="s">
        <v>16</v>
      </c>
      <c r="E355" s="3">
        <v>444</v>
      </c>
      <c r="F355" s="3">
        <v>1183.57</v>
      </c>
      <c r="G355" s="3">
        <f t="shared" si="26"/>
        <v>525505.07999999996</v>
      </c>
      <c r="H355" s="3">
        <v>11790.81</v>
      </c>
      <c r="I355" s="3">
        <f t="shared" si="27"/>
        <v>513714.26999999996</v>
      </c>
      <c r="J355" s="3">
        <v>277086.99</v>
      </c>
      <c r="K355" s="3">
        <f t="shared" si="28"/>
        <v>236627.27999999997</v>
      </c>
      <c r="L355" s="9">
        <f t="shared" si="29"/>
        <v>0.46062041453510721</v>
      </c>
    </row>
    <row r="356" spans="1:12" x14ac:dyDescent="0.3">
      <c r="A356" s="5">
        <v>45627</v>
      </c>
      <c r="B356" s="5" t="str">
        <f t="shared" si="25"/>
        <v>December</v>
      </c>
      <c r="C356" t="s">
        <v>20</v>
      </c>
      <c r="D356" t="s">
        <v>11</v>
      </c>
      <c r="E356" s="3">
        <v>369</v>
      </c>
      <c r="F356" s="3">
        <v>565.32000000000005</v>
      </c>
      <c r="G356" s="3">
        <f t="shared" si="26"/>
        <v>208603.08000000002</v>
      </c>
      <c r="H356" s="3">
        <v>30498.81</v>
      </c>
      <c r="I356" s="3">
        <f t="shared" si="27"/>
        <v>178104.27000000002</v>
      </c>
      <c r="J356" s="3">
        <v>109813.09</v>
      </c>
      <c r="K356" s="3">
        <f t="shared" si="28"/>
        <v>68291.180000000022</v>
      </c>
      <c r="L356" s="9">
        <f t="shared" si="29"/>
        <v>0.38343370431264795</v>
      </c>
    </row>
    <row r="357" spans="1:12" x14ac:dyDescent="0.3">
      <c r="A357" s="5">
        <v>45627</v>
      </c>
      <c r="B357" s="5" t="str">
        <f t="shared" si="25"/>
        <v>December</v>
      </c>
      <c r="C357" t="s">
        <v>20</v>
      </c>
      <c r="D357" t="s">
        <v>12</v>
      </c>
      <c r="E357" s="3">
        <v>60</v>
      </c>
      <c r="F357" s="3">
        <v>879.73</v>
      </c>
      <c r="G357" s="3">
        <f t="shared" si="26"/>
        <v>52783.8</v>
      </c>
      <c r="H357" s="3">
        <v>6810.08</v>
      </c>
      <c r="I357" s="3">
        <f t="shared" si="27"/>
        <v>45973.72</v>
      </c>
      <c r="J357" s="3">
        <v>29145.279999999999</v>
      </c>
      <c r="K357" s="3">
        <f t="shared" si="28"/>
        <v>16828.440000000002</v>
      </c>
      <c r="L357" s="9">
        <f t="shared" si="29"/>
        <v>0.36604477514545269</v>
      </c>
    </row>
    <row r="358" spans="1:12" x14ac:dyDescent="0.3">
      <c r="A358" s="5">
        <v>45627</v>
      </c>
      <c r="B358" s="5" t="str">
        <f t="shared" si="25"/>
        <v>December</v>
      </c>
      <c r="C358" t="s">
        <v>20</v>
      </c>
      <c r="D358" t="s">
        <v>13</v>
      </c>
      <c r="E358" s="3">
        <v>441</v>
      </c>
      <c r="F358" s="3">
        <v>910.5</v>
      </c>
      <c r="G358" s="3">
        <f t="shared" si="26"/>
        <v>401530.5</v>
      </c>
      <c r="H358" s="3">
        <v>45121.69</v>
      </c>
      <c r="I358" s="3">
        <f t="shared" si="27"/>
        <v>356408.81</v>
      </c>
      <c r="J358" s="3">
        <v>158165.9</v>
      </c>
      <c r="K358" s="3">
        <f t="shared" si="28"/>
        <v>198242.91</v>
      </c>
      <c r="L358" s="9">
        <f t="shared" si="29"/>
        <v>0.55622337169499259</v>
      </c>
    </row>
    <row r="359" spans="1:12" x14ac:dyDescent="0.3">
      <c r="A359" s="5">
        <v>45627</v>
      </c>
      <c r="B359" s="5" t="str">
        <f t="shared" si="25"/>
        <v>December</v>
      </c>
      <c r="C359" t="s">
        <v>20</v>
      </c>
      <c r="D359" t="s">
        <v>14</v>
      </c>
      <c r="E359" s="3">
        <v>125</v>
      </c>
      <c r="F359" s="3">
        <v>1186</v>
      </c>
      <c r="G359" s="3">
        <f t="shared" si="26"/>
        <v>148250</v>
      </c>
      <c r="H359" s="3">
        <v>3168.74</v>
      </c>
      <c r="I359" s="3">
        <f t="shared" si="27"/>
        <v>145081.26</v>
      </c>
      <c r="J359" s="3">
        <v>79746.3</v>
      </c>
      <c r="K359" s="3">
        <f t="shared" si="28"/>
        <v>65334.960000000006</v>
      </c>
      <c r="L359" s="9">
        <f t="shared" si="29"/>
        <v>0.45033355789713986</v>
      </c>
    </row>
    <row r="360" spans="1:12" x14ac:dyDescent="0.3">
      <c r="A360" s="5">
        <v>45627</v>
      </c>
      <c r="B360" s="5" t="str">
        <f t="shared" si="25"/>
        <v>December</v>
      </c>
      <c r="C360" t="s">
        <v>20</v>
      </c>
      <c r="D360" t="s">
        <v>15</v>
      </c>
      <c r="E360" s="3">
        <v>135</v>
      </c>
      <c r="F360" s="3">
        <v>370.87</v>
      </c>
      <c r="G360" s="3">
        <f t="shared" si="26"/>
        <v>50067.45</v>
      </c>
      <c r="H360" s="3">
        <v>2598.63</v>
      </c>
      <c r="I360" s="3">
        <f t="shared" si="27"/>
        <v>47468.82</v>
      </c>
      <c r="J360" s="3">
        <v>30035.49</v>
      </c>
      <c r="K360" s="3">
        <f t="shared" si="28"/>
        <v>17433.329999999998</v>
      </c>
      <c r="L360" s="9">
        <f t="shared" si="29"/>
        <v>0.36725854992814227</v>
      </c>
    </row>
    <row r="361" spans="1:12" x14ac:dyDescent="0.3">
      <c r="A361" s="5">
        <v>45627</v>
      </c>
      <c r="B361" s="5" t="str">
        <f t="shared" si="25"/>
        <v>December</v>
      </c>
      <c r="C361" t="s">
        <v>20</v>
      </c>
      <c r="D361" t="s">
        <v>16</v>
      </c>
      <c r="E361" s="3">
        <v>291</v>
      </c>
      <c r="F361" s="3">
        <v>492.78</v>
      </c>
      <c r="G361" s="3">
        <f t="shared" si="26"/>
        <v>143398.97999999998</v>
      </c>
      <c r="H361" s="3">
        <v>11135.9</v>
      </c>
      <c r="I361" s="3">
        <f t="shared" si="27"/>
        <v>132263.07999999999</v>
      </c>
      <c r="J361" s="3">
        <v>56391.68</v>
      </c>
      <c r="K361" s="3">
        <f t="shared" si="28"/>
        <v>75871.399999999994</v>
      </c>
      <c r="L361" s="9">
        <f t="shared" si="29"/>
        <v>0.57364005132800477</v>
      </c>
    </row>
  </sheetData>
  <autoFilter ref="A1:L361" xr:uid="{FBE0BD22-95CC-4066-9529-2EAE1BFF4E5D}"/>
  <conditionalFormatting sqref="K1:K1048576">
    <cfRule type="cellIs" dxfId="0" priority="1" operator="less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11A8B-D5B8-4D96-AAB3-C6451516A309}">
  <dimension ref="B1:H25"/>
  <sheetViews>
    <sheetView workbookViewId="0">
      <selection activeCell="D17" sqref="D17"/>
    </sheetView>
  </sheetViews>
  <sheetFormatPr defaultRowHeight="14.4" x14ac:dyDescent="0.3"/>
  <cols>
    <col min="2" max="2" width="21.5546875" bestFit="1" customWidth="1"/>
    <col min="3" max="3" width="14.21875" bestFit="1" customWidth="1"/>
    <col min="4" max="4" width="18.6640625" bestFit="1" customWidth="1"/>
    <col min="5" max="6" width="20.44140625" bestFit="1" customWidth="1"/>
    <col min="7" max="7" width="12" bestFit="1" customWidth="1"/>
  </cols>
  <sheetData>
    <row r="1" spans="2:8" x14ac:dyDescent="0.3">
      <c r="B1" s="6"/>
      <c r="C1" s="4"/>
    </row>
    <row r="2" spans="2:8" x14ac:dyDescent="0.3">
      <c r="C2" s="2"/>
    </row>
    <row r="3" spans="2:8" x14ac:dyDescent="0.3">
      <c r="B3" s="6" t="s">
        <v>23</v>
      </c>
      <c r="C3" s="6" t="s">
        <v>26</v>
      </c>
      <c r="D3" s="6" t="s">
        <v>31</v>
      </c>
      <c r="E3" s="6" t="s">
        <v>28</v>
      </c>
      <c r="F3" s="6" t="s">
        <v>27</v>
      </c>
    </row>
    <row r="4" spans="2:8" x14ac:dyDescent="0.3">
      <c r="B4" t="str" cm="1">
        <f t="array" ref="B4:B9">_xlfn.UNIQUE(Worksheet!$D2:$D361)</f>
        <v>Laptop</v>
      </c>
      <c r="C4" s="3">
        <f>SUMIF(Worksheet!$D2:$D361, 'Descriptive Statistics'!$B4, Worksheet!$K2:$K361)</f>
        <v>4111941.2800000017</v>
      </c>
      <c r="D4" s="4">
        <f>SUMIF(Worksheet!D2:D361,'Descriptive Statistics'!B4,Worksheet!E2:E361)</f>
        <v>15081</v>
      </c>
      <c r="E4" s="4">
        <f>_xlfn.MINIFS(Worksheet!E2:E361,Worksheet!D2:D361,'Descriptive Statistics'!B4)</f>
        <v>56</v>
      </c>
      <c r="F4" s="4">
        <f>_xlfn.MAXIFS(Worksheet!E2:E361,Worksheet!D2:D361,'Descriptive Statistics'!B4)</f>
        <v>494</v>
      </c>
    </row>
    <row r="5" spans="2:8" x14ac:dyDescent="0.3">
      <c r="B5" t="str">
        <v>Smartphone</v>
      </c>
      <c r="C5" s="3">
        <f>SUMIF(Worksheet!$D3:$D362, 'Descriptive Statistics'!$B5, Worksheet!$K3:$K362)</f>
        <v>4874045.9999999991</v>
      </c>
      <c r="D5" s="4">
        <f>SUMIF(Worksheet!D3:D362,'Descriptive Statistics'!B5,Worksheet!E3:E362)</f>
        <v>16308</v>
      </c>
      <c r="E5" s="4">
        <f>_xlfn.MINIFS(Worksheet!E3:E362,Worksheet!D3:D362,'Descriptive Statistics'!B5)</f>
        <v>60</v>
      </c>
      <c r="F5" s="4">
        <f>_xlfn.MAXIFS(Worksheet!E3:E362,Worksheet!D3:D362,'Descriptive Statistics'!B5)</f>
        <v>495</v>
      </c>
    </row>
    <row r="6" spans="2:8" x14ac:dyDescent="0.3">
      <c r="B6" t="str">
        <v>Tablet</v>
      </c>
      <c r="C6" s="3">
        <f>SUMIF(Worksheet!$D4:$D363, 'Descriptive Statistics'!$B6, Worksheet!$K4:$K363)</f>
        <v>4539830.21</v>
      </c>
      <c r="D6" s="4">
        <f>SUMIF(Worksheet!D4:D363,'Descriptive Statistics'!B6,Worksheet!E4:E363)</f>
        <v>17833</v>
      </c>
      <c r="E6" s="4">
        <f>_xlfn.MINIFS(Worksheet!E4:E363,Worksheet!D4:D363,'Descriptive Statistics'!B6)</f>
        <v>55</v>
      </c>
      <c r="F6" s="4">
        <f>_xlfn.MAXIFS(Worksheet!E4:E363,Worksheet!D4:D363,'Descriptive Statistics'!B6)</f>
        <v>498</v>
      </c>
    </row>
    <row r="7" spans="2:8" x14ac:dyDescent="0.3">
      <c r="B7" t="str">
        <v>Headphones</v>
      </c>
      <c r="C7" s="3">
        <f>SUMIF(Worksheet!$D5:$D364, 'Descriptive Statistics'!$B7, Worksheet!$K5:$K364)</f>
        <v>5327954.3200000012</v>
      </c>
      <c r="D7" s="4">
        <f>SUMIF(Worksheet!D5:D364,'Descriptive Statistics'!B7,Worksheet!E5:E364)</f>
        <v>17772</v>
      </c>
      <c r="E7" s="4">
        <f>_xlfn.MINIFS(Worksheet!E5:E364,Worksheet!D5:D364,'Descriptive Statistics'!B7)</f>
        <v>53</v>
      </c>
      <c r="F7" s="4">
        <f>_xlfn.MAXIFS(Worksheet!E5:E364,Worksheet!D5:D364,'Descriptive Statistics'!B7)</f>
        <v>499</v>
      </c>
    </row>
    <row r="8" spans="2:8" x14ac:dyDescent="0.3">
      <c r="B8" t="str">
        <v>Smartwatch</v>
      </c>
      <c r="C8" s="3">
        <f>SUMIF(Worksheet!$D6:$D365, 'Descriptive Statistics'!$B8, Worksheet!$K6:$K365)</f>
        <v>4396277.1700000018</v>
      </c>
      <c r="D8" s="4">
        <f>SUMIF(Worksheet!D6:D365,'Descriptive Statistics'!B8,Worksheet!E6:E365)</f>
        <v>15505</v>
      </c>
      <c r="E8" s="4">
        <f>_xlfn.MINIFS(Worksheet!E6:E365,Worksheet!D6:D365,'Descriptive Statistics'!B8)</f>
        <v>59</v>
      </c>
      <c r="F8" s="4">
        <f>_xlfn.MAXIFS(Worksheet!$E6:$E365,Worksheet!$D6:$D365,'Descriptive Statistics'!$B8)</f>
        <v>492</v>
      </c>
    </row>
    <row r="9" spans="2:8" x14ac:dyDescent="0.3">
      <c r="B9" t="str">
        <v>Camera</v>
      </c>
      <c r="C9" s="3">
        <f>SUMIF(Worksheet!$D7:$D366, 'Descriptive Statistics'!$B9, Worksheet!$K7:$K366)</f>
        <v>5083902.5600000033</v>
      </c>
      <c r="D9" s="4">
        <f>SUMIF(Worksheet!D7:D366,'Descriptive Statistics'!B9,Worksheet!E7:E366)</f>
        <v>17817</v>
      </c>
      <c r="E9" s="4">
        <f>_xlfn.MINIFS(Worksheet!E7:E366,Worksheet!D7:D366,'Descriptive Statistics'!B9)</f>
        <v>51</v>
      </c>
      <c r="F9" s="4">
        <f>_xlfn.MAXIFS(Worksheet!E7:E366,Worksheet!D7:D366,'Descriptive Statistics'!B9)</f>
        <v>499</v>
      </c>
    </row>
    <row r="10" spans="2:8" x14ac:dyDescent="0.3">
      <c r="B10" s="6" t="s">
        <v>22</v>
      </c>
      <c r="C10" s="7">
        <f>SUM(C4:C9)</f>
        <v>28333951.540000007</v>
      </c>
      <c r="D10" s="8">
        <f>SUM(D4:D9)</f>
        <v>100316</v>
      </c>
      <c r="E10" s="6"/>
      <c r="F10" s="6"/>
      <c r="G10" s="6"/>
      <c r="H10" s="6"/>
    </row>
    <row r="12" spans="2:8" x14ac:dyDescent="0.3">
      <c r="B12" s="6" t="s">
        <v>0</v>
      </c>
      <c r="C12" s="6" t="s">
        <v>29</v>
      </c>
      <c r="D12" s="6" t="s">
        <v>32</v>
      </c>
      <c r="E12" s="6" t="s">
        <v>25</v>
      </c>
      <c r="F12" s="6" t="s">
        <v>24</v>
      </c>
    </row>
    <row r="13" spans="2:8" x14ac:dyDescent="0.3">
      <c r="B13" t="str" cm="1">
        <f t="array" ref="B13:B24">TEXT(_xlfn.UNIQUE(Worksheet!A2:A361), "mmmm")</f>
        <v>January</v>
      </c>
      <c r="C13" s="3">
        <f>SUMIF(Worksheet!$B2:$B361, 'Descriptive Statistics'!$B13, Worksheet!$K2:$K361)</f>
        <v>2057288.9199999995</v>
      </c>
      <c r="D13">
        <f>SUMIF(Worksheet!B2:B361,'Descriptive Statistics'!B13,Worksheet!E2:E361)</f>
        <v>7946</v>
      </c>
      <c r="E13">
        <f>_xlfn.MINIFS(Worksheet!$E2:$E361,Worksheet!$B2:$B361,'Descriptive Statistics'!$B13)</f>
        <v>70</v>
      </c>
      <c r="F13">
        <f>_xlfn.MAXIFS(Worksheet!$E2:$E361,Worksheet!$B2:$B361,'Descriptive Statistics'!$B13)</f>
        <v>495</v>
      </c>
    </row>
    <row r="14" spans="2:8" x14ac:dyDescent="0.3">
      <c r="B14" t="str">
        <v>February</v>
      </c>
      <c r="C14" s="3">
        <f>SUMIF(Worksheet!$B3:$B362, 'Descriptive Statistics'!$B14, Worksheet!$K3:$K362)</f>
        <v>2982878.4400000004</v>
      </c>
      <c r="D14">
        <f>SUMIF(Worksheet!B3:B362,'Descriptive Statistics'!B14,Worksheet!E3:E362)</f>
        <v>9500</v>
      </c>
      <c r="E14">
        <f>_xlfn.MINIFS(Worksheet!$E3:$E362,Worksheet!$B3:$B362,'Descriptive Statistics'!$B14)</f>
        <v>51</v>
      </c>
      <c r="F14">
        <f>_xlfn.MAXIFS(Worksheet!$E3:$E362,Worksheet!$B3:$B362,'Descriptive Statistics'!$B14)</f>
        <v>490</v>
      </c>
    </row>
    <row r="15" spans="2:8" x14ac:dyDescent="0.3">
      <c r="B15" t="str">
        <v>March</v>
      </c>
      <c r="C15" s="3">
        <f>SUMIF(Worksheet!$B4:$B363, 'Descriptive Statistics'!$B15, Worksheet!$K4:$K363)</f>
        <v>2073942.9500000004</v>
      </c>
      <c r="D15">
        <f>SUMIF(Worksheet!B4:B363,'Descriptive Statistics'!B15,Worksheet!E4:E363)</f>
        <v>8472</v>
      </c>
      <c r="E15">
        <f>_xlfn.MINIFS(Worksheet!$E4:$E363,Worksheet!$B4:$B363,'Descriptive Statistics'!$B15)</f>
        <v>55</v>
      </c>
      <c r="F15">
        <f>_xlfn.MAXIFS(Worksheet!$E4:$E363,Worksheet!$B4:$B363,'Descriptive Statistics'!$B15)</f>
        <v>480</v>
      </c>
    </row>
    <row r="16" spans="2:8" x14ac:dyDescent="0.3">
      <c r="B16" t="str">
        <v>April</v>
      </c>
      <c r="C16" s="3">
        <f>SUMIF(Worksheet!$B5:$B364, 'Descriptive Statistics'!$B16, Worksheet!$K5:$K364)</f>
        <v>2384235.34</v>
      </c>
      <c r="D16">
        <f>SUMIF(Worksheet!B5:B364,'Descriptive Statistics'!B16,Worksheet!E5:E364)</f>
        <v>7995</v>
      </c>
      <c r="E16">
        <f>_xlfn.MINIFS(Worksheet!$E5:$E364,Worksheet!$B5:$B364,'Descriptive Statistics'!$B16)</f>
        <v>53</v>
      </c>
      <c r="F16">
        <f>_xlfn.MAXIFS(Worksheet!$E5:$E364,Worksheet!$B5:$B364,'Descriptive Statistics'!$B16)</f>
        <v>494</v>
      </c>
    </row>
    <row r="17" spans="2:6" x14ac:dyDescent="0.3">
      <c r="B17" t="str">
        <v>May</v>
      </c>
      <c r="C17" s="3">
        <f>SUMIF(Worksheet!$B6:$B365, 'Descriptive Statistics'!$B17, Worksheet!$K6:$K365)</f>
        <v>2369094.44</v>
      </c>
      <c r="D17">
        <f>SUMIF(Worksheet!B6:B365,'Descriptive Statistics'!B17,Worksheet!E6:E365)</f>
        <v>8399</v>
      </c>
      <c r="E17">
        <f>_xlfn.MINIFS(Worksheet!$E6:$E365,Worksheet!$B6:$B365,'Descriptive Statistics'!$B17)</f>
        <v>57</v>
      </c>
      <c r="F17">
        <f>_xlfn.MAXIFS(Worksheet!$E6:$E365,Worksheet!$B6:$B365,'Descriptive Statistics'!$B17)</f>
        <v>494</v>
      </c>
    </row>
    <row r="18" spans="2:6" x14ac:dyDescent="0.3">
      <c r="B18" t="str">
        <v>June</v>
      </c>
      <c r="C18" s="3">
        <f>SUMIF(Worksheet!$B7:$B366, 'Descriptive Statistics'!$B18, Worksheet!$K7:$K366)</f>
        <v>1983443.0599999996</v>
      </c>
      <c r="D18">
        <f>SUMIF(Worksheet!B7:B366,'Descriptive Statistics'!B18,Worksheet!E7:E366)</f>
        <v>8167</v>
      </c>
      <c r="E18">
        <f>_xlfn.MINIFS(Worksheet!$E7:$E366,Worksheet!$B7:$B366,'Descriptive Statistics'!$B18)</f>
        <v>57</v>
      </c>
      <c r="F18">
        <f>_xlfn.MAXIFS(Worksheet!$E7:$E366,Worksheet!$B7:$B366,'Descriptive Statistics'!$B18)</f>
        <v>498</v>
      </c>
    </row>
    <row r="19" spans="2:6" x14ac:dyDescent="0.3">
      <c r="B19" t="str">
        <v>July</v>
      </c>
      <c r="C19" s="3">
        <f>SUMIF(Worksheet!$B8:$B367, 'Descriptive Statistics'!$B19, Worksheet!$K8:$K367)</f>
        <v>2328494.0100000002</v>
      </c>
      <c r="D19">
        <f>SUMIF(Worksheet!B8:B367,'Descriptive Statistics'!B19,Worksheet!E8:E367)</f>
        <v>8219</v>
      </c>
      <c r="E19">
        <f>_xlfn.MINIFS(Worksheet!$E8:$E367,Worksheet!$B8:$B367,'Descriptive Statistics'!$B19)</f>
        <v>75</v>
      </c>
      <c r="F19">
        <f>_xlfn.MAXIFS(Worksheet!$E8:$E367,Worksheet!$B8:$B367,'Descriptive Statistics'!$B19)</f>
        <v>499</v>
      </c>
    </row>
    <row r="20" spans="2:6" x14ac:dyDescent="0.3">
      <c r="B20" t="str">
        <v>August</v>
      </c>
      <c r="C20" s="3">
        <f>SUMIF(Worksheet!$B9:$B368, 'Descriptive Statistics'!$B20, Worksheet!$K9:$K368)</f>
        <v>2687339.88</v>
      </c>
      <c r="D20">
        <f>SUMIF(Worksheet!B9:B368,'Descriptive Statistics'!B20,Worksheet!E9:E368)</f>
        <v>8703</v>
      </c>
      <c r="E20">
        <f>_xlfn.MINIFS(Worksheet!$E9:$E368,Worksheet!$B9:$B368,'Descriptive Statistics'!$B20)</f>
        <v>59</v>
      </c>
      <c r="F20">
        <f>_xlfn.MAXIFS(Worksheet!$E9:$E368,Worksheet!$B9:$B368,'Descriptive Statistics'!$B20)</f>
        <v>492</v>
      </c>
    </row>
    <row r="21" spans="2:6" x14ac:dyDescent="0.3">
      <c r="B21" t="str">
        <v>September</v>
      </c>
      <c r="C21" s="3">
        <f>SUMIF(Worksheet!$B10:$B369, 'Descriptive Statistics'!$B21, Worksheet!$K10:$K369)</f>
        <v>2337882.5700000008</v>
      </c>
      <c r="D21">
        <f>SUMIF(Worksheet!B10:B369,'Descriptive Statistics'!B21,Worksheet!E10:E369)</f>
        <v>8218</v>
      </c>
      <c r="E21">
        <f>_xlfn.MINIFS(Worksheet!$E10:$E369,Worksheet!$B10:$B369,'Descriptive Statistics'!$B21)</f>
        <v>57</v>
      </c>
      <c r="F21">
        <f>_xlfn.MAXIFS(Worksheet!$E10:$E369,Worksheet!$B10:$B369,'Descriptive Statistics'!$B21)</f>
        <v>492</v>
      </c>
    </row>
    <row r="22" spans="2:6" x14ac:dyDescent="0.3">
      <c r="B22" t="str">
        <v>October</v>
      </c>
      <c r="C22" s="3">
        <f>SUMIF(Worksheet!$B11:$B370, 'Descriptive Statistics'!$B22, Worksheet!$K11:$K370)</f>
        <v>2291231.9500000002</v>
      </c>
      <c r="D22">
        <f>SUMIF(Worksheet!B11:B370,'Descriptive Statistics'!B22,Worksheet!E11:E370)</f>
        <v>8038</v>
      </c>
      <c r="E22">
        <f>_xlfn.MINIFS(Worksheet!$E11:$E370,Worksheet!$B11:$B370,'Descriptive Statistics'!$B22)</f>
        <v>63</v>
      </c>
      <c r="F22">
        <f>_xlfn.MAXIFS(Worksheet!$E11:$E370,Worksheet!$B11:$B370,'Descriptive Statistics'!$B22)</f>
        <v>495</v>
      </c>
    </row>
    <row r="23" spans="2:6" x14ac:dyDescent="0.3">
      <c r="B23" t="str">
        <v>November</v>
      </c>
      <c r="C23" s="3">
        <f>SUMIF(Worksheet!$B12:$B371, 'Descriptive Statistics'!$B23, Worksheet!$K12:$K371)</f>
        <v>2321020.7000000002</v>
      </c>
      <c r="D23">
        <f>SUMIF(Worksheet!B12:B371,'Descriptive Statistics'!B23,Worksheet!E12:E371)</f>
        <v>8938</v>
      </c>
      <c r="E23">
        <f>_xlfn.MINIFS(Worksheet!$E12:$E371,Worksheet!$B12:$B371,'Descriptive Statistics'!$B23)</f>
        <v>58</v>
      </c>
      <c r="F23">
        <f>_xlfn.MAXIFS(Worksheet!$E12:$E371,Worksheet!$B12:$B371,'Descriptive Statistics'!$B23)</f>
        <v>499</v>
      </c>
    </row>
    <row r="24" spans="2:6" x14ac:dyDescent="0.3">
      <c r="B24" t="str">
        <v>December</v>
      </c>
      <c r="C24" s="3">
        <f>SUMIF(Worksheet!$B13:$B372, 'Descriptive Statistics'!$B24, Worksheet!$K13:$K372)</f>
        <v>2517099.2799999998</v>
      </c>
      <c r="D24">
        <f>SUMIF(Worksheet!B13:B372,'Descriptive Statistics'!B24,Worksheet!E13:E372)</f>
        <v>7721</v>
      </c>
      <c r="E24">
        <f>_xlfn.MINIFS(Worksheet!$E13:$E372,Worksheet!$B13:$B372,'Descriptive Statistics'!$B24)</f>
        <v>56</v>
      </c>
      <c r="F24">
        <f>_xlfn.MAXIFS(Worksheet!$E13:$E372,Worksheet!$B13:$B372,'Descriptive Statistics'!$B24)</f>
        <v>479</v>
      </c>
    </row>
    <row r="25" spans="2:6" x14ac:dyDescent="0.3">
      <c r="B25" s="6" t="s">
        <v>22</v>
      </c>
      <c r="C25" s="7">
        <f>SUM(C13:C24)</f>
        <v>28333951.539999999</v>
      </c>
      <c r="D25" s="8">
        <f>SUM(D13:D24)</f>
        <v>100316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4DF6D-C8E3-464B-A6F8-AD2E83133505}">
  <dimension ref="B3:K76"/>
  <sheetViews>
    <sheetView workbookViewId="0">
      <selection activeCell="G90" sqref="G90"/>
    </sheetView>
  </sheetViews>
  <sheetFormatPr defaultRowHeight="14.4" x14ac:dyDescent="0.3"/>
  <cols>
    <col min="2" max="2" width="12.44140625" bestFit="1" customWidth="1"/>
    <col min="3" max="3" width="12.77734375" bestFit="1" customWidth="1"/>
    <col min="4" max="4" width="12.6640625" bestFit="1" customWidth="1"/>
    <col min="5" max="5" width="11.6640625" bestFit="1" customWidth="1"/>
    <col min="6" max="9" width="12.6640625" bestFit="1" customWidth="1"/>
    <col min="10" max="14" width="11.6640625" bestFit="1" customWidth="1"/>
    <col min="15" max="15" width="12.6640625" bestFit="1" customWidth="1"/>
  </cols>
  <sheetData>
    <row r="3" spans="2:11" x14ac:dyDescent="0.3">
      <c r="B3" s="10" t="s">
        <v>35</v>
      </c>
      <c r="C3" t="s">
        <v>22</v>
      </c>
      <c r="F3" s="13"/>
      <c r="G3" s="13"/>
      <c r="H3" s="13"/>
      <c r="I3" s="13"/>
      <c r="J3" s="13"/>
      <c r="K3" s="13"/>
    </row>
    <row r="4" spans="2:11" x14ac:dyDescent="0.3">
      <c r="B4" s="11" t="s">
        <v>20</v>
      </c>
      <c r="C4" s="3">
        <v>5631138.700000003</v>
      </c>
      <c r="E4" s="14"/>
      <c r="F4" s="13"/>
      <c r="G4" s="13"/>
      <c r="H4" s="13"/>
      <c r="I4" s="13"/>
      <c r="J4" s="13"/>
      <c r="K4" s="13"/>
    </row>
    <row r="5" spans="2:11" x14ac:dyDescent="0.3">
      <c r="B5" s="11" t="s">
        <v>18</v>
      </c>
      <c r="C5" s="3">
        <v>6105029.1400000006</v>
      </c>
    </row>
    <row r="6" spans="2:11" x14ac:dyDescent="0.3">
      <c r="B6" s="11" t="s">
        <v>10</v>
      </c>
      <c r="C6" s="3">
        <v>5295208.1400000025</v>
      </c>
    </row>
    <row r="7" spans="2:11" x14ac:dyDescent="0.3">
      <c r="B7" s="11" t="s">
        <v>17</v>
      </c>
      <c r="C7" s="3">
        <v>5660714.8500000024</v>
      </c>
    </row>
    <row r="8" spans="2:11" x14ac:dyDescent="0.3">
      <c r="B8" s="11" t="s">
        <v>19</v>
      </c>
      <c r="C8" s="3">
        <v>5641860.7100000028</v>
      </c>
    </row>
    <row r="9" spans="2:11" x14ac:dyDescent="0.3">
      <c r="B9" s="11" t="s">
        <v>36</v>
      </c>
      <c r="C9" s="3">
        <v>28333951.540000007</v>
      </c>
    </row>
    <row r="11" spans="2:11" x14ac:dyDescent="0.3">
      <c r="B11" s="15" t="s">
        <v>49</v>
      </c>
      <c r="C11" s="15"/>
      <c r="D11" s="15"/>
    </row>
    <row r="12" spans="2:11" x14ac:dyDescent="0.3">
      <c r="B12" s="15"/>
      <c r="C12" s="15"/>
      <c r="D12" s="15"/>
    </row>
    <row r="13" spans="2:11" x14ac:dyDescent="0.3">
      <c r="B13" s="15"/>
      <c r="C13" s="15"/>
      <c r="D13" s="15"/>
    </row>
    <row r="14" spans="2:11" x14ac:dyDescent="0.3">
      <c r="B14" s="15"/>
      <c r="C14" s="15"/>
      <c r="D14" s="15"/>
    </row>
    <row r="15" spans="2:11" x14ac:dyDescent="0.3">
      <c r="B15" s="15"/>
      <c r="C15" s="15"/>
      <c r="D15" s="15"/>
    </row>
    <row r="16" spans="2:11" x14ac:dyDescent="0.3">
      <c r="B16" s="12"/>
      <c r="C16" s="12"/>
      <c r="D16" s="12"/>
    </row>
    <row r="17" spans="2:4" x14ac:dyDescent="0.3">
      <c r="B17" s="10" t="s">
        <v>35</v>
      </c>
      <c r="C17" t="s">
        <v>21</v>
      </c>
    </row>
    <row r="18" spans="2:4" x14ac:dyDescent="0.3">
      <c r="B18" s="11" t="s">
        <v>16</v>
      </c>
      <c r="C18" s="3">
        <v>12200861.350000001</v>
      </c>
    </row>
    <row r="19" spans="2:4" x14ac:dyDescent="0.3">
      <c r="B19" s="11" t="s">
        <v>14</v>
      </c>
      <c r="C19" s="3">
        <v>13037591.889999997</v>
      </c>
    </row>
    <row r="20" spans="2:4" x14ac:dyDescent="0.3">
      <c r="B20" s="11" t="s">
        <v>11</v>
      </c>
      <c r="C20" s="3">
        <v>9383113.8099999987</v>
      </c>
    </row>
    <row r="21" spans="2:4" x14ac:dyDescent="0.3">
      <c r="B21" s="11" t="s">
        <v>12</v>
      </c>
      <c r="C21" s="3">
        <v>11628073.880000001</v>
      </c>
    </row>
    <row r="22" spans="2:4" x14ac:dyDescent="0.3">
      <c r="B22" s="11" t="s">
        <v>15</v>
      </c>
      <c r="C22" s="3">
        <v>11020399.289999995</v>
      </c>
    </row>
    <row r="23" spans="2:4" x14ac:dyDescent="0.3">
      <c r="B23" s="11" t="s">
        <v>13</v>
      </c>
      <c r="C23" s="3">
        <v>10968710.800000003</v>
      </c>
    </row>
    <row r="24" spans="2:4" x14ac:dyDescent="0.3">
      <c r="B24" s="11" t="s">
        <v>36</v>
      </c>
      <c r="C24" s="3">
        <v>68238751.019999996</v>
      </c>
    </row>
    <row r="26" spans="2:4" x14ac:dyDescent="0.3">
      <c r="B26" s="16"/>
      <c r="C26" s="16"/>
      <c r="D26" s="16"/>
    </row>
    <row r="27" spans="2:4" x14ac:dyDescent="0.3">
      <c r="B27" s="16"/>
      <c r="C27" s="16"/>
      <c r="D27" s="16"/>
    </row>
    <row r="28" spans="2:4" x14ac:dyDescent="0.3">
      <c r="B28" s="16"/>
      <c r="C28" s="16"/>
      <c r="D28" s="16"/>
    </row>
    <row r="29" spans="2:4" x14ac:dyDescent="0.3">
      <c r="B29" s="16"/>
      <c r="C29" s="16"/>
      <c r="D29" s="16"/>
    </row>
    <row r="30" spans="2:4" x14ac:dyDescent="0.3">
      <c r="B30" s="16"/>
      <c r="C30" s="16"/>
      <c r="D30" s="16"/>
    </row>
    <row r="31" spans="2:4" x14ac:dyDescent="0.3">
      <c r="B31" s="16"/>
      <c r="C31" s="16"/>
      <c r="D31" s="16"/>
    </row>
    <row r="33" spans="2:9" x14ac:dyDescent="0.3">
      <c r="B33" s="10" t="s">
        <v>21</v>
      </c>
      <c r="C33" s="10" t="s">
        <v>50</v>
      </c>
    </row>
    <row r="34" spans="2:9" x14ac:dyDescent="0.3">
      <c r="B34" s="10" t="s">
        <v>35</v>
      </c>
      <c r="C34" t="s">
        <v>16</v>
      </c>
      <c r="D34" t="s">
        <v>14</v>
      </c>
      <c r="E34" t="s">
        <v>11</v>
      </c>
      <c r="F34" t="s">
        <v>12</v>
      </c>
      <c r="G34" t="s">
        <v>15</v>
      </c>
      <c r="H34" t="s">
        <v>13</v>
      </c>
      <c r="I34" t="s">
        <v>36</v>
      </c>
    </row>
    <row r="35" spans="2:9" x14ac:dyDescent="0.3">
      <c r="B35" s="11" t="s">
        <v>37</v>
      </c>
      <c r="C35" s="3">
        <v>892728.22</v>
      </c>
      <c r="D35" s="3">
        <v>1135305.93</v>
      </c>
      <c r="E35" s="3">
        <v>703975.31</v>
      </c>
      <c r="F35" s="3">
        <v>868845.66999999993</v>
      </c>
      <c r="G35" s="3">
        <v>854725.23</v>
      </c>
      <c r="H35" s="3">
        <v>505434.50999999995</v>
      </c>
      <c r="I35" s="3">
        <v>4961014.8699999992</v>
      </c>
    </row>
    <row r="36" spans="2:9" x14ac:dyDescent="0.3">
      <c r="B36" s="11" t="s">
        <v>38</v>
      </c>
      <c r="C36" s="3">
        <v>1077534.24</v>
      </c>
      <c r="D36" s="3">
        <v>1609462.72</v>
      </c>
      <c r="E36" s="3">
        <v>954876.29999999993</v>
      </c>
      <c r="F36" s="3">
        <v>1078741.79</v>
      </c>
      <c r="G36" s="3">
        <v>1252323.8500000001</v>
      </c>
      <c r="H36" s="3">
        <v>1045320.8999999999</v>
      </c>
      <c r="I36" s="3">
        <v>7018259.8000000007</v>
      </c>
    </row>
    <row r="37" spans="2:9" x14ac:dyDescent="0.3">
      <c r="B37" s="11" t="s">
        <v>39</v>
      </c>
      <c r="C37" s="3">
        <v>798332.60000000009</v>
      </c>
      <c r="D37" s="3">
        <v>829663.33000000007</v>
      </c>
      <c r="E37" s="3">
        <v>550924.96</v>
      </c>
      <c r="F37" s="3">
        <v>1584882.0599999998</v>
      </c>
      <c r="G37" s="3">
        <v>806941.6399999999</v>
      </c>
      <c r="H37" s="3">
        <v>401243.07000000007</v>
      </c>
      <c r="I37" s="3">
        <v>4971987.66</v>
      </c>
    </row>
    <row r="38" spans="2:9" x14ac:dyDescent="0.3">
      <c r="B38" s="11" t="s">
        <v>40</v>
      </c>
      <c r="C38" s="3">
        <v>798748.32000000007</v>
      </c>
      <c r="D38" s="3">
        <v>652798.85000000009</v>
      </c>
      <c r="E38" s="3">
        <v>1261563.6500000001</v>
      </c>
      <c r="F38" s="3">
        <v>1332277.93</v>
      </c>
      <c r="G38" s="3">
        <v>1091418.6200000001</v>
      </c>
      <c r="H38" s="3">
        <v>468685</v>
      </c>
      <c r="I38" s="3">
        <v>5605492.3700000001</v>
      </c>
    </row>
    <row r="39" spans="2:9" x14ac:dyDescent="0.3">
      <c r="B39" s="11" t="s">
        <v>41</v>
      </c>
      <c r="C39" s="3">
        <v>1700708.3800000001</v>
      </c>
      <c r="D39" s="3">
        <v>1001940.22</v>
      </c>
      <c r="E39" s="3">
        <v>605188.67000000004</v>
      </c>
      <c r="F39" s="3">
        <v>798921.55999999994</v>
      </c>
      <c r="G39" s="3">
        <v>1178142.8900000001</v>
      </c>
      <c r="H39" s="3">
        <v>674510.1</v>
      </c>
      <c r="I39" s="3">
        <v>5959411.8200000003</v>
      </c>
    </row>
    <row r="40" spans="2:9" x14ac:dyDescent="0.3">
      <c r="B40" s="11" t="s">
        <v>42</v>
      </c>
      <c r="C40" s="3">
        <v>730092.21</v>
      </c>
      <c r="D40" s="3">
        <v>861209.98</v>
      </c>
      <c r="E40" s="3">
        <v>721752.27</v>
      </c>
      <c r="F40" s="3">
        <v>534865.27</v>
      </c>
      <c r="G40" s="3">
        <v>1149625.06</v>
      </c>
      <c r="H40" s="3">
        <v>1036027.1899999998</v>
      </c>
      <c r="I40" s="3">
        <v>5033571.9799999995</v>
      </c>
    </row>
    <row r="41" spans="2:9" x14ac:dyDescent="0.3">
      <c r="B41" s="11" t="s">
        <v>43</v>
      </c>
      <c r="C41" s="3">
        <v>1504443.25</v>
      </c>
      <c r="D41" s="3">
        <v>1246652.6499999999</v>
      </c>
      <c r="E41" s="3">
        <v>578778.61</v>
      </c>
      <c r="F41" s="3">
        <v>680784.65999999992</v>
      </c>
      <c r="G41" s="3">
        <v>623440.8899999999</v>
      </c>
      <c r="H41" s="3">
        <v>781455.02</v>
      </c>
      <c r="I41" s="3">
        <v>5415555.0800000001</v>
      </c>
    </row>
    <row r="42" spans="2:9" x14ac:dyDescent="0.3">
      <c r="B42" s="11" t="s">
        <v>44</v>
      </c>
      <c r="C42" s="3">
        <v>705420.79</v>
      </c>
      <c r="D42" s="3">
        <v>1312707.3800000001</v>
      </c>
      <c r="E42" s="3">
        <v>900052.84</v>
      </c>
      <c r="F42" s="3">
        <v>1238119.3400000001</v>
      </c>
      <c r="G42" s="3">
        <v>1096315.42</v>
      </c>
      <c r="H42" s="3">
        <v>889518.45</v>
      </c>
      <c r="I42" s="3">
        <v>6142134.2200000007</v>
      </c>
    </row>
    <row r="43" spans="2:9" x14ac:dyDescent="0.3">
      <c r="B43" s="11" t="s">
        <v>45</v>
      </c>
      <c r="C43" s="3">
        <v>566382.56000000006</v>
      </c>
      <c r="D43" s="3">
        <v>1253221.8399999999</v>
      </c>
      <c r="E43" s="3">
        <v>899843.5</v>
      </c>
      <c r="F43" s="3">
        <v>716794.14000000013</v>
      </c>
      <c r="G43" s="3">
        <v>1017761.63</v>
      </c>
      <c r="H43" s="3">
        <v>1325584.7000000002</v>
      </c>
      <c r="I43" s="3">
        <v>5779588.3700000001</v>
      </c>
    </row>
    <row r="44" spans="2:9" x14ac:dyDescent="0.3">
      <c r="B44" s="11" t="s">
        <v>46</v>
      </c>
      <c r="C44" s="3">
        <v>980958.8600000001</v>
      </c>
      <c r="D44" s="3">
        <v>1384226.99</v>
      </c>
      <c r="E44" s="3">
        <v>483937.53999999992</v>
      </c>
      <c r="F44" s="3">
        <v>639050.98</v>
      </c>
      <c r="G44" s="3">
        <v>915023.60000000009</v>
      </c>
      <c r="H44" s="3">
        <v>1170744.3900000001</v>
      </c>
      <c r="I44" s="3">
        <v>5573942.3600000013</v>
      </c>
    </row>
    <row r="45" spans="2:9" x14ac:dyDescent="0.3">
      <c r="B45" s="11" t="s">
        <v>47</v>
      </c>
      <c r="C45" s="3">
        <v>1377978.34</v>
      </c>
      <c r="D45" s="3">
        <v>1025606.13</v>
      </c>
      <c r="E45" s="3">
        <v>1149467.1299999999</v>
      </c>
      <c r="F45" s="3">
        <v>711326.18</v>
      </c>
      <c r="G45" s="3">
        <v>582622.42999999993</v>
      </c>
      <c r="H45" s="3">
        <v>1111740.3099999998</v>
      </c>
      <c r="I45" s="3">
        <v>5958740.5199999996</v>
      </c>
    </row>
    <row r="46" spans="2:9" x14ac:dyDescent="0.3">
      <c r="B46" s="11" t="s">
        <v>48</v>
      </c>
      <c r="C46" s="3">
        <v>1067533.5799999998</v>
      </c>
      <c r="D46" s="3">
        <v>724795.87</v>
      </c>
      <c r="E46" s="3">
        <v>572753.03</v>
      </c>
      <c r="F46" s="3">
        <v>1443464.3</v>
      </c>
      <c r="G46" s="3">
        <v>452058.02999999997</v>
      </c>
      <c r="H46" s="3">
        <v>1558447.1600000001</v>
      </c>
      <c r="I46" s="3">
        <v>5819051.9699999997</v>
      </c>
    </row>
    <row r="47" spans="2:9" x14ac:dyDescent="0.3">
      <c r="B47" s="11" t="s">
        <v>36</v>
      </c>
      <c r="C47" s="3">
        <v>12200861.35</v>
      </c>
      <c r="D47" s="3">
        <v>13037591.890000001</v>
      </c>
      <c r="E47" s="3">
        <v>9383113.8100000005</v>
      </c>
      <c r="F47" s="3">
        <v>11628073.880000001</v>
      </c>
      <c r="G47" s="3">
        <v>11020399.289999999</v>
      </c>
      <c r="H47" s="3">
        <v>10968710.800000001</v>
      </c>
      <c r="I47" s="3">
        <v>68238751.019999996</v>
      </c>
    </row>
    <row r="50" spans="2:4" ht="14.4" customHeight="1" x14ac:dyDescent="0.3">
      <c r="B50" s="18" t="s">
        <v>51</v>
      </c>
      <c r="C50" s="18"/>
      <c r="D50" s="17"/>
    </row>
    <row r="51" spans="2:4" ht="14.4" customHeight="1" x14ac:dyDescent="0.3">
      <c r="B51" s="18"/>
      <c r="C51" s="18"/>
      <c r="D51" s="17"/>
    </row>
    <row r="52" spans="2:4" ht="14.4" customHeight="1" x14ac:dyDescent="0.3">
      <c r="B52" s="18"/>
      <c r="C52" s="18"/>
      <c r="D52" s="17"/>
    </row>
    <row r="53" spans="2:4" ht="14.4" customHeight="1" x14ac:dyDescent="0.3">
      <c r="B53" s="18"/>
      <c r="C53" s="18"/>
      <c r="D53" s="17"/>
    </row>
    <row r="54" spans="2:4" ht="14.4" customHeight="1" x14ac:dyDescent="0.3">
      <c r="B54" s="18"/>
      <c r="C54" s="18"/>
      <c r="D54" s="17"/>
    </row>
    <row r="55" spans="2:4" x14ac:dyDescent="0.3">
      <c r="B55" s="18"/>
      <c r="C55" s="18"/>
    </row>
    <row r="56" spans="2:4" x14ac:dyDescent="0.3">
      <c r="B56" s="18"/>
      <c r="C56" s="18"/>
    </row>
    <row r="69" spans="2:3" x14ac:dyDescent="0.3">
      <c r="B69" s="10" t="s">
        <v>35</v>
      </c>
      <c r="C69" t="s">
        <v>52</v>
      </c>
    </row>
    <row r="70" spans="2:3" x14ac:dyDescent="0.3">
      <c r="B70" s="11" t="s">
        <v>16</v>
      </c>
      <c r="C70" s="3">
        <v>935219.87000000011</v>
      </c>
    </row>
    <row r="71" spans="2:3" x14ac:dyDescent="0.3">
      <c r="B71" s="11" t="s">
        <v>14</v>
      </c>
      <c r="C71" s="3">
        <v>1099918.99</v>
      </c>
    </row>
    <row r="72" spans="2:3" x14ac:dyDescent="0.3">
      <c r="B72" s="11" t="s">
        <v>11</v>
      </c>
      <c r="C72" s="3">
        <v>570759.7300000001</v>
      </c>
    </row>
    <row r="73" spans="2:3" x14ac:dyDescent="0.3">
      <c r="B73" s="11" t="s">
        <v>12</v>
      </c>
      <c r="C73" s="3">
        <v>806560.47999999963</v>
      </c>
    </row>
    <row r="74" spans="2:3" x14ac:dyDescent="0.3">
      <c r="B74" s="11" t="s">
        <v>15</v>
      </c>
      <c r="C74" s="3">
        <v>852680.12000000034</v>
      </c>
    </row>
    <row r="75" spans="2:3" x14ac:dyDescent="0.3">
      <c r="B75" s="11" t="s">
        <v>13</v>
      </c>
      <c r="C75" s="3">
        <v>1097329.6999999997</v>
      </c>
    </row>
    <row r="76" spans="2:3" x14ac:dyDescent="0.3">
      <c r="B76" s="11" t="s">
        <v>36</v>
      </c>
      <c r="C76" s="3">
        <v>5362468.8900000006</v>
      </c>
    </row>
  </sheetData>
  <mergeCells count="3">
    <mergeCell ref="B11:D15"/>
    <mergeCell ref="B26:D31"/>
    <mergeCell ref="B50:C56"/>
  </mergeCell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5D7A-ED38-46E9-B81C-50C10A2A464F}">
  <dimension ref="C3:AG68"/>
  <sheetViews>
    <sheetView showGridLines="0" tabSelected="1" topLeftCell="A17" zoomScale="66" workbookViewId="0">
      <selection activeCell="U24" sqref="U24"/>
    </sheetView>
  </sheetViews>
  <sheetFormatPr defaultRowHeight="14.4" x14ac:dyDescent="0.3"/>
  <cols>
    <col min="1" max="2" width="8.88671875" style="19"/>
    <col min="3" max="3" width="13" style="19" bestFit="1" customWidth="1"/>
    <col min="4" max="4" width="15.44140625" style="19" bestFit="1" customWidth="1"/>
    <col min="5" max="5" width="13" style="19" bestFit="1" customWidth="1"/>
    <col min="6" max="6" width="14.77734375" style="19" bestFit="1" customWidth="1"/>
    <col min="7" max="7" width="14.5546875" style="19" bestFit="1" customWidth="1"/>
    <col min="8" max="8" width="18" style="19" bestFit="1" customWidth="1"/>
    <col min="9" max="9" width="14.5546875" style="19" bestFit="1" customWidth="1"/>
    <col min="10" max="11" width="16.5546875" style="19" bestFit="1" customWidth="1"/>
    <col min="12" max="16384" width="8.88671875" style="19"/>
  </cols>
  <sheetData>
    <row r="3" spans="5:33" x14ac:dyDescent="0.3">
      <c r="F3" s="20" t="s">
        <v>53</v>
      </c>
      <c r="G3" s="21"/>
      <c r="H3" s="21"/>
      <c r="I3" s="21"/>
      <c r="J3" s="21"/>
      <c r="K3" s="21"/>
      <c r="L3" s="21"/>
      <c r="M3" s="21"/>
      <c r="N3" s="21"/>
      <c r="O3" s="21"/>
      <c r="P3" s="21"/>
      <c r="Q3" s="21"/>
      <c r="R3" s="21"/>
    </row>
    <row r="4" spans="5:33" ht="14.4" customHeight="1" x14ac:dyDescent="0.3">
      <c r="F4" s="21"/>
      <c r="G4" s="21"/>
      <c r="H4" s="21"/>
      <c r="I4" s="21"/>
      <c r="J4" s="21"/>
      <c r="K4" s="21"/>
      <c r="L4" s="21"/>
      <c r="M4" s="21"/>
      <c r="N4" s="21"/>
      <c r="O4" s="21"/>
      <c r="P4" s="21"/>
      <c r="Q4" s="21"/>
      <c r="R4" s="21"/>
    </row>
    <row r="5" spans="5:33" x14ac:dyDescent="0.3">
      <c r="F5" s="21"/>
      <c r="G5" s="21"/>
      <c r="H5" s="21"/>
      <c r="I5" s="21"/>
      <c r="J5" s="21"/>
      <c r="K5" s="21"/>
      <c r="L5" s="21"/>
      <c r="M5" s="21"/>
      <c r="N5" s="21"/>
      <c r="O5" s="21"/>
      <c r="P5" s="21"/>
      <c r="Q5" s="21"/>
      <c r="R5" s="21"/>
    </row>
    <row r="6" spans="5:33" ht="22.2" customHeight="1" x14ac:dyDescent="0.3">
      <c r="E6" s="22"/>
      <c r="F6" s="23"/>
      <c r="K6" s="23"/>
      <c r="P6" s="23"/>
      <c r="Q6" s="23"/>
      <c r="R6" s="23"/>
      <c r="S6" s="23"/>
      <c r="T6" s="23"/>
      <c r="U6" s="23"/>
      <c r="V6" s="23"/>
      <c r="W6" s="22"/>
      <c r="X6" s="22"/>
      <c r="Y6" s="22"/>
    </row>
    <row r="7" spans="5:33" ht="23.4" x14ac:dyDescent="0.45">
      <c r="E7" s="22"/>
      <c r="F7" s="23"/>
      <c r="G7" s="28"/>
      <c r="H7" s="30" t="s">
        <v>56</v>
      </c>
      <c r="I7" s="29"/>
      <c r="J7" s="28"/>
      <c r="K7" s="24"/>
      <c r="T7" s="23"/>
      <c r="U7" s="23"/>
      <c r="V7" s="23"/>
      <c r="W7" s="23"/>
      <c r="X7" s="23"/>
      <c r="Y7" s="23"/>
      <c r="Z7" s="23"/>
      <c r="AA7" s="22"/>
      <c r="AB7" s="22"/>
      <c r="AC7" s="22"/>
    </row>
    <row r="8" spans="5:33" ht="15.6" x14ac:dyDescent="0.3">
      <c r="E8" s="22"/>
      <c r="F8"/>
      <c r="G8" s="25" t="s">
        <v>21</v>
      </c>
      <c r="H8" s="25" t="s">
        <v>55</v>
      </c>
      <c r="I8" s="25" t="s">
        <v>22</v>
      </c>
      <c r="J8" s="25" t="s">
        <v>54</v>
      </c>
      <c r="K8"/>
      <c r="T8"/>
      <c r="U8"/>
      <c r="V8"/>
      <c r="W8" s="23"/>
      <c r="X8" s="23"/>
      <c r="Y8" s="23"/>
      <c r="Z8" s="23"/>
      <c r="AA8" s="23"/>
      <c r="AB8" s="23"/>
      <c r="AC8" s="23"/>
      <c r="AD8" s="23"/>
      <c r="AE8" s="22"/>
      <c r="AF8" s="22"/>
      <c r="AG8" s="22"/>
    </row>
    <row r="9" spans="5:33" ht="15.6" x14ac:dyDescent="0.3">
      <c r="G9" s="26">
        <v>68238751.020000011</v>
      </c>
      <c r="H9" s="26">
        <v>62876282.129999995</v>
      </c>
      <c r="I9" s="26">
        <v>28333951.53999998</v>
      </c>
      <c r="J9" s="27">
        <v>0.45415558220566959</v>
      </c>
      <c r="K9"/>
      <c r="P9"/>
      <c r="Q9"/>
      <c r="R9"/>
      <c r="S9" s="23"/>
      <c r="T9" s="23"/>
      <c r="U9" s="23"/>
      <c r="V9" s="23"/>
      <c r="W9" s="23"/>
      <c r="X9" s="23"/>
      <c r="Y9" s="23"/>
      <c r="Z9" s="23"/>
      <c r="AA9" s="22"/>
      <c r="AB9" s="22"/>
      <c r="AC9" s="22"/>
    </row>
    <row r="10" spans="5:33" x14ac:dyDescent="0.3">
      <c r="G10"/>
      <c r="K10" s="23"/>
      <c r="L10" s="23"/>
      <c r="M10" s="23"/>
      <c r="N10" s="23"/>
      <c r="O10" s="23"/>
      <c r="P10" s="23"/>
      <c r="Q10" s="23"/>
      <c r="R10" s="23"/>
      <c r="S10" s="22"/>
      <c r="T10" s="22"/>
      <c r="U10" s="22"/>
    </row>
    <row r="11" spans="5:33" x14ac:dyDescent="0.3">
      <c r="E11" s="22"/>
      <c r="F11"/>
    </row>
    <row r="12" spans="5:33" x14ac:dyDescent="0.3">
      <c r="E12" s="22"/>
      <c r="F12" s="23"/>
      <c r="H12"/>
      <c r="I12"/>
      <c r="J12"/>
    </row>
    <row r="13" spans="5:33" x14ac:dyDescent="0.3">
      <c r="G13"/>
      <c r="H13"/>
      <c r="I13"/>
      <c r="J13"/>
    </row>
    <row r="14" spans="5:33" ht="23.4" x14ac:dyDescent="0.45">
      <c r="G14" s="24"/>
      <c r="H14"/>
      <c r="I14"/>
      <c r="J14"/>
    </row>
    <row r="15" spans="5:33" x14ac:dyDescent="0.3">
      <c r="H15"/>
      <c r="I15"/>
      <c r="J15"/>
    </row>
    <row r="16" spans="5:33" x14ac:dyDescent="0.3">
      <c r="H16"/>
      <c r="I16"/>
      <c r="J16"/>
    </row>
    <row r="17" spans="8:10" x14ac:dyDescent="0.3">
      <c r="H17"/>
      <c r="I17"/>
      <c r="J17"/>
    </row>
    <row r="18" spans="8:10" x14ac:dyDescent="0.3">
      <c r="H18"/>
      <c r="I18"/>
      <c r="J18"/>
    </row>
    <row r="19" spans="8:10" x14ac:dyDescent="0.3">
      <c r="H19"/>
      <c r="I19"/>
      <c r="J19"/>
    </row>
    <row r="20" spans="8:10" x14ac:dyDescent="0.3">
      <c r="H20"/>
      <c r="I20"/>
      <c r="J20"/>
    </row>
    <row r="21" spans="8:10" x14ac:dyDescent="0.3">
      <c r="H21"/>
      <c r="I21"/>
      <c r="J21"/>
    </row>
    <row r="22" spans="8:10" x14ac:dyDescent="0.3">
      <c r="H22"/>
      <c r="I22"/>
      <c r="J22"/>
    </row>
    <row r="23" spans="8:10" x14ac:dyDescent="0.3">
      <c r="H23"/>
      <c r="I23"/>
      <c r="J23"/>
    </row>
    <row r="24" spans="8:10" x14ac:dyDescent="0.3">
      <c r="H24"/>
      <c r="I24"/>
      <c r="J24"/>
    </row>
    <row r="25" spans="8:10" x14ac:dyDescent="0.3">
      <c r="H25"/>
      <c r="I25"/>
      <c r="J25"/>
    </row>
    <row r="49" spans="3:6" x14ac:dyDescent="0.3">
      <c r="C49"/>
    </row>
    <row r="50" spans="3:6" x14ac:dyDescent="0.3">
      <c r="C50"/>
    </row>
    <row r="51" spans="3:6" x14ac:dyDescent="0.3">
      <c r="C51"/>
      <c r="D51"/>
      <c r="E51"/>
      <c r="F51"/>
    </row>
    <row r="52" spans="3:6" x14ac:dyDescent="0.3">
      <c r="C52"/>
      <c r="D52"/>
      <c r="E52"/>
      <c r="F52"/>
    </row>
    <row r="53" spans="3:6" x14ac:dyDescent="0.3">
      <c r="C53"/>
      <c r="D53"/>
      <c r="E53"/>
    </row>
    <row r="54" spans="3:6" x14ac:dyDescent="0.3">
      <c r="C54"/>
      <c r="D54"/>
      <c r="E54"/>
    </row>
    <row r="55" spans="3:6" x14ac:dyDescent="0.3">
      <c r="C55"/>
      <c r="D55"/>
      <c r="E55"/>
    </row>
    <row r="56" spans="3:6" x14ac:dyDescent="0.3">
      <c r="C56"/>
      <c r="D56"/>
      <c r="E56"/>
    </row>
    <row r="57" spans="3:6" x14ac:dyDescent="0.3">
      <c r="C57"/>
      <c r="D57"/>
      <c r="E57"/>
    </row>
    <row r="58" spans="3:6" x14ac:dyDescent="0.3">
      <c r="C58"/>
      <c r="D58"/>
      <c r="E58"/>
    </row>
    <row r="59" spans="3:6" x14ac:dyDescent="0.3">
      <c r="C59"/>
      <c r="D59"/>
      <c r="E59"/>
    </row>
    <row r="60" spans="3:6" x14ac:dyDescent="0.3">
      <c r="C60"/>
      <c r="D60"/>
      <c r="E60"/>
    </row>
    <row r="61" spans="3:6" x14ac:dyDescent="0.3">
      <c r="C61"/>
      <c r="D61"/>
      <c r="E61"/>
    </row>
    <row r="62" spans="3:6" x14ac:dyDescent="0.3">
      <c r="C62"/>
      <c r="D62"/>
      <c r="E62"/>
    </row>
    <row r="63" spans="3:6" x14ac:dyDescent="0.3">
      <c r="C63"/>
      <c r="D63"/>
      <c r="E63"/>
    </row>
    <row r="64" spans="3:6" x14ac:dyDescent="0.3">
      <c r="C64"/>
      <c r="D64"/>
      <c r="E64"/>
    </row>
    <row r="65" spans="3:5" x14ac:dyDescent="0.3">
      <c r="C65"/>
      <c r="D65"/>
      <c r="E65"/>
    </row>
    <row r="66" spans="3:5" x14ac:dyDescent="0.3">
      <c r="C66"/>
      <c r="D66"/>
      <c r="E66"/>
    </row>
    <row r="67" spans="3:5" x14ac:dyDescent="0.3">
      <c r="D67"/>
      <c r="E67"/>
    </row>
    <row r="68" spans="3:5" x14ac:dyDescent="0.3">
      <c r="D68"/>
      <c r="E68"/>
    </row>
  </sheetData>
  <mergeCells count="2">
    <mergeCell ref="F3:R5"/>
    <mergeCell ref="H7:I7"/>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Financial_Dataset</vt:lpstr>
      <vt:lpstr>Worksheet</vt:lpstr>
      <vt:lpstr>Descriptive Statistics</vt:lpstr>
      <vt:lpstr>Exploration &amp; Visualization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Gakii</cp:lastModifiedBy>
  <dcterms:created xsi:type="dcterms:W3CDTF">2025-05-29T02:06:00Z</dcterms:created>
  <dcterms:modified xsi:type="dcterms:W3CDTF">2025-05-29T23:55:08Z</dcterms:modified>
</cp:coreProperties>
</file>