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I HP-ESCRITORIO\Documents\"/>
    </mc:Choice>
  </mc:AlternateContent>
  <xr:revisionPtr revIDLastSave="0" documentId="8_{66CC7082-85B3-4BB0-BA58-7C3AF7F7558D}" xr6:coauthVersionLast="47" xr6:coauthVersionMax="47" xr10:uidLastSave="{00000000-0000-0000-0000-000000000000}"/>
  <bookViews>
    <workbookView xWindow="-120" yWindow="-120" windowWidth="29040" windowHeight="15720" xr2:uid="{5C602152-1A44-4D03-B28E-26A8B44EDC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1" l="1"/>
  <c r="N7" i="1"/>
  <c r="N6" i="1"/>
  <c r="M6" i="1"/>
  <c r="O5" i="1"/>
  <c r="N5" i="1"/>
  <c r="N8" i="1" s="1"/>
  <c r="M5" i="1"/>
  <c r="M8" i="1" s="1"/>
  <c r="H18" i="1" s="1"/>
  <c r="I31" i="1" l="1"/>
  <c r="I33" i="1" s="1"/>
  <c r="I21" i="1"/>
  <c r="I23" i="1" s="1"/>
  <c r="H28" i="1"/>
  <c r="H33" i="1" s="1"/>
  <c r="N9" i="1"/>
  <c r="L11" i="1"/>
  <c r="H15" i="1"/>
  <c r="H23" i="1" s="1"/>
  <c r="L15" i="1" l="1"/>
  <c r="M12" i="1"/>
  <c r="H42" i="1" l="1"/>
  <c r="I46" i="1"/>
  <c r="I48" i="1" l="1"/>
  <c r="I55" i="1"/>
  <c r="I57" i="1" s="1"/>
  <c r="H48" i="1"/>
  <c r="H53" i="1"/>
  <c r="H57" i="1" s="1"/>
</calcChain>
</file>

<file path=xl/sharedStrings.xml><?xml version="1.0" encoding="utf-8"?>
<sst xmlns="http://schemas.openxmlformats.org/spreadsheetml/2006/main" count="73" uniqueCount="50">
  <si>
    <t>NIC 16-PROPIEDAD, PLANTA Y EQUIPO</t>
  </si>
  <si>
    <t>Se adquiere 1 maquina para envasar azucar procesada. El 01.02.2024, por un precio de S/.115,000 c/u. El valor de mantenimiento es de S/.9,800 y se estima que cada maquina tiene una vida util de 7 años. La compra es cancelada 3 meses(01/05/2024)  despues de su adquisición. Ademas se han realizado  los siguientes desembolsos realcionados con la compra:</t>
  </si>
  <si>
    <t>Concepto</t>
  </si>
  <si>
    <t>Costo</t>
  </si>
  <si>
    <t>IGV</t>
  </si>
  <si>
    <t>Total</t>
  </si>
  <si>
    <t>Base imponible</t>
  </si>
  <si>
    <t>Precio IBM</t>
  </si>
  <si>
    <t>Flete</t>
  </si>
  <si>
    <t>S/ 10000</t>
  </si>
  <si>
    <t>Instalación</t>
  </si>
  <si>
    <t>Valor Residual</t>
  </si>
  <si>
    <t>S/ 35,000.00</t>
  </si>
  <si>
    <t>TOTAL</t>
  </si>
  <si>
    <t>Realizar los asientos contables correpondientes. Medición Inicial y Medición Posterior.</t>
  </si>
  <si>
    <t>CÓDIGO</t>
  </si>
  <si>
    <t>CONCEPTO</t>
  </si>
  <si>
    <t>DEBE</t>
  </si>
  <si>
    <t>HABER</t>
  </si>
  <si>
    <t>COSTO DE PPE</t>
  </si>
  <si>
    <t>PROPIEDAD, PLANTA Y EQUIPO</t>
  </si>
  <si>
    <t>Equipos diversos</t>
  </si>
  <si>
    <t>Equipo para procesamiento de información</t>
  </si>
  <si>
    <t>Vida Util</t>
  </si>
  <si>
    <t>7</t>
  </si>
  <si>
    <t>Depreciacion</t>
  </si>
  <si>
    <t>CUENTAS POR COBRAR DIVERSAS – TERCEROS</t>
  </si>
  <si>
    <t>Tributos por acreditar</t>
  </si>
  <si>
    <t>IGV por acreditar en compras</t>
  </si>
  <si>
    <t>CUENTAS POR PAGAR DIVERSAS – TERCEROS</t>
  </si>
  <si>
    <t>Pasivos por compra de activo inmovilizado</t>
  </si>
  <si>
    <t>Propiedad, planta y equipo</t>
  </si>
  <si>
    <t>POR LA COMPRA DE LAS MAQUINAS ENVASADORAS</t>
  </si>
  <si>
    <t>EFECTIVO Y EQUIVALENTES DE EFECTIVO</t>
  </si>
  <si>
    <t>Cuentas corrientes en instituciones financieras</t>
  </si>
  <si>
    <t>Cuentas corrientes operativas</t>
  </si>
  <si>
    <t>x/x POR EL PAGO DE LAS MAQUINAS ENVASADORAS(02/05/2024)</t>
  </si>
  <si>
    <t>AÑO 1 2024</t>
  </si>
  <si>
    <t>VALUACIÓN Y DETERIORO DE ACTIVOS Y PROVISIONES</t>
  </si>
  <si>
    <t>Depreciación de propiedad, planta y equipo</t>
  </si>
  <si>
    <t>Depreciación de propiedad, planta y equipo - Costo</t>
  </si>
  <si>
    <t>Maquinarias y equipos de explotación</t>
  </si>
  <si>
    <t>DEPRECIACIÓN y AMORTIZACIÓN ACUMULADOS</t>
  </si>
  <si>
    <t>Depreciación acumulada de propiedad, planta y equipo</t>
  </si>
  <si>
    <t>Depreciación acumulada - Costo</t>
  </si>
  <si>
    <t>x/x Por la depreciacion del activo</t>
  </si>
  <si>
    <t>GASTOS ADMINITRATIVO</t>
  </si>
  <si>
    <t>CARGAS IMPUTABLES A CUENTAS DE COSTOS Y GASTOS</t>
  </si>
  <si>
    <t>Cargas imputables a cuentas de costos y gastos</t>
  </si>
  <si>
    <t>x/x Por el destino del 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</si>
</sst>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mmmm"/>
    <numFmt numFmtId="165" formatCode="d\ mmmm"/>
  </numFmts>
  <fonts count="1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</font>
    <font>
      <sz val="10"/>
      <color rgb="FF000000"/>
      <name val="Calibri"/>
      <family val="2"/>
    </font>
    <font>
      <b/>
      <sz val="11"/>
      <color rgb="FF000000"/>
      <name val="Calibri"/>
    </font>
    <font>
      <sz val="11"/>
      <color rgb="FF000000"/>
      <name val="Arial"/>
    </font>
    <font>
      <sz val="10"/>
      <color rgb="FF000000"/>
      <name val="Arial"/>
      <family val="2"/>
    </font>
    <font>
      <sz val="10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name val="Calibri"/>
      <family val="2"/>
    </font>
    <font>
      <b/>
      <sz val="10"/>
      <color theme="1"/>
      <name val="Arial"/>
      <family val="2"/>
    </font>
    <font>
      <sz val="10"/>
      <color rgb="FFFF0000"/>
      <name val="Calibri"/>
      <family val="2"/>
    </font>
    <font>
      <b/>
      <sz val="10"/>
      <color rgb="FFFF0000"/>
      <name val="Calibri"/>
      <family val="2"/>
    </font>
    <font>
      <sz val="10"/>
      <color rgb="FF00FF00"/>
      <name val="Calibri"/>
      <family val="2"/>
    </font>
    <font>
      <sz val="11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E1F2"/>
        <bgColor rgb="FFD9E1F2"/>
      </patternFill>
    </fill>
    <fill>
      <patternFill patternType="solid">
        <fgColor rgb="FFFFC000"/>
        <bgColor rgb="FF00FF00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9900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/>
    </xf>
    <xf numFmtId="0" fontId="0" fillId="0" borderId="0" xfId="0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8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7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8" xfId="0" applyFont="1" applyBorder="1"/>
    <xf numFmtId="4" fontId="9" fillId="0" borderId="9" xfId="0" applyNumberFormat="1" applyFont="1" applyBorder="1"/>
    <xf numFmtId="4" fontId="9" fillId="0" borderId="9" xfId="0" applyNumberFormat="1" applyFont="1" applyBorder="1" applyAlignment="1">
      <alignment horizontal="right"/>
    </xf>
    <xf numFmtId="4" fontId="6" fillId="0" borderId="4" xfId="0" applyNumberFormat="1" applyFont="1" applyBorder="1"/>
    <xf numFmtId="0" fontId="7" fillId="0" borderId="10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4" fontId="6" fillId="0" borderId="0" xfId="0" applyNumberFormat="1" applyFont="1"/>
    <xf numFmtId="0" fontId="2" fillId="0" borderId="0" xfId="0" applyFont="1" applyAlignment="1">
      <alignment horizontal="right"/>
    </xf>
    <xf numFmtId="0" fontId="6" fillId="4" borderId="13" xfId="0" applyFont="1" applyFill="1" applyBorder="1"/>
    <xf numFmtId="4" fontId="9" fillId="4" borderId="4" xfId="0" applyNumberFormat="1" applyFont="1" applyFill="1" applyBorder="1"/>
    <xf numFmtId="4" fontId="9" fillId="4" borderId="5" xfId="0" applyNumberFormat="1" applyFont="1" applyFill="1" applyBorder="1"/>
    <xf numFmtId="4" fontId="9" fillId="4" borderId="5" xfId="0" applyNumberFormat="1" applyFont="1" applyFill="1" applyBorder="1" applyAlignment="1">
      <alignment horizontal="right"/>
    </xf>
    <xf numFmtId="0" fontId="10" fillId="0" borderId="0" xfId="0" applyFont="1"/>
    <xf numFmtId="0" fontId="1" fillId="0" borderId="0" xfId="0" applyFont="1"/>
    <xf numFmtId="0" fontId="8" fillId="5" borderId="9" xfId="0" applyFont="1" applyFill="1" applyBorder="1" applyAlignment="1">
      <alignment horizontal="center"/>
    </xf>
    <xf numFmtId="0" fontId="8" fillId="5" borderId="14" xfId="0" applyFont="1" applyFill="1" applyBorder="1" applyAlignment="1">
      <alignment horizontal="center"/>
    </xf>
    <xf numFmtId="0" fontId="11" fillId="0" borderId="14" xfId="0" applyFont="1" applyBorder="1"/>
    <xf numFmtId="0" fontId="11" fillId="0" borderId="9" xfId="0" applyFont="1" applyBorder="1"/>
    <xf numFmtId="0" fontId="8" fillId="5" borderId="14" xfId="0" applyFont="1" applyFill="1" applyBorder="1" applyAlignment="1">
      <alignment horizontal="center"/>
    </xf>
    <xf numFmtId="0" fontId="6" fillId="6" borderId="4" xfId="0" applyFont="1" applyFill="1" applyBorder="1"/>
    <xf numFmtId="4" fontId="6" fillId="0" borderId="5" xfId="0" applyNumberFormat="1" applyFont="1" applyBorder="1"/>
    <xf numFmtId="0" fontId="8" fillId="0" borderId="4" xfId="0" applyFont="1" applyBorder="1" applyAlignment="1">
      <alignment horizontal="right"/>
    </xf>
    <xf numFmtId="0" fontId="8" fillId="0" borderId="15" xfId="0" applyFont="1" applyBorder="1"/>
    <xf numFmtId="0" fontId="11" fillId="0" borderId="16" xfId="0" applyFont="1" applyBorder="1"/>
    <xf numFmtId="0" fontId="11" fillId="0" borderId="5" xfId="0" applyFont="1" applyBorder="1"/>
    <xf numFmtId="0" fontId="9" fillId="0" borderId="4" xfId="0" applyFont="1" applyBorder="1"/>
    <xf numFmtId="0" fontId="6" fillId="0" borderId="4" xfId="0" applyFont="1" applyBorder="1"/>
    <xf numFmtId="0" fontId="6" fillId="0" borderId="4" xfId="0" applyFont="1" applyBorder="1" applyAlignment="1">
      <alignment horizontal="right"/>
    </xf>
    <xf numFmtId="0" fontId="6" fillId="0" borderId="15" xfId="0" applyFont="1" applyBorder="1"/>
    <xf numFmtId="0" fontId="6" fillId="0" borderId="17" xfId="0" applyFont="1" applyBorder="1"/>
    <xf numFmtId="4" fontId="6" fillId="0" borderId="18" xfId="0" applyNumberFormat="1" applyFont="1" applyBorder="1" applyAlignment="1">
      <alignment horizontal="right"/>
    </xf>
    <xf numFmtId="0" fontId="6" fillId="0" borderId="19" xfId="0" applyFont="1" applyBorder="1" applyAlignment="1">
      <alignment horizontal="left"/>
    </xf>
    <xf numFmtId="49" fontId="6" fillId="0" borderId="20" xfId="0" applyNumberFormat="1" applyFont="1" applyBorder="1" applyAlignment="1">
      <alignment horizontal="center"/>
    </xf>
    <xf numFmtId="0" fontId="6" fillId="0" borderId="13" xfId="0" applyFont="1" applyBorder="1"/>
    <xf numFmtId="4" fontId="6" fillId="0" borderId="9" xfId="0" applyNumberFormat="1" applyFont="1" applyBorder="1"/>
    <xf numFmtId="4" fontId="9" fillId="0" borderId="4" xfId="0" applyNumberFormat="1" applyFont="1" applyBorder="1"/>
    <xf numFmtId="0" fontId="9" fillId="0" borderId="0" xfId="0" applyFont="1"/>
    <xf numFmtId="4" fontId="7" fillId="0" borderId="4" xfId="0" applyNumberFormat="1" applyFont="1" applyBorder="1"/>
    <xf numFmtId="0" fontId="9" fillId="0" borderId="4" xfId="0" applyFont="1" applyBorder="1" applyAlignment="1">
      <alignment horizontal="right"/>
    </xf>
    <xf numFmtId="4" fontId="8" fillId="0" borderId="4" xfId="0" applyNumberFormat="1" applyFont="1" applyBorder="1" applyAlignment="1">
      <alignment horizontal="center"/>
    </xf>
    <xf numFmtId="4" fontId="6" fillId="0" borderId="4" xfId="0" applyNumberFormat="1" applyFont="1" applyBorder="1" applyAlignment="1">
      <alignment horizontal="right"/>
    </xf>
    <xf numFmtId="0" fontId="8" fillId="0" borderId="15" xfId="0" applyFont="1" applyBorder="1" applyAlignment="1">
      <alignment horizontal="center"/>
    </xf>
    <xf numFmtId="0" fontId="12" fillId="7" borderId="15" xfId="0" applyFont="1" applyFill="1" applyBorder="1" applyAlignment="1">
      <alignment horizontal="left"/>
    </xf>
    <xf numFmtId="0" fontId="11" fillId="7" borderId="16" xfId="0" applyFont="1" applyFill="1" applyBorder="1" applyAlignment="1">
      <alignment horizontal="left"/>
    </xf>
    <xf numFmtId="0" fontId="11" fillId="7" borderId="5" xfId="0" applyFont="1" applyFill="1" applyBorder="1" applyAlignment="1">
      <alignment horizontal="left"/>
    </xf>
    <xf numFmtId="4" fontId="8" fillId="8" borderId="4" xfId="0" applyNumberFormat="1" applyFont="1" applyFill="1" applyBorder="1"/>
    <xf numFmtId="0" fontId="12" fillId="0" borderId="4" xfId="0" applyFont="1" applyBorder="1" applyAlignment="1">
      <alignment horizontal="right"/>
    </xf>
    <xf numFmtId="0" fontId="8" fillId="0" borderId="0" xfId="0" applyFont="1"/>
    <xf numFmtId="164" fontId="3" fillId="0" borderId="0" xfId="0" applyNumberFormat="1" applyFont="1"/>
    <xf numFmtId="0" fontId="12" fillId="0" borderId="15" xfId="0" applyFont="1" applyBorder="1" applyAlignment="1">
      <alignment horizontal="center"/>
    </xf>
    <xf numFmtId="164" fontId="13" fillId="0" borderId="0" xfId="0" applyNumberFormat="1" applyFont="1" applyAlignment="1">
      <alignment horizontal="center"/>
    </xf>
    <xf numFmtId="4" fontId="12" fillId="7" borderId="4" xfId="0" applyNumberFormat="1" applyFont="1" applyFill="1" applyBorder="1"/>
    <xf numFmtId="4" fontId="12" fillId="8" borderId="4" xfId="0" applyNumberFormat="1" applyFont="1" applyFill="1" applyBorder="1"/>
    <xf numFmtId="165" fontId="14" fillId="0" borderId="0" xfId="0" applyNumberFormat="1" applyFont="1" applyAlignment="1">
      <alignment horizontal="center"/>
    </xf>
    <xf numFmtId="0" fontId="15" fillId="0" borderId="0" xfId="0" applyFont="1"/>
    <xf numFmtId="0" fontId="1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1057276</xdr:colOff>
      <xdr:row>3</xdr:row>
      <xdr:rowOff>180975</xdr:rowOff>
    </xdr:from>
    <xdr:ext cx="647700" cy="3086100"/>
    <xdr:pic>
      <xdr:nvPicPr>
        <xdr:cNvPr id="2" name="image2.png" title="Imagen">
          <a:extLst>
            <a:ext uri="{FF2B5EF4-FFF2-40B4-BE49-F238E27FC236}">
              <a16:creationId xmlns:a16="http://schemas.microsoft.com/office/drawing/2014/main" id="{6594C385-487D-49A3-9F49-7F9AA37DEFC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124826" y="762000"/>
          <a:ext cx="647700" cy="30861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D1075-BF0F-4C04-B511-53C68B6AAF8E}">
  <dimension ref="A1:O59"/>
  <sheetViews>
    <sheetView tabSelected="1" workbookViewId="0">
      <selection activeCell="C3" sqref="C3"/>
    </sheetView>
  </sheetViews>
  <sheetFormatPr baseColWidth="10" defaultRowHeight="15" x14ac:dyDescent="0.25"/>
  <cols>
    <col min="1" max="1" width="10.7109375" customWidth="1"/>
    <col min="2" max="2" width="18.28515625" customWidth="1"/>
    <col min="3" max="3" width="14" customWidth="1"/>
    <col min="4" max="6" width="10.7109375" customWidth="1"/>
    <col min="7" max="7" width="14.140625" customWidth="1"/>
    <col min="8" max="8" width="16.7109375" customWidth="1"/>
    <col min="9" max="9" width="16" customWidth="1"/>
    <col min="10" max="10" width="10.7109375" customWidth="1"/>
    <col min="11" max="11" width="19.5703125" style="73" customWidth="1"/>
    <col min="12" max="12" width="13.28515625" style="73" customWidth="1"/>
    <col min="13" max="13" width="24.28515625" style="73" customWidth="1"/>
    <col min="14" max="14" width="12.5703125" style="73" customWidth="1"/>
    <col min="15" max="15" width="16.5703125" style="73" customWidth="1"/>
  </cols>
  <sheetData>
    <row r="1" spans="1:15" x14ac:dyDescent="0.25">
      <c r="A1" s="1"/>
      <c r="B1" s="1"/>
      <c r="C1" s="1"/>
      <c r="H1" s="1"/>
      <c r="I1" s="1"/>
      <c r="J1" s="1"/>
      <c r="K1" s="2"/>
      <c r="L1" s="2"/>
      <c r="M1" s="2"/>
      <c r="N1" s="2"/>
      <c r="O1" s="2"/>
    </row>
    <row r="2" spans="1:15" x14ac:dyDescent="0.25">
      <c r="A2" s="1"/>
      <c r="B2" s="1"/>
      <c r="C2" s="1"/>
      <c r="D2" s="3" t="s">
        <v>0</v>
      </c>
      <c r="E2" s="4"/>
      <c r="F2" s="4"/>
      <c r="G2" s="4"/>
      <c r="H2" s="1"/>
      <c r="I2" s="1"/>
      <c r="J2" s="5"/>
      <c r="K2" s="6"/>
      <c r="L2" s="6"/>
      <c r="M2" s="6"/>
      <c r="N2" s="6"/>
      <c r="O2" s="6"/>
    </row>
    <row r="3" spans="1:15" ht="15.75" thickBot="1" x14ac:dyDescent="0.3">
      <c r="A3" s="1"/>
      <c r="B3" s="1"/>
      <c r="C3" s="1"/>
      <c r="D3" s="7"/>
      <c r="E3" s="7"/>
      <c r="F3" s="7"/>
      <c r="G3" s="7"/>
      <c r="H3" s="1"/>
      <c r="I3" s="1"/>
      <c r="J3" s="5"/>
      <c r="K3" s="6"/>
      <c r="L3" s="6"/>
      <c r="M3" s="6"/>
      <c r="N3" s="6"/>
      <c r="O3" s="6"/>
    </row>
    <row r="4" spans="1:15" x14ac:dyDescent="0.25">
      <c r="A4" s="1"/>
      <c r="B4" s="8" t="s">
        <v>1</v>
      </c>
      <c r="C4" s="9"/>
      <c r="D4" s="9"/>
      <c r="E4" s="9"/>
      <c r="F4" s="9"/>
      <c r="G4" s="9"/>
      <c r="H4" s="9"/>
      <c r="I4" s="10"/>
      <c r="J4" s="5"/>
      <c r="K4" s="11" t="s">
        <v>2</v>
      </c>
      <c r="L4" s="12" t="s">
        <v>3</v>
      </c>
      <c r="M4" s="12" t="s">
        <v>4</v>
      </c>
      <c r="N4" s="12" t="s">
        <v>5</v>
      </c>
      <c r="O4" s="11" t="s">
        <v>6</v>
      </c>
    </row>
    <row r="5" spans="1:15" x14ac:dyDescent="0.25">
      <c r="A5" s="1"/>
      <c r="B5" s="13"/>
      <c r="C5" s="14"/>
      <c r="D5" s="14"/>
      <c r="E5" s="14"/>
      <c r="F5" s="14"/>
      <c r="G5" s="14"/>
      <c r="H5" s="14"/>
      <c r="I5" s="15"/>
      <c r="J5" s="5"/>
      <c r="K5" s="16" t="s">
        <v>7</v>
      </c>
      <c r="L5" s="17">
        <v>115000</v>
      </c>
      <c r="M5" s="18">
        <f t="shared" ref="M5:M6" si="0">L5*0.18</f>
        <v>20700</v>
      </c>
      <c r="N5" s="17">
        <f t="shared" ref="N5:N7" si="1">L5+M5</f>
        <v>135700</v>
      </c>
      <c r="O5" s="19">
        <f>L5/1.18</f>
        <v>97457.627118644072</v>
      </c>
    </row>
    <row r="6" spans="1:15" ht="15.75" thickBot="1" x14ac:dyDescent="0.3">
      <c r="A6" s="1"/>
      <c r="B6" s="20"/>
      <c r="C6" s="21"/>
      <c r="D6" s="21"/>
      <c r="E6" s="21"/>
      <c r="F6" s="21"/>
      <c r="G6" s="21"/>
      <c r="H6" s="21"/>
      <c r="I6" s="22"/>
      <c r="J6" s="5"/>
      <c r="K6" s="16" t="s">
        <v>8</v>
      </c>
      <c r="L6" s="17">
        <v>10000</v>
      </c>
      <c r="M6" s="17">
        <f t="shared" si="0"/>
        <v>1800</v>
      </c>
      <c r="N6" s="17">
        <f t="shared" si="1"/>
        <v>11800</v>
      </c>
      <c r="O6" s="23"/>
    </row>
    <row r="7" spans="1:15" x14ac:dyDescent="0.25">
      <c r="A7" s="1"/>
      <c r="B7" s="1" t="s">
        <v>8</v>
      </c>
      <c r="C7" s="17" t="s">
        <v>9</v>
      </c>
      <c r="D7" s="1"/>
      <c r="E7" s="1"/>
      <c r="F7" s="1"/>
      <c r="G7" s="1"/>
      <c r="H7" s="1"/>
      <c r="I7" s="1"/>
      <c r="J7" s="5"/>
      <c r="K7" s="16" t="s">
        <v>10</v>
      </c>
      <c r="L7" s="17">
        <v>10000</v>
      </c>
      <c r="M7" s="17"/>
      <c r="N7" s="17">
        <f t="shared" si="1"/>
        <v>10000</v>
      </c>
      <c r="O7" s="23"/>
    </row>
    <row r="8" spans="1:15" x14ac:dyDescent="0.25">
      <c r="A8" s="1"/>
      <c r="B8" s="1" t="s">
        <v>11</v>
      </c>
      <c r="C8" s="24" t="s">
        <v>12</v>
      </c>
      <c r="D8" s="1"/>
      <c r="E8" s="1"/>
      <c r="F8" s="1"/>
      <c r="G8" s="1"/>
      <c r="H8" s="1"/>
      <c r="I8" s="1"/>
      <c r="J8" s="5"/>
      <c r="K8" s="25" t="s">
        <v>13</v>
      </c>
      <c r="L8" s="26">
        <f>SUM(L5:L7)</f>
        <v>135000</v>
      </c>
      <c r="M8" s="27">
        <f>M5+M6</f>
        <v>22500</v>
      </c>
      <c r="N8" s="28">
        <f>SUM(N5:N7)</f>
        <v>157500</v>
      </c>
      <c r="O8" s="6"/>
    </row>
    <row r="9" spans="1:15" x14ac:dyDescent="0.25">
      <c r="A9" s="5"/>
      <c r="B9" s="29" t="s">
        <v>14</v>
      </c>
      <c r="C9" s="30"/>
      <c r="D9" s="30"/>
      <c r="E9" s="30"/>
      <c r="F9" s="30"/>
      <c r="G9" s="30"/>
      <c r="H9" s="30"/>
      <c r="I9" s="5"/>
      <c r="J9" s="5"/>
      <c r="K9" s="6"/>
      <c r="L9" s="6"/>
      <c r="M9" s="6"/>
      <c r="N9" s="23">
        <f>L8+M8</f>
        <v>157500</v>
      </c>
      <c r="O9" s="6"/>
    </row>
    <row r="10" spans="1:1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6"/>
      <c r="L10" s="6"/>
      <c r="M10" s="6"/>
      <c r="N10" s="6"/>
      <c r="O10" s="6"/>
    </row>
    <row r="11" spans="1:15" x14ac:dyDescent="0.25">
      <c r="A11" s="5"/>
      <c r="B11" s="31" t="s">
        <v>15</v>
      </c>
      <c r="C11" s="32" t="s">
        <v>16</v>
      </c>
      <c r="D11" s="33"/>
      <c r="E11" s="33"/>
      <c r="F11" s="33"/>
      <c r="G11" s="34"/>
      <c r="H11" s="31" t="s">
        <v>17</v>
      </c>
      <c r="I11" s="35" t="s">
        <v>18</v>
      </c>
      <c r="J11" s="5"/>
      <c r="K11" s="36" t="s">
        <v>19</v>
      </c>
      <c r="L11" s="37">
        <f>L8</f>
        <v>135000</v>
      </c>
      <c r="M11" s="6"/>
      <c r="N11" s="6"/>
      <c r="O11" s="6"/>
    </row>
    <row r="12" spans="1:15" x14ac:dyDescent="0.25">
      <c r="A12" s="5"/>
      <c r="B12" s="38">
        <v>33</v>
      </c>
      <c r="C12" s="39" t="s">
        <v>20</v>
      </c>
      <c r="D12" s="40"/>
      <c r="E12" s="40"/>
      <c r="F12" s="40"/>
      <c r="G12" s="41"/>
      <c r="H12" s="42"/>
      <c r="I12" s="43"/>
      <c r="J12" s="5"/>
      <c r="K12" s="6"/>
      <c r="L12" s="23"/>
      <c r="M12" s="23">
        <f>+(L11-L13)/7</f>
        <v>14285.714285714286</v>
      </c>
      <c r="N12" s="6"/>
      <c r="O12" s="6"/>
    </row>
    <row r="13" spans="1:15" x14ac:dyDescent="0.25">
      <c r="A13" s="5"/>
      <c r="B13" s="44">
        <v>336</v>
      </c>
      <c r="C13" s="45" t="s">
        <v>21</v>
      </c>
      <c r="D13" s="40"/>
      <c r="E13" s="40"/>
      <c r="F13" s="40"/>
      <c r="G13" s="41"/>
      <c r="H13" s="43"/>
      <c r="I13" s="43"/>
      <c r="J13" s="5"/>
      <c r="K13" s="46" t="s">
        <v>11</v>
      </c>
      <c r="L13" s="47">
        <v>35000</v>
      </c>
      <c r="M13" s="6"/>
      <c r="N13" s="6"/>
      <c r="O13" s="6"/>
    </row>
    <row r="14" spans="1:15" x14ac:dyDescent="0.25">
      <c r="A14" s="5"/>
      <c r="B14" s="44">
        <v>3361</v>
      </c>
      <c r="C14" s="45" t="s">
        <v>22</v>
      </c>
      <c r="D14" s="40"/>
      <c r="E14" s="40"/>
      <c r="F14" s="40"/>
      <c r="G14" s="41"/>
      <c r="H14" s="43"/>
      <c r="I14" s="43"/>
      <c r="J14" s="5"/>
      <c r="K14" s="48" t="s">
        <v>23</v>
      </c>
      <c r="L14" s="49" t="s">
        <v>24</v>
      </c>
      <c r="M14" s="6"/>
      <c r="N14" s="6"/>
      <c r="O14" s="6"/>
    </row>
    <row r="15" spans="1:15" x14ac:dyDescent="0.25">
      <c r="A15" s="5"/>
      <c r="B15" s="44">
        <v>33611</v>
      </c>
      <c r="C15" s="45" t="s">
        <v>3</v>
      </c>
      <c r="D15" s="40"/>
      <c r="E15" s="40"/>
      <c r="F15" s="40"/>
      <c r="G15" s="41"/>
      <c r="H15" s="19">
        <f>L8</f>
        <v>135000</v>
      </c>
      <c r="I15" s="19"/>
      <c r="J15" s="5"/>
      <c r="K15" s="50" t="s">
        <v>25</v>
      </c>
      <c r="L15" s="51">
        <f>(L11-L13)/L14</f>
        <v>14285.714285714286</v>
      </c>
      <c r="M15" s="6"/>
      <c r="N15" s="6"/>
      <c r="O15" s="6"/>
    </row>
    <row r="16" spans="1:15" x14ac:dyDescent="0.25">
      <c r="A16" s="5"/>
      <c r="B16" s="38">
        <v>16</v>
      </c>
      <c r="C16" s="39" t="s">
        <v>26</v>
      </c>
      <c r="D16" s="40"/>
      <c r="E16" s="40"/>
      <c r="F16" s="40"/>
      <c r="G16" s="41"/>
      <c r="H16" s="52"/>
      <c r="I16" s="19"/>
      <c r="J16" s="5"/>
      <c r="K16" s="53"/>
      <c r="L16" s="53"/>
      <c r="M16" s="6"/>
      <c r="N16" s="6"/>
      <c r="O16" s="6"/>
    </row>
    <row r="17" spans="1:15" x14ac:dyDescent="0.25">
      <c r="A17" s="5"/>
      <c r="B17" s="44">
        <v>167</v>
      </c>
      <c r="C17" s="45" t="s">
        <v>27</v>
      </c>
      <c r="D17" s="40"/>
      <c r="E17" s="40"/>
      <c r="F17" s="40"/>
      <c r="G17" s="41"/>
      <c r="H17" s="19"/>
      <c r="I17" s="19"/>
      <c r="J17" s="5"/>
      <c r="K17" s="2"/>
      <c r="L17" s="2"/>
      <c r="M17" s="2"/>
      <c r="N17" s="2"/>
      <c r="O17" s="2"/>
    </row>
    <row r="18" spans="1:15" x14ac:dyDescent="0.25">
      <c r="A18" s="5"/>
      <c r="B18" s="44">
        <v>1673</v>
      </c>
      <c r="C18" s="45" t="s">
        <v>28</v>
      </c>
      <c r="D18" s="40"/>
      <c r="E18" s="40"/>
      <c r="F18" s="40"/>
      <c r="G18" s="41"/>
      <c r="H18" s="19">
        <f>M8</f>
        <v>22500</v>
      </c>
      <c r="I18" s="19"/>
      <c r="J18" s="5"/>
      <c r="K18" s="2"/>
      <c r="L18" s="2"/>
      <c r="M18" s="2"/>
      <c r="N18" s="2"/>
      <c r="O18" s="2"/>
    </row>
    <row r="19" spans="1:15" x14ac:dyDescent="0.25">
      <c r="A19" s="5"/>
      <c r="B19" s="38">
        <v>46</v>
      </c>
      <c r="C19" s="39" t="s">
        <v>29</v>
      </c>
      <c r="D19" s="40"/>
      <c r="E19" s="40"/>
      <c r="F19" s="40"/>
      <c r="G19" s="41"/>
      <c r="H19" s="19"/>
      <c r="I19" s="52"/>
      <c r="J19" s="5"/>
      <c r="K19" s="2"/>
      <c r="L19" s="2"/>
      <c r="M19" s="2"/>
      <c r="N19" s="2"/>
      <c r="O19" s="2"/>
    </row>
    <row r="20" spans="1:15" x14ac:dyDescent="0.25">
      <c r="A20" s="5"/>
      <c r="B20" s="44">
        <v>465</v>
      </c>
      <c r="C20" s="45" t="s">
        <v>30</v>
      </c>
      <c r="D20" s="40"/>
      <c r="E20" s="40"/>
      <c r="F20" s="40"/>
      <c r="G20" s="41"/>
      <c r="H20" s="19"/>
      <c r="I20" s="54"/>
      <c r="J20" s="5"/>
      <c r="K20" s="2"/>
      <c r="L20" s="2"/>
      <c r="M20" s="2"/>
      <c r="N20" s="2"/>
      <c r="O20" s="2"/>
    </row>
    <row r="21" spans="1:15" x14ac:dyDescent="0.25">
      <c r="A21" s="5"/>
      <c r="B21" s="55">
        <v>4654</v>
      </c>
      <c r="C21" s="45" t="s">
        <v>31</v>
      </c>
      <c r="D21" s="40"/>
      <c r="E21" s="40"/>
      <c r="F21" s="40"/>
      <c r="G21" s="41"/>
      <c r="H21" s="56"/>
      <c r="I21" s="57">
        <f>N8</f>
        <v>157500</v>
      </c>
      <c r="J21" s="5"/>
      <c r="K21" s="2"/>
      <c r="L21" s="2"/>
      <c r="M21" s="2"/>
      <c r="N21" s="2"/>
      <c r="O21" s="2"/>
    </row>
    <row r="22" spans="1:15" x14ac:dyDescent="0.25">
      <c r="A22" s="5"/>
      <c r="B22" s="58" t="s">
        <v>32</v>
      </c>
      <c r="C22" s="40"/>
      <c r="D22" s="40"/>
      <c r="E22" s="40"/>
      <c r="F22" s="40"/>
      <c r="G22" s="40"/>
      <c r="H22" s="40"/>
      <c r="I22" s="41"/>
      <c r="J22" s="5"/>
      <c r="K22" s="2"/>
      <c r="L22" s="2"/>
      <c r="M22" s="2"/>
      <c r="N22" s="2"/>
      <c r="O22" s="2"/>
    </row>
    <row r="23" spans="1:15" x14ac:dyDescent="0.25">
      <c r="A23" s="5"/>
      <c r="B23" s="59" t="s">
        <v>13</v>
      </c>
      <c r="C23" s="60"/>
      <c r="D23" s="60"/>
      <c r="E23" s="60"/>
      <c r="F23" s="60"/>
      <c r="G23" s="61"/>
      <c r="H23" s="62">
        <f>SUM(H13:H20)</f>
        <v>157500</v>
      </c>
      <c r="I23" s="62">
        <f>SUM(I12:I22)</f>
        <v>157500</v>
      </c>
      <c r="J23" s="5"/>
      <c r="K23" s="2"/>
      <c r="L23" s="2"/>
      <c r="M23" s="2"/>
      <c r="N23" s="2"/>
      <c r="O23" s="2"/>
    </row>
    <row r="24" spans="1:15" x14ac:dyDescent="0.25">
      <c r="A24" s="5"/>
      <c r="B24" s="6"/>
      <c r="C24" s="6"/>
      <c r="D24" s="6"/>
      <c r="E24" s="6"/>
      <c r="F24" s="6"/>
      <c r="G24" s="6"/>
      <c r="H24" s="6"/>
      <c r="I24" s="6"/>
      <c r="J24" s="5"/>
      <c r="K24" s="2"/>
      <c r="L24" s="2"/>
      <c r="M24" s="2"/>
      <c r="N24" s="2"/>
      <c r="O24" s="2"/>
    </row>
    <row r="25" spans="1:15" x14ac:dyDescent="0.25">
      <c r="A25" s="5"/>
      <c r="B25" s="31" t="s">
        <v>15</v>
      </c>
      <c r="C25" s="32" t="s">
        <v>16</v>
      </c>
      <c r="D25" s="33"/>
      <c r="E25" s="33"/>
      <c r="F25" s="33"/>
      <c r="G25" s="34"/>
      <c r="H25" s="31" t="s">
        <v>17</v>
      </c>
      <c r="I25" s="35" t="s">
        <v>18</v>
      </c>
      <c r="J25" s="5"/>
      <c r="K25" s="2"/>
      <c r="L25" s="2"/>
      <c r="M25" s="2"/>
      <c r="N25" s="2"/>
      <c r="O25" s="2"/>
    </row>
    <row r="26" spans="1:15" x14ac:dyDescent="0.25">
      <c r="A26" s="5"/>
      <c r="B26" s="63">
        <v>46</v>
      </c>
      <c r="C26" s="39" t="s">
        <v>29</v>
      </c>
      <c r="D26" s="40"/>
      <c r="E26" s="40"/>
      <c r="F26" s="40"/>
      <c r="G26" s="41"/>
      <c r="H26" s="42"/>
      <c r="I26" s="43"/>
      <c r="J26" s="5"/>
      <c r="K26" s="2"/>
      <c r="L26" s="2"/>
      <c r="M26" s="2"/>
      <c r="N26" s="2"/>
      <c r="O26" s="2"/>
    </row>
    <row r="27" spans="1:15" x14ac:dyDescent="0.25">
      <c r="A27" s="5"/>
      <c r="B27" s="55">
        <v>465</v>
      </c>
      <c r="C27" s="45" t="s">
        <v>30</v>
      </c>
      <c r="D27" s="40"/>
      <c r="E27" s="40"/>
      <c r="F27" s="40"/>
      <c r="G27" s="41"/>
      <c r="H27" s="19"/>
      <c r="I27" s="19"/>
      <c r="J27" s="5"/>
      <c r="K27" s="2"/>
      <c r="L27" s="2"/>
      <c r="M27" s="2"/>
      <c r="N27" s="2"/>
      <c r="O27" s="2"/>
    </row>
    <row r="28" spans="1:15" x14ac:dyDescent="0.25">
      <c r="A28" s="5"/>
      <c r="B28" s="55">
        <v>4654</v>
      </c>
      <c r="C28" s="45" t="s">
        <v>31</v>
      </c>
      <c r="D28" s="40"/>
      <c r="E28" s="40"/>
      <c r="F28" s="40"/>
      <c r="G28" s="41"/>
      <c r="H28" s="19">
        <f>N8</f>
        <v>157500</v>
      </c>
      <c r="I28" s="19"/>
      <c r="J28" s="5"/>
      <c r="K28" s="2"/>
      <c r="L28" s="2"/>
      <c r="M28" s="2"/>
      <c r="N28" s="2"/>
      <c r="O28" s="2"/>
    </row>
    <row r="29" spans="1:15" x14ac:dyDescent="0.25">
      <c r="A29" s="5"/>
      <c r="B29" s="38">
        <v>10</v>
      </c>
      <c r="C29" s="39" t="s">
        <v>33</v>
      </c>
      <c r="D29" s="40"/>
      <c r="E29" s="40"/>
      <c r="F29" s="40"/>
      <c r="G29" s="41"/>
      <c r="H29" s="19"/>
      <c r="I29" s="52"/>
      <c r="J29" s="5"/>
      <c r="K29" s="2"/>
      <c r="L29" s="2"/>
      <c r="M29" s="2"/>
      <c r="N29" s="2"/>
      <c r="O29" s="2"/>
    </row>
    <row r="30" spans="1:15" x14ac:dyDescent="0.25">
      <c r="A30" s="5"/>
      <c r="B30" s="44">
        <v>104</v>
      </c>
      <c r="C30" s="45" t="s">
        <v>34</v>
      </c>
      <c r="D30" s="40"/>
      <c r="E30" s="40"/>
      <c r="F30" s="40"/>
      <c r="G30" s="41"/>
      <c r="H30" s="19"/>
      <c r="I30" s="19"/>
      <c r="J30" s="5"/>
      <c r="K30" s="2"/>
      <c r="L30" s="2"/>
      <c r="M30" s="2"/>
      <c r="N30" s="2"/>
      <c r="O30" s="2"/>
    </row>
    <row r="31" spans="1:15" x14ac:dyDescent="0.25">
      <c r="A31" s="5"/>
      <c r="B31" s="44">
        <v>1041</v>
      </c>
      <c r="C31" s="45" t="s">
        <v>35</v>
      </c>
      <c r="D31" s="40"/>
      <c r="E31" s="40"/>
      <c r="F31" s="40"/>
      <c r="G31" s="41"/>
      <c r="H31" s="19"/>
      <c r="I31" s="19">
        <f>N8</f>
        <v>157500</v>
      </c>
      <c r="J31" s="5"/>
      <c r="K31" s="2"/>
      <c r="L31" s="2"/>
      <c r="M31" s="2"/>
      <c r="N31" s="2"/>
      <c r="O31" s="2"/>
    </row>
    <row r="32" spans="1:15" x14ac:dyDescent="0.25">
      <c r="A32" s="5"/>
      <c r="B32" s="58" t="s">
        <v>36</v>
      </c>
      <c r="C32" s="40"/>
      <c r="D32" s="40"/>
      <c r="E32" s="40"/>
      <c r="F32" s="40"/>
      <c r="G32" s="40"/>
      <c r="H32" s="40"/>
      <c r="I32" s="41"/>
      <c r="J32" s="5"/>
      <c r="K32" s="2"/>
      <c r="L32" s="2"/>
      <c r="M32" s="2"/>
      <c r="N32" s="2"/>
      <c r="O32" s="2"/>
    </row>
    <row r="33" spans="1:15" x14ac:dyDescent="0.25">
      <c r="A33" s="5"/>
      <c r="B33" s="59" t="s">
        <v>13</v>
      </c>
      <c r="C33" s="60"/>
      <c r="D33" s="60"/>
      <c r="E33" s="60"/>
      <c r="F33" s="60"/>
      <c r="G33" s="61"/>
      <c r="H33" s="62">
        <f>SUM(H27:H32)</f>
        <v>157500</v>
      </c>
      <c r="I33" s="62">
        <f>SUM(I26:I32)</f>
        <v>157500</v>
      </c>
      <c r="J33" s="5"/>
      <c r="K33" s="2"/>
      <c r="L33" s="2"/>
      <c r="M33" s="2"/>
      <c r="N33" s="2"/>
      <c r="O33" s="2"/>
    </row>
    <row r="34" spans="1:15" x14ac:dyDescent="0.25">
      <c r="A34" s="5"/>
      <c r="B34" s="6"/>
      <c r="C34" s="6"/>
      <c r="D34" s="6"/>
      <c r="E34" s="6"/>
      <c r="F34" s="6"/>
      <c r="G34" s="6"/>
      <c r="H34" s="6"/>
      <c r="I34" s="6"/>
      <c r="J34" s="5"/>
      <c r="K34" s="2"/>
      <c r="L34" s="2"/>
      <c r="M34" s="2"/>
      <c r="N34" s="2"/>
      <c r="O34" s="2"/>
    </row>
    <row r="35" spans="1:15" x14ac:dyDescent="0.25">
      <c r="A35" s="5"/>
      <c r="B35" s="6"/>
      <c r="C35" s="6"/>
      <c r="D35" s="6"/>
      <c r="E35" s="6"/>
      <c r="F35" s="6"/>
      <c r="G35" s="6"/>
      <c r="H35" s="6"/>
      <c r="I35" s="6"/>
      <c r="J35" s="5"/>
      <c r="K35" s="2"/>
      <c r="L35" s="2"/>
      <c r="M35" s="2"/>
      <c r="N35" s="2"/>
      <c r="O35" s="2"/>
    </row>
    <row r="36" spans="1:15" x14ac:dyDescent="0.25">
      <c r="A36" s="5"/>
      <c r="B36" s="64" t="s">
        <v>37</v>
      </c>
      <c r="C36" s="6"/>
      <c r="D36" s="6"/>
      <c r="E36" s="6"/>
      <c r="F36" s="6"/>
      <c r="G36" s="6"/>
      <c r="H36" s="6"/>
      <c r="I36" s="6"/>
      <c r="J36" s="5"/>
      <c r="K36" s="2"/>
      <c r="L36" s="2"/>
      <c r="M36" s="2"/>
      <c r="N36" s="2"/>
      <c r="O36" s="2"/>
    </row>
    <row r="37" spans="1:15" x14ac:dyDescent="0.25">
      <c r="A37" s="5"/>
      <c r="B37" s="64"/>
      <c r="C37" s="6"/>
      <c r="D37" s="6"/>
      <c r="E37" s="6"/>
      <c r="F37" s="6"/>
      <c r="G37" s="6"/>
      <c r="H37" s="6"/>
      <c r="I37" s="6"/>
      <c r="J37" s="5"/>
      <c r="K37" s="65"/>
      <c r="L37" s="2"/>
      <c r="M37" s="2"/>
      <c r="N37" s="2"/>
      <c r="O37" s="2"/>
    </row>
    <row r="38" spans="1:15" x14ac:dyDescent="0.25">
      <c r="A38" s="5"/>
      <c r="B38" s="31" t="s">
        <v>15</v>
      </c>
      <c r="C38" s="32" t="s">
        <v>16</v>
      </c>
      <c r="D38" s="33"/>
      <c r="E38" s="33"/>
      <c r="F38" s="33"/>
      <c r="G38" s="34"/>
      <c r="H38" s="31" t="s">
        <v>17</v>
      </c>
      <c r="I38" s="35" t="s">
        <v>18</v>
      </c>
      <c r="J38" s="5"/>
      <c r="K38" s="2"/>
      <c r="L38" s="2"/>
      <c r="M38" s="2"/>
      <c r="N38" s="2"/>
      <c r="O38" s="2"/>
    </row>
    <row r="39" spans="1:15" x14ac:dyDescent="0.25">
      <c r="A39" s="5"/>
      <c r="B39" s="38">
        <v>68</v>
      </c>
      <c r="C39" s="39" t="s">
        <v>38</v>
      </c>
      <c r="D39" s="40"/>
      <c r="E39" s="40"/>
      <c r="F39" s="40"/>
      <c r="G39" s="41"/>
      <c r="H39" s="42"/>
      <c r="I39" s="19"/>
      <c r="J39" s="5"/>
      <c r="K39" s="2"/>
      <c r="L39" s="2"/>
      <c r="M39" s="2"/>
      <c r="N39" s="2"/>
      <c r="O39" s="2"/>
    </row>
    <row r="40" spans="1:15" x14ac:dyDescent="0.25">
      <c r="A40" s="5"/>
      <c r="B40" s="44">
        <v>684</v>
      </c>
      <c r="C40" s="45" t="s">
        <v>39</v>
      </c>
      <c r="D40" s="40"/>
      <c r="E40" s="40"/>
      <c r="F40" s="40"/>
      <c r="G40" s="41"/>
      <c r="H40" s="19"/>
      <c r="I40" s="19"/>
      <c r="J40" s="5"/>
      <c r="K40" s="2"/>
      <c r="L40" s="2"/>
      <c r="M40" s="2"/>
      <c r="N40" s="2"/>
      <c r="O40" s="2"/>
    </row>
    <row r="41" spans="1:15" x14ac:dyDescent="0.25">
      <c r="A41" s="5"/>
      <c r="B41" s="44">
        <v>6841</v>
      </c>
      <c r="C41" s="45" t="s">
        <v>40</v>
      </c>
      <c r="D41" s="40"/>
      <c r="E41" s="40"/>
      <c r="F41" s="40"/>
      <c r="G41" s="41"/>
      <c r="H41" s="19"/>
      <c r="I41" s="19"/>
      <c r="J41" s="5"/>
      <c r="K41" s="2"/>
      <c r="L41" s="2"/>
      <c r="M41" s="2"/>
      <c r="N41" s="2"/>
      <c r="O41" s="2"/>
    </row>
    <row r="42" spans="1:15" x14ac:dyDescent="0.25">
      <c r="A42" s="5"/>
      <c r="B42" s="44">
        <v>68412</v>
      </c>
      <c r="C42" s="45" t="s">
        <v>41</v>
      </c>
      <c r="D42" s="40"/>
      <c r="E42" s="40"/>
      <c r="F42" s="40"/>
      <c r="G42" s="41"/>
      <c r="H42" s="19">
        <f>L15</f>
        <v>14285.714285714286</v>
      </c>
      <c r="I42" s="19"/>
      <c r="J42" s="5"/>
      <c r="K42" s="2"/>
      <c r="L42" s="2"/>
      <c r="M42" s="2"/>
      <c r="N42" s="2"/>
      <c r="O42" s="2"/>
    </row>
    <row r="43" spans="1:15" x14ac:dyDescent="0.25">
      <c r="A43" s="5"/>
      <c r="B43" s="38">
        <v>39</v>
      </c>
      <c r="C43" s="39" t="s">
        <v>42</v>
      </c>
      <c r="D43" s="40"/>
      <c r="E43" s="40"/>
      <c r="F43" s="40"/>
      <c r="G43" s="41"/>
      <c r="H43" s="19"/>
      <c r="I43" s="42"/>
      <c r="J43" s="5"/>
      <c r="K43" s="2"/>
      <c r="L43" s="2"/>
      <c r="M43" s="2"/>
      <c r="N43" s="2"/>
      <c r="O43" s="2"/>
    </row>
    <row r="44" spans="1:15" x14ac:dyDescent="0.25">
      <c r="A44" s="5"/>
      <c r="B44" s="44">
        <v>395</v>
      </c>
      <c r="C44" s="45" t="s">
        <v>43</v>
      </c>
      <c r="D44" s="40"/>
      <c r="E44" s="40"/>
      <c r="F44" s="40"/>
      <c r="G44" s="41"/>
      <c r="H44" s="19"/>
      <c r="I44" s="19"/>
      <c r="J44" s="5"/>
      <c r="K44" s="2"/>
      <c r="L44" s="2"/>
      <c r="M44" s="2"/>
      <c r="N44" s="2"/>
      <c r="O44" s="2"/>
    </row>
    <row r="45" spans="1:15" x14ac:dyDescent="0.25">
      <c r="A45" s="5"/>
      <c r="B45" s="44">
        <v>3952</v>
      </c>
      <c r="C45" s="45" t="s">
        <v>44</v>
      </c>
      <c r="D45" s="40"/>
      <c r="E45" s="40"/>
      <c r="F45" s="40"/>
      <c r="G45" s="41"/>
      <c r="H45" s="19"/>
      <c r="I45" s="19"/>
      <c r="J45" s="5"/>
      <c r="K45" s="2"/>
      <c r="L45" s="2"/>
      <c r="M45" s="2"/>
      <c r="N45" s="2"/>
      <c r="O45" s="2"/>
    </row>
    <row r="46" spans="1:15" x14ac:dyDescent="0.25">
      <c r="A46" s="5"/>
      <c r="B46" s="44">
        <v>39524</v>
      </c>
      <c r="C46" s="45" t="s">
        <v>41</v>
      </c>
      <c r="D46" s="40"/>
      <c r="E46" s="40"/>
      <c r="F46" s="40"/>
      <c r="G46" s="41"/>
      <c r="H46" s="19"/>
      <c r="I46" s="19">
        <f>L15</f>
        <v>14285.714285714286</v>
      </c>
      <c r="J46" s="5"/>
      <c r="K46" s="2"/>
      <c r="L46" s="2"/>
      <c r="M46" s="2"/>
      <c r="N46" s="2"/>
      <c r="O46" s="2"/>
    </row>
    <row r="47" spans="1:15" x14ac:dyDescent="0.25">
      <c r="A47" s="5"/>
      <c r="B47" s="66" t="s">
        <v>45</v>
      </c>
      <c r="C47" s="40"/>
      <c r="D47" s="40"/>
      <c r="E47" s="40"/>
      <c r="F47" s="40"/>
      <c r="G47" s="40"/>
      <c r="H47" s="40"/>
      <c r="I47" s="41"/>
      <c r="J47" s="5"/>
      <c r="K47" s="2"/>
      <c r="L47" s="2"/>
      <c r="M47" s="67"/>
      <c r="N47" s="2"/>
      <c r="O47" s="2"/>
    </row>
    <row r="48" spans="1:15" x14ac:dyDescent="0.25">
      <c r="A48" s="5"/>
      <c r="B48" s="59" t="s">
        <v>13</v>
      </c>
      <c r="C48" s="60"/>
      <c r="D48" s="60"/>
      <c r="E48" s="60"/>
      <c r="F48" s="60"/>
      <c r="G48" s="61"/>
      <c r="H48" s="68">
        <f>SUM(H40:H46)</f>
        <v>14285.714285714286</v>
      </c>
      <c r="I48" s="69">
        <f>SUM(I39:I46)</f>
        <v>14285.714285714286</v>
      </c>
      <c r="J48" s="5"/>
      <c r="K48" s="2"/>
      <c r="L48" s="2"/>
      <c r="M48" s="70">
        <v>45291</v>
      </c>
      <c r="N48" s="2"/>
      <c r="O48" s="65"/>
    </row>
    <row r="49" spans="1:15" x14ac:dyDescent="0.25">
      <c r="A49" s="5"/>
      <c r="B49" s="53"/>
      <c r="C49" s="53"/>
      <c r="D49" s="53"/>
      <c r="E49" s="53"/>
      <c r="F49" s="53"/>
      <c r="G49" s="53"/>
      <c r="H49" s="53"/>
      <c r="I49" s="53"/>
      <c r="J49" s="5"/>
      <c r="K49" s="2"/>
      <c r="L49" s="2"/>
      <c r="M49" s="2"/>
      <c r="N49" s="2"/>
      <c r="O49" s="2"/>
    </row>
    <row r="50" spans="1:15" x14ac:dyDescent="0.25">
      <c r="A50" s="5"/>
      <c r="B50" s="53"/>
      <c r="C50" s="53"/>
      <c r="D50" s="53"/>
      <c r="E50" s="53"/>
      <c r="F50" s="53"/>
      <c r="G50" s="53"/>
      <c r="H50" s="53"/>
      <c r="I50" s="53"/>
      <c r="J50" s="5"/>
      <c r="K50" s="2"/>
      <c r="L50" s="2"/>
      <c r="M50" s="2"/>
      <c r="N50" s="2"/>
      <c r="O50" s="2"/>
    </row>
    <row r="51" spans="1:15" x14ac:dyDescent="0.25">
      <c r="A51" s="5"/>
      <c r="B51" s="53"/>
      <c r="C51" s="53"/>
      <c r="D51" s="53"/>
      <c r="E51" s="53"/>
      <c r="F51" s="53"/>
      <c r="G51" s="53"/>
      <c r="H51" s="53"/>
      <c r="I51" s="53"/>
      <c r="J51" s="5"/>
      <c r="K51" s="2"/>
      <c r="L51" s="2"/>
      <c r="M51" s="71"/>
      <c r="N51" s="2"/>
      <c r="O51" s="2"/>
    </row>
    <row r="52" spans="1:15" x14ac:dyDescent="0.25">
      <c r="A52" s="5"/>
      <c r="B52" s="31" t="s">
        <v>15</v>
      </c>
      <c r="C52" s="32" t="s">
        <v>16</v>
      </c>
      <c r="D52" s="33"/>
      <c r="E52" s="33"/>
      <c r="F52" s="33"/>
      <c r="G52" s="34"/>
      <c r="H52" s="31" t="s">
        <v>17</v>
      </c>
      <c r="I52" s="35" t="s">
        <v>18</v>
      </c>
      <c r="J52" s="5"/>
      <c r="K52" s="2"/>
      <c r="L52" s="2"/>
      <c r="M52" s="2"/>
      <c r="N52" s="2"/>
      <c r="O52" s="2"/>
    </row>
    <row r="53" spans="1:15" x14ac:dyDescent="0.25">
      <c r="A53" s="5"/>
      <c r="B53" s="38">
        <v>94</v>
      </c>
      <c r="C53" s="39" t="s">
        <v>46</v>
      </c>
      <c r="D53" s="40"/>
      <c r="E53" s="40"/>
      <c r="F53" s="40"/>
      <c r="G53" s="41"/>
      <c r="H53" s="19">
        <f>H42</f>
        <v>14285.714285714286</v>
      </c>
      <c r="I53" s="19"/>
      <c r="J53" s="5"/>
      <c r="K53" s="2"/>
      <c r="L53" s="2"/>
      <c r="M53" s="2"/>
      <c r="N53" s="2"/>
      <c r="O53" s="2"/>
    </row>
    <row r="54" spans="1:15" x14ac:dyDescent="0.25">
      <c r="A54" s="5"/>
      <c r="B54" s="38">
        <v>79</v>
      </c>
      <c r="C54" s="39" t="s">
        <v>47</v>
      </c>
      <c r="D54" s="40"/>
      <c r="E54" s="40"/>
      <c r="F54" s="40"/>
      <c r="G54" s="41"/>
      <c r="H54" s="19"/>
      <c r="I54" s="52"/>
      <c r="J54" s="5"/>
      <c r="K54" s="2"/>
      <c r="L54" s="2"/>
      <c r="M54" s="2"/>
      <c r="N54" s="2"/>
      <c r="O54" s="2"/>
    </row>
    <row r="55" spans="1:15" x14ac:dyDescent="0.25">
      <c r="A55" s="72"/>
      <c r="B55" s="44">
        <v>791</v>
      </c>
      <c r="C55" s="45" t="s">
        <v>48</v>
      </c>
      <c r="D55" s="40"/>
      <c r="E55" s="40"/>
      <c r="F55" s="40"/>
      <c r="G55" s="41"/>
      <c r="H55" s="19"/>
      <c r="I55" s="19">
        <f>I46</f>
        <v>14285.714285714286</v>
      </c>
      <c r="J55" s="72"/>
    </row>
    <row r="56" spans="1:15" x14ac:dyDescent="0.25">
      <c r="A56" s="72"/>
      <c r="B56" s="66" t="s">
        <v>49</v>
      </c>
      <c r="C56" s="40"/>
      <c r="D56" s="40"/>
      <c r="E56" s="40"/>
      <c r="F56" s="40"/>
      <c r="G56" s="40"/>
      <c r="H56" s="40"/>
      <c r="I56" s="41"/>
      <c r="J56" s="72"/>
    </row>
    <row r="57" spans="1:15" x14ac:dyDescent="0.25">
      <c r="A57" s="72"/>
      <c r="B57" s="59" t="s">
        <v>13</v>
      </c>
      <c r="C57" s="60"/>
      <c r="D57" s="60"/>
      <c r="E57" s="60"/>
      <c r="F57" s="60"/>
      <c r="G57" s="61"/>
      <c r="H57" s="62">
        <f t="shared" ref="H57:I57" si="2">SUM(H53:H55)</f>
        <v>14285.714285714286</v>
      </c>
      <c r="I57" s="62">
        <f t="shared" si="2"/>
        <v>14285.714285714286</v>
      </c>
      <c r="J57" s="72"/>
    </row>
    <row r="58" spans="1:15" x14ac:dyDescent="0.25">
      <c r="A58" s="72"/>
      <c r="B58" s="53"/>
      <c r="C58" s="53"/>
      <c r="D58" s="53"/>
      <c r="E58" s="53"/>
      <c r="F58" s="53"/>
      <c r="G58" s="53"/>
      <c r="H58" s="53"/>
      <c r="I58" s="53"/>
      <c r="J58" s="72"/>
    </row>
    <row r="59" spans="1:15" x14ac:dyDescent="0.25">
      <c r="A59" s="72"/>
      <c r="B59" s="72"/>
      <c r="C59" s="72"/>
      <c r="D59" s="72"/>
      <c r="E59" s="72"/>
      <c r="F59" s="72"/>
      <c r="G59" s="72"/>
      <c r="H59" s="72"/>
      <c r="I59" s="72"/>
      <c r="J59" s="72"/>
    </row>
  </sheetData>
  <mergeCells count="42">
    <mergeCell ref="C52:G52"/>
    <mergeCell ref="C53:G53"/>
    <mergeCell ref="C54:G54"/>
    <mergeCell ref="C55:G55"/>
    <mergeCell ref="B56:I56"/>
    <mergeCell ref="B57:G57"/>
    <mergeCell ref="C43:G43"/>
    <mergeCell ref="C44:G44"/>
    <mergeCell ref="C45:G45"/>
    <mergeCell ref="C46:G46"/>
    <mergeCell ref="B47:I47"/>
    <mergeCell ref="B48:G48"/>
    <mergeCell ref="B33:G33"/>
    <mergeCell ref="C38:G38"/>
    <mergeCell ref="C39:G39"/>
    <mergeCell ref="C40:G40"/>
    <mergeCell ref="C41:G41"/>
    <mergeCell ref="C42:G42"/>
    <mergeCell ref="C27:G27"/>
    <mergeCell ref="C28:G28"/>
    <mergeCell ref="C29:G29"/>
    <mergeCell ref="C30:G30"/>
    <mergeCell ref="C31:G31"/>
    <mergeCell ref="B32:I32"/>
    <mergeCell ref="C20:G20"/>
    <mergeCell ref="C21:G21"/>
    <mergeCell ref="B22:I22"/>
    <mergeCell ref="B23:G23"/>
    <mergeCell ref="C25:G25"/>
    <mergeCell ref="C26:G26"/>
    <mergeCell ref="C14:G14"/>
    <mergeCell ref="C15:G15"/>
    <mergeCell ref="C16:G16"/>
    <mergeCell ref="C17:G17"/>
    <mergeCell ref="C18:G18"/>
    <mergeCell ref="C19:G19"/>
    <mergeCell ref="D2:G2"/>
    <mergeCell ref="B4:I6"/>
    <mergeCell ref="B9:H9"/>
    <mergeCell ref="C11:G11"/>
    <mergeCell ref="C12:G12"/>
    <mergeCell ref="C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 - ADOLFO ANTENOR JURADO ROSAS</dc:creator>
  <cp:lastModifiedBy>DOCENTE - ADOLFO ANTENOR JURADO ROSAS</cp:lastModifiedBy>
  <dcterms:created xsi:type="dcterms:W3CDTF">2025-06-28T04:47:21Z</dcterms:created>
  <dcterms:modified xsi:type="dcterms:W3CDTF">2025-06-28T04:47:51Z</dcterms:modified>
</cp:coreProperties>
</file>