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ownloads\"/>
    </mc:Choice>
  </mc:AlternateContent>
  <xr:revisionPtr revIDLastSave="0" documentId="13_ncr:1_{9983C0C5-6057-4F3F-BA4E-24DA7AC88505}" xr6:coauthVersionLast="47" xr6:coauthVersionMax="47" xr10:uidLastSave="{00000000-0000-0000-0000-000000000000}"/>
  <bookViews>
    <workbookView xWindow="-108" yWindow="-108" windowWidth="23256" windowHeight="12456" xr2:uid="{BC8B8F00-131D-4EE0-8011-CC381AB3240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4" i="1" l="1"/>
  <c r="P35" i="1" s="1"/>
  <c r="P30" i="1"/>
  <c r="P31" i="1" s="1"/>
  <c r="P39" i="1"/>
  <c r="P43" i="1"/>
  <c r="M43" i="1"/>
  <c r="J38" i="1"/>
  <c r="M40" i="1"/>
  <c r="M35" i="1"/>
  <c r="J19" i="1"/>
  <c r="J17" i="1"/>
  <c r="J16" i="1"/>
  <c r="J7" i="1"/>
  <c r="J11" i="1" s="1"/>
  <c r="P36" i="1" l="1"/>
  <c r="M46" i="1"/>
  <c r="P46" i="1"/>
</calcChain>
</file>

<file path=xl/sharedStrings.xml><?xml version="1.0" encoding="utf-8"?>
<sst xmlns="http://schemas.openxmlformats.org/spreadsheetml/2006/main" count="45" uniqueCount="44">
  <si>
    <t>ESTADO DE RESULTADOS</t>
  </si>
  <si>
    <t>VENTAS</t>
  </si>
  <si>
    <t>COSTOS DE VENTAS</t>
  </si>
  <si>
    <t>UTILIDAD BRUTA</t>
  </si>
  <si>
    <t>GASTOS DE VENTAS</t>
  </si>
  <si>
    <t>GASTOS ADMINISTRATIVOS</t>
  </si>
  <si>
    <t>UTILIDAD OPERATIVA</t>
  </si>
  <si>
    <t>INGRESO FINANCIERO</t>
  </si>
  <si>
    <t>GASTO FINANCIERO</t>
  </si>
  <si>
    <t>UTILIDAD ANTES DEL IMP A LA RENTA</t>
  </si>
  <si>
    <t>IMPUESTO A LA RENTA(29.5%)</t>
  </si>
  <si>
    <t>UTILIDAD NETA DEL EJERCICIO</t>
  </si>
  <si>
    <t xml:space="preserve">INGRESOS DIVERSOS </t>
  </si>
  <si>
    <t>Activo</t>
  </si>
  <si>
    <t>Pasivo</t>
  </si>
  <si>
    <t xml:space="preserve">Activo corriente </t>
  </si>
  <si>
    <t xml:space="preserve">Pasivo corriente </t>
  </si>
  <si>
    <t xml:space="preserve">10 efectivo y equivalente de efectivo </t>
  </si>
  <si>
    <t xml:space="preserve">40 tributos por pagar </t>
  </si>
  <si>
    <t xml:space="preserve">12 cuentas por cobrar comerciales </t>
  </si>
  <si>
    <t xml:space="preserve">42 cuentas por pagar </t>
  </si>
  <si>
    <t xml:space="preserve">11 inversiones financieras </t>
  </si>
  <si>
    <t xml:space="preserve">45 obligaciones financieras </t>
  </si>
  <si>
    <t xml:space="preserve">total pasivo  corriente </t>
  </si>
  <si>
    <t xml:space="preserve">23 productos en proceso </t>
  </si>
  <si>
    <t xml:space="preserve">19 estimaciones de cobranza dudosa </t>
  </si>
  <si>
    <t>Pasivo no corriente</t>
  </si>
  <si>
    <t xml:space="preserve">20 mercaderia </t>
  </si>
  <si>
    <t xml:space="preserve">total activo corriente </t>
  </si>
  <si>
    <t xml:space="preserve">total pasivo no corriente </t>
  </si>
  <si>
    <t>total pasivo</t>
  </si>
  <si>
    <t>Activo no CTE</t>
  </si>
  <si>
    <t xml:space="preserve">Patrimonio </t>
  </si>
  <si>
    <t xml:space="preserve">31 PROPIEDAD DE INVERSION </t>
  </si>
  <si>
    <t>50 capital</t>
  </si>
  <si>
    <t>33 propiedad planta y equipo</t>
  </si>
  <si>
    <t>37 activo diferido</t>
  </si>
  <si>
    <t xml:space="preserve">59 resultados acumulados </t>
  </si>
  <si>
    <t xml:space="preserve">total activo no cte </t>
  </si>
  <si>
    <t>total patrimonio</t>
  </si>
  <si>
    <t>Total activo</t>
  </si>
  <si>
    <t>total P MAS PA</t>
  </si>
  <si>
    <t>21 productos acabados</t>
  </si>
  <si>
    <t xml:space="preserve">Estado de situacion financiera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</si>
</sst>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4" fontId="0" fillId="0" borderId="7" xfId="0" applyNumberFormat="1" applyBorder="1"/>
    <xf numFmtId="0" fontId="0" fillId="0" borderId="8" xfId="0" applyBorder="1"/>
    <xf numFmtId="4" fontId="0" fillId="0" borderId="6" xfId="0" applyNumberFormat="1" applyBorder="1"/>
    <xf numFmtId="0" fontId="0" fillId="0" borderId="9" xfId="0" applyBorder="1"/>
    <xf numFmtId="0" fontId="0" fillId="0" borderId="10" xfId="0" applyBorder="1"/>
    <xf numFmtId="4" fontId="0" fillId="0" borderId="11" xfId="0" applyNumberFormat="1" applyBorder="1"/>
    <xf numFmtId="4" fontId="0" fillId="0" borderId="2" xfId="0" applyNumberFormat="1" applyBorder="1"/>
    <xf numFmtId="0" fontId="0" fillId="0" borderId="7" xfId="0" applyBorder="1"/>
    <xf numFmtId="0" fontId="0" fillId="0" borderId="11" xfId="0" applyBorder="1"/>
    <xf numFmtId="0" fontId="1" fillId="0" borderId="0" xfId="0" applyFont="1"/>
    <xf numFmtId="0" fontId="0" fillId="2" borderId="3" xfId="0" applyFill="1" applyBorder="1"/>
    <xf numFmtId="0" fontId="0" fillId="2" borderId="0" xfId="0" applyFill="1"/>
    <xf numFmtId="0" fontId="0" fillId="3" borderId="8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99061</xdr:colOff>
      <xdr:row>0</xdr:row>
      <xdr:rowOff>160020</xdr:rowOff>
    </xdr:from>
    <xdr:to>
      <xdr:col>5</xdr:col>
      <xdr:colOff>533400</xdr:colOff>
      <xdr:row>14</xdr:row>
      <xdr:rowOff>2472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ED40D47-DD7F-911D-1065-CCF2AC9552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061" y="160020"/>
          <a:ext cx="4396739" cy="24027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68581</xdr:rowOff>
    </xdr:from>
    <xdr:to>
      <xdr:col>6</xdr:col>
      <xdr:colOff>126731</xdr:colOff>
      <xdr:row>34</xdr:row>
      <xdr:rowOff>144781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97D12C1-6D4F-3404-27E7-393BBBD3E4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726181"/>
          <a:ext cx="4881611" cy="26365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18C0A-329A-4BD6-81B3-563CF27BECB5}">
  <dimension ref="F1:P46"/>
  <sheetViews>
    <sheetView tabSelected="1" topLeftCell="A16" workbookViewId="0">
      <selection activeCell="L23" sqref="L23:N23"/>
    </sheetView>
  </sheetViews>
  <sheetFormatPr baseColWidth="10" defaultRowHeight="14.4" x14ac:dyDescent="0.3"/>
  <sheetData>
    <row r="1" spans="6:10" x14ac:dyDescent="0.3">
      <c r="H1" s="1"/>
      <c r="I1" s="1"/>
    </row>
    <row r="2" spans="6:10" x14ac:dyDescent="0.3">
      <c r="G2" s="2"/>
      <c r="H2" s="17" t="s">
        <v>0</v>
      </c>
      <c r="I2" s="18"/>
      <c r="J2" s="4"/>
    </row>
    <row r="3" spans="6:10" x14ac:dyDescent="0.3">
      <c r="F3" s="14"/>
      <c r="G3" s="5"/>
      <c r="H3" s="5"/>
      <c r="I3" s="5"/>
      <c r="J3" s="6"/>
    </row>
    <row r="4" spans="6:10" x14ac:dyDescent="0.3">
      <c r="G4" s="4"/>
      <c r="J4" s="14"/>
    </row>
    <row r="5" spans="6:10" x14ac:dyDescent="0.3">
      <c r="F5" s="14"/>
      <c r="G5" t="s">
        <v>1</v>
      </c>
      <c r="J5" s="7">
        <v>150000</v>
      </c>
    </row>
    <row r="6" spans="6:10" x14ac:dyDescent="0.3">
      <c r="G6" s="4" t="s">
        <v>2</v>
      </c>
      <c r="J6" s="7">
        <v>-100000</v>
      </c>
    </row>
    <row r="7" spans="6:10" x14ac:dyDescent="0.3">
      <c r="G7" s="8" t="s">
        <v>3</v>
      </c>
      <c r="H7" s="5"/>
      <c r="I7" s="5"/>
      <c r="J7" s="9">
        <f>+J5+J6</f>
        <v>50000</v>
      </c>
    </row>
    <row r="8" spans="6:10" x14ac:dyDescent="0.3">
      <c r="G8" s="4"/>
      <c r="J8" s="7"/>
    </row>
    <row r="9" spans="6:10" x14ac:dyDescent="0.3">
      <c r="G9" s="4" t="s">
        <v>4</v>
      </c>
      <c r="J9" s="7">
        <v>-8000</v>
      </c>
    </row>
    <row r="10" spans="6:10" x14ac:dyDescent="0.3">
      <c r="G10" s="10" t="s">
        <v>5</v>
      </c>
      <c r="H10" s="1"/>
      <c r="J10" s="7">
        <v>-10000</v>
      </c>
    </row>
    <row r="11" spans="6:10" x14ac:dyDescent="0.3">
      <c r="G11" s="4" t="s">
        <v>6</v>
      </c>
      <c r="I11" s="5"/>
      <c r="J11" s="9">
        <f>+J7+J9+J10</f>
        <v>32000</v>
      </c>
    </row>
    <row r="12" spans="6:10" x14ac:dyDescent="0.3">
      <c r="G12" s="4"/>
      <c r="J12" s="7"/>
    </row>
    <row r="13" spans="6:10" x14ac:dyDescent="0.3">
      <c r="F13" s="14"/>
      <c r="G13" t="s">
        <v>7</v>
      </c>
      <c r="J13" s="7">
        <v>4500</v>
      </c>
    </row>
    <row r="14" spans="6:10" x14ac:dyDescent="0.3">
      <c r="G14" s="4" t="s">
        <v>8</v>
      </c>
      <c r="J14" s="7">
        <v>-5000</v>
      </c>
    </row>
    <row r="15" spans="6:10" x14ac:dyDescent="0.3">
      <c r="G15" s="4" t="s">
        <v>12</v>
      </c>
      <c r="J15" s="7">
        <v>2500</v>
      </c>
    </row>
    <row r="16" spans="6:10" x14ac:dyDescent="0.3">
      <c r="G16" s="8" t="s">
        <v>9</v>
      </c>
      <c r="H16" s="5"/>
      <c r="I16" s="5"/>
      <c r="J16" s="9">
        <f>+J11+J13+J14+J15</f>
        <v>34000</v>
      </c>
    </row>
    <row r="17" spans="7:16" x14ac:dyDescent="0.3">
      <c r="G17" s="8" t="s">
        <v>10</v>
      </c>
      <c r="H17" s="11"/>
      <c r="I17" s="5"/>
      <c r="J17" s="12">
        <f>+J16*29.5%</f>
        <v>10030</v>
      </c>
    </row>
    <row r="18" spans="7:16" x14ac:dyDescent="0.3">
      <c r="G18" s="3"/>
      <c r="I18" s="11"/>
      <c r="J18" s="13"/>
    </row>
    <row r="19" spans="7:16" x14ac:dyDescent="0.3">
      <c r="G19" s="3" t="s">
        <v>11</v>
      </c>
      <c r="H19" s="11"/>
      <c r="I19" s="11"/>
      <c r="J19" s="12">
        <f>+J16-J17</f>
        <v>23970</v>
      </c>
    </row>
    <row r="23" spans="7:16" x14ac:dyDescent="0.3">
      <c r="J23" s="1"/>
      <c r="K23" s="2"/>
      <c r="L23" s="19" t="s">
        <v>43</v>
      </c>
      <c r="M23" s="20"/>
      <c r="N23" s="21"/>
      <c r="O23" s="10"/>
    </row>
    <row r="24" spans="7:16" x14ac:dyDescent="0.3">
      <c r="J24" s="4" t="s">
        <v>13</v>
      </c>
      <c r="K24" s="3"/>
      <c r="L24" s="5"/>
      <c r="M24" s="15"/>
      <c r="N24" s="8" t="s">
        <v>14</v>
      </c>
      <c r="P24" s="15"/>
    </row>
    <row r="25" spans="7:16" x14ac:dyDescent="0.3">
      <c r="J25" s="8"/>
      <c r="K25" s="16"/>
      <c r="L25" s="5"/>
      <c r="N25" s="8"/>
      <c r="O25" s="5"/>
      <c r="P25" s="14"/>
    </row>
    <row r="26" spans="7:16" x14ac:dyDescent="0.3">
      <c r="I26" s="14"/>
      <c r="J26" s="4" t="s">
        <v>15</v>
      </c>
      <c r="M26" s="14"/>
      <c r="N26" t="s">
        <v>16</v>
      </c>
      <c r="P26" s="14"/>
    </row>
    <row r="27" spans="7:16" x14ac:dyDescent="0.3">
      <c r="J27" s="4"/>
      <c r="M27" s="14"/>
    </row>
    <row r="28" spans="7:16" x14ac:dyDescent="0.3">
      <c r="J28" s="4" t="s">
        <v>17</v>
      </c>
      <c r="M28" s="7">
        <v>60000</v>
      </c>
      <c r="N28" t="s">
        <v>18</v>
      </c>
      <c r="P28" s="7"/>
    </row>
    <row r="29" spans="7:16" x14ac:dyDescent="0.3">
      <c r="J29" s="4" t="s">
        <v>19</v>
      </c>
      <c r="M29" s="7"/>
      <c r="N29" s="4" t="s">
        <v>20</v>
      </c>
      <c r="P29" s="7"/>
    </row>
    <row r="30" spans="7:16" x14ac:dyDescent="0.3">
      <c r="J30" s="4" t="s">
        <v>21</v>
      </c>
      <c r="M30" s="7"/>
      <c r="N30" s="4" t="s">
        <v>22</v>
      </c>
      <c r="O30" s="1"/>
      <c r="P30" s="7">
        <f>12000*10</f>
        <v>120000</v>
      </c>
    </row>
    <row r="31" spans="7:16" x14ac:dyDescent="0.3">
      <c r="J31" t="s">
        <v>42</v>
      </c>
      <c r="M31" s="7">
        <v>25000</v>
      </c>
      <c r="N31" s="8" t="s">
        <v>23</v>
      </c>
      <c r="P31" s="9">
        <f>+P29+P30</f>
        <v>120000</v>
      </c>
    </row>
    <row r="32" spans="7:16" x14ac:dyDescent="0.3">
      <c r="J32" t="s">
        <v>24</v>
      </c>
      <c r="M32" s="7">
        <v>15000</v>
      </c>
      <c r="N32" s="4"/>
      <c r="P32" s="7"/>
    </row>
    <row r="33" spans="9:16" x14ac:dyDescent="0.3">
      <c r="I33" s="14"/>
      <c r="J33" s="4" t="s">
        <v>25</v>
      </c>
      <c r="M33" s="7"/>
      <c r="N33" s="4" t="s">
        <v>26</v>
      </c>
      <c r="P33" s="7"/>
    </row>
    <row r="34" spans="9:16" x14ac:dyDescent="0.3">
      <c r="J34" s="4" t="s">
        <v>27</v>
      </c>
      <c r="M34" s="7"/>
      <c r="N34" s="4" t="s">
        <v>20</v>
      </c>
      <c r="P34" s="7">
        <f>100000+150000</f>
        <v>250000</v>
      </c>
    </row>
    <row r="35" spans="9:16" x14ac:dyDescent="0.3">
      <c r="J35" s="8" t="s">
        <v>28</v>
      </c>
      <c r="K35" s="5"/>
      <c r="L35" s="5"/>
      <c r="M35" s="9">
        <f>SUM(M27:M34)</f>
        <v>100000</v>
      </c>
      <c r="N35" s="3" t="s">
        <v>29</v>
      </c>
      <c r="O35" s="11"/>
      <c r="P35" s="12">
        <f>+P34</f>
        <v>250000</v>
      </c>
    </row>
    <row r="36" spans="9:16" x14ac:dyDescent="0.3">
      <c r="I36" s="14"/>
      <c r="J36" s="4"/>
      <c r="M36" s="14"/>
      <c r="N36" s="8" t="s">
        <v>30</v>
      </c>
      <c r="O36" s="5"/>
      <c r="P36" s="9">
        <f>+P31+P35</f>
        <v>370000</v>
      </c>
    </row>
    <row r="37" spans="9:16" x14ac:dyDescent="0.3">
      <c r="I37" s="14"/>
      <c r="J37" s="4" t="s">
        <v>31</v>
      </c>
      <c r="N37" s="4" t="s">
        <v>32</v>
      </c>
      <c r="P37" s="7"/>
    </row>
    <row r="38" spans="9:16" x14ac:dyDescent="0.3">
      <c r="J38" s="4" t="str">
        <f>+J29</f>
        <v xml:space="preserve">12 cuentas por cobrar comerciales </v>
      </c>
      <c r="M38" s="7">
        <v>80000</v>
      </c>
      <c r="N38" s="4"/>
      <c r="P38" s="7"/>
    </row>
    <row r="39" spans="9:16" x14ac:dyDescent="0.3">
      <c r="J39" s="4" t="s">
        <v>33</v>
      </c>
      <c r="M39" s="7"/>
      <c r="N39" s="4" t="s">
        <v>34</v>
      </c>
      <c r="P39" s="7">
        <f>2000*5</f>
        <v>10000</v>
      </c>
    </row>
    <row r="40" spans="9:16" x14ac:dyDescent="0.3">
      <c r="J40" s="4" t="s">
        <v>35</v>
      </c>
      <c r="M40" s="7">
        <f>300000-30000</f>
        <v>270000</v>
      </c>
      <c r="N40" s="4"/>
      <c r="P40" s="7"/>
    </row>
    <row r="41" spans="9:16" x14ac:dyDescent="0.3">
      <c r="J41" s="4" t="s">
        <v>36</v>
      </c>
      <c r="M41" s="7"/>
      <c r="N41" s="4"/>
      <c r="P41" s="7"/>
    </row>
    <row r="42" spans="9:16" x14ac:dyDescent="0.3">
      <c r="J42" s="4"/>
      <c r="M42" s="7"/>
      <c r="N42" s="4" t="s">
        <v>37</v>
      </c>
      <c r="O42" s="1"/>
      <c r="P42" s="13">
        <v>70000</v>
      </c>
    </row>
    <row r="43" spans="9:16" x14ac:dyDescent="0.3">
      <c r="J43" s="8" t="s">
        <v>38</v>
      </c>
      <c r="K43" s="5"/>
      <c r="L43" s="5"/>
      <c r="M43" s="9">
        <f>SUM(M37:M42)</f>
        <v>350000</v>
      </c>
      <c r="N43" s="8" t="s">
        <v>39</v>
      </c>
      <c r="O43" s="5"/>
      <c r="P43" s="9">
        <f>+P39+P42</f>
        <v>80000</v>
      </c>
    </row>
    <row r="44" spans="9:16" x14ac:dyDescent="0.3">
      <c r="J44" s="10"/>
      <c r="K44" s="1"/>
      <c r="L44" s="1"/>
      <c r="N44" s="4"/>
      <c r="P44" s="7"/>
    </row>
    <row r="45" spans="9:16" x14ac:dyDescent="0.3">
      <c r="I45" s="14"/>
      <c r="J45" s="10"/>
      <c r="K45" s="1"/>
      <c r="M45" s="11"/>
      <c r="N45" s="1"/>
      <c r="P45" s="7"/>
    </row>
    <row r="46" spans="9:16" x14ac:dyDescent="0.3">
      <c r="J46" s="10" t="s">
        <v>40</v>
      </c>
      <c r="K46" s="1"/>
      <c r="L46" s="5"/>
      <c r="M46" s="12">
        <f>+M43+M35</f>
        <v>450000</v>
      </c>
      <c r="N46" s="10" t="s">
        <v>41</v>
      </c>
      <c r="O46" s="11"/>
      <c r="P46" s="12">
        <f>+P43+P36</f>
        <v>450000</v>
      </c>
    </row>
  </sheetData>
  <mergeCells count="1">
    <mergeCell ref="L23:N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mr.rios536@gmail.com</dc:creator>
  <cp:lastModifiedBy>mr.rios536@gmail.com</cp:lastModifiedBy>
  <dcterms:created xsi:type="dcterms:W3CDTF">2023-09-26T19:48:12Z</dcterms:created>
  <dcterms:modified xsi:type="dcterms:W3CDTF">2023-09-26T20:27:22Z</dcterms:modified>
</cp:coreProperties>
</file>