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orge\Downloads\"/>
    </mc:Choice>
  </mc:AlternateContent>
  <xr:revisionPtr revIDLastSave="0" documentId="8_{C117EE2F-ECFD-4E9B-945C-B4BFB12157BB}" xr6:coauthVersionLast="47" xr6:coauthVersionMax="47" xr10:uidLastSave="{00000000-0000-0000-0000-000000000000}"/>
  <bookViews>
    <workbookView xWindow="-108" yWindow="-108" windowWidth="23256" windowHeight="12456" firstSheet="1" activeTab="1" xr2:uid="{00000000-000D-0000-FFFF-FFFF00000000}"/>
  </bookViews>
  <sheets>
    <sheet name="Hoja2" sheetId="24" state="hidden" r:id="rId1"/>
    <sheet name="NIC 2" sheetId="4" r:id="rId2"/>
    <sheet name="NIC38" sheetId="6" r:id="rId3"/>
    <sheet name="NIC 16" sheetId="5" r:id="rId4"/>
    <sheet name="NIIF 16" sheetId="7" r:id="rId5"/>
    <sheet name="NIC 40" sheetId="8" r:id="rId6"/>
    <sheet name="NIC 36" sheetId="10" r:id="rId7"/>
    <sheet name="NIC 37" sheetId="11" r:id="rId8"/>
    <sheet name="NIIF 15" sheetId="12" r:id="rId9"/>
    <sheet name="NIC 41" sheetId="13" r:id="rId10"/>
    <sheet name="NIIF 5" sheetId="14" r:id="rId11"/>
  </sheets>
  <externalReferences>
    <externalReference r:id="rId12"/>
    <externalReference r:id="rId13"/>
    <externalReference r:id="rId14"/>
    <externalReference r:id="rId15"/>
    <externalReference r:id="rId16"/>
    <externalReference r:id="rId17"/>
    <externalReference r:id="rId18"/>
    <externalReference r:id="rId19"/>
  </externalReferences>
  <definedNames>
    <definedName name="_.">#REF!,#REF!</definedName>
    <definedName name="_y">#REF!,#REF!</definedName>
    <definedName name="activo">#REF!</definedName>
    <definedName name="Añitos">#REF!</definedName>
    <definedName name="AÑOS">#REF!</definedName>
    <definedName name="avila">[1]PEGR!$B$3:$C$1395</definedName>
    <definedName name="BALANCE">#REF!</definedName>
    <definedName name="BALGENERAL">#REF!</definedName>
    <definedName name="BANCOC12">#REF!</definedName>
    <definedName name="BANCOC16">#REF!</definedName>
    <definedName name="BANCOC42">#REF!</definedName>
    <definedName name="BBVA">#REF!</definedName>
    <definedName name="BCP">#REF!</definedName>
    <definedName name="BGABR7">[2]RC!$I$37:$I$40</definedName>
    <definedName name="BGAGO7">[2]RC!$I$77:$I$80</definedName>
    <definedName name="BGDIC7">[2]RC!$I$128:$I$175</definedName>
    <definedName name="BGENE7">[2]RC!$I$9:$I$12</definedName>
    <definedName name="BGFEB7">[2]RC!$I$19:$I$21</definedName>
    <definedName name="BGJUL7">[2]RC!$I$68:$I$69</definedName>
    <definedName name="BGJUN7">[2]RC!$I$58:$I$59</definedName>
    <definedName name="BGMAR7">[2]RC!$I$28:$I$30</definedName>
    <definedName name="BGMAY7">[2]RC!$I$48:$I$50</definedName>
    <definedName name="BGNOV7">[2]RC!$I$116:$I$119</definedName>
    <definedName name="BGOCT7">[2]RC!$I$103:$I$108</definedName>
    <definedName name="BGSET7">[2]RC!$I$88:$I$95</definedName>
    <definedName name="BNGABR7">[2]RC!$J$37:$J$40</definedName>
    <definedName name="BNGAGO7">[2]RC!$J$77:$J$80</definedName>
    <definedName name="BNGDIC7">[2]RC!$J$128:$J$175</definedName>
    <definedName name="BNGENE7">[2]RC!$J$9:$J$12</definedName>
    <definedName name="BNGFEB7">[2]RC!$J$19:$J$21</definedName>
    <definedName name="BNGJUL7">[2]RC!$J$68:$J$69</definedName>
    <definedName name="BNGJUN7">[2]RC!$J$58:$J$60</definedName>
    <definedName name="BNGMAR7">[2]RC!$J$28:$J$30</definedName>
    <definedName name="BNGMAY7">[2]RC!$J$48:$J$50</definedName>
    <definedName name="BNGNOV7">[2]RC!$J$116:$J$119</definedName>
    <definedName name="BNGOCT7">[2]RC!$J$103:$J$108</definedName>
    <definedName name="BNGSET7">[2]RC!$J$88:$J$95</definedName>
    <definedName name="BOLETA1212">#REF!</definedName>
    <definedName name="CAJA">#REF!</definedName>
    <definedName name="CAJAATMBANK">#REF!</definedName>
    <definedName name="CAJAC12">#REF!</definedName>
    <definedName name="CAJAC16">#REF!</definedName>
    <definedName name="CAJAC42">#REF!</definedName>
    <definedName name="CENTRARBANCOACAJA">#REF!</definedName>
    <definedName name="CENTRARCAJAATM">#REF!</definedName>
    <definedName name="CODIABR7">[2]RC!$H$37:$H$40</definedName>
    <definedName name="CODIAGO7">[2]RC!$H$77:$H$80</definedName>
    <definedName name="CODIDIC7">[2]RC!$H$128:$H$175</definedName>
    <definedName name="CODIENE7">[2]RC!$H$9:$H$12</definedName>
    <definedName name="CODIFEB7">[2]RC!$H$19:$H$21</definedName>
    <definedName name="CODIGO_LDS">'[3]5.1'!$E$8:$E$239</definedName>
    <definedName name="CODIJUL7">[2]RC!$H$68:$H$69</definedName>
    <definedName name="CODIJUN7">[2]RC!$H$58:$H$60</definedName>
    <definedName name="CODIMAR7">[2]RC!$H$28:$H$30</definedName>
    <definedName name="CODIMAY7">[2]RC!$H$48:$H$50</definedName>
    <definedName name="CODINOV7">[2]RC!$H$116:$H$119</definedName>
    <definedName name="CODIOCT7">[2]RC!$H$103:$H$108</definedName>
    <definedName name="CODISET7">[2]RC!$H$88:$H$95</definedName>
    <definedName name="CodNotaDeCredito">#REF!</definedName>
    <definedName name="CodNotaDeDebito">#REF!</definedName>
    <definedName name="COMPRA1">#REF!</definedName>
    <definedName name="COMPRA2">#REF!</definedName>
    <definedName name="COMPRA3">#REF!</definedName>
    <definedName name="COMPRA4">#REF!</definedName>
    <definedName name="COMPRA5">#REF!</definedName>
    <definedName name="COMPRA6">#REF!</definedName>
    <definedName name="COMPRA7">#REF!</definedName>
    <definedName name="COMPRA8">#REF!</definedName>
    <definedName name="COMPRA9">#REF!</definedName>
    <definedName name="COMPRAAATM">#REF!</definedName>
    <definedName name="COMPRABANCO">#REF!</definedName>
    <definedName name="COMPRACOMESTIBLE">#REF!</definedName>
    <definedName name="COMPRAGAS">#REF!</definedName>
    <definedName name="COMPRANOCOMESTIBLE">#REF!</definedName>
    <definedName name="COMPRAS">#REF!</definedName>
    <definedName name="CONTROLDEGASTOS">#REF!</definedName>
    <definedName name="CUENTA1211">#REF!</definedName>
    <definedName name="DATACOMPRA">#REF!,#REF!,#REF!,#REF!,#REF!,#REF!,#REF!,#REF!</definedName>
    <definedName name="DATAVENTA">#REF!,#REF!,#REF!,#REF!,#REF!,#REF!,#REF!</definedName>
    <definedName name="DEBE">#REF!</definedName>
    <definedName name="DEBE_UD">'[3]5.1'!$O$8:$O$239</definedName>
    <definedName name="DEPOSITOENCUENTA">#REF!</definedName>
    <definedName name="DIARIO">#REF!</definedName>
    <definedName name="FACTBOL">#REF!</definedName>
    <definedName name="factura4212">#REF!</definedName>
    <definedName name="FILA">#REF!</definedName>
    <definedName name="FILABANCO">factura4212</definedName>
    <definedName name="FILAVENTA">#REF!</definedName>
    <definedName name="FONDOST">#REF!</definedName>
    <definedName name="GAA">#REF!</definedName>
    <definedName name="HABER_UD">'[3]5.1'!$P$8:$P$239</definedName>
    <definedName name="hojadecostos">#REF!</definedName>
    <definedName name="INVINICIAL">#REF!</definedName>
    <definedName name="José">#REF!,#REF!</definedName>
    <definedName name="juan">#REF!,#REF!</definedName>
    <definedName name="k">#REF!,#REF!</definedName>
    <definedName name="KARDEX">#REF!</definedName>
    <definedName name="LCB_DEBE_1.1">'[4]LIBRO CAJA'!$F$8:$F$12</definedName>
    <definedName name="LIBROBANCOS">#REF!</definedName>
    <definedName name="lINEAS">#REF!</definedName>
    <definedName name="LISTA_DE_RUCS">#REF!</definedName>
    <definedName name="MAYOR">#REF!</definedName>
    <definedName name="MESES">#REF!</definedName>
    <definedName name="mesesitos">#REF!</definedName>
    <definedName name="N_PCGE">[3]PCGE!$B$4:$B$1817</definedName>
    <definedName name="NOTACREDE">#REF!</definedName>
    <definedName name="NUEVACOMPRA">#REF!</definedName>
    <definedName name="NUEVAVENTA">#REF!</definedName>
    <definedName name="NUMINI">#REF!</definedName>
    <definedName name="ÑÑÑÑÑÑÑÑÑÑÑÑÑÑÑÑ">#REF!,#REF!</definedName>
    <definedName name="ooooooooooooo">#REF!,#REF!</definedName>
    <definedName name="PAGAR4211">#REF!</definedName>
    <definedName name="PAGOYAPE">#REF!</definedName>
    <definedName name="PCGE">[5]PCGE!$A$2:$B$1817</definedName>
    <definedName name="pdf">#REF!</definedName>
    <definedName name="PDFER">#REF!</definedName>
    <definedName name="PDFSF">#REF!</definedName>
    <definedName name="PDFVENTA">#REF!</definedName>
    <definedName name="PDFVENTAS">#REF!</definedName>
    <definedName name="pla">#REF!</definedName>
    <definedName name="PLAN">#REF!</definedName>
    <definedName name="PLANILLAS">#REF!</definedName>
    <definedName name="PRESTAMO161">#REF!</definedName>
    <definedName name="RENTA4017">#REF!</definedName>
    <definedName name="Ruc">#REF!</definedName>
    <definedName name="RutaChrome">#REF!</definedName>
    <definedName name="RutaPrincipal">#REF!</definedName>
    <definedName name="RutaRaiz">#REF!</definedName>
    <definedName name="SERIEB">#REF!</definedName>
    <definedName name="SERIEF">#REF!</definedName>
    <definedName name="SERIENC">#REF!</definedName>
    <definedName name="SERIEND">#REF!</definedName>
    <definedName name="T_TRIB">[3]TAB!$A$345:$B$364</definedName>
    <definedName name="TABLA">[6]PCGE!$A$2:$B$1767</definedName>
    <definedName name="TARJETACREDITO">#REF!</definedName>
    <definedName name="TARJETADEBITO">#REF!</definedName>
    <definedName name="Vanessa">'[7]PLAN CONTABLE'!$1:$1048576</definedName>
    <definedName name="VENCII">[8]CRONOGRAMA!$C$83:$D$452</definedName>
    <definedName name="VENTA1">#REF!</definedName>
    <definedName name="VENTA2">#REF!</definedName>
    <definedName name="VENTA3">#REF!</definedName>
    <definedName name="VENTA4">#REF!</definedName>
    <definedName name="VENTA5">#REF!</definedName>
    <definedName name="VENTA6">#REF!</definedName>
    <definedName name="VENTA7">#REF!</definedName>
    <definedName name="VENTAACAJA">#REF!</definedName>
    <definedName name="VENTABANCO">#REF!</definedName>
    <definedName name="VENTACOME">#REF!</definedName>
    <definedName name="VENTANOCOME">#REF!</definedName>
    <definedName name="VENTAS">#REF!</definedName>
    <definedName name="VENTASUMI">#REF!</definedName>
    <definedName name="x">#REF!,#REF!</definedName>
  </definedNames>
  <calcPr calcId="191028"/>
</workbook>
</file>

<file path=xl/calcChain.xml><?xml version="1.0" encoding="utf-8"?>
<calcChain xmlns="http://schemas.openxmlformats.org/spreadsheetml/2006/main">
  <c r="D16" i="10" l="1"/>
  <c r="M12" i="5"/>
  <c r="L15" i="5"/>
  <c r="L8" i="5"/>
  <c r="J11" i="6"/>
  <c r="J10" i="6"/>
  <c r="F18" i="6"/>
  <c r="G24" i="6"/>
  <c r="E18" i="7"/>
  <c r="C17" i="7"/>
  <c r="E11" i="7" s="1"/>
  <c r="F21" i="6"/>
  <c r="G14" i="4"/>
  <c r="F56" i="6"/>
  <c r="I43" i="8" l="1"/>
  <c r="I41" i="8"/>
  <c r="H38" i="8"/>
  <c r="L8" i="8"/>
  <c r="L7" i="8" s="1"/>
  <c r="G54" i="6"/>
  <c r="F53" i="6"/>
  <c r="G56" i="6"/>
  <c r="F91" i="14"/>
  <c r="E90" i="14"/>
  <c r="F93" i="14"/>
  <c r="E93" i="14"/>
  <c r="E16" i="14" l="1"/>
  <c r="F66" i="14"/>
  <c r="F71" i="14" s="1"/>
  <c r="F102" i="14" s="1"/>
  <c r="F104" i="14" s="1"/>
  <c r="H13" i="12"/>
  <c r="H15" i="12"/>
  <c r="D14" i="12"/>
  <c r="E22" i="12"/>
  <c r="D44" i="12"/>
  <c r="G25" i="7"/>
  <c r="D16" i="7"/>
  <c r="M5" i="5"/>
  <c r="N5" i="5"/>
  <c r="M6" i="5"/>
  <c r="N6" i="5"/>
  <c r="N7" i="5"/>
  <c r="N8" i="5"/>
  <c r="I31" i="5"/>
  <c r="I29" i="8"/>
  <c r="I31" i="8" s="1"/>
  <c r="F10" i="6"/>
  <c r="G35" i="6"/>
  <c r="G37" i="6" s="1"/>
  <c r="L11" i="5"/>
  <c r="E17" i="10"/>
  <c r="I38" i="10" s="1"/>
  <c r="I40" i="10" s="1"/>
  <c r="H36" i="10"/>
  <c r="H40" i="10" s="1"/>
  <c r="E47" i="12"/>
  <c r="E36" i="12"/>
  <c r="F21" i="14"/>
  <c r="F81" i="14"/>
  <c r="F87" i="14" s="1"/>
  <c r="F25" i="14"/>
  <c r="G10" i="4"/>
  <c r="F24" i="4" s="1"/>
  <c r="G11" i="4"/>
  <c r="I30" i="10"/>
  <c r="I32" i="10" s="1"/>
  <c r="J12" i="6"/>
  <c r="G48" i="6" s="1"/>
  <c r="G50" i="6" s="1"/>
  <c r="I21" i="5"/>
  <c r="I18" i="8"/>
  <c r="I20" i="8" s="1"/>
  <c r="K42" i="14"/>
  <c r="K38" i="14"/>
  <c r="M40" i="14"/>
  <c r="E51" i="14" s="1"/>
  <c r="E57" i="14" s="1"/>
  <c r="F55" i="14"/>
  <c r="F57" i="14" s="1"/>
  <c r="B17" i="13"/>
  <c r="E19" i="13"/>
  <c r="E22" i="13"/>
  <c r="D30" i="13"/>
  <c r="E34" i="13"/>
  <c r="M8" i="5"/>
  <c r="H18" i="5"/>
  <c r="E85" i="14"/>
  <c r="E87" i="14" s="1"/>
  <c r="H15" i="5"/>
  <c r="H15" i="8"/>
  <c r="H20" i="8" s="1"/>
  <c r="H28" i="5"/>
  <c r="F32" i="6"/>
  <c r="F37" i="6" s="1"/>
  <c r="H26" i="8"/>
  <c r="H43" i="8"/>
  <c r="H26" i="10"/>
  <c r="H32" i="10" s="1"/>
  <c r="E20" i="4"/>
  <c r="E29" i="14"/>
  <c r="E31" i="14" s="1"/>
  <c r="F51" i="14"/>
  <c r="F40" i="14"/>
  <c r="F44" i="14"/>
  <c r="E44" i="14"/>
  <c r="E36" i="13"/>
  <c r="D36" i="13"/>
  <c r="E49" i="12"/>
  <c r="D49" i="12"/>
  <c r="E38" i="12"/>
  <c r="D38" i="12"/>
  <c r="E24" i="12"/>
  <c r="D24" i="12"/>
  <c r="G35" i="11"/>
  <c r="F35" i="11"/>
  <c r="G26" i="11"/>
  <c r="F26" i="11"/>
  <c r="H31" i="8"/>
  <c r="D48" i="7"/>
  <c r="I19" i="6"/>
  <c r="I33" i="5"/>
  <c r="H33" i="5"/>
  <c r="I23" i="5"/>
  <c r="H23" i="5"/>
  <c r="N9" i="5"/>
  <c r="O5" i="5"/>
  <c r="E26" i="4"/>
  <c r="G26" i="7" l="1"/>
  <c r="H26" i="7" s="1"/>
  <c r="G26" i="6"/>
  <c r="F44" i="6"/>
  <c r="F50" i="6" s="1"/>
  <c r="E62" i="14"/>
  <c r="E71" i="14" s="1"/>
  <c r="E99" i="14" s="1"/>
  <c r="E104" i="14" s="1"/>
  <c r="F31" i="14"/>
  <c r="H25" i="7"/>
  <c r="I25" i="7" s="1"/>
  <c r="C19" i="7"/>
  <c r="G28" i="7"/>
  <c r="I26" i="7"/>
  <c r="G27" i="7"/>
  <c r="G29" i="7"/>
  <c r="F26" i="4"/>
  <c r="I46" i="5" l="1"/>
  <c r="H42" i="5"/>
  <c r="F26" i="6"/>
  <c r="H27" i="7"/>
  <c r="I27" i="7" s="1"/>
  <c r="H29" i="7"/>
  <c r="I29" i="7" s="1"/>
  <c r="G30" i="7"/>
  <c r="H28" i="7"/>
  <c r="I28" i="7" s="1"/>
  <c r="F18" i="7"/>
  <c r="F19" i="7" s="1"/>
  <c r="D24" i="7"/>
  <c r="H66" i="7"/>
  <c r="H48" i="5" l="1"/>
  <c r="H53" i="5"/>
  <c r="H57" i="5" s="1"/>
  <c r="I48" i="5"/>
  <c r="I55" i="5"/>
  <c r="I57" i="5" s="1"/>
  <c r="I30" i="7"/>
  <c r="H30" i="7"/>
  <c r="F25" i="7"/>
  <c r="H36" i="7"/>
  <c r="H77" i="7"/>
  <c r="H86" i="7" s="1"/>
  <c r="H89" i="7" l="1"/>
  <c r="I87" i="7"/>
  <c r="I89" i="7" s="1"/>
  <c r="H83" i="7"/>
  <c r="I81" i="7"/>
  <c r="H63" i="7"/>
  <c r="H45" i="7"/>
  <c r="H53" i="7" s="1"/>
  <c r="E25" i="7"/>
  <c r="I38" i="7"/>
  <c r="H40" i="7"/>
  <c r="H56" i="7" l="1"/>
  <c r="I54" i="7"/>
  <c r="I56" i="7" s="1"/>
  <c r="H61" i="7"/>
  <c r="D25" i="7"/>
  <c r="I40" i="7"/>
  <c r="I48" i="7"/>
  <c r="H50" i="7"/>
  <c r="I83" i="7"/>
  <c r="H71" i="7" l="1"/>
  <c r="I69" i="7"/>
  <c r="I50" i="7"/>
  <c r="F26" i="7"/>
  <c r="E26" i="7" l="1"/>
  <c r="D26" i="7" s="1"/>
  <c r="I71" i="7"/>
  <c r="F27" i="7" l="1"/>
  <c r="E27" i="7" l="1"/>
  <c r="D27" i="7" s="1"/>
  <c r="F28" i="7" l="1"/>
  <c r="E28" i="7" l="1"/>
  <c r="D28" i="7" s="1"/>
  <c r="F29" i="7" l="1"/>
  <c r="E29" i="7" l="1"/>
  <c r="D29" i="7" s="1"/>
  <c r="F30" i="7"/>
</calcChain>
</file>

<file path=xl/sharedStrings.xml><?xml version="1.0" encoding="utf-8"?>
<sst xmlns="http://schemas.openxmlformats.org/spreadsheetml/2006/main" count="535" uniqueCount="277">
  <si>
    <t xml:space="preserve">Activos biologicos </t>
  </si>
  <si>
    <t>TRIBUTOS</t>
  </si>
  <si>
    <t>TOTAL</t>
  </si>
  <si>
    <t>OBLIGACIONES FINANCIERAS</t>
  </si>
  <si>
    <t>PROVISIONES</t>
  </si>
  <si>
    <t>Unidades de transporte</t>
  </si>
  <si>
    <t>Equipos diversos</t>
  </si>
  <si>
    <t xml:space="preserve">NIC 2 - INVENTARIOS </t>
  </si>
  <si>
    <t>PRECIO</t>
  </si>
  <si>
    <t>UNIDADES</t>
  </si>
  <si>
    <t>VALOR DE LA EMPRESA</t>
  </si>
  <si>
    <t>VALOR DE MERCADO</t>
  </si>
  <si>
    <t>SE RECONOCE QUE SI HAY DESVALORIZACIÒN EN EL INVENTARIO AL MES DE AGOSTO</t>
  </si>
  <si>
    <t>Código</t>
  </si>
  <si>
    <t>Concepto</t>
  </si>
  <si>
    <t>Debe</t>
  </si>
  <si>
    <t>Haber</t>
  </si>
  <si>
    <t>COSTOS DE VENTAS</t>
  </si>
  <si>
    <t>Gastos por la devalorizacion de inventarios al costo</t>
  </si>
  <si>
    <t>Productos terminandos</t>
  </si>
  <si>
    <t>DESVALORIZACION DE EXISTENCIAS</t>
  </si>
  <si>
    <t>Mercaderias</t>
  </si>
  <si>
    <t>29111</t>
  </si>
  <si>
    <t>costo</t>
  </si>
  <si>
    <t xml:space="preserve">POR LA DESVALORIZACION DE LAS MERCADERIAS </t>
  </si>
  <si>
    <t>NIC 16-PROPIEDAD, PLANTA Y EQUIPO</t>
  </si>
  <si>
    <t>Costo</t>
  </si>
  <si>
    <t>IGV</t>
  </si>
  <si>
    <t>Total</t>
  </si>
  <si>
    <t>Base imponible</t>
  </si>
  <si>
    <t>Precio IBM</t>
  </si>
  <si>
    <t>Flete</t>
  </si>
  <si>
    <t>Instalación</t>
  </si>
  <si>
    <t>Valor Residual</t>
  </si>
  <si>
    <t>S/ 35,000.00</t>
  </si>
  <si>
    <t>Realizar los asientos contables correpondientes. Medición Inicial y Medición Posterior.</t>
  </si>
  <si>
    <t>CÓDIGO</t>
  </si>
  <si>
    <t>CONCEPTO</t>
  </si>
  <si>
    <t>DEBE</t>
  </si>
  <si>
    <t>HABER</t>
  </si>
  <si>
    <t>COSTO DE PPE</t>
  </si>
  <si>
    <t>PROPIEDAD, PLANTA Y EQUIPO</t>
  </si>
  <si>
    <t>Equipo para procesamiento de información</t>
  </si>
  <si>
    <t>Vida Util</t>
  </si>
  <si>
    <t>7</t>
  </si>
  <si>
    <t>Depreciacion</t>
  </si>
  <si>
    <t>CUENTAS POR COBRAR DIVERSAS – TERCEROS</t>
  </si>
  <si>
    <t>Tributos por acreditar</t>
  </si>
  <si>
    <t>IGV por acreditar en compras</t>
  </si>
  <si>
    <t>CUENTAS POR PAGAR DIVERSAS – TERCEROS</t>
  </si>
  <si>
    <t>Pasivos por compra de activo inmovilizado</t>
  </si>
  <si>
    <t>Propiedad, planta y equipo</t>
  </si>
  <si>
    <t>POR LA COMPRA DE LAS MAQUINAS ENVASADORAS</t>
  </si>
  <si>
    <t>EFECTIVO Y EQUIVALENTES DE EFECTIVO</t>
  </si>
  <si>
    <t>Cuentas corrientes en instituciones financieras</t>
  </si>
  <si>
    <t>Cuentas corrientes operativas</t>
  </si>
  <si>
    <t>VALUACIÓN Y DETERIORO DE ACTIVOS Y PROVISIONES</t>
  </si>
  <si>
    <t>Depreciación de propiedad, planta y equipo</t>
  </si>
  <si>
    <t>Depreciación de propiedad, planta y equipo - Costo</t>
  </si>
  <si>
    <t>Maquinarias y equipos de explotación</t>
  </si>
  <si>
    <t>DEPRECIACIÓN y AMORTIZACIÓN ACUMULADOS</t>
  </si>
  <si>
    <t>Depreciación acumulada de propiedad, planta y equipo</t>
  </si>
  <si>
    <t>Depreciación acumulada - Costo</t>
  </si>
  <si>
    <t>x/x Por la depreciacion del activo</t>
  </si>
  <si>
    <t>CARGAS IMPUTABLES A CUENTAS DE COSTOS Y GASTOS</t>
  </si>
  <si>
    <t>Cargas imputables a cuentas de costos y gastos</t>
  </si>
  <si>
    <t>x/x Por el destino del gasto</t>
  </si>
  <si>
    <t>NIC 38-INTANGIBLES</t>
  </si>
  <si>
    <t xml:space="preserve">Concepto </t>
  </si>
  <si>
    <t>S/</t>
  </si>
  <si>
    <t>AMORTIZACION</t>
  </si>
  <si>
    <t xml:space="preserve">Adquisición </t>
  </si>
  <si>
    <t>ANUAL</t>
  </si>
  <si>
    <t>Insatalación</t>
  </si>
  <si>
    <t>MENSUAL</t>
  </si>
  <si>
    <t>INTANGIBLES</t>
  </si>
  <si>
    <t>Programas de computadora (software)</t>
  </si>
  <si>
    <t>Aplicaciones informativas</t>
  </si>
  <si>
    <t xml:space="preserve">CUENTAS POR COBRAR  DIVERSAS - TERCEROS </t>
  </si>
  <si>
    <t>Tributos por acreeditar</t>
  </si>
  <si>
    <t>IGV por acreeditar en compras</t>
  </si>
  <si>
    <t>CUENTAS POR PAGAR DIVERSAS - TERCEROS</t>
  </si>
  <si>
    <t>Intangibles</t>
  </si>
  <si>
    <t>POR LA ADQUISICION DEL SOFTWARE</t>
  </si>
  <si>
    <t>Cuentas corrientes en Institucions financieras</t>
  </si>
  <si>
    <t>POR LA CANCELACIÒN DEL SOFTWARE</t>
  </si>
  <si>
    <t>CODIGO</t>
  </si>
  <si>
    <t xml:space="preserve">VALUACION Y DETERIORO DE ACTIVOS Y PROVICIONES </t>
  </si>
  <si>
    <t>Amortizacion de intangibles</t>
  </si>
  <si>
    <t>Amortizacion de intangibles - costo</t>
  </si>
  <si>
    <t>Programas de computadora ( software)</t>
  </si>
  <si>
    <t>DEPRECIACIÓN Y AMORTIZACIÓN ACUMULADAS</t>
  </si>
  <si>
    <t>Amortización acumulada</t>
  </si>
  <si>
    <t>Intangibles - costo</t>
  </si>
  <si>
    <t>NIIF 16 ARRENDAMIENTOS</t>
  </si>
  <si>
    <t>Duracion de contrato</t>
  </si>
  <si>
    <t>años</t>
  </si>
  <si>
    <t>Cuota anual</t>
  </si>
  <si>
    <t>Tasa de interes anual</t>
  </si>
  <si>
    <t xml:space="preserve">Vida util del activo </t>
  </si>
  <si>
    <t>Opciòn de compra</t>
  </si>
  <si>
    <t>SALDO</t>
  </si>
  <si>
    <t>AMORTIZACIÓN</t>
  </si>
  <si>
    <t>INTERES</t>
  </si>
  <si>
    <t>CUOTA</t>
  </si>
  <si>
    <t>PAGO</t>
  </si>
  <si>
    <t xml:space="preserve">DEBE </t>
  </si>
  <si>
    <t>ACTIVOS POR DERECHO DE USO</t>
  </si>
  <si>
    <t>Propiedad planta equipo - arrendamiento financiero</t>
  </si>
  <si>
    <t>OBIGACIONES FINANCIERAS</t>
  </si>
  <si>
    <t xml:space="preserve">Contratos de arrendamiento financiero.                         </t>
  </si>
  <si>
    <t>01/06 POR EL REGISTO DE LA ADQUISICIÓN DE EQUIPO.</t>
  </si>
  <si>
    <t>GASTOS FINANCIEROS</t>
  </si>
  <si>
    <t>Intereses por préstamos y otras obligaciones.</t>
  </si>
  <si>
    <t>Contratos  de arrendamiento financiero</t>
  </si>
  <si>
    <t>Costos de financiación por pagar</t>
  </si>
  <si>
    <t>X/X POR EL RECONCIMIENTO DE LOS INTERESES</t>
  </si>
  <si>
    <t xml:space="preserve">OBLIGACIONES FINANCIERAS                        </t>
  </si>
  <si>
    <t xml:space="preserve">Contratos de arrendamiento financiero. </t>
  </si>
  <si>
    <t xml:space="preserve">Contratos  de arrendamiento financiero			</t>
  </si>
  <si>
    <t xml:space="preserve">IGV por acreditar en compras </t>
  </si>
  <si>
    <t>POR EL PAGO DE LA PRIMERA CUOTA</t>
  </si>
  <si>
    <t>Depreciación de activos por derecho de uso – arrendamiento financiero.</t>
  </si>
  <si>
    <t>Equipos  diversos</t>
  </si>
  <si>
    <t>DEPRECIACIÓN ACUMULADA PROPIEDAD,PLANTA Y EQUIPO ARRENDAMIENDO FINANCIERO</t>
  </si>
  <si>
    <t>EQUIPOS DIVERSOS</t>
  </si>
  <si>
    <t>COSTO</t>
  </si>
  <si>
    <t>POR LA DEPRECICION</t>
  </si>
  <si>
    <t>NIC 40 PROPIEDADES DE INVERSIÓN</t>
  </si>
  <si>
    <t>PROPIEDADES DE INVERSIÓN</t>
  </si>
  <si>
    <t>TERRENOS</t>
  </si>
  <si>
    <t>URBANOS</t>
  </si>
  <si>
    <t>CUENTAS POR PAGAR DIVERSAS-TERCEROS</t>
  </si>
  <si>
    <t>PASIVOS POR COMPRA DE ACTIVO INMOVILIZADO</t>
  </si>
  <si>
    <t>PROPIEDADES DE INVERSIÒN</t>
  </si>
  <si>
    <t>MEDICIÒN INICIAL-RECONOCIMIENTO</t>
  </si>
  <si>
    <t>EFECTIVO Y EQUIVALENTE DE EFECTIVO</t>
  </si>
  <si>
    <t>CUENTAS CORRIENTES EN INSTITUCIONES FINANCIERA</t>
  </si>
  <si>
    <t>CUENTAS CORRIENTES OPERATIVAS</t>
  </si>
  <si>
    <t>MEDICIÒN INICIAL-CANCELACIÒN</t>
  </si>
  <si>
    <t>ACTIVO INMOVILIZADO</t>
  </si>
  <si>
    <t>VALOR RAZONABLE</t>
  </si>
  <si>
    <t>NIC 36 - DETERIORO DEL VALOR DE LOS ACTIVOS</t>
  </si>
  <si>
    <t>$</t>
  </si>
  <si>
    <t>VALOR EN LIBRO</t>
  </si>
  <si>
    <t>Importe Recuperable</t>
  </si>
  <si>
    <t>Valor razonable</t>
  </si>
  <si>
    <t>Costo de venta</t>
  </si>
  <si>
    <t>VALOR USO</t>
  </si>
  <si>
    <t>DETERIORO</t>
  </si>
  <si>
    <t>Deterioro del valor de los activos</t>
  </si>
  <si>
    <t>Desvalorización de propiedad, planta y equipo</t>
  </si>
  <si>
    <t>DESVALORIZACIÓN DE ACTIVO INMOVILIZADO</t>
  </si>
  <si>
    <t xml:space="preserve"> Por el deterioro del activo</t>
  </si>
  <si>
    <t xml:space="preserve">X EL DESTINO </t>
  </si>
  <si>
    <t>x/x Por el destino de la provision</t>
  </si>
  <si>
    <t>PROVISIONES, PASIVOS CONTINGENTES Y ACTIVOS CONTINGENTES</t>
  </si>
  <si>
    <t>INDENTIFICAR SI ES PASIVO, PROVICION O ACTIVO CONTIGENTE</t>
  </si>
  <si>
    <t>En este caso la empresa cuena con una obligacion presente, hay probabilidad de salida de fondos y se puede estimar el importe de dicha obligacion por lo tanto se trata de una provision</t>
  </si>
  <si>
    <t>Asiento contable</t>
  </si>
  <si>
    <t>S/. 500,000.00</t>
  </si>
  <si>
    <t>S/. 15,000.00</t>
  </si>
  <si>
    <t>Valuación y deterioro de activos y provisiones</t>
  </si>
  <si>
    <t>Amortización de intangibles</t>
  </si>
  <si>
    <t>Otras provisiones</t>
  </si>
  <si>
    <t>Provisión para garantías</t>
  </si>
  <si>
    <t>Por el reconocimiento de la provision de garantia</t>
  </si>
  <si>
    <t>Gastos de Ventas</t>
  </si>
  <si>
    <t>Publicidad</t>
  </si>
  <si>
    <t>Cargas cubiertas por provisiones</t>
  </si>
  <si>
    <t>Por la tranferencia al gasto</t>
  </si>
  <si>
    <t>INGRESOS DE ACTIVIDADES ORDINARIAS PROCEDENTES DE CLIENTES</t>
  </si>
  <si>
    <t>CUENTA</t>
  </si>
  <si>
    <t>CANTIDAD</t>
  </si>
  <si>
    <t>CUENTAS POR COBRAR COMERCIALES – TERCEROS</t>
  </si>
  <si>
    <t>UNIDAD DE MEDIDA</t>
  </si>
  <si>
    <t>TM</t>
  </si>
  <si>
    <t>Facturas, boletas y otros comprobantes por cobrar</t>
  </si>
  <si>
    <t>TOTAL EN KILOS</t>
  </si>
  <si>
    <t>Emitidas en cartera</t>
  </si>
  <si>
    <t>PRECIO POR KG</t>
  </si>
  <si>
    <t>TOTAL VENTA</t>
  </si>
  <si>
    <t>Gobierno nacional</t>
  </si>
  <si>
    <t xml:space="preserve">Impuesto general a las ventas </t>
  </si>
  <si>
    <t>IGV - Cuenta propia</t>
  </si>
  <si>
    <t>VENTAS</t>
  </si>
  <si>
    <t>Mercaderías - venta de exportación</t>
  </si>
  <si>
    <t>Terceros</t>
  </si>
  <si>
    <t xml:space="preserve">Por la venta </t>
  </si>
  <si>
    <t>COSTO DE VENTAS</t>
  </si>
  <si>
    <t>Mercaderías</t>
  </si>
  <si>
    <t>Mercaderías - exportación</t>
  </si>
  <si>
    <t xml:space="preserve">MERCADERÍA   </t>
  </si>
  <si>
    <t>Mercadería</t>
  </si>
  <si>
    <t>Por el costo de ventas</t>
  </si>
  <si>
    <t>EFECTIVO Y EQUIVALENTE  DE FECTIVO</t>
  </si>
  <si>
    <t>Cuenta corriente en instituciones financieras</t>
  </si>
  <si>
    <t>Cuenta corriente operativa</t>
  </si>
  <si>
    <t>Por el pago de la mercaderia exportada</t>
  </si>
  <si>
    <t>NIC 41  AGRICULTURA</t>
  </si>
  <si>
    <t>SOLUCIÓN</t>
  </si>
  <si>
    <t>AÑO 2022</t>
  </si>
  <si>
    <t>DISPONIBLES PARA CULTIVAR</t>
  </si>
  <si>
    <t>Toneladas por hectarea</t>
  </si>
  <si>
    <t>TONELADAS DISPONIBLES</t>
  </si>
  <si>
    <t>Equivale 1 tonelada en el mercado</t>
  </si>
  <si>
    <t>AÑO 2024</t>
  </si>
  <si>
    <t xml:space="preserve">VALOR RAZONABLE </t>
  </si>
  <si>
    <t>VA =</t>
  </si>
  <si>
    <t xml:space="preserve">MEDICION POSTERIOR </t>
  </si>
  <si>
    <t xml:space="preserve">ACTIVOS BIOLÓGICOS </t>
  </si>
  <si>
    <t xml:space="preserve">Activos biológicos en desarrollo </t>
  </si>
  <si>
    <t xml:space="preserve">De origen vegetal </t>
  </si>
  <si>
    <t>GANANCIA POR MEDICIÓN DE ACTIVOS NO FINANCIEROS AL VALOR RAZONABLE</t>
  </si>
  <si>
    <t>Activo inmovilizado</t>
  </si>
  <si>
    <t xml:space="preserve">TOTAL </t>
  </si>
  <si>
    <t xml:space="preserve">ACTIVOS NO CORRIENTES MANTENIDOS PARA LA VENTA Y OPERACIONES DISCONTINUAS </t>
  </si>
  <si>
    <t>ACTIVOS NO CORRIENTES MANTENIDOS PARA LA VENTA</t>
  </si>
  <si>
    <t>Inmuebles, maquinaria y equipo</t>
  </si>
  <si>
    <t>Equipo de transporte</t>
  </si>
  <si>
    <t xml:space="preserve"> </t>
  </si>
  <si>
    <t>Depreciación acumulada – Propiedad, planta y equipo</t>
  </si>
  <si>
    <t>VALOR EN LIBROS</t>
  </si>
  <si>
    <t>costos</t>
  </si>
  <si>
    <t>DEPRECIACIÒN</t>
  </si>
  <si>
    <t>DEPRECIACIÓN, AMORTIZACIÓN Y AGOTAMIENTO ACUMULADOS</t>
  </si>
  <si>
    <t>Depreciacion acumulada de propiedad planta y equipo</t>
  </si>
  <si>
    <t xml:space="preserve">Depreciacion acumulada de costos </t>
  </si>
  <si>
    <t>Clasificacion de activos no  corrientes en venta</t>
  </si>
  <si>
    <t>PERDIDA POR MEDICIÓN DE ACTIVOS NO FINANCIEROS AL VALOR RAZONABLE</t>
  </si>
  <si>
    <t>Activo realizable</t>
  </si>
  <si>
    <t>Activos no corrientes mantenidos para la venta</t>
  </si>
  <si>
    <t>COSTO DE VENTA</t>
  </si>
  <si>
    <t>PERDIDA</t>
  </si>
  <si>
    <t>Desvalorización acumulada</t>
  </si>
  <si>
    <t>Venta de activo inmovilizado</t>
  </si>
  <si>
    <t>TRIBUTOS, CONTRAPRESTACIONES Y APORTES AL SISTEMA DE PENSIONES Y DE SALUD POR PAGAR</t>
  </si>
  <si>
    <t>Gobierno central</t>
  </si>
  <si>
    <t>Impuesto general a las ventas</t>
  </si>
  <si>
    <t>IGV – Cuenta propia</t>
  </si>
  <si>
    <t>OTROS INGRESOS DE GESTIÓN</t>
  </si>
  <si>
    <t>Enajenación de activos inmovilizados</t>
  </si>
  <si>
    <t>VENTA DE MAQUINARIA</t>
  </si>
  <si>
    <t>OTROS GASTOS DE GESTION</t>
  </si>
  <si>
    <t>Costo neto de enajenación de activos inmovilizados y operaciones discontinuadas</t>
  </si>
  <si>
    <t>Costo neto de enajenación de activos inmovilizados</t>
  </si>
  <si>
    <t xml:space="preserve"> Intangibles 
</t>
  </si>
  <si>
    <t>Depreciación acumulada – Inmuebles, maquinaria y equipo</t>
  </si>
  <si>
    <t>EFECTIVO Y EQ DE FECTIVO</t>
  </si>
  <si>
    <t>Cuenta corriente</t>
  </si>
  <si>
    <t>POR EL COBRO DE LA FACTURA</t>
  </si>
  <si>
    <t xml:space="preserve">La empresa LAREDO SAA se dedica a la venta al por mayor de azucar   y posee 550 unidades por un valor de 85,08 c/u unidades de un producto en inventario de las cuales se han mantenido en espera para la venta por un bajo consumo. Se esta generando un estudio de mercado el 15 de agosto y se encontro un VNR(valor neto realizable)  que cada bolza de azucar esta costanto 79,05 soles
</t>
  </si>
  <si>
    <t>El 1 de Mayo la empresa LAREDO SAA adquiere 1 equipo cosechador de caña de azucar (tractores) por un importe de 115,000 c/u soles financiandolo bajo una operación de arrendamiento financiero (leasing) con el BANCO  INTERBANK, en el cual nos presenta los siguientes datos:</t>
  </si>
  <si>
    <t>La empresa LAREDO SAA ofrece una garantia por el desperfecto de su produccion de la caña de azúcar. El monto de ventas asciende a 500,000.00. Según estadìstica de años anteriores, aproximadamente un 3% de esta producción vendida sale con desperctos y/o malograda.</t>
  </si>
  <si>
    <t>Por la medicion posterior diciembre 2024</t>
  </si>
  <si>
    <t>Por la medición al valor razonable de JUNIO 2024</t>
  </si>
  <si>
    <t>Reversión de cuentas - diciembre 2014</t>
  </si>
  <si>
    <t xml:space="preserve">El 01 de septiembre del 2024, la empresa LAREDO S.A.A realiza una exportación a un comprador en Colombia. 30 toneladas de azucar blanca marca San Jacinto, el cual su precio es S/.1,52 el Kg. El costo de Ventas es de S/. 19,800. Dicha mercaderia es revisada en aduanas de Colombia, el 06 del mismo mes en la cual se emite elcertificado de conformidad sanitaria de azucar blanca recibido. El 12 de Septiembre se efectua el pago de la mercaderia con abono a la cuenta corriente. </t>
  </si>
  <si>
    <t>Se adquiere 1 maquina para envasar azucar procesada. El 01.02.2024, por un precio de S/.115,000 c/u. El valor de mantenimiento es de S/.9,800 y se estima que cada maquina tiene una vida util de 7 años. La compra es cancelada 3 meses(01/05/2024)  despues de su adquisición. Ademas se han realizado  los siguientes desembolsos realcionados con la compra:</t>
  </si>
  <si>
    <t>GASTOS ADMINISTRATIVOS</t>
  </si>
  <si>
    <t>CARGAS IMPUTABLES</t>
  </si>
  <si>
    <t>GASTOS ADMINITRATIVO</t>
  </si>
  <si>
    <t>Se adquiere el 31.04.2024 un terreno con transferencia de la cuenta corriente por un valor de S/.260,100 de la cual se espera obtener una ganancia(Plusvalía). Habiendose determinado al 31.10.2024 un valor de tasación de S/.300,000. Efectuar los registros contables de la medicion inicial y posterior al año 2024</t>
  </si>
  <si>
    <t>POR LA TRANSFERENCIA DEL GASTO</t>
  </si>
  <si>
    <t>POR EL DESTINO DEL GASTO</t>
  </si>
  <si>
    <t>GASTOS DE VENTA</t>
  </si>
  <si>
    <t xml:space="preserve">La empresa LAREDO S.A.A dispone de una máquina para molienda de caña la cual es usada para extraer el jugo de caña y su posterior uso. 
La citada máquina está contabilizada bajo el modelo del costo con los valores siguientes : Costes/. 150,000 y Dep Acumulada S/. 22,000.  
El 1 de junio de 2024, la empresa prepara un plan de acción con el propósito de vender la maquina que se encuentra en la libertad. En dicha fecha se ha tasado la máquina en S/. 120,000 y se ha estimado unos costos de venta de S/. 15,000.  
El Valor Razonable al 20,12,2024 es S/. 140,000 y los costos de venta estimados de S/. 10,000.  
El 30 de diciembre  se vende la máquina por un importe de S/. 130,000 más 18% de IGV.
</t>
  </si>
  <si>
    <t>AÑO 1 2024</t>
  </si>
  <si>
    <t>La empresa LAREDO S.A.A ubicada en la regiòn de La Libertad, al 31 de diciembre del 2024 posee hectareas para cultivo de caña de azucar con las siguientes caracterìsticas: Tiene 7270 has disponibles para cultivar y 01 has produce 120 toneladas .Demora 2 años para cosecharse aproximado en el 2024. Asimismo se dispone de la informacion adicional siguiente: costo promedio ponderado de capital para financiamiento es estimado con la tasa efectiva del mercado es de 12% anual. valor razonable menos los costos en el punto de venta para la caña de azucar con referencia al precio por tonelada cotizado en el mercado activo al 31 de diciembre del 2024 es de S/. 168.00 .Efectuar la medicion posterior al 31.12.2024 segun la NIC 41</t>
  </si>
  <si>
    <t xml:space="preserve">POR LA GANACIA  NO ESPERADA AL AÑO 2024				</t>
  </si>
  <si>
    <t xml:space="preserve">El 04 de MARZO del 2024 la empresa adquiere un software contable llamado SAP R3 por el valor de S/ .30000 mensuales,  que tiene una vida útil estimada de 4 años, el cual será instalado con un costo de S/2 000.00. </t>
  </si>
  <si>
    <t>caja</t>
  </si>
  <si>
    <t>S/ 10000</t>
  </si>
  <si>
    <t>AMORTIZACION DEL PERIODO 2024</t>
  </si>
  <si>
    <t>Por la amortizacion</t>
  </si>
  <si>
    <t>x/x POR EL PAGO DE LAS MAQUINAS ENVASADORAS(02/05/2024)</t>
  </si>
  <si>
    <t>El 24 de diciembre se realiza un analisis de las Unidades distribuidoras de productos de la empresa LAREDO S.A.A,y se visualiza que  tiene un valor en libros de S/. 160,000 y un valor en uso de S/. 90000. Se informa que pueden ser vendidos en 105,000, menos unos costos por venderlos de S/. 15,000. Efectuar los asientos correspondientes al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</si>
</sst>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quot;S/&quot;\ * #,##0.00_-;\-&quot;S/&quot;\ * #,##0.00_-;_-&quot;S/&quot;\ * &quot;-&quot;??_-;_-@_-"/>
    <numFmt numFmtId="165" formatCode="_-* #,##0.00_-;\-* #,##0.00_-;_-* &quot;-&quot;??_-;_-@"/>
    <numFmt numFmtId="166" formatCode="_-* #,##0_-;\-* #,##0_-;_-* &quot;-&quot;??_-;_-@"/>
    <numFmt numFmtId="167" formatCode="dmmmm"/>
    <numFmt numFmtId="168" formatCode="d\ mmmm"/>
    <numFmt numFmtId="169" formatCode="_-&quot;S/&quot;\ * #,##0.00_-;\-&quot;S/&quot;\ * #,##0.00_-;_-&quot;S/&quot;\ * &quot;-&quot;??_-;_-@"/>
    <numFmt numFmtId="170" formatCode="&quot;S/&quot;\ #,##0.00"/>
    <numFmt numFmtId="171" formatCode="dd&quot; de &quot;mmmm"/>
    <numFmt numFmtId="172" formatCode="_ * #,##0.00_ ;_ * \-#,##0.00_ ;_ * &quot;-&quot;??_ ;_ @_ "/>
    <numFmt numFmtId="173" formatCode="d&quot; de &quot;mmmm"/>
    <numFmt numFmtId="174" formatCode="&quot;S/.&quot;\ #,##0.00;[Red]&quot;S/.&quot;\ \-#,##0.00"/>
    <numFmt numFmtId="175" formatCode="_ &quot;S/.&quot;\ * #,##0.00_ ;_ &quot;S/.&quot;\ * \-#,##0.00_ ;_ &quot;S/.&quot;\ * &quot;-&quot;??_ ;_ @_ "/>
    <numFmt numFmtId="176" formatCode="_-&quot;S/&quot;\ * #,##0.0_-;\-&quot;S/&quot;\ * #,##0.0_-;_-&quot;S/&quot;\ * &quot;-&quot;??_-;_-@"/>
    <numFmt numFmtId="177" formatCode="_-* #,##0.00_-;\-* #,##0.00_-;_-* &quot;-&quot;??.00_-;_-@"/>
    <numFmt numFmtId="178" formatCode="[$S/.]#,##0.00"/>
  </numFmts>
  <fonts count="45">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b/>
      <sz val="11"/>
      <color rgb="FF000000"/>
      <name val="Calibri"/>
    </font>
    <font>
      <b/>
      <sz val="11"/>
      <color theme="1"/>
      <name val="Arial"/>
    </font>
    <font>
      <sz val="11"/>
      <name val="Calibri"/>
    </font>
    <font>
      <sz val="11"/>
      <color theme="1"/>
      <name val="Calibri"/>
    </font>
    <font>
      <sz val="11"/>
      <color theme="1"/>
      <name val="Arial"/>
    </font>
    <font>
      <b/>
      <sz val="11"/>
      <color theme="1"/>
      <name val="Calibri"/>
      <scheme val="minor"/>
    </font>
    <font>
      <sz val="11"/>
      <color theme="1"/>
      <name val="Arial"/>
    </font>
    <font>
      <b/>
      <sz val="11"/>
      <color theme="1"/>
      <name val="Arial"/>
    </font>
    <font>
      <b/>
      <sz val="11"/>
      <color rgb="FF000000"/>
      <name val="Arial"/>
    </font>
    <font>
      <sz val="11"/>
      <color rgb="FF000000"/>
      <name val="Arial"/>
    </font>
    <font>
      <sz val="11"/>
      <color rgb="FF000000"/>
      <name val="Calibri"/>
    </font>
    <font>
      <b/>
      <sz val="11"/>
      <color theme="1"/>
      <name val="Calibri"/>
    </font>
    <font>
      <sz val="15"/>
      <color rgb="FF202124"/>
      <name val="&quot;Google Sans&quot;"/>
    </font>
    <font>
      <b/>
      <sz val="13"/>
      <color rgb="FF202124"/>
      <name val="Arial"/>
    </font>
    <font>
      <b/>
      <sz val="15"/>
      <color rgb="FF040C28"/>
      <name val="Arial"/>
    </font>
    <font>
      <sz val="12"/>
      <color theme="1"/>
      <name val="Arial"/>
      <family val="2"/>
    </font>
    <font>
      <sz val="11"/>
      <color theme="1"/>
      <name val="Arial"/>
      <family val="2"/>
    </font>
    <font>
      <sz val="11"/>
      <color rgb="FF000000"/>
      <name val="Arial"/>
      <family val="2"/>
    </font>
    <font>
      <sz val="8"/>
      <name val="Calibri"/>
      <family val="2"/>
      <scheme val="minor"/>
    </font>
    <font>
      <b/>
      <sz val="10"/>
      <color theme="1"/>
      <name val="Arial"/>
      <family val="2"/>
    </font>
    <font>
      <sz val="10"/>
      <color theme="1"/>
      <name val="Arial"/>
      <family val="2"/>
    </font>
    <font>
      <sz val="10"/>
      <name val="Calibri"/>
      <family val="2"/>
    </font>
    <font>
      <sz val="10"/>
      <color theme="1"/>
      <name val="Calibri"/>
      <family val="2"/>
      <scheme val="minor"/>
    </font>
    <font>
      <b/>
      <sz val="10"/>
      <color rgb="FF000000"/>
      <name val="Arial"/>
      <family val="2"/>
    </font>
    <font>
      <sz val="10"/>
      <color rgb="FF000000"/>
      <name val="Arial"/>
      <family val="2"/>
    </font>
    <font>
      <b/>
      <sz val="10"/>
      <color theme="1"/>
      <name val="Calibri"/>
      <family val="2"/>
      <scheme val="minor"/>
    </font>
    <font>
      <sz val="10"/>
      <color theme="1"/>
      <name val="Calibri"/>
      <family val="2"/>
    </font>
    <font>
      <sz val="10"/>
      <color rgb="FF000000"/>
      <name val="Calibri"/>
      <family val="2"/>
    </font>
    <font>
      <sz val="10"/>
      <color rgb="FFFF0000"/>
      <name val="Calibri"/>
      <family val="2"/>
    </font>
    <font>
      <b/>
      <sz val="10"/>
      <color rgb="FFFF0000"/>
      <name val="Calibri"/>
      <family val="2"/>
    </font>
    <font>
      <sz val="10"/>
      <color rgb="FF00FF00"/>
      <name val="Calibri"/>
      <family val="2"/>
    </font>
    <font>
      <b/>
      <sz val="10"/>
      <color theme="1"/>
      <name val="Calibri"/>
      <family val="2"/>
    </font>
    <font>
      <b/>
      <sz val="10"/>
      <color rgb="FF000000"/>
      <name val="Calibri"/>
      <family val="2"/>
    </font>
    <font>
      <b/>
      <i/>
      <sz val="10"/>
      <color theme="1"/>
      <name val="Arial"/>
      <family val="2"/>
    </font>
    <font>
      <sz val="11"/>
      <color rgb="FF1F1F1F"/>
      <name val="&quot;Google Sans&quot;"/>
    </font>
    <font>
      <sz val="10"/>
      <color rgb="FF1F1F1F"/>
      <name val="Arial"/>
      <family val="2"/>
    </font>
    <font>
      <sz val="12"/>
      <color theme="1"/>
      <name val="Calibri"/>
      <family val="2"/>
      <scheme val="minor"/>
    </font>
    <font>
      <sz val="10"/>
      <name val="Arial"/>
      <family val="2"/>
    </font>
    <font>
      <sz val="11"/>
      <name val="Calibri"/>
      <family val="2"/>
    </font>
    <font>
      <b/>
      <sz val="11"/>
      <color rgb="FF000000"/>
      <name val="Arial"/>
      <family val="2"/>
    </font>
  </fonts>
  <fills count="19">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CFE2F3"/>
        <bgColor rgb="FFCFE2F3"/>
      </patternFill>
    </fill>
    <fill>
      <patternFill patternType="solid">
        <fgColor rgb="FFFFFF00"/>
        <bgColor rgb="FFFFFF00"/>
      </patternFill>
    </fill>
    <fill>
      <patternFill patternType="solid">
        <fgColor rgb="FF00FF00"/>
        <bgColor rgb="FF00FF00"/>
      </patternFill>
    </fill>
    <fill>
      <patternFill patternType="solid">
        <fgColor rgb="FFDCE6F1"/>
        <bgColor rgb="FFDCE6F1"/>
      </patternFill>
    </fill>
    <fill>
      <patternFill patternType="solid">
        <fgColor rgb="FFFF9900"/>
        <bgColor rgb="FFFF9900"/>
      </patternFill>
    </fill>
    <fill>
      <patternFill patternType="solid">
        <fgColor rgb="FFD9E1F2"/>
        <bgColor rgb="FFD9E1F2"/>
      </patternFill>
    </fill>
    <fill>
      <patternFill patternType="solid">
        <fgColor rgb="FFD9E2F3"/>
        <bgColor rgb="FFD9E2F3"/>
      </patternFill>
    </fill>
    <fill>
      <patternFill patternType="solid">
        <fgColor rgb="FFD0E0E3"/>
        <bgColor rgb="FFD0E0E3"/>
      </patternFill>
    </fill>
    <fill>
      <patternFill patternType="solid">
        <fgColor rgb="FFB6D7A8"/>
        <bgColor rgb="FFB6D7A8"/>
      </patternFill>
    </fill>
    <fill>
      <patternFill patternType="solid">
        <fgColor rgb="FFFFFFFF"/>
        <bgColor rgb="FFFFFFFF"/>
      </patternFill>
    </fill>
    <fill>
      <patternFill patternType="solid">
        <fgColor rgb="FFFF0000"/>
        <bgColor indexed="64"/>
      </patternFill>
    </fill>
    <fill>
      <patternFill patternType="solid">
        <fgColor rgb="FFFFC000"/>
        <bgColor theme="0"/>
      </patternFill>
    </fill>
    <fill>
      <patternFill patternType="solid">
        <fgColor rgb="FFFFC000"/>
        <bgColor indexed="64"/>
      </patternFill>
    </fill>
    <fill>
      <patternFill patternType="solid">
        <fgColor rgb="FFFFC000"/>
        <bgColor rgb="FFFF9900"/>
      </patternFill>
    </fill>
    <fill>
      <patternFill patternType="solid">
        <fgColor rgb="FFFFC000"/>
        <bgColor rgb="FF00FF00"/>
      </patternFill>
    </fill>
  </fills>
  <borders count="2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top/>
      <bottom style="medium">
        <color rgb="FF000000"/>
      </bottom>
      <diagonal/>
    </border>
    <border>
      <left/>
      <right style="medium">
        <color rgb="FF000000"/>
      </right>
      <top/>
      <bottom/>
      <diagonal/>
    </border>
    <border>
      <left/>
      <right style="medium">
        <color rgb="FF000000"/>
      </right>
      <top/>
      <bottom style="thin">
        <color rgb="FF000000"/>
      </bottom>
      <diagonal/>
    </border>
    <border>
      <left/>
      <right style="medium">
        <color rgb="FF000000"/>
      </right>
      <top/>
      <bottom style="medium">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2">
    <xf numFmtId="0" fontId="0" fillId="0" borderId="0"/>
    <xf numFmtId="0" fontId="2" fillId="0" borderId="0"/>
    <xf numFmtId="43" fontId="2" fillId="0" borderId="0" applyFont="0" applyFill="0" applyBorder="0" applyAlignment="0" applyProtection="0"/>
    <xf numFmtId="172" fontId="2" fillId="0" borderId="0" applyFont="0" applyFill="0" applyBorder="0" applyAlignment="0" applyProtection="0"/>
    <xf numFmtId="0" fontId="21" fillId="0" borderId="0"/>
    <xf numFmtId="0" fontId="2" fillId="0" borderId="0"/>
    <xf numFmtId="0" fontId="42" fillId="0" borderId="0"/>
    <xf numFmtId="0" fontId="1" fillId="0" borderId="0"/>
    <xf numFmtId="164" fontId="1" fillId="0" borderId="0" applyFont="0" applyFill="0" applyBorder="0" applyAlignment="0" applyProtection="0"/>
    <xf numFmtId="43" fontId="1" fillId="0" borderId="0" applyFont="0" applyFill="0" applyBorder="0" applyAlignment="0" applyProtection="0"/>
    <xf numFmtId="0" fontId="42" fillId="0" borderId="0"/>
    <xf numFmtId="172" fontId="1" fillId="0" borderId="0" applyFont="0" applyFill="0" applyBorder="0" applyAlignment="0" applyProtection="0"/>
  </cellStyleXfs>
  <cellXfs count="383">
    <xf numFmtId="0" fontId="0" fillId="0" borderId="0" xfId="0"/>
    <xf numFmtId="0" fontId="8" fillId="0" borderId="0" xfId="0" applyFont="1"/>
    <xf numFmtId="0" fontId="10" fillId="0" borderId="0" xfId="0" applyFont="1"/>
    <xf numFmtId="0" fontId="11" fillId="0" borderId="0" xfId="0" applyFont="1"/>
    <xf numFmtId="0" fontId="11" fillId="0" borderId="0" xfId="0" applyFont="1" applyAlignment="1">
      <alignment horizontal="center"/>
    </xf>
    <xf numFmtId="0" fontId="6" fillId="0" borderId="0" xfId="0" applyFont="1" applyAlignment="1">
      <alignment wrapText="1"/>
    </xf>
    <xf numFmtId="0" fontId="13" fillId="0" borderId="0" xfId="0" applyFont="1" applyAlignment="1">
      <alignment horizontal="left"/>
    </xf>
    <xf numFmtId="0" fontId="13" fillId="0" borderId="0" xfId="0" applyFont="1"/>
    <xf numFmtId="0" fontId="13" fillId="0" borderId="0" xfId="0" applyFont="1" applyAlignment="1">
      <alignment horizontal="center"/>
    </xf>
    <xf numFmtId="0" fontId="14" fillId="0" borderId="0" xfId="0" applyFont="1"/>
    <xf numFmtId="0" fontId="14" fillId="0" borderId="0" xfId="0" applyFont="1" applyAlignment="1">
      <alignment horizontal="center"/>
    </xf>
    <xf numFmtId="0" fontId="15" fillId="0" borderId="0" xfId="0" applyFont="1"/>
    <xf numFmtId="0" fontId="5" fillId="0" borderId="0" xfId="0" applyFont="1" applyAlignment="1">
      <alignment horizontal="center"/>
    </xf>
    <xf numFmtId="0" fontId="15" fillId="0" borderId="0" xfId="0" applyFont="1" applyAlignment="1">
      <alignment horizontal="right"/>
    </xf>
    <xf numFmtId="169" fontId="8" fillId="0" borderId="0" xfId="0" applyNumberFormat="1" applyFont="1"/>
    <xf numFmtId="0" fontId="9" fillId="0" borderId="0" xfId="0" applyFont="1"/>
    <xf numFmtId="0" fontId="9" fillId="0" borderId="12" xfId="0" applyFont="1" applyBorder="1"/>
    <xf numFmtId="169" fontId="9" fillId="0" borderId="0" xfId="0" applyNumberFormat="1" applyFont="1"/>
    <xf numFmtId="0" fontId="9" fillId="0" borderId="7" xfId="0" applyFont="1" applyBorder="1"/>
    <xf numFmtId="0" fontId="6" fillId="0" borderId="0" xfId="0" applyFont="1" applyAlignment="1">
      <alignment horizontal="center"/>
    </xf>
    <xf numFmtId="165" fontId="9" fillId="0" borderId="0" xfId="0" applyNumberFormat="1" applyFont="1"/>
    <xf numFmtId="0" fontId="9" fillId="0" borderId="0" xfId="0" applyFont="1" applyAlignment="1">
      <alignment horizontal="center"/>
    </xf>
    <xf numFmtId="0" fontId="8" fillId="0" borderId="14" xfId="0" applyFont="1" applyBorder="1"/>
    <xf numFmtId="0" fontId="8" fillId="0" borderId="15" xfId="0" applyFont="1" applyBorder="1"/>
    <xf numFmtId="173" fontId="14" fillId="0" borderId="0" xfId="0" applyNumberFormat="1" applyFont="1" applyAlignment="1">
      <alignment horizontal="right"/>
    </xf>
    <xf numFmtId="169" fontId="14" fillId="0" borderId="0" xfId="0" applyNumberFormat="1" applyFont="1"/>
    <xf numFmtId="169" fontId="15" fillId="0" borderId="0" xfId="0" applyNumberFormat="1" applyFont="1"/>
    <xf numFmtId="0" fontId="14" fillId="0" borderId="0" xfId="0" applyFont="1" applyAlignment="1">
      <alignment horizontal="right"/>
    </xf>
    <xf numFmtId="9" fontId="14" fillId="0" borderId="0" xfId="0" applyNumberFormat="1" applyFont="1" applyAlignment="1">
      <alignment horizontal="right"/>
    </xf>
    <xf numFmtId="0" fontId="15" fillId="0" borderId="0" xfId="0" applyFont="1" applyAlignment="1">
      <alignment horizontal="center"/>
    </xf>
    <xf numFmtId="169" fontId="6" fillId="0" borderId="0" xfId="0" applyNumberFormat="1" applyFont="1" applyAlignment="1">
      <alignment horizontal="right"/>
    </xf>
    <xf numFmtId="0" fontId="6" fillId="0" borderId="0" xfId="0" applyFont="1"/>
    <xf numFmtId="0" fontId="12" fillId="0" borderId="0" xfId="0" applyFont="1" applyAlignment="1">
      <alignment horizontal="center"/>
    </xf>
    <xf numFmtId="0" fontId="10" fillId="0" borderId="0" xfId="0" applyFont="1" applyAlignment="1">
      <alignment horizontal="left" wrapText="1"/>
    </xf>
    <xf numFmtId="0" fontId="6" fillId="0" borderId="0" xfId="0" applyFont="1" applyAlignment="1">
      <alignment horizontal="center" wrapText="1"/>
    </xf>
    <xf numFmtId="0" fontId="17" fillId="13" borderId="0" xfId="0" applyFont="1" applyFill="1" applyAlignment="1">
      <alignment horizontal="left"/>
    </xf>
    <xf numFmtId="0" fontId="14" fillId="0" borderId="0" xfId="0" applyFont="1" applyAlignment="1">
      <alignment horizontal="left" wrapText="1"/>
    </xf>
    <xf numFmtId="173" fontId="11" fillId="0" borderId="0" xfId="0" applyNumberFormat="1" applyFont="1"/>
    <xf numFmtId="0" fontId="11" fillId="0" borderId="0" xfId="0" applyFont="1" applyAlignment="1">
      <alignment horizontal="left"/>
    </xf>
    <xf numFmtId="0" fontId="8" fillId="0" borderId="0" xfId="0" applyFont="1" applyAlignment="1">
      <alignment vertical="top"/>
    </xf>
    <xf numFmtId="0" fontId="9" fillId="0" borderId="12" xfId="0" applyFont="1" applyBorder="1" applyAlignment="1">
      <alignment vertical="top"/>
    </xf>
    <xf numFmtId="0" fontId="9" fillId="0" borderId="0" xfId="0" applyFont="1" applyAlignment="1">
      <alignment vertical="top"/>
    </xf>
    <xf numFmtId="173" fontId="9" fillId="0" borderId="0" xfId="0" applyNumberFormat="1" applyFont="1"/>
    <xf numFmtId="0" fontId="4" fillId="0" borderId="0" xfId="0" applyFont="1" applyAlignment="1">
      <alignment horizontal="left" wrapText="1"/>
    </xf>
    <xf numFmtId="0" fontId="13" fillId="0" borderId="0" xfId="0" applyFont="1" applyAlignment="1">
      <alignment horizontal="left" vertical="top" wrapText="1"/>
    </xf>
    <xf numFmtId="4" fontId="11" fillId="0" borderId="0" xfId="0" applyNumberFormat="1" applyFont="1"/>
    <xf numFmtId="0" fontId="24" fillId="10" borderId="8" xfId="0" applyFont="1" applyFill="1" applyBorder="1"/>
    <xf numFmtId="0" fontId="24" fillId="10" borderId="8" xfId="0" applyFont="1" applyFill="1" applyBorder="1" applyAlignment="1">
      <alignment horizontal="center"/>
    </xf>
    <xf numFmtId="0" fontId="24" fillId="0" borderId="8" xfId="0" applyFont="1" applyBorder="1"/>
    <xf numFmtId="4" fontId="25" fillId="0" borderId="8" xfId="0" applyNumberFormat="1" applyFont="1" applyBorder="1" applyAlignment="1">
      <alignment horizontal="right"/>
    </xf>
    <xf numFmtId="4" fontId="25" fillId="0" borderId="8" xfId="0" applyNumberFormat="1" applyFont="1" applyBorder="1"/>
    <xf numFmtId="0" fontId="25" fillId="0" borderId="8" xfId="0" applyFont="1" applyBorder="1"/>
    <xf numFmtId="165" fontId="25" fillId="17" borderId="8" xfId="0" applyNumberFormat="1" applyFont="1" applyFill="1" applyBorder="1"/>
    <xf numFmtId="165" fontId="25" fillId="0" borderId="8" xfId="0" applyNumberFormat="1" applyFont="1" applyBorder="1" applyAlignment="1">
      <alignment horizontal="right"/>
    </xf>
    <xf numFmtId="165" fontId="25" fillId="0" borderId="8" xfId="0" applyNumberFormat="1" applyFont="1" applyBorder="1"/>
    <xf numFmtId="170" fontId="25" fillId="0" borderId="8" xfId="0" applyNumberFormat="1" applyFont="1" applyBorder="1" applyAlignment="1">
      <alignment horizontal="right"/>
    </xf>
    <xf numFmtId="170" fontId="25" fillId="17" borderId="8" xfId="0" applyNumberFormat="1" applyFont="1" applyFill="1" applyBorder="1"/>
    <xf numFmtId="0" fontId="25" fillId="0" borderId="0" xfId="0" applyFont="1"/>
    <xf numFmtId="0" fontId="24" fillId="10" borderId="3" xfId="0" applyFont="1" applyFill="1" applyBorder="1"/>
    <xf numFmtId="0" fontId="24" fillId="0" borderId="3" xfId="0" applyFont="1" applyBorder="1"/>
    <xf numFmtId="0" fontId="25" fillId="0" borderId="3" xfId="0" applyFont="1" applyBorder="1"/>
    <xf numFmtId="0" fontId="24" fillId="0" borderId="8" xfId="0" applyFont="1" applyBorder="1" applyAlignment="1">
      <alignment wrapText="1"/>
    </xf>
    <xf numFmtId="0" fontId="25" fillId="8" borderId="0" xfId="0" applyFont="1" applyFill="1"/>
    <xf numFmtId="0" fontId="27" fillId="0" borderId="0" xfId="0" applyFont="1"/>
    <xf numFmtId="4" fontId="25" fillId="0" borderId="0" xfId="0" applyNumberFormat="1" applyFont="1"/>
    <xf numFmtId="4" fontId="25" fillId="8" borderId="0" xfId="0" applyNumberFormat="1" applyFont="1" applyFill="1"/>
    <xf numFmtId="4" fontId="25" fillId="6" borderId="0" xfId="0" applyNumberFormat="1" applyFont="1" applyFill="1"/>
    <xf numFmtId="173" fontId="25" fillId="0" borderId="0" xfId="0" applyNumberFormat="1" applyFont="1"/>
    <xf numFmtId="0" fontId="28" fillId="7" borderId="8" xfId="0" applyFont="1" applyFill="1" applyBorder="1" applyAlignment="1">
      <alignment horizontal="center"/>
    </xf>
    <xf numFmtId="0" fontId="28" fillId="0" borderId="8" xfId="0" applyFont="1" applyBorder="1" applyAlignment="1">
      <alignment horizontal="right"/>
    </xf>
    <xf numFmtId="0" fontId="28" fillId="0" borderId="8" xfId="0" applyFont="1" applyBorder="1"/>
    <xf numFmtId="4" fontId="29" fillId="0" borderId="8" xfId="0" applyNumberFormat="1" applyFont="1" applyBorder="1" applyAlignment="1">
      <alignment horizontal="center"/>
    </xf>
    <xf numFmtId="0" fontId="29" fillId="0" borderId="8" xfId="0" applyFont="1" applyBorder="1" applyAlignment="1">
      <alignment horizontal="right"/>
    </xf>
    <xf numFmtId="0" fontId="29" fillId="0" borderId="8" xfId="0" applyFont="1" applyBorder="1"/>
    <xf numFmtId="4" fontId="28" fillId="0" borderId="8" xfId="0" applyNumberFormat="1" applyFont="1" applyBorder="1" applyAlignment="1">
      <alignment horizontal="right"/>
    </xf>
    <xf numFmtId="49" fontId="29" fillId="0" borderId="8" xfId="0" applyNumberFormat="1" applyFont="1" applyBorder="1" applyAlignment="1">
      <alignment horizontal="right"/>
    </xf>
    <xf numFmtId="4" fontId="28" fillId="17" borderId="8" xfId="0" applyNumberFormat="1" applyFont="1" applyFill="1" applyBorder="1" applyAlignment="1">
      <alignment horizontal="right"/>
    </xf>
    <xf numFmtId="0" fontId="25" fillId="0" borderId="8" xfId="0" applyFont="1" applyBorder="1" applyAlignment="1">
      <alignment horizontal="center"/>
    </xf>
    <xf numFmtId="0" fontId="25" fillId="0" borderId="0" xfId="0" applyFont="1" applyAlignment="1">
      <alignment horizontal="center"/>
    </xf>
    <xf numFmtId="4" fontId="30" fillId="14" borderId="0" xfId="0" applyNumberFormat="1" applyFont="1" applyFill="1"/>
    <xf numFmtId="0" fontId="25" fillId="0" borderId="12" xfId="0" applyFont="1" applyBorder="1"/>
    <xf numFmtId="169" fontId="25" fillId="0" borderId="12" xfId="0" applyNumberFormat="1" applyFont="1" applyBorder="1"/>
    <xf numFmtId="169" fontId="25" fillId="0" borderId="0" xfId="0" applyNumberFormat="1" applyFont="1"/>
    <xf numFmtId="0" fontId="25" fillId="0" borderId="14" xfId="0" applyFont="1" applyBorder="1"/>
    <xf numFmtId="0" fontId="25" fillId="0" borderId="7" xfId="0" applyFont="1" applyBorder="1"/>
    <xf numFmtId="169" fontId="24" fillId="5" borderId="10" xfId="0" applyNumberFormat="1" applyFont="1" applyFill="1" applyBorder="1" applyAlignment="1">
      <alignment horizontal="center"/>
    </xf>
    <xf numFmtId="169" fontId="25" fillId="0" borderId="15" xfId="0" applyNumberFormat="1" applyFont="1" applyBorder="1"/>
    <xf numFmtId="165" fontId="25" fillId="0" borderId="16" xfId="0" applyNumberFormat="1" applyFont="1" applyBorder="1"/>
    <xf numFmtId="169" fontId="25" fillId="0" borderId="10" xfId="0" applyNumberFormat="1" applyFont="1" applyBorder="1" applyAlignment="1">
      <alignment horizontal="center"/>
    </xf>
    <xf numFmtId="165" fontId="25" fillId="0" borderId="16" xfId="0" applyNumberFormat="1" applyFont="1" applyBorder="1" applyAlignment="1">
      <alignment horizontal="right"/>
    </xf>
    <xf numFmtId="165" fontId="25" fillId="5" borderId="17" xfId="0" applyNumberFormat="1" applyFont="1" applyFill="1" applyBorder="1" applyAlignment="1">
      <alignment horizontal="right"/>
    </xf>
    <xf numFmtId="0" fontId="24" fillId="0" borderId="0" xfId="0" applyFont="1" applyAlignment="1">
      <alignment horizontal="center"/>
    </xf>
    <xf numFmtId="0" fontId="24" fillId="0" borderId="8" xfId="0" applyFont="1" applyBorder="1" applyAlignment="1">
      <alignment horizontal="right"/>
    </xf>
    <xf numFmtId="170" fontId="25" fillId="0" borderId="0" xfId="0" applyNumberFormat="1" applyFont="1"/>
    <xf numFmtId="165" fontId="25" fillId="0" borderId="0" xfId="0" applyNumberFormat="1" applyFont="1"/>
    <xf numFmtId="171" fontId="25" fillId="0" borderId="0" xfId="0" applyNumberFormat="1" applyFont="1"/>
    <xf numFmtId="0" fontId="25" fillId="0" borderId="8" xfId="0" applyFont="1" applyBorder="1" applyAlignment="1">
      <alignment horizontal="right"/>
    </xf>
    <xf numFmtId="172" fontId="24" fillId="0" borderId="0" xfId="0" applyNumberFormat="1" applyFont="1" applyAlignment="1">
      <alignment horizontal="right"/>
    </xf>
    <xf numFmtId="4" fontId="24" fillId="17" borderId="8" xfId="0" applyNumberFormat="1" applyFont="1" applyFill="1" applyBorder="1" applyAlignment="1">
      <alignment horizontal="center"/>
    </xf>
    <xf numFmtId="169" fontId="24" fillId="10" borderId="3" xfId="0" applyNumberFormat="1" applyFont="1" applyFill="1" applyBorder="1" applyAlignment="1">
      <alignment horizontal="center"/>
    </xf>
    <xf numFmtId="0" fontId="24" fillId="0" borderId="9" xfId="0" applyFont="1" applyBorder="1" applyAlignment="1">
      <alignment horizontal="right"/>
    </xf>
    <xf numFmtId="0" fontId="25" fillId="0" borderId="9" xfId="0" applyFont="1" applyBorder="1" applyAlignment="1">
      <alignment horizontal="right"/>
    </xf>
    <xf numFmtId="0" fontId="31" fillId="0" borderId="0" xfId="0" applyFont="1"/>
    <xf numFmtId="0" fontId="32" fillId="0" borderId="0" xfId="0" applyFont="1"/>
    <xf numFmtId="0" fontId="29" fillId="0" borderId="0" xfId="0" applyFont="1"/>
    <xf numFmtId="0" fontId="28" fillId="9" borderId="8" xfId="0" applyFont="1" applyFill="1" applyBorder="1" applyAlignment="1">
      <alignment horizontal="center"/>
    </xf>
    <xf numFmtId="0" fontId="28" fillId="9" borderId="3" xfId="0" applyFont="1" applyFill="1" applyBorder="1" applyAlignment="1">
      <alignment horizontal="center"/>
    </xf>
    <xf numFmtId="0" fontId="29" fillId="0" borderId="9" xfId="0" applyFont="1" applyBorder="1"/>
    <xf numFmtId="4" fontId="25" fillId="0" borderId="10" xfId="0" applyNumberFormat="1" applyFont="1" applyBorder="1"/>
    <xf numFmtId="4" fontId="25" fillId="0" borderId="10" xfId="0" applyNumberFormat="1" applyFont="1" applyBorder="1" applyAlignment="1">
      <alignment horizontal="right"/>
    </xf>
    <xf numFmtId="4" fontId="29" fillId="0" borderId="8" xfId="0" applyNumberFormat="1" applyFont="1" applyBorder="1"/>
    <xf numFmtId="4" fontId="29" fillId="0" borderId="0" xfId="0" applyNumberFormat="1" applyFont="1"/>
    <xf numFmtId="0" fontId="29" fillId="18" borderId="11" xfId="0" applyFont="1" applyFill="1" applyBorder="1"/>
    <xf numFmtId="4" fontId="25" fillId="18" borderId="8" xfId="0" applyNumberFormat="1" applyFont="1" applyFill="1" applyBorder="1"/>
    <xf numFmtId="4" fontId="25" fillId="18" borderId="3" xfId="0" applyNumberFormat="1" applyFont="1" applyFill="1" applyBorder="1"/>
    <xf numFmtId="4" fontId="25" fillId="18" borderId="3" xfId="0" applyNumberFormat="1" applyFont="1" applyFill="1" applyBorder="1" applyAlignment="1">
      <alignment horizontal="right"/>
    </xf>
    <xf numFmtId="0" fontId="29" fillId="5" borderId="8" xfId="0" applyFont="1" applyFill="1" applyBorder="1"/>
    <xf numFmtId="4" fontId="29" fillId="0" borderId="3" xfId="0" applyNumberFormat="1" applyFont="1" applyBorder="1"/>
    <xf numFmtId="0" fontId="29" fillId="0" borderId="4" xfId="0" applyFont="1" applyBorder="1"/>
    <xf numFmtId="4" fontId="29" fillId="0" borderId="6" xfId="0" applyNumberFormat="1" applyFont="1" applyBorder="1" applyAlignment="1">
      <alignment horizontal="right"/>
    </xf>
    <xf numFmtId="0" fontId="29" fillId="0" borderId="13" xfId="0" applyFont="1" applyBorder="1" applyAlignment="1">
      <alignment horizontal="left"/>
    </xf>
    <xf numFmtId="49" fontId="29" fillId="0" borderId="7" xfId="0" applyNumberFormat="1" applyFont="1" applyBorder="1" applyAlignment="1">
      <alignment horizontal="center"/>
    </xf>
    <xf numFmtId="0" fontId="29" fillId="0" borderId="11" xfId="0" applyFont="1" applyBorder="1"/>
    <xf numFmtId="4" fontId="29" fillId="0" borderId="10" xfId="0" applyNumberFormat="1" applyFont="1" applyBorder="1"/>
    <xf numFmtId="167" fontId="32" fillId="0" borderId="0" xfId="0" applyNumberFormat="1" applyFont="1"/>
    <xf numFmtId="167" fontId="33" fillId="0" borderId="0" xfId="0" applyNumberFormat="1" applyFont="1" applyAlignment="1">
      <alignment horizontal="center"/>
    </xf>
    <xf numFmtId="168" fontId="34" fillId="0" borderId="0" xfId="0" applyNumberFormat="1" applyFont="1" applyAlignment="1">
      <alignment horizontal="center"/>
    </xf>
    <xf numFmtId="0" fontId="35" fillId="0" borderId="0" xfId="0" applyFont="1"/>
    <xf numFmtId="0" fontId="28" fillId="10" borderId="10" xfId="0" applyFont="1" applyFill="1" applyBorder="1" applyAlignment="1">
      <alignment horizontal="center"/>
    </xf>
    <xf numFmtId="0" fontId="28" fillId="10" borderId="12" xfId="0" applyFont="1" applyFill="1" applyBorder="1" applyAlignment="1">
      <alignment horizontal="center"/>
    </xf>
    <xf numFmtId="4" fontId="27" fillId="0" borderId="8" xfId="0" applyNumberFormat="1" applyFont="1" applyBorder="1"/>
    <xf numFmtId="4" fontId="28" fillId="0" borderId="8" xfId="0" applyNumberFormat="1" applyFont="1" applyBorder="1" applyAlignment="1">
      <alignment horizontal="center"/>
    </xf>
    <xf numFmtId="4" fontId="29" fillId="0" borderId="8" xfId="0" applyNumberFormat="1" applyFont="1" applyBorder="1" applyAlignment="1">
      <alignment horizontal="right"/>
    </xf>
    <xf numFmtId="4" fontId="28" fillId="17" borderId="8" xfId="0" applyNumberFormat="1" applyFont="1" applyFill="1" applyBorder="1"/>
    <xf numFmtId="0" fontId="28" fillId="0" borderId="0" xfId="0" applyFont="1"/>
    <xf numFmtId="4" fontId="24" fillId="16" borderId="8" xfId="0" applyNumberFormat="1" applyFont="1" applyFill="1" applyBorder="1"/>
    <xf numFmtId="4" fontId="24" fillId="17" borderId="8" xfId="0" applyNumberFormat="1" applyFont="1" applyFill="1" applyBorder="1"/>
    <xf numFmtId="0" fontId="36" fillId="0" borderId="0" xfId="0" applyFont="1" applyAlignment="1">
      <alignment horizontal="left"/>
    </xf>
    <xf numFmtId="0" fontId="36" fillId="0" borderId="0" xfId="0" applyFont="1" applyAlignment="1">
      <alignment horizontal="center"/>
    </xf>
    <xf numFmtId="169" fontId="31" fillId="0" borderId="0" xfId="0" applyNumberFormat="1" applyFont="1"/>
    <xf numFmtId="0" fontId="24" fillId="0" borderId="8" xfId="0" applyFont="1" applyBorder="1" applyAlignment="1">
      <alignment horizontal="center"/>
    </xf>
    <xf numFmtId="169" fontId="25" fillId="0" borderId="8" xfId="0" applyNumberFormat="1" applyFont="1" applyBorder="1"/>
    <xf numFmtId="174" fontId="24" fillId="0" borderId="8" xfId="0" applyNumberFormat="1" applyFont="1" applyBorder="1" applyAlignment="1">
      <alignment horizontal="center"/>
    </xf>
    <xf numFmtId="9" fontId="24" fillId="0" borderId="8" xfId="0" applyNumberFormat="1" applyFont="1" applyBorder="1" applyAlignment="1">
      <alignment horizontal="center"/>
    </xf>
    <xf numFmtId="166" fontId="25" fillId="0" borderId="8" xfId="0" applyNumberFormat="1" applyFont="1" applyBorder="1" applyAlignment="1">
      <alignment horizontal="right"/>
    </xf>
    <xf numFmtId="174" fontId="25" fillId="0" borderId="8" xfId="0" applyNumberFormat="1" applyFont="1" applyBorder="1" applyAlignment="1">
      <alignment horizontal="right"/>
    </xf>
    <xf numFmtId="169" fontId="25" fillId="0" borderId="10" xfId="0" applyNumberFormat="1" applyFont="1" applyBorder="1" applyAlignment="1">
      <alignment horizontal="right"/>
    </xf>
    <xf numFmtId="2" fontId="25" fillId="0" borderId="10" xfId="0" applyNumberFormat="1" applyFont="1" applyBorder="1" applyAlignment="1">
      <alignment horizontal="right"/>
    </xf>
    <xf numFmtId="0" fontId="25" fillId="10" borderId="10" xfId="0" applyFont="1" applyFill="1" applyBorder="1"/>
    <xf numFmtId="0" fontId="24" fillId="10" borderId="10" xfId="0" applyFont="1" applyFill="1" applyBorder="1" applyAlignment="1">
      <alignment horizontal="center"/>
    </xf>
    <xf numFmtId="0" fontId="24" fillId="10" borderId="10" xfId="0" applyFont="1" applyFill="1" applyBorder="1"/>
    <xf numFmtId="0" fontId="24" fillId="10" borderId="10" xfId="0" applyFont="1" applyFill="1" applyBorder="1" applyAlignment="1">
      <alignment horizontal="right"/>
    </xf>
    <xf numFmtId="174" fontId="24" fillId="0" borderId="10" xfId="0" applyNumberFormat="1" applyFont="1" applyBorder="1" applyAlignment="1">
      <alignment horizontal="right"/>
    </xf>
    <xf numFmtId="0" fontId="25" fillId="0" borderId="10" xfId="0" applyFont="1" applyBorder="1"/>
    <xf numFmtId="9" fontId="24" fillId="0" borderId="10" xfId="0" applyNumberFormat="1" applyFont="1" applyBorder="1"/>
    <xf numFmtId="174" fontId="25" fillId="0" borderId="10" xfId="0" applyNumberFormat="1" applyFont="1" applyBorder="1"/>
    <xf numFmtId="175" fontId="25" fillId="0" borderId="10" xfId="0" applyNumberFormat="1" applyFont="1" applyBorder="1" applyAlignment="1">
      <alignment horizontal="right"/>
    </xf>
    <xf numFmtId="174" fontId="25" fillId="0" borderId="10" xfId="0" applyNumberFormat="1" applyFont="1" applyBorder="1" applyAlignment="1">
      <alignment horizontal="right"/>
    </xf>
    <xf numFmtId="169" fontId="24" fillId="12" borderId="10" xfId="0" applyNumberFormat="1" applyFont="1" applyFill="1" applyBorder="1" applyAlignment="1">
      <alignment horizontal="right"/>
    </xf>
    <xf numFmtId="174" fontId="24" fillId="12" borderId="10" xfId="0" applyNumberFormat="1" applyFont="1" applyFill="1" applyBorder="1" applyAlignment="1">
      <alignment horizontal="right"/>
    </xf>
    <xf numFmtId="175" fontId="24" fillId="12" borderId="10" xfId="0" applyNumberFormat="1" applyFont="1" applyFill="1" applyBorder="1" applyAlignment="1">
      <alignment horizontal="right"/>
    </xf>
    <xf numFmtId="175" fontId="25" fillId="0" borderId="12" xfId="0" applyNumberFormat="1" applyFont="1" applyBorder="1"/>
    <xf numFmtId="174" fontId="25" fillId="0" borderId="12" xfId="0" applyNumberFormat="1" applyFont="1" applyBorder="1"/>
    <xf numFmtId="169" fontId="24" fillId="0" borderId="8" xfId="0" applyNumberFormat="1" applyFont="1" applyBorder="1" applyAlignment="1">
      <alignment horizontal="right"/>
    </xf>
    <xf numFmtId="169" fontId="24" fillId="17" borderId="8" xfId="0" applyNumberFormat="1" applyFont="1" applyFill="1" applyBorder="1" applyAlignment="1">
      <alignment horizontal="center"/>
    </xf>
    <xf numFmtId="0" fontId="24" fillId="0" borderId="0" xfId="0" applyFont="1" applyAlignment="1">
      <alignment horizontal="right"/>
    </xf>
    <xf numFmtId="176" fontId="24" fillId="0" borderId="8" xfId="0" applyNumberFormat="1" applyFont="1" applyBorder="1" applyAlignment="1">
      <alignment horizontal="right"/>
    </xf>
    <xf numFmtId="169" fontId="24" fillId="17" borderId="8" xfId="0" applyNumberFormat="1" applyFont="1" applyFill="1" applyBorder="1" applyAlignment="1">
      <alignment horizontal="right"/>
    </xf>
    <xf numFmtId="172" fontId="24" fillId="17" borderId="8" xfId="0" applyNumberFormat="1" applyFont="1" applyFill="1" applyBorder="1" applyAlignment="1">
      <alignment horizontal="right"/>
    </xf>
    <xf numFmtId="177" fontId="25" fillId="0" borderId="8" xfId="0" applyNumberFormat="1" applyFont="1" applyBorder="1"/>
    <xf numFmtId="177" fontId="24" fillId="0" borderId="8" xfId="0" applyNumberFormat="1" applyFont="1" applyBorder="1" applyAlignment="1">
      <alignment horizontal="right"/>
    </xf>
    <xf numFmtId="177" fontId="27" fillId="0" borderId="0" xfId="0" applyNumberFormat="1" applyFont="1"/>
    <xf numFmtId="177" fontId="27" fillId="0" borderId="8" xfId="0" applyNumberFormat="1" applyFont="1" applyBorder="1"/>
    <xf numFmtId="0" fontId="24" fillId="0" borderId="0" xfId="0" applyFont="1"/>
    <xf numFmtId="4" fontId="24" fillId="0" borderId="8" xfId="0" applyNumberFormat="1" applyFont="1" applyBorder="1" applyAlignment="1">
      <alignment horizontal="right"/>
    </xf>
    <xf numFmtId="170" fontId="25" fillId="10" borderId="0" xfId="0" applyNumberFormat="1" applyFont="1" applyFill="1" applyAlignment="1">
      <alignment horizontal="right"/>
    </xf>
    <xf numFmtId="170" fontId="31" fillId="0" borderId="0" xfId="0" applyNumberFormat="1" applyFont="1"/>
    <xf numFmtId="170" fontId="25" fillId="0" borderId="0" xfId="0" applyNumberFormat="1" applyFont="1" applyAlignment="1">
      <alignment horizontal="right"/>
    </xf>
    <xf numFmtId="0" fontId="27" fillId="0" borderId="8" xfId="0" applyFont="1" applyBorder="1"/>
    <xf numFmtId="173" fontId="27" fillId="0" borderId="0" xfId="0" applyNumberFormat="1" applyFont="1"/>
    <xf numFmtId="0" fontId="25" fillId="0" borderId="8" xfId="0" applyFont="1" applyBorder="1" applyAlignment="1">
      <alignment horizontal="left"/>
    </xf>
    <xf numFmtId="0" fontId="25" fillId="0" borderId="3" xfId="0" applyFont="1" applyBorder="1" applyAlignment="1">
      <alignment horizontal="left"/>
    </xf>
    <xf numFmtId="0" fontId="28" fillId="0" borderId="3" xfId="0" applyFont="1" applyBorder="1" applyAlignment="1">
      <alignment horizontal="center"/>
    </xf>
    <xf numFmtId="0" fontId="25" fillId="0" borderId="0" xfId="0" applyFont="1" applyAlignment="1">
      <alignment horizontal="left"/>
    </xf>
    <xf numFmtId="0" fontId="29" fillId="0" borderId="9" xfId="0" applyFont="1" applyBorder="1" applyAlignment="1">
      <alignment horizontal="left"/>
    </xf>
    <xf numFmtId="0" fontId="25" fillId="0" borderId="10" xfId="0" applyFont="1" applyBorder="1" applyAlignment="1">
      <alignment horizontal="left"/>
    </xf>
    <xf numFmtId="4" fontId="25" fillId="0" borderId="10" xfId="0" applyNumberFormat="1" applyFont="1" applyBorder="1" applyAlignment="1">
      <alignment horizontal="left"/>
    </xf>
    <xf numFmtId="0" fontId="29" fillId="0" borderId="10" xfId="0" applyFont="1" applyBorder="1" applyAlignment="1">
      <alignment horizontal="left"/>
    </xf>
    <xf numFmtId="4" fontId="29" fillId="0" borderId="10" xfId="0" applyNumberFormat="1" applyFont="1" applyBorder="1" applyAlignment="1">
      <alignment horizontal="left"/>
    </xf>
    <xf numFmtId="0" fontId="28" fillId="0" borderId="8" xfId="0" applyFont="1" applyBorder="1" applyAlignment="1">
      <alignment horizontal="center"/>
    </xf>
    <xf numFmtId="4" fontId="25" fillId="17" borderId="8" xfId="0" applyNumberFormat="1" applyFont="1" applyFill="1" applyBorder="1"/>
    <xf numFmtId="0" fontId="29" fillId="0" borderId="0" xfId="0" applyFont="1" applyAlignment="1">
      <alignment horizontal="left"/>
    </xf>
    <xf numFmtId="0" fontId="28" fillId="0" borderId="0" xfId="0" applyFont="1" applyAlignment="1">
      <alignment horizontal="left"/>
    </xf>
    <xf numFmtId="9" fontId="28" fillId="0" borderId="0" xfId="0" applyNumberFormat="1" applyFont="1" applyAlignment="1">
      <alignment horizontal="right"/>
    </xf>
    <xf numFmtId="0" fontId="28" fillId="10" borderId="8" xfId="0" applyFont="1" applyFill="1" applyBorder="1" applyAlignment="1">
      <alignment horizontal="left"/>
    </xf>
    <xf numFmtId="0" fontId="28" fillId="10" borderId="3" xfId="0" applyFont="1" applyFill="1" applyBorder="1"/>
    <xf numFmtId="0" fontId="28" fillId="0" borderId="9" xfId="0" applyFont="1" applyBorder="1" applyAlignment="1">
      <alignment horizontal="right"/>
    </xf>
    <xf numFmtId="0" fontId="29" fillId="0" borderId="10" xfId="0" applyFont="1" applyBorder="1"/>
    <xf numFmtId="0" fontId="29" fillId="0" borderId="9" xfId="0" applyFont="1" applyBorder="1" applyAlignment="1">
      <alignment horizontal="right"/>
    </xf>
    <xf numFmtId="0" fontId="28" fillId="17" borderId="8" xfId="0" applyFont="1" applyFill="1" applyBorder="1"/>
    <xf numFmtId="0" fontId="29" fillId="0" borderId="3" xfId="0" applyFont="1" applyBorder="1"/>
    <xf numFmtId="0" fontId="24" fillId="17" borderId="8" xfId="0" applyFont="1" applyFill="1" applyBorder="1"/>
    <xf numFmtId="0" fontId="25" fillId="0" borderId="12" xfId="0" applyFont="1" applyBorder="1" applyAlignment="1">
      <alignment vertical="top"/>
    </xf>
    <xf numFmtId="0" fontId="25" fillId="0" borderId="0" xfId="0" applyFont="1" applyAlignment="1">
      <alignment vertical="top"/>
    </xf>
    <xf numFmtId="170" fontId="25" fillId="0" borderId="8" xfId="0" applyNumberFormat="1" applyFont="1" applyBorder="1"/>
    <xf numFmtId="0" fontId="38" fillId="0" borderId="0" xfId="0" applyFont="1" applyAlignment="1">
      <alignment horizontal="center"/>
    </xf>
    <xf numFmtId="0" fontId="30" fillId="0" borderId="0" xfId="0" applyFont="1"/>
    <xf numFmtId="0" fontId="27" fillId="0" borderId="0" xfId="0" applyFont="1" applyAlignment="1">
      <alignment horizontal="center"/>
    </xf>
    <xf numFmtId="178" fontId="30" fillId="0" borderId="0" xfId="0" applyNumberFormat="1" applyFont="1"/>
    <xf numFmtId="0" fontId="30" fillId="5" borderId="8" xfId="0" applyFont="1" applyFill="1" applyBorder="1"/>
    <xf numFmtId="178" fontId="30" fillId="5" borderId="8" xfId="0" applyNumberFormat="1" applyFont="1" applyFill="1" applyBorder="1"/>
    <xf numFmtId="0" fontId="30" fillId="5" borderId="8" xfId="0" applyFont="1" applyFill="1" applyBorder="1" applyAlignment="1">
      <alignment horizontal="center"/>
    </xf>
    <xf numFmtId="0" fontId="37" fillId="7" borderId="8" xfId="0" applyFont="1" applyFill="1" applyBorder="1" applyAlignment="1">
      <alignment horizontal="center"/>
    </xf>
    <xf numFmtId="0" fontId="37" fillId="7" borderId="2" xfId="0" applyFont="1" applyFill="1" applyBorder="1" applyAlignment="1">
      <alignment horizontal="center"/>
    </xf>
    <xf numFmtId="0" fontId="37" fillId="7" borderId="3" xfId="0" applyFont="1" applyFill="1" applyBorder="1" applyAlignment="1">
      <alignment horizontal="center"/>
    </xf>
    <xf numFmtId="0" fontId="37" fillId="0" borderId="13" xfId="0" applyFont="1" applyBorder="1" applyAlignment="1">
      <alignment horizontal="left"/>
    </xf>
    <xf numFmtId="0" fontId="37" fillId="0" borderId="0" xfId="0" applyFont="1"/>
    <xf numFmtId="0" fontId="32" fillId="0" borderId="18" xfId="0" applyFont="1" applyBorder="1"/>
    <xf numFmtId="0" fontId="32" fillId="0" borderId="7" xfId="0" applyFont="1" applyBorder="1"/>
    <xf numFmtId="0" fontId="32" fillId="0" borderId="13" xfId="0" applyFont="1" applyBorder="1" applyAlignment="1">
      <alignment horizontal="left"/>
    </xf>
    <xf numFmtId="178" fontId="32" fillId="0" borderId="18" xfId="0" applyNumberFormat="1" applyFont="1" applyBorder="1"/>
    <xf numFmtId="178" fontId="32" fillId="0" borderId="7" xfId="0" applyNumberFormat="1" applyFont="1" applyBorder="1"/>
    <xf numFmtId="0" fontId="37" fillId="0" borderId="0" xfId="0" applyFont="1" applyAlignment="1">
      <alignment wrapText="1"/>
    </xf>
    <xf numFmtId="178" fontId="37" fillId="17" borderId="9" xfId="0" applyNumberFormat="1" applyFont="1" applyFill="1" applyBorder="1"/>
    <xf numFmtId="0" fontId="44" fillId="0" borderId="8" xfId="5" applyFont="1" applyBorder="1" applyAlignment="1">
      <alignment horizontal="right"/>
    </xf>
    <xf numFmtId="0" fontId="44" fillId="0" borderId="1" xfId="5" applyFont="1" applyBorder="1" applyAlignment="1">
      <alignment horizontal="left"/>
    </xf>
    <xf numFmtId="0" fontId="44" fillId="0" borderId="2" xfId="5" applyFont="1" applyBorder="1" applyAlignment="1">
      <alignment horizontal="left"/>
    </xf>
    <xf numFmtId="0" fontId="44" fillId="0" borderId="3" xfId="5" applyFont="1" applyBorder="1" applyAlignment="1">
      <alignment horizontal="left"/>
    </xf>
    <xf numFmtId="4" fontId="22" fillId="0" borderId="8" xfId="5" applyNumberFormat="1" applyFont="1" applyBorder="1"/>
    <xf numFmtId="0" fontId="22" fillId="0" borderId="8" xfId="5" applyFont="1" applyBorder="1" applyAlignment="1">
      <alignment horizontal="right"/>
    </xf>
    <xf numFmtId="4" fontId="44" fillId="0" borderId="8" xfId="5" applyNumberFormat="1" applyFont="1" applyBorder="1" applyAlignment="1">
      <alignment horizontal="right"/>
    </xf>
    <xf numFmtId="4" fontId="22" fillId="0" borderId="8" xfId="5" applyNumberFormat="1" applyFont="1" applyBorder="1" applyAlignment="1">
      <alignment horizontal="right"/>
    </xf>
    <xf numFmtId="0" fontId="0" fillId="0" borderId="0" xfId="0"/>
    <xf numFmtId="0" fontId="12" fillId="4" borderId="0" xfId="0" applyFont="1" applyFill="1" applyAlignment="1">
      <alignment horizontal="center"/>
    </xf>
    <xf numFmtId="0" fontId="20" fillId="0" borderId="19" xfId="0" applyFont="1" applyBorder="1" applyAlignment="1">
      <alignment horizontal="left" vertical="center" wrapText="1"/>
    </xf>
    <xf numFmtId="0" fontId="20" fillId="0" borderId="21" xfId="0" applyFont="1" applyBorder="1" applyAlignment="1">
      <alignment horizontal="left" vertical="center" wrapText="1"/>
    </xf>
    <xf numFmtId="0" fontId="20" fillId="0" borderId="20" xfId="0" applyFont="1" applyBorder="1" applyAlignment="1">
      <alignment horizontal="left" vertical="center" wrapText="1"/>
    </xf>
    <xf numFmtId="0" fontId="20" fillId="0" borderId="22" xfId="0" applyFont="1" applyBorder="1" applyAlignment="1">
      <alignment horizontal="left" vertical="center" wrapText="1"/>
    </xf>
    <xf numFmtId="0" fontId="20" fillId="0" borderId="0" xfId="0" applyFont="1" applyAlignment="1">
      <alignment horizontal="left" vertical="center" wrapText="1"/>
    </xf>
    <xf numFmtId="0" fontId="20" fillId="0" borderId="23" xfId="0" applyFont="1" applyBorder="1" applyAlignment="1">
      <alignment horizontal="left" vertical="center" wrapText="1"/>
    </xf>
    <xf numFmtId="0" fontId="20" fillId="0" borderId="24" xfId="0" applyFont="1" applyBorder="1" applyAlignment="1">
      <alignment horizontal="left" vertical="center" wrapText="1"/>
    </xf>
    <xf numFmtId="0" fontId="20" fillId="0" borderId="25" xfId="0" applyFont="1" applyBorder="1" applyAlignment="1">
      <alignment horizontal="left" vertical="center" wrapText="1"/>
    </xf>
    <xf numFmtId="0" fontId="20" fillId="0" borderId="26" xfId="0" applyFont="1" applyBorder="1" applyAlignment="1">
      <alignment horizontal="left" vertical="center" wrapText="1"/>
    </xf>
    <xf numFmtId="0" fontId="28" fillId="0" borderId="1" xfId="0" applyFont="1" applyBorder="1" applyAlignment="1">
      <alignment horizontal="center"/>
    </xf>
    <xf numFmtId="0" fontId="26" fillId="0" borderId="2" xfId="0" applyFont="1" applyBorder="1"/>
    <xf numFmtId="0" fontId="26" fillId="0" borderId="3" xfId="0" applyFont="1" applyBorder="1"/>
    <xf numFmtId="0" fontId="28" fillId="15" borderId="1" xfId="0" applyFont="1" applyFill="1" applyBorder="1" applyAlignment="1">
      <alignment horizontal="left"/>
    </xf>
    <xf numFmtId="0" fontId="26" fillId="16" borderId="3" xfId="0" applyFont="1" applyFill="1" applyBorder="1" applyAlignment="1">
      <alignment horizontal="left"/>
    </xf>
    <xf numFmtId="0" fontId="25" fillId="3" borderId="0" xfId="0" applyFont="1" applyFill="1" applyAlignment="1">
      <alignment horizontal="center" wrapText="1"/>
    </xf>
    <xf numFmtId="0" fontId="24" fillId="16" borderId="1" xfId="0" applyFont="1" applyFill="1" applyBorder="1" applyAlignment="1">
      <alignment horizontal="left"/>
    </xf>
    <xf numFmtId="0" fontId="26" fillId="16" borderId="2" xfId="0" applyFont="1" applyFill="1" applyBorder="1" applyAlignment="1">
      <alignment horizontal="left"/>
    </xf>
    <xf numFmtId="0" fontId="24" fillId="0" borderId="1" xfId="0" applyFont="1" applyBorder="1"/>
    <xf numFmtId="0" fontId="24" fillId="0" borderId="1" xfId="0" applyFont="1" applyBorder="1" applyAlignment="1">
      <alignment horizontal="center"/>
    </xf>
    <xf numFmtId="0" fontId="24" fillId="10" borderId="1" xfId="0" applyFont="1" applyFill="1" applyBorder="1" applyAlignment="1">
      <alignment horizontal="center"/>
    </xf>
    <xf numFmtId="0" fontId="25" fillId="0" borderId="12" xfId="0" applyFont="1" applyBorder="1" applyAlignment="1">
      <alignment horizontal="center"/>
    </xf>
    <xf numFmtId="0" fontId="26" fillId="0" borderId="16" xfId="0" applyFont="1" applyBorder="1"/>
    <xf numFmtId="0" fontId="25" fillId="5" borderId="14" xfId="0" applyFont="1" applyFill="1" applyBorder="1" applyAlignment="1">
      <alignment horizontal="center"/>
    </xf>
    <xf numFmtId="0" fontId="26" fillId="0" borderId="17" xfId="0" applyFont="1" applyBorder="1"/>
    <xf numFmtId="0" fontId="20" fillId="0" borderId="19" xfId="0" applyFont="1" applyBorder="1" applyAlignment="1">
      <alignment vertical="center" wrapText="1"/>
    </xf>
    <xf numFmtId="0" fontId="41" fillId="0" borderId="21" xfId="0" applyFont="1" applyBorder="1" applyAlignment="1">
      <alignment vertical="center"/>
    </xf>
    <xf numFmtId="0" fontId="41" fillId="0" borderId="20" xfId="0" applyFont="1" applyBorder="1" applyAlignment="1">
      <alignment vertical="center"/>
    </xf>
    <xf numFmtId="0" fontId="41" fillId="0" borderId="22" xfId="0" applyFont="1" applyBorder="1" applyAlignment="1">
      <alignment vertical="center"/>
    </xf>
    <xf numFmtId="0" fontId="41" fillId="0" borderId="0" xfId="0" applyFont="1" applyAlignment="1">
      <alignment vertical="center"/>
    </xf>
    <xf numFmtId="0" fontId="41" fillId="0" borderId="23" xfId="0" applyFont="1" applyBorder="1" applyAlignment="1">
      <alignment vertical="center"/>
    </xf>
    <xf numFmtId="0" fontId="41" fillId="0" borderId="24" xfId="0" applyFont="1" applyBorder="1" applyAlignment="1">
      <alignment vertical="center"/>
    </xf>
    <xf numFmtId="0" fontId="41" fillId="0" borderId="25" xfId="0" applyFont="1" applyBorder="1" applyAlignment="1">
      <alignment vertical="center"/>
    </xf>
    <xf numFmtId="0" fontId="41" fillId="0" borderId="26" xfId="0" applyFont="1" applyBorder="1" applyAlignment="1">
      <alignment vertical="center"/>
    </xf>
    <xf numFmtId="0" fontId="24" fillId="5" borderId="12" xfId="0" applyFont="1" applyFill="1" applyBorder="1" applyAlignment="1">
      <alignment horizontal="center"/>
    </xf>
    <xf numFmtId="0" fontId="26" fillId="0" borderId="12" xfId="0" applyFont="1" applyBorder="1"/>
    <xf numFmtId="0" fontId="26" fillId="0" borderId="10" xfId="0" applyFont="1" applyBorder="1"/>
    <xf numFmtId="0" fontId="24" fillId="0" borderId="12" xfId="0" applyFont="1" applyBorder="1" applyAlignment="1">
      <alignment horizontal="center"/>
    </xf>
    <xf numFmtId="0" fontId="16" fillId="11" borderId="0" xfId="0" applyFont="1" applyFill="1" applyAlignment="1">
      <alignment horizontal="center"/>
    </xf>
    <xf numFmtId="0" fontId="25" fillId="0" borderId="1" xfId="0" applyFont="1" applyBorder="1"/>
    <xf numFmtId="0" fontId="25" fillId="0" borderId="11" xfId="0" applyFont="1" applyBorder="1"/>
    <xf numFmtId="4" fontId="24" fillId="0" borderId="1" xfId="0" applyNumberFormat="1" applyFont="1" applyBorder="1"/>
    <xf numFmtId="0" fontId="26" fillId="16" borderId="2" xfId="0" applyFont="1" applyFill="1" applyBorder="1"/>
    <xf numFmtId="0" fontId="26" fillId="16" borderId="3" xfId="0" applyFont="1" applyFill="1" applyBorder="1"/>
    <xf numFmtId="0" fontId="24" fillId="0" borderId="12" xfId="0" applyFont="1" applyBorder="1"/>
    <xf numFmtId="0" fontId="5" fillId="2" borderId="0" xfId="0" applyFont="1" applyFill="1" applyAlignment="1">
      <alignment horizontal="center"/>
    </xf>
    <xf numFmtId="0" fontId="29" fillId="0" borderId="19" xfId="0" applyFont="1" applyBorder="1" applyAlignment="1">
      <alignment horizontal="left" vertical="center" wrapText="1"/>
    </xf>
    <xf numFmtId="0" fontId="27" fillId="0" borderId="21" xfId="0" applyFont="1" applyBorder="1" applyAlignment="1">
      <alignment vertical="center"/>
    </xf>
    <xf numFmtId="0" fontId="27" fillId="0" borderId="20" xfId="0" applyFont="1" applyBorder="1" applyAlignment="1">
      <alignment vertical="center"/>
    </xf>
    <xf numFmtId="0" fontId="27" fillId="0" borderId="22" xfId="0" applyFont="1" applyBorder="1" applyAlignment="1">
      <alignment vertical="center"/>
    </xf>
    <xf numFmtId="0" fontId="27" fillId="0" borderId="0" xfId="0" applyFont="1" applyAlignment="1">
      <alignment vertical="center"/>
    </xf>
    <xf numFmtId="0" fontId="27" fillId="0" borderId="23" xfId="0" applyFont="1" applyBorder="1" applyAlignment="1">
      <alignment vertical="center"/>
    </xf>
    <xf numFmtId="0" fontId="27" fillId="0" borderId="24" xfId="0" applyFont="1" applyBorder="1" applyAlignment="1">
      <alignment vertical="center"/>
    </xf>
    <xf numFmtId="0" fontId="27" fillId="0" borderId="25" xfId="0" applyFont="1" applyBorder="1" applyAlignment="1">
      <alignment vertical="center"/>
    </xf>
    <xf numFmtId="0" fontId="27" fillId="0" borderId="26" xfId="0" applyFont="1" applyBorder="1" applyAlignment="1">
      <alignment vertical="center"/>
    </xf>
    <xf numFmtId="0" fontId="22" fillId="0" borderId="0" xfId="0" applyFont="1"/>
    <xf numFmtId="0" fontId="3" fillId="0" borderId="0" xfId="0" applyFont="1"/>
    <xf numFmtId="0" fontId="28" fillId="10" borderId="12" xfId="0" applyFont="1" applyFill="1" applyBorder="1" applyAlignment="1">
      <alignment horizontal="center"/>
    </xf>
    <xf numFmtId="0" fontId="28" fillId="0" borderId="1" xfId="0" applyFont="1" applyBorder="1"/>
    <xf numFmtId="0" fontId="29" fillId="0" borderId="1" xfId="0" applyFont="1" applyBorder="1"/>
    <xf numFmtId="0" fontId="24" fillId="0" borderId="1" xfId="0" applyFont="1" applyBorder="1" applyAlignment="1">
      <alignment horizontal="left"/>
    </xf>
    <xf numFmtId="0" fontId="20" fillId="0" borderId="0" xfId="0" applyFont="1" applyAlignment="1">
      <alignment vertical="center" wrapText="1"/>
    </xf>
    <xf numFmtId="0" fontId="0" fillId="0" borderId="0" xfId="0" applyAlignment="1">
      <alignment vertical="center"/>
    </xf>
    <xf numFmtId="0" fontId="7" fillId="0" borderId="15" xfId="0" applyFont="1" applyBorder="1" applyAlignment="1">
      <alignment vertical="center"/>
    </xf>
    <xf numFmtId="0" fontId="7" fillId="0" borderId="14" xfId="0" applyFont="1" applyBorder="1" applyAlignment="1">
      <alignment vertical="center"/>
    </xf>
    <xf numFmtId="0" fontId="7" fillId="0" borderId="17" xfId="0" applyFont="1" applyBorder="1" applyAlignment="1">
      <alignment vertical="center"/>
    </xf>
    <xf numFmtId="0" fontId="24" fillId="10" borderId="12" xfId="0" applyFont="1" applyFill="1" applyBorder="1" applyAlignment="1">
      <alignment horizontal="center"/>
    </xf>
    <xf numFmtId="0" fontId="25" fillId="0" borderId="1" xfId="0" applyFont="1" applyBorder="1" applyAlignment="1">
      <alignment horizontal="left"/>
    </xf>
    <xf numFmtId="0" fontId="36" fillId="0" borderId="12" xfId="0" applyFont="1" applyBorder="1" applyAlignment="1">
      <alignment horizontal="center"/>
    </xf>
    <xf numFmtId="0" fontId="24" fillId="16" borderId="2" xfId="0" applyFont="1" applyFill="1" applyBorder="1" applyAlignment="1">
      <alignment horizontal="left"/>
    </xf>
    <xf numFmtId="0" fontId="24" fillId="16" borderId="3" xfId="0" applyFont="1" applyFill="1" applyBorder="1" applyAlignment="1">
      <alignment horizontal="left"/>
    </xf>
    <xf numFmtId="0" fontId="24" fillId="0" borderId="11" xfId="0" applyFont="1" applyBorder="1" applyAlignment="1">
      <alignment horizontal="center"/>
    </xf>
    <xf numFmtId="0" fontId="25" fillId="0" borderId="4" xfId="0" applyFont="1" applyBorder="1" applyAlignment="1">
      <alignment horizontal="left"/>
    </xf>
    <xf numFmtId="0" fontId="26" fillId="0" borderId="5" xfId="0" applyFont="1" applyBorder="1"/>
    <xf numFmtId="0" fontId="26" fillId="0" borderId="6" xfId="0" applyFont="1" applyBorder="1"/>
    <xf numFmtId="0" fontId="25" fillId="0" borderId="11" xfId="0" applyFont="1" applyBorder="1" applyAlignment="1">
      <alignment horizontal="left"/>
    </xf>
    <xf numFmtId="0" fontId="21" fillId="0" borderId="19" xfId="0" applyFont="1" applyBorder="1" applyAlignment="1">
      <alignment vertical="center" wrapText="1"/>
    </xf>
    <xf numFmtId="0" fontId="3" fillId="0" borderId="21" xfId="0" applyFont="1" applyBorder="1" applyAlignment="1">
      <alignment vertical="center"/>
    </xf>
    <xf numFmtId="0" fontId="3" fillId="0" borderId="20" xfId="0" applyFont="1" applyBorder="1" applyAlignment="1">
      <alignment vertical="center"/>
    </xf>
    <xf numFmtId="0" fontId="3" fillId="0" borderId="22" xfId="0" applyFont="1" applyBorder="1" applyAlignment="1">
      <alignment vertical="center"/>
    </xf>
    <xf numFmtId="0" fontId="3" fillId="0" borderId="0" xfId="0" applyFont="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3" fillId="0" borderId="25" xfId="0" applyFont="1" applyBorder="1" applyAlignment="1">
      <alignment vertical="center"/>
    </xf>
    <xf numFmtId="0" fontId="3" fillId="0" borderId="26" xfId="0" applyFont="1" applyBorder="1" applyAlignment="1">
      <alignment vertical="center"/>
    </xf>
    <xf numFmtId="0" fontId="24" fillId="17" borderId="1" xfId="0" applyFont="1" applyFill="1" applyBorder="1" applyAlignment="1">
      <alignment horizontal="left"/>
    </xf>
    <xf numFmtId="0" fontId="24" fillId="17" borderId="2" xfId="0" applyFont="1" applyFill="1" applyBorder="1" applyAlignment="1">
      <alignment horizontal="left"/>
    </xf>
    <xf numFmtId="0" fontId="24" fillId="17" borderId="3" xfId="0" applyFont="1" applyFill="1" applyBorder="1" applyAlignment="1">
      <alignment horizontal="left"/>
    </xf>
    <xf numFmtId="0" fontId="22" fillId="0" borderId="1" xfId="5" applyFont="1" applyBorder="1" applyAlignment="1">
      <alignment horizontal="left"/>
    </xf>
    <xf numFmtId="0" fontId="43" fillId="0" borderId="2" xfId="5" applyFont="1" applyBorder="1"/>
    <xf numFmtId="0" fontId="43" fillId="0" borderId="3" xfId="5" applyFont="1" applyBorder="1"/>
    <xf numFmtId="0" fontId="12" fillId="11" borderId="0" xfId="0" applyFont="1" applyFill="1" applyAlignment="1">
      <alignment horizontal="center"/>
    </xf>
    <xf numFmtId="0" fontId="21" fillId="0" borderId="19" xfId="0" applyFont="1" applyBorder="1" applyAlignment="1">
      <alignment horizontal="left" vertical="center" wrapText="1"/>
    </xf>
    <xf numFmtId="0" fontId="3" fillId="0" borderId="21" xfId="0" applyFont="1" applyBorder="1" applyAlignment="1">
      <alignment horizontal="left" vertical="center"/>
    </xf>
    <xf numFmtId="0" fontId="3" fillId="0" borderId="20" xfId="0" applyFont="1" applyBorder="1" applyAlignment="1">
      <alignment horizontal="left" vertical="center"/>
    </xf>
    <xf numFmtId="0" fontId="3" fillId="0" borderId="22" xfId="0" applyFont="1" applyBorder="1" applyAlignment="1">
      <alignment horizontal="left" vertical="center"/>
    </xf>
    <xf numFmtId="0" fontId="3" fillId="0" borderId="0" xfId="0" applyFont="1" applyAlignment="1">
      <alignment horizontal="left" vertical="center"/>
    </xf>
    <xf numFmtId="0" fontId="3" fillId="0" borderId="23" xfId="0" applyFont="1" applyBorder="1" applyAlignment="1">
      <alignment horizontal="left" vertical="center"/>
    </xf>
    <xf numFmtId="0" fontId="3" fillId="0" borderId="24" xfId="0" applyFont="1" applyBorder="1" applyAlignment="1">
      <alignment horizontal="left" vertical="center"/>
    </xf>
    <xf numFmtId="0" fontId="3" fillId="0" borderId="25" xfId="0" applyFont="1" applyBorder="1" applyAlignment="1">
      <alignment horizontal="left" vertical="center"/>
    </xf>
    <xf numFmtId="0" fontId="3" fillId="0" borderId="26" xfId="0" applyFont="1" applyBorder="1" applyAlignment="1">
      <alignment horizontal="left" vertical="center"/>
    </xf>
    <xf numFmtId="0" fontId="29" fillId="0" borderId="18" xfId="0" applyFont="1" applyBorder="1" applyAlignment="1">
      <alignment horizontal="center"/>
    </xf>
    <xf numFmtId="0" fontId="26" fillId="0" borderId="18" xfId="0" applyFont="1" applyBorder="1"/>
    <xf numFmtId="0" fontId="26" fillId="0" borderId="9" xfId="0" applyFont="1" applyBorder="1"/>
    <xf numFmtId="4" fontId="25" fillId="0" borderId="7" xfId="0" applyNumberFormat="1" applyFont="1" applyBorder="1" applyAlignment="1">
      <alignment horizontal="left"/>
    </xf>
    <xf numFmtId="0" fontId="26" fillId="0" borderId="7" xfId="0" applyFont="1" applyBorder="1"/>
    <xf numFmtId="0" fontId="25" fillId="0" borderId="13" xfId="0" applyFont="1" applyBorder="1" applyAlignment="1">
      <alignment horizontal="left"/>
    </xf>
    <xf numFmtId="0" fontId="27" fillId="0" borderId="0" xfId="0" applyFont="1"/>
    <xf numFmtId="0" fontId="26" fillId="0" borderId="11" xfId="0" applyFont="1" applyBorder="1"/>
    <xf numFmtId="0" fontId="27" fillId="0" borderId="12" xfId="0" applyFont="1" applyBorder="1"/>
    <xf numFmtId="0" fontId="25" fillId="16" borderId="1" xfId="0" applyFont="1" applyFill="1" applyBorder="1" applyAlignment="1">
      <alignment horizontal="left"/>
    </xf>
    <xf numFmtId="0" fontId="25" fillId="16" borderId="2" xfId="0" applyFont="1" applyFill="1" applyBorder="1" applyAlignment="1">
      <alignment horizontal="left"/>
    </xf>
    <xf numFmtId="0" fontId="25" fillId="16" borderId="3" xfId="0" applyFont="1" applyFill="1" applyBorder="1" applyAlignment="1">
      <alignment horizontal="left"/>
    </xf>
    <xf numFmtId="0" fontId="18" fillId="2" borderId="0" xfId="0" applyFont="1" applyFill="1" applyAlignment="1">
      <alignment horizontal="center"/>
    </xf>
    <xf numFmtId="0" fontId="28" fillId="0" borderId="0" xfId="0" applyFont="1" applyAlignment="1">
      <alignment horizontal="center"/>
    </xf>
    <xf numFmtId="0" fontId="28" fillId="0" borderId="0" xfId="0" applyFont="1" applyAlignment="1">
      <alignment horizontal="left" wrapText="1"/>
    </xf>
    <xf numFmtId="0" fontId="22" fillId="0" borderId="19" xfId="0" applyFont="1" applyBorder="1" applyAlignment="1">
      <alignment wrapText="1"/>
    </xf>
    <xf numFmtId="0" fontId="22" fillId="0" borderId="21" xfId="0" applyFont="1" applyBorder="1" applyAlignment="1">
      <alignment wrapText="1"/>
    </xf>
    <xf numFmtId="0" fontId="22" fillId="0" borderId="20" xfId="0" applyFont="1" applyBorder="1" applyAlignment="1">
      <alignment wrapText="1"/>
    </xf>
    <xf numFmtId="0" fontId="22" fillId="0" borderId="22" xfId="0" applyFont="1" applyBorder="1" applyAlignment="1">
      <alignment wrapText="1"/>
    </xf>
    <xf numFmtId="0" fontId="22" fillId="0" borderId="0" xfId="0" applyFont="1" applyAlignment="1">
      <alignment wrapText="1"/>
    </xf>
    <xf numFmtId="0" fontId="22" fillId="0" borderId="23" xfId="0" applyFont="1" applyBorder="1" applyAlignment="1">
      <alignment wrapText="1"/>
    </xf>
    <xf numFmtId="0" fontId="22" fillId="0" borderId="24" xfId="0" applyFont="1" applyBorder="1" applyAlignment="1">
      <alignment wrapText="1"/>
    </xf>
    <xf numFmtId="0" fontId="22" fillId="0" borderId="25" xfId="0" applyFont="1" applyBorder="1" applyAlignment="1">
      <alignment wrapText="1"/>
    </xf>
    <xf numFmtId="0" fontId="22" fillId="0" borderId="26" xfId="0" applyFont="1" applyBorder="1" applyAlignment="1">
      <alignment wrapText="1"/>
    </xf>
    <xf numFmtId="0" fontId="28" fillId="10" borderId="2" xfId="0" applyFont="1" applyFill="1" applyBorder="1" applyAlignment="1">
      <alignment horizontal="center"/>
    </xf>
    <xf numFmtId="0" fontId="28" fillId="0" borderId="2" xfId="0" applyFont="1" applyBorder="1" applyAlignment="1">
      <alignment horizontal="left"/>
    </xf>
    <xf numFmtId="0" fontId="29" fillId="0" borderId="2" xfId="0" applyFont="1" applyBorder="1" applyAlignment="1">
      <alignment horizontal="left"/>
    </xf>
    <xf numFmtId="0" fontId="28" fillId="16" borderId="1" xfId="0" applyFont="1" applyFill="1" applyBorder="1" applyAlignment="1">
      <alignment horizontal="left"/>
    </xf>
    <xf numFmtId="0" fontId="6" fillId="2" borderId="0" xfId="0" applyFont="1" applyFill="1" applyAlignment="1">
      <alignment horizontal="center"/>
    </xf>
    <xf numFmtId="0" fontId="22" fillId="0" borderId="19" xfId="0" applyFont="1" applyBorder="1" applyAlignment="1">
      <alignment vertical="center" wrapText="1"/>
    </xf>
    <xf numFmtId="0" fontId="37" fillId="0" borderId="1" xfId="0" applyFont="1" applyBorder="1" applyAlignment="1">
      <alignment horizontal="center"/>
    </xf>
    <xf numFmtId="0" fontId="37" fillId="16" borderId="1" xfId="0" applyFont="1" applyFill="1" applyBorder="1" applyAlignment="1">
      <alignment horizontal="left"/>
    </xf>
    <xf numFmtId="0" fontId="19" fillId="11" borderId="0" xfId="0" applyFont="1" applyFill="1" applyAlignment="1">
      <alignment horizontal="center"/>
    </xf>
    <xf numFmtId="0" fontId="39" fillId="13" borderId="19" xfId="0" applyFont="1" applyFill="1" applyBorder="1" applyAlignment="1">
      <alignment horizontal="left" vertical="center" wrapText="1"/>
    </xf>
    <xf numFmtId="0" fontId="25" fillId="0" borderId="0" xfId="0" applyFont="1" applyAlignment="1">
      <alignment horizontal="center"/>
    </xf>
    <xf numFmtId="0" fontId="40" fillId="13" borderId="0" xfId="0" applyFont="1" applyFill="1" applyAlignment="1">
      <alignment horizontal="center"/>
    </xf>
    <xf numFmtId="0" fontId="30" fillId="0" borderId="0" xfId="0" applyFont="1" applyAlignment="1">
      <alignment horizontal="center"/>
    </xf>
    <xf numFmtId="0" fontId="6" fillId="11" borderId="0" xfId="0" applyFont="1" applyFill="1" applyAlignment="1">
      <alignment horizontal="center"/>
    </xf>
    <xf numFmtId="0" fontId="29" fillId="0" borderId="21" xfId="0" applyFont="1" applyBorder="1" applyAlignment="1">
      <alignment horizontal="left" vertical="center" wrapText="1"/>
    </xf>
    <xf numFmtId="0" fontId="29" fillId="0" borderId="20" xfId="0" applyFont="1" applyBorder="1" applyAlignment="1">
      <alignment horizontal="left" vertical="center" wrapText="1"/>
    </xf>
    <xf numFmtId="0" fontId="29" fillId="0" borderId="22" xfId="0" applyFont="1" applyBorder="1" applyAlignment="1">
      <alignment horizontal="left" vertical="center" wrapText="1"/>
    </xf>
    <xf numFmtId="0" fontId="29" fillId="0" borderId="0" xfId="0" applyFont="1" applyAlignment="1">
      <alignment horizontal="left" vertical="center" wrapText="1"/>
    </xf>
    <xf numFmtId="0" fontId="29" fillId="0" borderId="23" xfId="0" applyFont="1" applyBorder="1" applyAlignment="1">
      <alignment horizontal="left" vertical="center" wrapText="1"/>
    </xf>
    <xf numFmtId="0" fontId="29" fillId="0" borderId="24" xfId="0" applyFont="1" applyBorder="1" applyAlignment="1">
      <alignment horizontal="left" vertical="center" wrapText="1"/>
    </xf>
    <xf numFmtId="0" fontId="29" fillId="0" borderId="25" xfId="0" applyFont="1" applyBorder="1" applyAlignment="1">
      <alignment horizontal="left" vertical="center" wrapText="1"/>
    </xf>
    <xf numFmtId="0" fontId="29" fillId="0" borderId="26" xfId="0" applyFont="1" applyBorder="1" applyAlignment="1">
      <alignment horizontal="left" vertical="center" wrapText="1"/>
    </xf>
    <xf numFmtId="0" fontId="25" fillId="8" borderId="0" xfId="0" applyFont="1" applyFill="1"/>
    <xf numFmtId="0" fontId="24" fillId="0" borderId="2" xfId="0" applyFont="1" applyBorder="1" applyAlignment="1">
      <alignment horizontal="center"/>
    </xf>
    <xf numFmtId="0" fontId="25" fillId="0" borderId="0" xfId="0" applyFont="1"/>
  </cellXfs>
  <cellStyles count="12">
    <cellStyle name="Millares 2" xfId="2" xr:uid="{1205AC7E-8854-486F-AC9F-C4306892CE73}"/>
    <cellStyle name="Millares 2 2" xfId="9" xr:uid="{D8BE95DE-1529-479A-9F4E-3BA2BE62DEEB}"/>
    <cellStyle name="Millares 3" xfId="3" xr:uid="{A126342E-A656-45C1-989C-609E56D5BE78}"/>
    <cellStyle name="Millares 4" xfId="11" xr:uid="{23E8819D-4877-41BD-8C0F-00659D641126}"/>
    <cellStyle name="Moneda 2" xfId="8" xr:uid="{30305FC3-2793-4312-AADF-C90AB69174B3}"/>
    <cellStyle name="Normal" xfId="0" builtinId="0"/>
    <cellStyle name="Normal 2" xfId="1" xr:uid="{20C44206-CC0A-47FC-9ED5-D4532106D637}"/>
    <cellStyle name="Normal 2 2" xfId="4" xr:uid="{0E5FBBFC-11A4-47E6-8FCD-1372573C094B}"/>
    <cellStyle name="Normal 2 3" xfId="6" xr:uid="{818F9EC5-57BC-459A-9074-40B5FDD9754A}"/>
    <cellStyle name="Normal 3" xfId="5" xr:uid="{609A3100-2969-49DD-8928-BBC314149FE9}"/>
    <cellStyle name="Normal 4" xfId="7" xr:uid="{7D99199C-441E-4CCA-9F67-6748A09F341D}"/>
    <cellStyle name="Normal 4 2" xfId="10" xr:uid="{F33888A1-5AC1-4C7C-A235-D2625B37677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openxmlformats.org/officeDocument/2006/relationships/externalLink" Target="externalLinks/externalLink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externalLink" Target="externalLinks/externalLink6.xml"/><Relationship Id="rId2" Type="http://schemas.openxmlformats.org/officeDocument/2006/relationships/worksheet" Target="worksheets/sheet2.xml"/><Relationship Id="rId16" Type="http://schemas.openxmlformats.org/officeDocument/2006/relationships/externalLink" Target="externalLinks/externalLink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8</xdr:col>
      <xdr:colOff>1057276</xdr:colOff>
      <xdr:row>3</xdr:row>
      <xdr:rowOff>180975</xdr:rowOff>
    </xdr:from>
    <xdr:ext cx="647700" cy="3086100"/>
    <xdr:pic>
      <xdr:nvPicPr>
        <xdr:cNvPr id="2" name="image2.png" title="Imagen">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xfrm>
          <a:off x="8124826" y="752475"/>
          <a:ext cx="647700" cy="30861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800100</xdr:colOff>
      <xdr:row>19</xdr:row>
      <xdr:rowOff>28575</xdr:rowOff>
    </xdr:from>
    <xdr:ext cx="1447800" cy="533400"/>
    <xdr:pic>
      <xdr:nvPicPr>
        <xdr:cNvPr id="2" name="image3.png" title="Imagen">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xfrm>
          <a:off x="2476500" y="3429000"/>
          <a:ext cx="1447800" cy="533400"/>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Users/ADVANCE/Downloads/Users/KELLY/Downloads/Contabilidad%20Aplicada%20-%20JUAN%20ANTONIO%20BOLA&#209;OS%20LLEMPEN%20(CONTA%20NOCHE%204)/Contabilidad%20Aplicada/CASO%20PRACTICO%20N&#176;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ADVANCE/Downloads/RED%20EMPRESARIAL%20ANUAL%20-%202015(milagr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Users/TaTyZ/OneDrive/Escritorio/CURSO%20CONTABILIDAD%20FINANCIERA%20I%202021-10/SEMANA%208/MONOGRAFIA_CONTABILIDAD_COMPLET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d.docs.live.net/b5bedac4011bcf90/Im&#225;genes/cursos/Contabilidad%20Financiera%20I/semana%209/TAREA%20GRUPAL%20INVENTARIO%20Y%20BALANCES%20TERMINADO%20CON%20AJUST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User/AppData/Local/Temp/Rar$DIa0.182/TRAB.APLIC.%20COSTOS%20-%20PRESENTACI&#211;N.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ORIS%20BANCAY&#193;N/Downloads/conta%20caso%20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d.docs.live.net/Users/ADVANCE/Downloads/Users/KELLY/Downloads/Contabilidad%20Aplicada%20-%20JUAN%20ANTONIO%20BOLA&#209;OS%20LLEMPEN%20(CONTA%20NOCHE%204)/CONTABILIDAD%20APLICADA%20juan%20contabilidad%20noche%20cuatro.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Si04_89\ajorge\WINDOWS\TEMP\PPTTvelasco.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ACT. VTA"/>
      <sheetName val="FACT.COMPRA"/>
      <sheetName val="telefonica"/>
      <sheetName val="sedalib"/>
      <sheetName val="hidrandina"/>
      <sheetName val="LIBRO INVENT.Y BALANCE"/>
      <sheetName val="DETALLE EFECTIVO"/>
      <sheetName val="DETALLE CTA.CTE"/>
      <sheetName val="REGISTRO COMPRAS"/>
      <sheetName val="REGISTRO DE VENTAS"/>
      <sheetName val="PLANILLAS"/>
      <sheetName val="PEGR"/>
      <sheetName val="LIBRO DIARIO"/>
      <sheetName val="FORMA.7.1ACTIVO FIJO"/>
      <sheetName val="Hoj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3">
          <cell r="B3">
            <v>10</v>
          </cell>
          <cell r="C3" t="str">
            <v>EFECTIVO Y EQUIVALENTE DE EFECTIVO</v>
          </cell>
        </row>
        <row r="4">
          <cell r="B4">
            <v>101</v>
          </cell>
          <cell r="C4" t="str">
            <v>Caja</v>
          </cell>
        </row>
        <row r="5">
          <cell r="B5">
            <v>102</v>
          </cell>
          <cell r="C5" t="str">
            <v>Fondos fijos</v>
          </cell>
        </row>
        <row r="6">
          <cell r="B6">
            <v>103</v>
          </cell>
          <cell r="C6" t="str">
            <v>Efectivo en Tránsito</v>
          </cell>
        </row>
        <row r="7">
          <cell r="B7">
            <v>104</v>
          </cell>
          <cell r="C7" t="str">
            <v>Cuentas corrientes en instituciones financieras</v>
          </cell>
        </row>
        <row r="8">
          <cell r="B8">
            <v>1041</v>
          </cell>
          <cell r="C8" t="str">
            <v>Cuentas corrientes operativas</v>
          </cell>
        </row>
        <row r="9">
          <cell r="B9">
            <v>1042</v>
          </cell>
          <cell r="C9" t="str">
            <v>Cuentas corrientes para fines específicos</v>
          </cell>
        </row>
        <row r="10">
          <cell r="B10">
            <v>105</v>
          </cell>
          <cell r="C10" t="str">
            <v>Certificados bancarios</v>
          </cell>
        </row>
        <row r="11">
          <cell r="B11">
            <v>1051</v>
          </cell>
          <cell r="C11" t="str">
            <v>Certificados bancarios</v>
          </cell>
        </row>
        <row r="12">
          <cell r="B12">
            <v>1052</v>
          </cell>
          <cell r="C12" t="str">
            <v>Otros</v>
          </cell>
        </row>
        <row r="13">
          <cell r="B13">
            <v>106</v>
          </cell>
          <cell r="C13" t="str">
            <v>Depósitos en instituciones financieras</v>
          </cell>
        </row>
        <row r="14">
          <cell r="B14">
            <v>1061</v>
          </cell>
          <cell r="C14" t="str">
            <v>Depósitos de ahorro</v>
          </cell>
        </row>
        <row r="15">
          <cell r="B15">
            <v>1062</v>
          </cell>
          <cell r="C15" t="str">
            <v>Depósitos a plazo</v>
          </cell>
        </row>
        <row r="16">
          <cell r="B16">
            <v>107</v>
          </cell>
          <cell r="C16" t="str">
            <v>Fondos sujetos a restricción</v>
          </cell>
        </row>
        <row r="17">
          <cell r="B17">
            <v>1071</v>
          </cell>
          <cell r="C17" t="str">
            <v>Fondos Sujetos a Restricción</v>
          </cell>
        </row>
        <row r="18">
          <cell r="B18">
            <v>11</v>
          </cell>
          <cell r="C18" t="str">
            <v>INVERSIONES AL VALOR RAZONABLE Y DISPONIBLES PARA LA VENTA</v>
          </cell>
        </row>
        <row r="19">
          <cell r="B19">
            <v>111</v>
          </cell>
          <cell r="C19" t="str">
            <v>Inversiones al valor razonable</v>
          </cell>
        </row>
        <row r="20">
          <cell r="B20">
            <v>1111</v>
          </cell>
          <cell r="C20" t="str">
            <v>Valores emitidos o garantizados por el Estado</v>
          </cell>
        </row>
        <row r="21">
          <cell r="B21">
            <v>1112</v>
          </cell>
          <cell r="C21" t="str">
            <v>Valores emitidos por el sistema financiero</v>
          </cell>
        </row>
        <row r="22">
          <cell r="B22">
            <v>1113</v>
          </cell>
          <cell r="C22" t="str">
            <v>Valores emitidos por empresas</v>
          </cell>
        </row>
        <row r="23">
          <cell r="B23">
            <v>1114</v>
          </cell>
          <cell r="C23" t="str">
            <v>Otros títulos representativos de deuda</v>
          </cell>
        </row>
        <row r="24">
          <cell r="B24">
            <v>1115</v>
          </cell>
          <cell r="C24" t="str">
            <v>Participaciones en entidades</v>
          </cell>
        </row>
        <row r="25">
          <cell r="B25">
            <v>112</v>
          </cell>
          <cell r="C25" t="str">
            <v>Inversiones disponibles para la venta</v>
          </cell>
        </row>
        <row r="26">
          <cell r="B26">
            <v>1121</v>
          </cell>
          <cell r="C26" t="str">
            <v>Valores emitidos o garantizados por el Estado</v>
          </cell>
        </row>
        <row r="27">
          <cell r="B27">
            <v>1122</v>
          </cell>
          <cell r="C27" t="str">
            <v>Valores emitidos por el sistema financiero</v>
          </cell>
        </row>
        <row r="28">
          <cell r="B28">
            <v>1123</v>
          </cell>
          <cell r="C28" t="str">
            <v>Valores emitidos por empresas</v>
          </cell>
        </row>
        <row r="29">
          <cell r="B29">
            <v>1124</v>
          </cell>
          <cell r="C29" t="str">
            <v>Otros títulos representativos de deuda</v>
          </cell>
        </row>
        <row r="30">
          <cell r="B30">
            <v>113</v>
          </cell>
          <cell r="C30" t="str">
            <v>Activos financieros – compromiso de compra</v>
          </cell>
        </row>
        <row r="31">
          <cell r="B31">
            <v>12</v>
          </cell>
          <cell r="C31" t="str">
            <v>CUENTAS POR COBRAR COMERCIALES – TERCEROS</v>
          </cell>
        </row>
        <row r="32">
          <cell r="B32">
            <v>121</v>
          </cell>
          <cell r="C32" t="str">
            <v>Facturas, boletas y otros comprobantes por cobrar</v>
          </cell>
        </row>
        <row r="33">
          <cell r="B33">
            <v>1211</v>
          </cell>
          <cell r="C33" t="str">
            <v>No emitidas</v>
          </cell>
        </row>
        <row r="34">
          <cell r="B34">
            <v>1212</v>
          </cell>
          <cell r="C34" t="str">
            <v>Emitidas en cartera</v>
          </cell>
        </row>
        <row r="35">
          <cell r="B35">
            <v>1213</v>
          </cell>
          <cell r="C35" t="str">
            <v>En cobranza</v>
          </cell>
        </row>
        <row r="36">
          <cell r="B36">
            <v>1214</v>
          </cell>
          <cell r="C36" t="str">
            <v>En descuento</v>
          </cell>
        </row>
        <row r="37">
          <cell r="B37">
            <v>122</v>
          </cell>
          <cell r="C37" t="str">
            <v>Anticipos de clientes</v>
          </cell>
        </row>
        <row r="38">
          <cell r="B38">
            <v>123</v>
          </cell>
          <cell r="C38" t="str">
            <v>Letras por cobrar</v>
          </cell>
        </row>
        <row r="39">
          <cell r="B39">
            <v>1231</v>
          </cell>
          <cell r="C39" t="str">
            <v>En cartera</v>
          </cell>
        </row>
        <row r="40">
          <cell r="B40">
            <v>1232</v>
          </cell>
          <cell r="C40" t="str">
            <v>En cobranza</v>
          </cell>
        </row>
        <row r="41">
          <cell r="B41">
            <v>1233</v>
          </cell>
          <cell r="C41" t="str">
            <v>En descuento</v>
          </cell>
        </row>
        <row r="42">
          <cell r="B42">
            <v>129</v>
          </cell>
          <cell r="C42" t="str">
            <v>Cobranza dudosa</v>
          </cell>
        </row>
        <row r="43">
          <cell r="B43">
            <v>1291</v>
          </cell>
          <cell r="C43" t="str">
            <v>Facturas, boletas y otros comprobantes por COBRAR</v>
          </cell>
        </row>
        <row r="44">
          <cell r="B44">
            <v>1293</v>
          </cell>
          <cell r="C44" t="str">
            <v>Letras por cobrar</v>
          </cell>
        </row>
        <row r="45">
          <cell r="B45">
            <v>13</v>
          </cell>
          <cell r="C45" t="str">
            <v>CUENTAS POR COBRAR COMERCIALES – RELACIONADAS</v>
          </cell>
        </row>
        <row r="46">
          <cell r="B46">
            <v>131</v>
          </cell>
          <cell r="C46" t="str">
            <v>Facturas, boletas y otros comprobantes por cobrar</v>
          </cell>
        </row>
        <row r="47">
          <cell r="B47">
            <v>1311</v>
          </cell>
          <cell r="C47" t="str">
            <v>No emitidas</v>
          </cell>
        </row>
        <row r="48">
          <cell r="B48">
            <v>13111</v>
          </cell>
          <cell r="C48" t="str">
            <v>Matriz</v>
          </cell>
        </row>
        <row r="49">
          <cell r="B49">
            <v>13112</v>
          </cell>
          <cell r="C49" t="str">
            <v>Subsidiarias</v>
          </cell>
        </row>
        <row r="50">
          <cell r="B50">
            <v>13113</v>
          </cell>
          <cell r="C50" t="str">
            <v>Asociadas</v>
          </cell>
        </row>
        <row r="51">
          <cell r="B51">
            <v>13114</v>
          </cell>
          <cell r="C51" t="str">
            <v>Sucursal</v>
          </cell>
        </row>
        <row r="52">
          <cell r="B52">
            <v>1312</v>
          </cell>
          <cell r="C52" t="str">
            <v>Emitidas en cartera</v>
          </cell>
        </row>
        <row r="53">
          <cell r="B53">
            <v>13121</v>
          </cell>
          <cell r="C53" t="str">
            <v>Matriz</v>
          </cell>
        </row>
        <row r="54">
          <cell r="B54">
            <v>13122</v>
          </cell>
          <cell r="C54" t="str">
            <v>Subsidiarias</v>
          </cell>
        </row>
        <row r="55">
          <cell r="B55">
            <v>13123</v>
          </cell>
          <cell r="C55" t="str">
            <v>Asociadas</v>
          </cell>
        </row>
        <row r="56">
          <cell r="B56">
            <v>13124</v>
          </cell>
          <cell r="C56" t="str">
            <v>Sucursal</v>
          </cell>
        </row>
        <row r="57">
          <cell r="B57">
            <v>1313</v>
          </cell>
          <cell r="C57" t="str">
            <v>En cobranza</v>
          </cell>
        </row>
        <row r="58">
          <cell r="B58">
            <v>13131</v>
          </cell>
          <cell r="C58" t="str">
            <v>Matriz</v>
          </cell>
        </row>
        <row r="59">
          <cell r="B59">
            <v>13132</v>
          </cell>
          <cell r="C59" t="str">
            <v>Subsidiarias</v>
          </cell>
        </row>
        <row r="60">
          <cell r="B60">
            <v>13133</v>
          </cell>
          <cell r="C60" t="str">
            <v>Asociadas</v>
          </cell>
        </row>
        <row r="61">
          <cell r="B61">
            <v>13134</v>
          </cell>
          <cell r="C61" t="str">
            <v>Sucursal</v>
          </cell>
        </row>
        <row r="62">
          <cell r="B62">
            <v>1314</v>
          </cell>
          <cell r="C62" t="str">
            <v>En descuento</v>
          </cell>
        </row>
        <row r="63">
          <cell r="B63">
            <v>13141</v>
          </cell>
          <cell r="C63" t="str">
            <v>Matriz</v>
          </cell>
        </row>
        <row r="64">
          <cell r="B64">
            <v>13142</v>
          </cell>
          <cell r="C64" t="str">
            <v>Subsidiarias</v>
          </cell>
        </row>
        <row r="65">
          <cell r="B65">
            <v>13143</v>
          </cell>
          <cell r="C65" t="str">
            <v>Asociadas</v>
          </cell>
        </row>
        <row r="66">
          <cell r="B66">
            <v>13144</v>
          </cell>
          <cell r="C66" t="str">
            <v>Sucursal</v>
          </cell>
        </row>
        <row r="67">
          <cell r="B67">
            <v>132</v>
          </cell>
          <cell r="C67" t="str">
            <v>Anticipos recibidos</v>
          </cell>
        </row>
        <row r="68">
          <cell r="B68">
            <v>133</v>
          </cell>
          <cell r="C68" t="str">
            <v>Letras por cobrar</v>
          </cell>
        </row>
        <row r="69">
          <cell r="B69">
            <v>1331</v>
          </cell>
          <cell r="C69" t="str">
            <v>En cartera</v>
          </cell>
        </row>
        <row r="70">
          <cell r="B70">
            <v>13311</v>
          </cell>
          <cell r="C70" t="str">
            <v>Matriz</v>
          </cell>
        </row>
        <row r="71">
          <cell r="B71">
            <v>13312</v>
          </cell>
          <cell r="C71" t="str">
            <v>Subsidiarias</v>
          </cell>
        </row>
        <row r="72">
          <cell r="B72">
            <v>13313</v>
          </cell>
          <cell r="C72" t="str">
            <v>Asociadas</v>
          </cell>
        </row>
        <row r="73">
          <cell r="B73">
            <v>13314</v>
          </cell>
          <cell r="C73" t="str">
            <v>Sucursal</v>
          </cell>
        </row>
        <row r="74">
          <cell r="B74">
            <v>1334</v>
          </cell>
          <cell r="C74" t="str">
            <v>En cobranza</v>
          </cell>
        </row>
        <row r="75">
          <cell r="B75">
            <v>13321</v>
          </cell>
          <cell r="C75" t="str">
            <v>Matriz</v>
          </cell>
        </row>
        <row r="76">
          <cell r="B76">
            <v>13322</v>
          </cell>
          <cell r="C76" t="str">
            <v>Subsidiarias</v>
          </cell>
        </row>
        <row r="77">
          <cell r="B77">
            <v>13323</v>
          </cell>
          <cell r="C77" t="str">
            <v>Asociadas</v>
          </cell>
        </row>
        <row r="78">
          <cell r="B78">
            <v>13324</v>
          </cell>
          <cell r="C78" t="str">
            <v>Sucursal</v>
          </cell>
        </row>
        <row r="79">
          <cell r="B79">
            <v>1333</v>
          </cell>
          <cell r="C79" t="str">
            <v>En descuento</v>
          </cell>
        </row>
        <row r="80">
          <cell r="B80">
            <v>13331</v>
          </cell>
          <cell r="C80" t="str">
            <v>Matriz</v>
          </cell>
        </row>
        <row r="81">
          <cell r="B81">
            <v>13332</v>
          </cell>
          <cell r="C81" t="str">
            <v>Subsidiarias</v>
          </cell>
        </row>
        <row r="82">
          <cell r="B82">
            <v>13333</v>
          </cell>
          <cell r="C82" t="str">
            <v>Asociadas</v>
          </cell>
        </row>
        <row r="83">
          <cell r="B83">
            <v>13334</v>
          </cell>
          <cell r="C83" t="str">
            <v>Sucursal</v>
          </cell>
        </row>
        <row r="84">
          <cell r="B84">
            <v>139</v>
          </cell>
          <cell r="C84" t="str">
            <v>Cobranza dudosa</v>
          </cell>
        </row>
        <row r="85">
          <cell r="B85">
            <v>1391</v>
          </cell>
          <cell r="C85" t="str">
            <v>Facturas, boletas y otros comprobantes por cobrar</v>
          </cell>
        </row>
        <row r="86">
          <cell r="B86">
            <v>1393</v>
          </cell>
          <cell r="C86" t="str">
            <v>Letras por cobrar</v>
          </cell>
        </row>
        <row r="87">
          <cell r="B87">
            <v>14</v>
          </cell>
          <cell r="C87" t="str">
            <v>CUENTAS POR COBRAR AL PERSONAL, A LOS ACCIONISTAS (SOCIOS), DIRECTORES Y GERENTES</v>
          </cell>
        </row>
        <row r="88">
          <cell r="B88">
            <v>141</v>
          </cell>
          <cell r="C88" t="str">
            <v>Personal</v>
          </cell>
        </row>
        <row r="89">
          <cell r="B89">
            <v>1411</v>
          </cell>
          <cell r="C89" t="str">
            <v>Préstamos</v>
          </cell>
        </row>
        <row r="90">
          <cell r="B90">
            <v>1412</v>
          </cell>
          <cell r="C90" t="str">
            <v>Adelanto de remuneraciones</v>
          </cell>
        </row>
        <row r="91">
          <cell r="B91">
            <v>1413</v>
          </cell>
          <cell r="C91" t="str">
            <v>Entregas a rendir cuenta</v>
          </cell>
        </row>
        <row r="92">
          <cell r="B92">
            <v>142</v>
          </cell>
          <cell r="C92" t="str">
            <v>Accionistas (o socios)</v>
          </cell>
        </row>
        <row r="93">
          <cell r="B93">
            <v>1421</v>
          </cell>
          <cell r="C93" t="str">
            <v>Suscripciones por cobrar a socios o accionistas</v>
          </cell>
        </row>
        <row r="94">
          <cell r="B94">
            <v>1422</v>
          </cell>
          <cell r="C94" t="str">
            <v>Préstamos</v>
          </cell>
        </row>
        <row r="95">
          <cell r="B95">
            <v>143</v>
          </cell>
          <cell r="C95" t="str">
            <v>Directores</v>
          </cell>
        </row>
        <row r="96">
          <cell r="B96">
            <v>144</v>
          </cell>
          <cell r="C96" t="str">
            <v>Gerentes</v>
          </cell>
        </row>
        <row r="97">
          <cell r="B97">
            <v>148</v>
          </cell>
          <cell r="C97" t="str">
            <v>Diversas</v>
          </cell>
        </row>
        <row r="98">
          <cell r="B98">
            <v>149</v>
          </cell>
          <cell r="C98" t="str">
            <v>Cobranza dudosa</v>
          </cell>
        </row>
        <row r="99">
          <cell r="B99">
            <v>1491</v>
          </cell>
          <cell r="C99" t="str">
            <v>Personal</v>
          </cell>
        </row>
        <row r="100">
          <cell r="B100">
            <v>1492</v>
          </cell>
          <cell r="C100" t="str">
            <v>Accionistas (o socios)</v>
          </cell>
        </row>
        <row r="101">
          <cell r="B101">
            <v>1493</v>
          </cell>
          <cell r="C101" t="str">
            <v>Directores</v>
          </cell>
        </row>
        <row r="102">
          <cell r="B102">
            <v>1494</v>
          </cell>
          <cell r="C102" t="str">
            <v>Gerentes</v>
          </cell>
        </row>
        <row r="103">
          <cell r="B103">
            <v>1498</v>
          </cell>
          <cell r="C103" t="str">
            <v>Diversas</v>
          </cell>
        </row>
        <row r="104">
          <cell r="B104">
            <v>16</v>
          </cell>
          <cell r="C104" t="str">
            <v>CUENTAS POR COBRAR DIVERSAS - TERCEROS</v>
          </cell>
        </row>
        <row r="105">
          <cell r="B105">
            <v>161</v>
          </cell>
          <cell r="C105" t="str">
            <v>Préstamos</v>
          </cell>
        </row>
        <row r="106">
          <cell r="B106">
            <v>161</v>
          </cell>
          <cell r="C106" t="str">
            <v>Con garantía</v>
          </cell>
        </row>
        <row r="107">
          <cell r="B107">
            <v>1612</v>
          </cell>
          <cell r="C107" t="str">
            <v>Sin garantía</v>
          </cell>
        </row>
        <row r="108">
          <cell r="B108">
            <v>162</v>
          </cell>
          <cell r="C108" t="str">
            <v>Reclamaciones a terceros</v>
          </cell>
        </row>
        <row r="109">
          <cell r="B109">
            <v>1621</v>
          </cell>
          <cell r="C109" t="str">
            <v>Compañías aseguradoras</v>
          </cell>
        </row>
        <row r="110">
          <cell r="B110">
            <v>1622</v>
          </cell>
          <cell r="C110" t="str">
            <v>Transportadoras</v>
          </cell>
        </row>
        <row r="111">
          <cell r="B111">
            <v>1623</v>
          </cell>
          <cell r="C111" t="str">
            <v>Servicios públicos</v>
          </cell>
        </row>
        <row r="112">
          <cell r="B112">
            <v>163</v>
          </cell>
          <cell r="C112" t="str">
            <v>Intereses, regalías y dividendos</v>
          </cell>
        </row>
        <row r="113">
          <cell r="B113">
            <v>1631</v>
          </cell>
          <cell r="C113" t="str">
            <v>Intereses</v>
          </cell>
        </row>
        <row r="114">
          <cell r="B114">
            <v>1632</v>
          </cell>
          <cell r="C114" t="str">
            <v>Regalías</v>
          </cell>
        </row>
        <row r="115">
          <cell r="B115">
            <v>1633</v>
          </cell>
          <cell r="C115" t="str">
            <v>Dividendos</v>
          </cell>
        </row>
        <row r="116">
          <cell r="B116">
            <v>164</v>
          </cell>
          <cell r="C116" t="str">
            <v>Depósitos otorgados en garantía</v>
          </cell>
        </row>
        <row r="117">
          <cell r="B117">
            <v>1641</v>
          </cell>
          <cell r="C117" t="str">
            <v>Préstamos de instituciones no financieras</v>
          </cell>
        </row>
        <row r="118">
          <cell r="B118">
            <v>1642</v>
          </cell>
          <cell r="C118" t="str">
            <v>Préstamos de instituciones financieras</v>
          </cell>
        </row>
        <row r="119">
          <cell r="B119">
            <v>165</v>
          </cell>
          <cell r="C119" t="str">
            <v>Venta de activo inmovilizado</v>
          </cell>
        </row>
        <row r="120">
          <cell r="B120">
            <v>1651</v>
          </cell>
          <cell r="C120" t="str">
            <v>Inversión mobiliaria</v>
          </cell>
        </row>
        <row r="121">
          <cell r="B121">
            <v>1652</v>
          </cell>
          <cell r="C121" t="str">
            <v>Inversión inmobiliaria</v>
          </cell>
        </row>
        <row r="122">
          <cell r="B122">
            <v>1653</v>
          </cell>
          <cell r="C122" t="str">
            <v>Inmuebles, maquinaria y equipo</v>
          </cell>
        </row>
        <row r="123">
          <cell r="B123">
            <v>1654</v>
          </cell>
          <cell r="C123" t="str">
            <v>Intangibles</v>
          </cell>
        </row>
        <row r="124">
          <cell r="B124">
            <v>1655</v>
          </cell>
          <cell r="C124" t="str">
            <v>Activos biológicos</v>
          </cell>
        </row>
        <row r="125">
          <cell r="B125">
            <v>166</v>
          </cell>
          <cell r="C125" t="str">
            <v>Activos por instrumentos financieros derivados</v>
          </cell>
        </row>
        <row r="126">
          <cell r="B126">
            <v>1661</v>
          </cell>
          <cell r="C126" t="str">
            <v>Cartera de negociación</v>
          </cell>
        </row>
        <row r="127">
          <cell r="B127">
            <v>1662</v>
          </cell>
          <cell r="C127" t="str">
            <v>Instrumentos de cobertura</v>
          </cell>
        </row>
        <row r="128">
          <cell r="B128">
            <v>168</v>
          </cell>
          <cell r="C128" t="str">
            <v>Otras cuentas por cobrar diversas</v>
          </cell>
        </row>
        <row r="129">
          <cell r="B129">
            <v>169</v>
          </cell>
          <cell r="C129" t="str">
            <v>Cobranza dudosa</v>
          </cell>
        </row>
        <row r="130">
          <cell r="B130">
            <v>1691</v>
          </cell>
          <cell r="C130" t="str">
            <v>Préstamos</v>
          </cell>
        </row>
        <row r="131">
          <cell r="B131">
            <v>1692</v>
          </cell>
          <cell r="C131" t="str">
            <v>Reclamaciones a terceros</v>
          </cell>
        </row>
        <row r="132">
          <cell r="B132">
            <v>1693</v>
          </cell>
          <cell r="C132" t="str">
            <v>Intereses, regalías y dividendos</v>
          </cell>
        </row>
        <row r="133">
          <cell r="B133">
            <v>1694</v>
          </cell>
          <cell r="C133" t="str">
            <v>Depósitos otorgados en garantía</v>
          </cell>
        </row>
        <row r="134">
          <cell r="B134">
            <v>1695</v>
          </cell>
          <cell r="C134" t="str">
            <v>Venta de activos inmovilizados</v>
          </cell>
        </row>
        <row r="135">
          <cell r="B135">
            <v>1698</v>
          </cell>
          <cell r="C135" t="str">
            <v>Otras cuentas por cobrar diversas</v>
          </cell>
        </row>
        <row r="136">
          <cell r="B136">
            <v>17</v>
          </cell>
          <cell r="C136" t="str">
            <v>CUENTAS POR COBRAR DIVERSAS - RELACIONADAS</v>
          </cell>
        </row>
        <row r="137">
          <cell r="B137">
            <v>171</v>
          </cell>
          <cell r="C137" t="str">
            <v>Préstamos</v>
          </cell>
        </row>
        <row r="138">
          <cell r="B138">
            <v>1711</v>
          </cell>
          <cell r="C138" t="str">
            <v>Con garantía</v>
          </cell>
        </row>
        <row r="139">
          <cell r="B139">
            <v>17111</v>
          </cell>
          <cell r="C139" t="str">
            <v>Matriz</v>
          </cell>
        </row>
        <row r="140">
          <cell r="B140">
            <v>17112</v>
          </cell>
          <cell r="C140" t="str">
            <v>Subsidiarias</v>
          </cell>
        </row>
        <row r="141">
          <cell r="B141">
            <v>17113</v>
          </cell>
          <cell r="C141" t="str">
            <v>Asociadas</v>
          </cell>
        </row>
        <row r="142">
          <cell r="B142">
            <v>17114</v>
          </cell>
          <cell r="C142" t="str">
            <v>Sucursal</v>
          </cell>
        </row>
        <row r="143">
          <cell r="B143">
            <v>1712</v>
          </cell>
          <cell r="C143" t="str">
            <v>Sin garantía</v>
          </cell>
        </row>
        <row r="144">
          <cell r="B144">
            <v>17121</v>
          </cell>
          <cell r="C144" t="str">
            <v>Matriz</v>
          </cell>
        </row>
        <row r="145">
          <cell r="B145">
            <v>17122</v>
          </cell>
          <cell r="C145" t="str">
            <v>Subsidiarias</v>
          </cell>
        </row>
        <row r="146">
          <cell r="B146">
            <v>17123</v>
          </cell>
          <cell r="C146" t="str">
            <v>Asociadas</v>
          </cell>
        </row>
        <row r="147">
          <cell r="B147">
            <v>17124</v>
          </cell>
          <cell r="C147" t="str">
            <v>Sucursal</v>
          </cell>
        </row>
        <row r="148">
          <cell r="B148">
            <v>172</v>
          </cell>
          <cell r="C148" t="str">
            <v>Intereses, regalías y dividendos</v>
          </cell>
        </row>
        <row r="149">
          <cell r="B149">
            <v>1721</v>
          </cell>
          <cell r="C149" t="str">
            <v>Intereses</v>
          </cell>
        </row>
        <row r="150">
          <cell r="B150">
            <v>17211</v>
          </cell>
          <cell r="C150" t="str">
            <v>Matriz</v>
          </cell>
        </row>
        <row r="151">
          <cell r="B151">
            <v>17212</v>
          </cell>
          <cell r="C151" t="str">
            <v>Subsidiarias</v>
          </cell>
        </row>
        <row r="152">
          <cell r="B152">
            <v>17213</v>
          </cell>
          <cell r="C152" t="str">
            <v>Asociadas</v>
          </cell>
        </row>
        <row r="153">
          <cell r="B153">
            <v>17214</v>
          </cell>
          <cell r="C153" t="str">
            <v>Sucursal</v>
          </cell>
        </row>
        <row r="154">
          <cell r="B154">
            <v>1722</v>
          </cell>
          <cell r="C154" t="str">
            <v>Regalías</v>
          </cell>
        </row>
        <row r="155">
          <cell r="B155">
            <v>17221</v>
          </cell>
          <cell r="C155" t="str">
            <v>Matriz</v>
          </cell>
        </row>
        <row r="156">
          <cell r="B156">
            <v>17222</v>
          </cell>
          <cell r="C156" t="str">
            <v>Subsidiarias</v>
          </cell>
        </row>
        <row r="157">
          <cell r="B157">
            <v>17223</v>
          </cell>
          <cell r="C157" t="str">
            <v>Asociadas</v>
          </cell>
        </row>
        <row r="158">
          <cell r="B158">
            <v>17224</v>
          </cell>
          <cell r="C158" t="str">
            <v>Sucursal</v>
          </cell>
        </row>
        <row r="159">
          <cell r="B159">
            <v>17231</v>
          </cell>
          <cell r="C159" t="str">
            <v>Dividendos</v>
          </cell>
        </row>
        <row r="160">
          <cell r="B160">
            <v>17232</v>
          </cell>
          <cell r="C160" t="str">
            <v>Matriz</v>
          </cell>
        </row>
        <row r="161">
          <cell r="B161">
            <v>17232</v>
          </cell>
          <cell r="C161" t="str">
            <v>Subsidiarias</v>
          </cell>
        </row>
        <row r="162">
          <cell r="B162">
            <v>17233</v>
          </cell>
          <cell r="C162" t="str">
            <v>Asociadas</v>
          </cell>
        </row>
        <row r="163">
          <cell r="B163">
            <v>173</v>
          </cell>
          <cell r="C163" t="str">
            <v>Depósitos otorgados en garantía</v>
          </cell>
        </row>
        <row r="164">
          <cell r="B164">
            <v>174</v>
          </cell>
          <cell r="C164" t="str">
            <v>Venta de activo inmovilizado</v>
          </cell>
        </row>
        <row r="165">
          <cell r="B165">
            <v>1741</v>
          </cell>
          <cell r="C165" t="str">
            <v>Inversión mobiliaria</v>
          </cell>
        </row>
        <row r="166">
          <cell r="B166">
            <v>1742</v>
          </cell>
          <cell r="C166" t="str">
            <v>Inversión inmobiliaria</v>
          </cell>
        </row>
        <row r="167">
          <cell r="B167">
            <v>1743</v>
          </cell>
          <cell r="C167" t="str">
            <v>Inmuebles, maquinaria y equipo</v>
          </cell>
        </row>
        <row r="168">
          <cell r="B168">
            <v>1744</v>
          </cell>
          <cell r="C168" t="str">
            <v>Intangibles</v>
          </cell>
        </row>
        <row r="169">
          <cell r="B169">
            <v>1745</v>
          </cell>
          <cell r="C169" t="str">
            <v>Activos biológicos</v>
          </cell>
        </row>
        <row r="170">
          <cell r="B170">
            <v>175</v>
          </cell>
          <cell r="C170" t="str">
            <v>Activos por instrumentos financieros derivados</v>
          </cell>
        </row>
        <row r="171">
          <cell r="B171">
            <v>178</v>
          </cell>
          <cell r="C171" t="str">
            <v>Otras cuentas por cobrar diversas</v>
          </cell>
        </row>
        <row r="172">
          <cell r="B172">
            <v>179</v>
          </cell>
          <cell r="C172" t="str">
            <v>Cobranza dudosa</v>
          </cell>
        </row>
        <row r="173">
          <cell r="B173">
            <v>1791</v>
          </cell>
          <cell r="C173" t="str">
            <v>Préstamos</v>
          </cell>
        </row>
        <row r="174">
          <cell r="B174">
            <v>1792</v>
          </cell>
          <cell r="C174" t="str">
            <v>Intereses, regalías y dividendos</v>
          </cell>
        </row>
        <row r="175">
          <cell r="B175">
            <v>1793</v>
          </cell>
          <cell r="C175" t="str">
            <v>Depósitos otorgados en garantía</v>
          </cell>
        </row>
        <row r="176">
          <cell r="B176">
            <v>1794</v>
          </cell>
          <cell r="C176" t="str">
            <v>Venta de activos inmovilizados</v>
          </cell>
        </row>
        <row r="177">
          <cell r="B177">
            <v>1798</v>
          </cell>
          <cell r="C177" t="str">
            <v>Otras cuentas por cobrar diversas</v>
          </cell>
        </row>
        <row r="178">
          <cell r="B178">
            <v>18</v>
          </cell>
          <cell r="C178" t="str">
            <v>SERVICIOS Y OTROS CONTRATADOS POR ANTICIPADO</v>
          </cell>
        </row>
        <row r="179">
          <cell r="B179">
            <v>181</v>
          </cell>
          <cell r="C179" t="str">
            <v>Intereses</v>
          </cell>
        </row>
        <row r="180">
          <cell r="B180">
            <v>182</v>
          </cell>
          <cell r="C180" t="str">
            <v>Seguros</v>
          </cell>
        </row>
        <row r="181">
          <cell r="B181">
            <v>183</v>
          </cell>
          <cell r="C181" t="str">
            <v>Alquileres</v>
          </cell>
        </row>
        <row r="182">
          <cell r="B182">
            <v>184</v>
          </cell>
          <cell r="C182" t="str">
            <v>Primas pagadas por opciones</v>
          </cell>
        </row>
        <row r="183">
          <cell r="B183">
            <v>185</v>
          </cell>
          <cell r="C183" t="str">
            <v>Mantenimiento de activos inmovilizados</v>
          </cell>
        </row>
        <row r="184">
          <cell r="B184">
            <v>189</v>
          </cell>
          <cell r="C184" t="str">
            <v>Otros gastos contratados por anticipado</v>
          </cell>
        </row>
        <row r="185">
          <cell r="B185">
            <v>19</v>
          </cell>
          <cell r="C185" t="str">
            <v>ESTIMACIÓN DE CUENTAS DE COBRANZA DUDOSA</v>
          </cell>
        </row>
        <row r="186">
          <cell r="B186">
            <v>191</v>
          </cell>
          <cell r="C186" t="str">
            <v>Cuentas por cobrar comerciales - Terceros</v>
          </cell>
        </row>
        <row r="187">
          <cell r="B187">
            <v>1911</v>
          </cell>
          <cell r="C187" t="str">
            <v>Facturas, boletas y otros comprobantes por cobrar</v>
          </cell>
        </row>
        <row r="188">
          <cell r="B188">
            <v>1912</v>
          </cell>
          <cell r="C188" t="str">
            <v>Letras por cobrar</v>
          </cell>
        </row>
        <row r="189">
          <cell r="B189">
            <v>192</v>
          </cell>
          <cell r="C189" t="str">
            <v>Cuentas por cobrar al personal, a los accionistas (socios), directores y gerentes</v>
          </cell>
        </row>
        <row r="190">
          <cell r="B190">
            <v>1921</v>
          </cell>
          <cell r="C190" t="str">
            <v>Personal</v>
          </cell>
        </row>
        <row r="191">
          <cell r="B191">
            <v>1922</v>
          </cell>
          <cell r="C191" t="str">
            <v>Accionistas</v>
          </cell>
        </row>
        <row r="192">
          <cell r="B192">
            <v>1923</v>
          </cell>
          <cell r="C192" t="str">
            <v>Directores</v>
          </cell>
        </row>
        <row r="193">
          <cell r="B193">
            <v>1924</v>
          </cell>
          <cell r="C193" t="str">
            <v>Gerentes</v>
          </cell>
        </row>
        <row r="194">
          <cell r="B194">
            <v>1929</v>
          </cell>
          <cell r="C194" t="str">
            <v>Diversas</v>
          </cell>
        </row>
        <row r="195">
          <cell r="B195">
            <v>193</v>
          </cell>
          <cell r="C195" t="str">
            <v>Cuentas por cobrar - Relacionadas</v>
          </cell>
        </row>
        <row r="196">
          <cell r="B196">
            <v>1931</v>
          </cell>
          <cell r="C196" t="str">
            <v>Cuentas por cobrar comerciales</v>
          </cell>
        </row>
        <row r="197">
          <cell r="B197">
            <v>19311</v>
          </cell>
          <cell r="C197" t="str">
            <v>Facturas, boletas y otros comprobantes por cobrar</v>
          </cell>
        </row>
        <row r="198">
          <cell r="B198">
            <v>19312</v>
          </cell>
          <cell r="C198" t="str">
            <v>Letras por cobrar</v>
          </cell>
        </row>
        <row r="199">
          <cell r="B199">
            <v>1932</v>
          </cell>
          <cell r="C199" t="str">
            <v>Cuentas por cobrar diversas</v>
          </cell>
        </row>
        <row r="200">
          <cell r="B200">
            <v>19321</v>
          </cell>
          <cell r="C200" t="str">
            <v>Préstamos</v>
          </cell>
        </row>
        <row r="201">
          <cell r="B201">
            <v>19322</v>
          </cell>
          <cell r="C201" t="str">
            <v>Intereses, regalías y dividendos</v>
          </cell>
        </row>
        <row r="202">
          <cell r="B202">
            <v>19323</v>
          </cell>
          <cell r="C202" t="str">
            <v>Depósitos otorgados en garantía</v>
          </cell>
        </row>
        <row r="203">
          <cell r="B203">
            <v>19324</v>
          </cell>
          <cell r="C203" t="str">
            <v>Venta de activos inmovilizados</v>
          </cell>
        </row>
        <row r="204">
          <cell r="B204">
            <v>19328</v>
          </cell>
          <cell r="C204" t="str">
            <v>Otras cuentas por cobrar  diversas</v>
          </cell>
        </row>
        <row r="205">
          <cell r="B205">
            <v>194</v>
          </cell>
          <cell r="C205" t="str">
            <v>Cuentas por cobrar diversas - Terceros</v>
          </cell>
        </row>
        <row r="206">
          <cell r="B206">
            <v>1941</v>
          </cell>
          <cell r="C206" t="str">
            <v>Préstamos</v>
          </cell>
        </row>
        <row r="207">
          <cell r="B207">
            <v>19424</v>
          </cell>
          <cell r="C207" t="str">
            <v>Reclamaciones a terceros</v>
          </cell>
        </row>
        <row r="208">
          <cell r="B208">
            <v>1943</v>
          </cell>
          <cell r="C208" t="str">
            <v>Intereses, regalías y dividendos</v>
          </cell>
        </row>
        <row r="209">
          <cell r="B209">
            <v>1944</v>
          </cell>
          <cell r="C209" t="str">
            <v>Depósitos otorgados en garantía</v>
          </cell>
        </row>
        <row r="210">
          <cell r="B210">
            <v>1945</v>
          </cell>
          <cell r="C210" t="str">
            <v>Venta de activos inmovilizados</v>
          </cell>
        </row>
        <row r="211">
          <cell r="B211">
            <v>1949</v>
          </cell>
          <cell r="C211" t="str">
            <v>Otras cuentas por cobrar diversas</v>
          </cell>
        </row>
        <row r="212">
          <cell r="B212">
            <v>20</v>
          </cell>
          <cell r="C212" t="str">
            <v>MERCADERÍAS</v>
          </cell>
        </row>
        <row r="213">
          <cell r="B213">
            <v>201</v>
          </cell>
          <cell r="C213" t="str">
            <v>Mercaderías manufacturadas</v>
          </cell>
        </row>
        <row r="214">
          <cell r="B214">
            <v>2011</v>
          </cell>
          <cell r="C214" t="str">
            <v>Mercaderías manufacturadas</v>
          </cell>
        </row>
        <row r="215">
          <cell r="B215">
            <v>20111</v>
          </cell>
          <cell r="C215" t="str">
            <v>Costo</v>
          </cell>
        </row>
        <row r="216">
          <cell r="B216">
            <v>20112</v>
          </cell>
          <cell r="C216" t="str">
            <v>Valor razonable</v>
          </cell>
        </row>
        <row r="217">
          <cell r="B217">
            <v>202</v>
          </cell>
          <cell r="C217" t="str">
            <v>Mercaderías de extracción</v>
          </cell>
        </row>
        <row r="218">
          <cell r="B218">
            <v>203</v>
          </cell>
          <cell r="C218" t="str">
            <v>Mercaderías agropecuarias y piscícolas</v>
          </cell>
        </row>
        <row r="219">
          <cell r="B219">
            <v>2031</v>
          </cell>
          <cell r="C219" t="str">
            <v>De origen animal</v>
          </cell>
        </row>
        <row r="220">
          <cell r="B220">
            <v>2032</v>
          </cell>
          <cell r="C220" t="str">
            <v>De origen vegetal</v>
          </cell>
        </row>
        <row r="221">
          <cell r="B221">
            <v>204</v>
          </cell>
          <cell r="C221" t="str">
            <v>Mercaderías inmuebles</v>
          </cell>
        </row>
        <row r="222">
          <cell r="B222">
            <v>208</v>
          </cell>
          <cell r="C222" t="str">
            <v>Otras mercaderías</v>
          </cell>
        </row>
        <row r="223">
          <cell r="B223">
            <v>209</v>
          </cell>
          <cell r="C223" t="str">
            <v>Mercaderías desvalorizadas</v>
          </cell>
        </row>
        <row r="224">
          <cell r="B224">
            <v>2091</v>
          </cell>
          <cell r="C224" t="str">
            <v xml:space="preserve"> Mercaderías manufacturadas</v>
          </cell>
        </row>
        <row r="225">
          <cell r="B225">
            <v>2092</v>
          </cell>
          <cell r="C225" t="str">
            <v>Recursos extraídos</v>
          </cell>
        </row>
        <row r="226">
          <cell r="B226">
            <v>2093</v>
          </cell>
          <cell r="C226" t="str">
            <v>Productos agropecuarios y piscícolas</v>
          </cell>
        </row>
        <row r="227">
          <cell r="B227">
            <v>2094</v>
          </cell>
          <cell r="C227" t="str">
            <v>Inmuebles</v>
          </cell>
        </row>
        <row r="228">
          <cell r="B228">
            <v>2098</v>
          </cell>
          <cell r="C228" t="str">
            <v>Otras mercaderías</v>
          </cell>
        </row>
        <row r="229">
          <cell r="B229">
            <v>21</v>
          </cell>
          <cell r="C229" t="str">
            <v>PRODUCTOS TERMINADOS</v>
          </cell>
        </row>
        <row r="230">
          <cell r="B230">
            <v>211</v>
          </cell>
          <cell r="C230" t="str">
            <v>Productos manufacturados</v>
          </cell>
        </row>
        <row r="231">
          <cell r="B231">
            <v>212</v>
          </cell>
          <cell r="C231" t="str">
            <v>Productos de extracción terminados</v>
          </cell>
        </row>
        <row r="232">
          <cell r="B232">
            <v>213</v>
          </cell>
          <cell r="C232" t="str">
            <v>Productos agropecuarios y piscícolas terminados</v>
          </cell>
        </row>
        <row r="233">
          <cell r="B233">
            <v>2131</v>
          </cell>
          <cell r="C233" t="str">
            <v>De origen animal</v>
          </cell>
        </row>
        <row r="234">
          <cell r="B234">
            <v>21311</v>
          </cell>
          <cell r="C234" t="str">
            <v>Costo</v>
          </cell>
        </row>
        <row r="235">
          <cell r="B235">
            <v>21312</v>
          </cell>
          <cell r="C235" t="str">
            <v>Valor razonable</v>
          </cell>
        </row>
        <row r="236">
          <cell r="B236">
            <v>2132</v>
          </cell>
          <cell r="C236" t="str">
            <v>De origen vegetal</v>
          </cell>
        </row>
        <row r="237">
          <cell r="B237">
            <v>21321</v>
          </cell>
          <cell r="C237" t="str">
            <v>Costo</v>
          </cell>
        </row>
        <row r="238">
          <cell r="B238">
            <v>21322</v>
          </cell>
          <cell r="C238" t="str">
            <v>Valor razonable</v>
          </cell>
        </row>
        <row r="239">
          <cell r="B239">
            <v>214</v>
          </cell>
          <cell r="C239" t="str">
            <v>Productos inmuebles</v>
          </cell>
        </row>
        <row r="240">
          <cell r="B240">
            <v>215</v>
          </cell>
          <cell r="C240" t="str">
            <v>Existencias de servicios terminados</v>
          </cell>
        </row>
        <row r="241">
          <cell r="B241">
            <v>217</v>
          </cell>
          <cell r="C241" t="str">
            <v>Otros productos terminados</v>
          </cell>
        </row>
        <row r="242">
          <cell r="B242">
            <v>218</v>
          </cell>
          <cell r="C242" t="str">
            <v>Costos de financiación – Productos terminados</v>
          </cell>
        </row>
        <row r="243">
          <cell r="B243">
            <v>219</v>
          </cell>
          <cell r="C243" t="str">
            <v>Productos terminados desvalorizados</v>
          </cell>
        </row>
        <row r="244">
          <cell r="B244">
            <v>2191</v>
          </cell>
          <cell r="C244" t="str">
            <v>Productos manufacturados</v>
          </cell>
        </row>
        <row r="245">
          <cell r="B245">
            <v>2192</v>
          </cell>
          <cell r="C245" t="str">
            <v>Productos de extracción terminados</v>
          </cell>
        </row>
        <row r="246">
          <cell r="B246">
            <v>2913</v>
          </cell>
          <cell r="C246" t="str">
            <v>Productos agropecuarios y piscícolas terminados</v>
          </cell>
        </row>
        <row r="247">
          <cell r="B247">
            <v>2194</v>
          </cell>
          <cell r="C247" t="str">
            <v>Productos inmuebles</v>
          </cell>
        </row>
        <row r="248">
          <cell r="B248">
            <v>2195</v>
          </cell>
          <cell r="C248" t="str">
            <v>Existencias de servicios terminados</v>
          </cell>
        </row>
        <row r="249">
          <cell r="B249">
            <v>2197</v>
          </cell>
          <cell r="C249" t="str">
            <v>Otros productos terminados</v>
          </cell>
        </row>
        <row r="250">
          <cell r="B250">
            <v>2198</v>
          </cell>
          <cell r="C250" t="str">
            <v>Costos de financiación – Productos terminados</v>
          </cell>
        </row>
        <row r="251">
          <cell r="B251">
            <v>22</v>
          </cell>
          <cell r="C251" t="str">
            <v>SUBPRODUCTOS, DESECHOS Y DESPERDICIOS</v>
          </cell>
        </row>
        <row r="252">
          <cell r="B252">
            <v>221</v>
          </cell>
          <cell r="C252" t="str">
            <v>Subproductos</v>
          </cell>
        </row>
        <row r="253">
          <cell r="B253">
            <v>222</v>
          </cell>
          <cell r="C253" t="str">
            <v>Desechos y desperdicios</v>
          </cell>
        </row>
        <row r="254">
          <cell r="B254">
            <v>229</v>
          </cell>
          <cell r="C254" t="str">
            <v>Subproductos, desechos y desperdicios desvalorizados</v>
          </cell>
        </row>
        <row r="255">
          <cell r="B255">
            <v>2291</v>
          </cell>
          <cell r="C255" t="str">
            <v>Subproductos</v>
          </cell>
        </row>
        <row r="256">
          <cell r="B256">
            <v>2292</v>
          </cell>
          <cell r="C256" t="str">
            <v>Desechos y desperdicios</v>
          </cell>
        </row>
        <row r="257">
          <cell r="B257">
            <v>23</v>
          </cell>
          <cell r="C257" t="str">
            <v>PRODUCTOS EN PROCESO</v>
          </cell>
        </row>
        <row r="258">
          <cell r="B258">
            <v>231</v>
          </cell>
          <cell r="C258" t="str">
            <v>Productos en proceso de manufactura</v>
          </cell>
        </row>
        <row r="259">
          <cell r="B259">
            <v>232</v>
          </cell>
          <cell r="C259" t="str">
            <v>Productos extraídos en proceso de transformación</v>
          </cell>
        </row>
        <row r="260">
          <cell r="B260">
            <v>233</v>
          </cell>
          <cell r="C260" t="str">
            <v>Productos agropecuarios y piscícolas en proceso</v>
          </cell>
        </row>
        <row r="261">
          <cell r="B261">
            <v>2331</v>
          </cell>
          <cell r="C261" t="str">
            <v>De origen animal</v>
          </cell>
        </row>
        <row r="262">
          <cell r="B262">
            <v>23311</v>
          </cell>
          <cell r="C262" t="str">
            <v>Costo</v>
          </cell>
        </row>
        <row r="263">
          <cell r="B263">
            <v>23312</v>
          </cell>
          <cell r="C263" t="str">
            <v>Valor razonable</v>
          </cell>
        </row>
        <row r="264">
          <cell r="B264">
            <v>2332</v>
          </cell>
          <cell r="C264" t="str">
            <v>De origen vegetal</v>
          </cell>
        </row>
        <row r="265">
          <cell r="B265">
            <v>23321</v>
          </cell>
          <cell r="C265" t="str">
            <v>Costo</v>
          </cell>
        </row>
        <row r="266">
          <cell r="B266">
            <v>23322</v>
          </cell>
          <cell r="C266" t="str">
            <v>Valor razonable</v>
          </cell>
        </row>
        <row r="267">
          <cell r="B267">
            <v>234</v>
          </cell>
          <cell r="C267" t="str">
            <v>Productos inmuebles en proceso</v>
          </cell>
        </row>
        <row r="268">
          <cell r="B268">
            <v>235</v>
          </cell>
          <cell r="C268" t="str">
            <v>Existencias de servicios en proceso</v>
          </cell>
        </row>
        <row r="269">
          <cell r="B269">
            <v>237</v>
          </cell>
          <cell r="C269" t="str">
            <v>Otros productos en proceso</v>
          </cell>
        </row>
        <row r="270">
          <cell r="B270">
            <v>238</v>
          </cell>
          <cell r="C270" t="str">
            <v>Costos de financiación – Productos en proceso</v>
          </cell>
        </row>
        <row r="271">
          <cell r="B271">
            <v>239</v>
          </cell>
          <cell r="C271" t="str">
            <v>Productos en proceso desvalorizados</v>
          </cell>
        </row>
        <row r="272">
          <cell r="B272">
            <v>2391</v>
          </cell>
          <cell r="C272" t="str">
            <v>Productos en proceso de manufactura</v>
          </cell>
        </row>
        <row r="273">
          <cell r="B273">
            <v>2392</v>
          </cell>
          <cell r="C273" t="str">
            <v>Productos extraídos en proceso de transformación</v>
          </cell>
        </row>
        <row r="274">
          <cell r="B274">
            <v>2393</v>
          </cell>
          <cell r="C274" t="str">
            <v>Productos agropecuarios y piscícolas en proceso</v>
          </cell>
        </row>
        <row r="275">
          <cell r="B275">
            <v>2394</v>
          </cell>
          <cell r="C275" t="str">
            <v>Productos inmuebles en proceso</v>
          </cell>
        </row>
        <row r="276">
          <cell r="B276">
            <v>2395</v>
          </cell>
          <cell r="C276" t="str">
            <v>Existencias de servicios en proceso</v>
          </cell>
        </row>
        <row r="277">
          <cell r="B277">
            <v>2397</v>
          </cell>
          <cell r="C277" t="str">
            <v>Otros productos en proceso</v>
          </cell>
        </row>
        <row r="278">
          <cell r="B278">
            <v>2398</v>
          </cell>
          <cell r="C278" t="str">
            <v>Costos de financiación – Productos en proceso</v>
          </cell>
        </row>
        <row r="279">
          <cell r="B279">
            <v>24</v>
          </cell>
          <cell r="C279" t="str">
            <v>MATERIAS PRIMAS</v>
          </cell>
        </row>
        <row r="280">
          <cell r="B280">
            <v>241</v>
          </cell>
          <cell r="C280" t="str">
            <v>Materias primas para productos manufacturados</v>
          </cell>
        </row>
        <row r="281">
          <cell r="B281">
            <v>242</v>
          </cell>
          <cell r="C281" t="str">
            <v>Materias primas para productos de extracción</v>
          </cell>
        </row>
        <row r="282">
          <cell r="B282">
            <v>243</v>
          </cell>
          <cell r="C282" t="str">
            <v>Materias primas para productos agropecuarios y piscícolas</v>
          </cell>
        </row>
        <row r="283">
          <cell r="B283">
            <v>244</v>
          </cell>
          <cell r="C283" t="str">
            <v>Materias primas para productos inmuebles</v>
          </cell>
        </row>
        <row r="284">
          <cell r="B284">
            <v>249</v>
          </cell>
          <cell r="C284" t="str">
            <v>Materias primas desvalorizadas</v>
          </cell>
        </row>
        <row r="285">
          <cell r="B285">
            <v>2491</v>
          </cell>
          <cell r="C285" t="str">
            <v>Materias primas para productos manufacturados</v>
          </cell>
        </row>
        <row r="286">
          <cell r="B286">
            <v>2492</v>
          </cell>
          <cell r="C286" t="str">
            <v>Materias primas para productos de extracción</v>
          </cell>
        </row>
        <row r="287">
          <cell r="B287">
            <v>2493</v>
          </cell>
          <cell r="C287" t="str">
            <v>Materias primas para productos agropecuarios y piscícolas</v>
          </cell>
        </row>
        <row r="288">
          <cell r="B288">
            <v>2494</v>
          </cell>
          <cell r="C288" t="str">
            <v>Materias primas para productos inmuebles</v>
          </cell>
        </row>
        <row r="289">
          <cell r="B289">
            <v>25</v>
          </cell>
          <cell r="C289" t="str">
            <v>MATERIALES AUXILIARES, SUMINISTROS Y REPUESTOS</v>
          </cell>
        </row>
        <row r="290">
          <cell r="B290">
            <v>251</v>
          </cell>
          <cell r="C290" t="str">
            <v>Materiales auxiliares</v>
          </cell>
        </row>
        <row r="291">
          <cell r="B291">
            <v>252</v>
          </cell>
          <cell r="C291" t="str">
            <v>Suministros</v>
          </cell>
        </row>
        <row r="292">
          <cell r="B292">
            <v>2521</v>
          </cell>
          <cell r="C292" t="str">
            <v>Combustibles</v>
          </cell>
        </row>
        <row r="293">
          <cell r="B293">
            <v>2522</v>
          </cell>
          <cell r="C293" t="str">
            <v>Lubricantes</v>
          </cell>
        </row>
        <row r="294">
          <cell r="B294">
            <v>2523</v>
          </cell>
          <cell r="C294" t="str">
            <v>Energía</v>
          </cell>
        </row>
        <row r="295">
          <cell r="B295">
            <v>2524</v>
          </cell>
          <cell r="C295" t="str">
            <v>Otros suministros</v>
          </cell>
        </row>
        <row r="296">
          <cell r="B296">
            <v>253</v>
          </cell>
          <cell r="C296" t="str">
            <v>Repuestos</v>
          </cell>
        </row>
        <row r="297">
          <cell r="B297">
            <v>259</v>
          </cell>
          <cell r="C297" t="str">
            <v>Materiales auxiliares, suministros y repuestos desvalorizados</v>
          </cell>
        </row>
        <row r="298">
          <cell r="B298">
            <v>2591</v>
          </cell>
          <cell r="C298" t="str">
            <v>Materiales auxiliares</v>
          </cell>
        </row>
        <row r="299">
          <cell r="B299">
            <v>2592</v>
          </cell>
          <cell r="C299" t="str">
            <v>Suministros</v>
          </cell>
        </row>
        <row r="300">
          <cell r="B300">
            <v>2593</v>
          </cell>
          <cell r="C300" t="str">
            <v>Repuestos</v>
          </cell>
        </row>
        <row r="301">
          <cell r="B301">
            <v>26</v>
          </cell>
          <cell r="C301" t="str">
            <v>ENVASES Y EMBALAJES</v>
          </cell>
        </row>
        <row r="302">
          <cell r="B302">
            <v>261</v>
          </cell>
          <cell r="C302" t="str">
            <v>Envases</v>
          </cell>
        </row>
        <row r="303">
          <cell r="B303">
            <v>262</v>
          </cell>
          <cell r="C303" t="str">
            <v>Embalajes</v>
          </cell>
        </row>
        <row r="304">
          <cell r="B304">
            <v>269</v>
          </cell>
          <cell r="C304" t="str">
            <v>Envases y embalajes desvalorizados</v>
          </cell>
        </row>
        <row r="305">
          <cell r="B305">
            <v>2691</v>
          </cell>
          <cell r="C305" t="str">
            <v>Envases</v>
          </cell>
        </row>
        <row r="306">
          <cell r="B306">
            <v>2692</v>
          </cell>
          <cell r="C306" t="str">
            <v>Embalajes</v>
          </cell>
        </row>
        <row r="307">
          <cell r="B307">
            <v>27</v>
          </cell>
          <cell r="C307" t="str">
            <v>ACTIVOS NO CORRIENTES MANTENIDOS PARA LA VENTA</v>
          </cell>
        </row>
        <row r="308">
          <cell r="B308">
            <v>271</v>
          </cell>
          <cell r="C308" t="str">
            <v>Inversiones inmobiliarias</v>
          </cell>
        </row>
        <row r="309">
          <cell r="B309">
            <v>2711</v>
          </cell>
          <cell r="C309" t="str">
            <v>Terrenos</v>
          </cell>
        </row>
        <row r="310">
          <cell r="B310">
            <v>2412</v>
          </cell>
          <cell r="C310" t="str">
            <v>Edificaciones</v>
          </cell>
        </row>
        <row r="311">
          <cell r="B311">
            <v>272</v>
          </cell>
          <cell r="C311" t="str">
            <v>Inmuebles, maquinaria y equipo</v>
          </cell>
        </row>
        <row r="312">
          <cell r="B312">
            <v>2721</v>
          </cell>
          <cell r="C312" t="str">
            <v>Terrenos</v>
          </cell>
        </row>
        <row r="313">
          <cell r="B313">
            <v>2722</v>
          </cell>
          <cell r="C313" t="str">
            <v>Edificaciones</v>
          </cell>
        </row>
        <row r="314">
          <cell r="B314">
            <v>2723</v>
          </cell>
          <cell r="C314" t="str">
            <v>Maquinarias y equipos de explotación</v>
          </cell>
        </row>
        <row r="315">
          <cell r="B315">
            <v>2724</v>
          </cell>
          <cell r="C315" t="str">
            <v>Equipo de transporte</v>
          </cell>
        </row>
        <row r="316">
          <cell r="B316">
            <v>2725</v>
          </cell>
          <cell r="C316" t="str">
            <v>Muebles y enseres</v>
          </cell>
        </row>
        <row r="317">
          <cell r="B317">
            <v>2726</v>
          </cell>
          <cell r="C317" t="str">
            <v>Equipos diversos</v>
          </cell>
        </row>
        <row r="318">
          <cell r="B318">
            <v>2727</v>
          </cell>
          <cell r="C318" t="str">
            <v>Herramientas y unidades de reemplazo</v>
          </cell>
        </row>
        <row r="319">
          <cell r="B319">
            <v>273</v>
          </cell>
          <cell r="C319" t="str">
            <v>Intangibles</v>
          </cell>
        </row>
        <row r="320">
          <cell r="B320">
            <v>2731</v>
          </cell>
          <cell r="C320" t="str">
            <v>Concesiones, licencias y derechos</v>
          </cell>
        </row>
        <row r="321">
          <cell r="B321">
            <v>2732</v>
          </cell>
          <cell r="C321" t="str">
            <v>Patentes y propiedad industrial</v>
          </cell>
        </row>
        <row r="322">
          <cell r="B322">
            <v>2733</v>
          </cell>
          <cell r="C322" t="str">
            <v>Programas de computadora (software)</v>
          </cell>
        </row>
        <row r="323">
          <cell r="B323">
            <v>2735</v>
          </cell>
          <cell r="C323" t="str">
            <v>Fórmulas, diseños y prototipos</v>
          </cell>
        </row>
        <row r="324">
          <cell r="B324">
            <v>274</v>
          </cell>
          <cell r="C324" t="str">
            <v>Activos biológicos</v>
          </cell>
        </row>
        <row r="325">
          <cell r="B325">
            <v>2741</v>
          </cell>
          <cell r="C325" t="str">
            <v>Activos biológicos en producción</v>
          </cell>
        </row>
        <row r="326">
          <cell r="B326">
            <v>2742</v>
          </cell>
          <cell r="C326" t="str">
            <v>Activos biológicos en desarrollo</v>
          </cell>
        </row>
        <row r="327">
          <cell r="B327">
            <v>28</v>
          </cell>
          <cell r="C327" t="str">
            <v>EXISTENCIAS POR RECIBIR</v>
          </cell>
        </row>
        <row r="328">
          <cell r="B328">
            <v>281</v>
          </cell>
          <cell r="C328" t="str">
            <v>Mercaderías</v>
          </cell>
        </row>
        <row r="329">
          <cell r="B329">
            <v>284</v>
          </cell>
          <cell r="C329" t="str">
            <v>Materias primas</v>
          </cell>
        </row>
        <row r="330">
          <cell r="B330">
            <v>285</v>
          </cell>
          <cell r="C330" t="str">
            <v>Materiales auxiliares, suministros y repuestos</v>
          </cell>
        </row>
        <row r="331">
          <cell r="B331">
            <v>286</v>
          </cell>
          <cell r="C331" t="str">
            <v>Envases y embalajes</v>
          </cell>
        </row>
        <row r="332">
          <cell r="B332">
            <v>289</v>
          </cell>
          <cell r="C332" t="str">
            <v>Existencias por recibir desvalorizadas</v>
          </cell>
        </row>
        <row r="333">
          <cell r="B333">
            <v>2891</v>
          </cell>
          <cell r="C333" t="str">
            <v>Mercaderías</v>
          </cell>
        </row>
        <row r="334">
          <cell r="B334">
            <v>2892</v>
          </cell>
          <cell r="C334" t="str">
            <v>Materias primas</v>
          </cell>
        </row>
        <row r="335">
          <cell r="B335">
            <v>2893</v>
          </cell>
          <cell r="C335" t="str">
            <v>Materiales auxiliares, suministros y repuestos</v>
          </cell>
        </row>
        <row r="336">
          <cell r="B336">
            <v>2894</v>
          </cell>
          <cell r="C336" t="str">
            <v>Envases y embalajes</v>
          </cell>
        </row>
        <row r="337">
          <cell r="B337">
            <v>29</v>
          </cell>
          <cell r="C337" t="str">
            <v>DESVALORIZACIÓN DE EXISTENCIAS</v>
          </cell>
        </row>
        <row r="338">
          <cell r="B338">
            <v>291</v>
          </cell>
          <cell r="C338" t="str">
            <v>Mercaderías</v>
          </cell>
        </row>
        <row r="339">
          <cell r="B339">
            <v>2911</v>
          </cell>
          <cell r="C339" t="str">
            <v>Mercaderías manufacturadas</v>
          </cell>
        </row>
        <row r="340">
          <cell r="B340">
            <v>2912</v>
          </cell>
          <cell r="C340" t="str">
            <v>2912 Mercaderías de extracción</v>
          </cell>
        </row>
        <row r="341">
          <cell r="B341">
            <v>2913</v>
          </cell>
          <cell r="C341" t="str">
            <v>2913 Mercaderías agropecuarias y piscícolas</v>
          </cell>
        </row>
        <row r="342">
          <cell r="B342">
            <v>1914</v>
          </cell>
          <cell r="C342" t="str">
            <v>2914 Mercaderías inmuebles</v>
          </cell>
        </row>
        <row r="343">
          <cell r="B343">
            <v>2918</v>
          </cell>
          <cell r="C343" t="str">
            <v>2918 Otras mercaderías</v>
          </cell>
        </row>
        <row r="344">
          <cell r="B344">
            <v>292</v>
          </cell>
          <cell r="C344" t="str">
            <v>Productos terminados</v>
          </cell>
        </row>
        <row r="345">
          <cell r="B345">
            <v>2921</v>
          </cell>
          <cell r="C345" t="str">
            <v>Productos manufacturados</v>
          </cell>
        </row>
        <row r="346">
          <cell r="B346">
            <v>2922</v>
          </cell>
          <cell r="C346" t="str">
            <v>Productos de extracción terminados</v>
          </cell>
        </row>
        <row r="347">
          <cell r="B347">
            <v>2923</v>
          </cell>
          <cell r="C347" t="str">
            <v>Productos agropecuarios y piscícolas terminados</v>
          </cell>
        </row>
        <row r="348">
          <cell r="B348">
            <v>2924</v>
          </cell>
          <cell r="C348" t="str">
            <v>Productos inmuebles</v>
          </cell>
        </row>
        <row r="349">
          <cell r="B349">
            <v>2925</v>
          </cell>
          <cell r="C349" t="str">
            <v>Existencias de servicios terminados</v>
          </cell>
        </row>
        <row r="350">
          <cell r="B350">
            <v>2927</v>
          </cell>
          <cell r="C350" t="str">
            <v>Otros productos terminados</v>
          </cell>
        </row>
        <row r="351">
          <cell r="B351">
            <v>2928</v>
          </cell>
          <cell r="C351" t="str">
            <v>Costos de financiación – Productos terminados</v>
          </cell>
        </row>
        <row r="352">
          <cell r="B352">
            <v>293</v>
          </cell>
          <cell r="C352" t="str">
            <v>Subproductos, desechos y desperdicios</v>
          </cell>
        </row>
        <row r="353">
          <cell r="B353">
            <v>2931</v>
          </cell>
          <cell r="C353" t="str">
            <v>Subproductos</v>
          </cell>
        </row>
        <row r="354">
          <cell r="B354">
            <v>2932</v>
          </cell>
          <cell r="C354" t="str">
            <v>Desechos y desperdicios</v>
          </cell>
        </row>
        <row r="355">
          <cell r="B355">
            <v>294</v>
          </cell>
          <cell r="C355" t="str">
            <v>Productos en proceso</v>
          </cell>
        </row>
        <row r="356">
          <cell r="B356">
            <v>2941</v>
          </cell>
          <cell r="C356" t="str">
            <v>Productos en proceso de manufactura</v>
          </cell>
        </row>
        <row r="357">
          <cell r="B357">
            <v>2942</v>
          </cell>
          <cell r="C357" t="str">
            <v>Productos extraídos en proceso de transformación</v>
          </cell>
        </row>
        <row r="358">
          <cell r="B358">
            <v>2943</v>
          </cell>
          <cell r="C358" t="str">
            <v>Productos agropecuarios y piscícolas en proceso</v>
          </cell>
        </row>
        <row r="359">
          <cell r="B359">
            <v>2944</v>
          </cell>
          <cell r="C359" t="str">
            <v>Productos inmuebles en proceso</v>
          </cell>
        </row>
        <row r="360">
          <cell r="B360">
            <v>2945</v>
          </cell>
          <cell r="C360" t="str">
            <v>Existencias de servicios en proceso</v>
          </cell>
        </row>
        <row r="361">
          <cell r="B361">
            <v>2947</v>
          </cell>
          <cell r="C361" t="str">
            <v>Otros productos en proceso</v>
          </cell>
        </row>
        <row r="362">
          <cell r="B362">
            <v>2948</v>
          </cell>
          <cell r="C362" t="str">
            <v>Costos de financiación – Productos en proceso</v>
          </cell>
        </row>
        <row r="363">
          <cell r="B363">
            <v>295</v>
          </cell>
          <cell r="C363" t="str">
            <v>Materias primas</v>
          </cell>
        </row>
        <row r="364">
          <cell r="B364">
            <v>2951</v>
          </cell>
          <cell r="C364" t="str">
            <v>Materias primas para productos manufacturados</v>
          </cell>
        </row>
        <row r="365">
          <cell r="B365">
            <v>2952</v>
          </cell>
          <cell r="C365" t="str">
            <v>Materias primas para productos de extracción</v>
          </cell>
        </row>
        <row r="366">
          <cell r="B366">
            <v>2953</v>
          </cell>
          <cell r="C366" t="str">
            <v>Materias primas para productos agropecuarios y piscícolas</v>
          </cell>
        </row>
        <row r="367">
          <cell r="B367">
            <v>2954</v>
          </cell>
          <cell r="C367" t="str">
            <v>Materias primas para productos inmuebles</v>
          </cell>
        </row>
        <row r="368">
          <cell r="B368">
            <v>296</v>
          </cell>
          <cell r="C368" t="str">
            <v>Materiales auxiliares, suministros y repuestos</v>
          </cell>
        </row>
        <row r="369">
          <cell r="B369">
            <v>2961</v>
          </cell>
          <cell r="C369" t="str">
            <v>Materiales auxiliares</v>
          </cell>
        </row>
        <row r="370">
          <cell r="B370">
            <v>2962</v>
          </cell>
          <cell r="C370" t="str">
            <v>Suministros</v>
          </cell>
        </row>
        <row r="371">
          <cell r="B371">
            <v>2963</v>
          </cell>
          <cell r="C371" t="str">
            <v>Repuestos</v>
          </cell>
        </row>
        <row r="372">
          <cell r="B372">
            <v>297</v>
          </cell>
          <cell r="C372" t="str">
            <v>Envases y embalajes</v>
          </cell>
        </row>
        <row r="373">
          <cell r="B373">
            <v>2971</v>
          </cell>
          <cell r="C373" t="str">
            <v>Envases</v>
          </cell>
        </row>
        <row r="374">
          <cell r="B374">
            <v>2972</v>
          </cell>
          <cell r="C374" t="str">
            <v>Embalajes</v>
          </cell>
        </row>
        <row r="375">
          <cell r="B375">
            <v>298</v>
          </cell>
          <cell r="C375" t="str">
            <v>Existencias por recibir</v>
          </cell>
        </row>
        <row r="376">
          <cell r="B376">
            <v>2981</v>
          </cell>
          <cell r="C376" t="str">
            <v>Mercaderías</v>
          </cell>
        </row>
        <row r="377">
          <cell r="B377">
            <v>2982</v>
          </cell>
          <cell r="C377" t="str">
            <v>Materias primas</v>
          </cell>
        </row>
        <row r="378">
          <cell r="B378">
            <v>2983</v>
          </cell>
          <cell r="C378" t="str">
            <v>Materiales auxiliares, suministros y repuestos</v>
          </cell>
        </row>
        <row r="379">
          <cell r="B379">
            <v>2984</v>
          </cell>
          <cell r="C379" t="str">
            <v>Envases y embalajes</v>
          </cell>
        </row>
        <row r="380">
          <cell r="B380">
            <v>30</v>
          </cell>
          <cell r="C380" t="str">
            <v>INVERSIONES MOBILIARIAS</v>
          </cell>
        </row>
        <row r="381">
          <cell r="B381">
            <v>301</v>
          </cell>
          <cell r="C381" t="str">
            <v>Inversiones a ser mantenidas hasta el vencimiento</v>
          </cell>
        </row>
        <row r="382">
          <cell r="B382">
            <v>3011</v>
          </cell>
          <cell r="C382" t="str">
            <v>Instrumentos financieros representativos de deuda</v>
          </cell>
        </row>
        <row r="383">
          <cell r="B383">
            <v>30111</v>
          </cell>
          <cell r="C383" t="str">
            <v>Valores emitidos o garantizados por el Estado</v>
          </cell>
        </row>
        <row r="384">
          <cell r="B384">
            <v>30112</v>
          </cell>
          <cell r="C384" t="str">
            <v>Valores emitidos por el sistema financiero</v>
          </cell>
        </row>
        <row r="385">
          <cell r="B385">
            <v>30113</v>
          </cell>
          <cell r="C385" t="str">
            <v>Valores emitidos por las empresas</v>
          </cell>
        </row>
        <row r="386">
          <cell r="B386">
            <v>30114</v>
          </cell>
          <cell r="C386" t="str">
            <v>Otros títulos representativos de deuda</v>
          </cell>
        </row>
        <row r="387">
          <cell r="B387">
            <v>302</v>
          </cell>
          <cell r="C387" t="str">
            <v>Instrumentos financieros representativos de derecho patrimonial</v>
          </cell>
        </row>
        <row r="388">
          <cell r="B388">
            <v>3021</v>
          </cell>
          <cell r="C388" t="str">
            <v>Certificados de suscripción preferente</v>
          </cell>
        </row>
        <row r="389">
          <cell r="B389">
            <v>3022</v>
          </cell>
          <cell r="C389" t="str">
            <v>Acciones representativas de capital social</v>
          </cell>
        </row>
        <row r="390">
          <cell r="B390">
            <v>3023</v>
          </cell>
          <cell r="C390" t="str">
            <v>Acciones de inversión</v>
          </cell>
        </row>
        <row r="391">
          <cell r="B391">
            <v>30231</v>
          </cell>
          <cell r="C391" t="str">
            <v>Subsidiarias, asociadas y sucursales</v>
          </cell>
        </row>
        <row r="392">
          <cell r="B392">
            <v>30232</v>
          </cell>
          <cell r="C392" t="str">
            <v>Otras</v>
          </cell>
        </row>
        <row r="393">
          <cell r="B393">
            <v>3024</v>
          </cell>
          <cell r="C393" t="str">
            <v>Certificados de participación de fondos</v>
          </cell>
        </row>
        <row r="394">
          <cell r="B394">
            <v>30241</v>
          </cell>
          <cell r="C394" t="str">
            <v>Fondos mutuos</v>
          </cell>
        </row>
        <row r="395">
          <cell r="B395">
            <v>30242</v>
          </cell>
          <cell r="C395" t="str">
            <v>Fondos de inversión</v>
          </cell>
        </row>
        <row r="396">
          <cell r="B396">
            <v>3025</v>
          </cell>
          <cell r="C396" t="str">
            <v>Asociaciones en participación y consorcios</v>
          </cell>
        </row>
        <row r="397">
          <cell r="B397">
            <v>3028</v>
          </cell>
          <cell r="C397" t="str">
            <v>Otros títulos representativos de patrimonio</v>
          </cell>
        </row>
        <row r="398">
          <cell r="B398">
            <v>309</v>
          </cell>
          <cell r="C398" t="str">
            <v>Desvalorización de inversiones mobiliarias</v>
          </cell>
        </row>
        <row r="399">
          <cell r="B399">
            <v>3091</v>
          </cell>
          <cell r="C399" t="str">
            <v>Inversiones a ser mantenidas hasta el vencimiento</v>
          </cell>
        </row>
        <row r="400">
          <cell r="B400">
            <v>3092</v>
          </cell>
          <cell r="C400" t="str">
            <v>Instrumentos financieros representativos de derecho patrimonial</v>
          </cell>
        </row>
        <row r="401">
          <cell r="B401">
            <v>31</v>
          </cell>
          <cell r="C401" t="str">
            <v>INVERSIONES INMOBILIARIAS</v>
          </cell>
        </row>
        <row r="402">
          <cell r="B402">
            <v>311</v>
          </cell>
          <cell r="C402" t="str">
            <v>Terrenos</v>
          </cell>
        </row>
        <row r="403">
          <cell r="B403">
            <v>3111</v>
          </cell>
          <cell r="C403" t="str">
            <v>Urbanos</v>
          </cell>
        </row>
        <row r="404">
          <cell r="B404">
            <v>31111</v>
          </cell>
          <cell r="C404" t="str">
            <v>Valor razonable</v>
          </cell>
        </row>
        <row r="405">
          <cell r="B405">
            <v>31113</v>
          </cell>
          <cell r="C405" t="str">
            <v>Costo</v>
          </cell>
        </row>
        <row r="406">
          <cell r="B406">
            <v>31113</v>
          </cell>
          <cell r="C406" t="str">
            <v>Revaluación</v>
          </cell>
        </row>
        <row r="407">
          <cell r="B407">
            <v>31112</v>
          </cell>
          <cell r="C407" t="str">
            <v>Rurales</v>
          </cell>
        </row>
        <row r="408">
          <cell r="B408">
            <v>31121</v>
          </cell>
          <cell r="C408" t="str">
            <v>Valor razonable</v>
          </cell>
        </row>
        <row r="409">
          <cell r="B409">
            <v>31122</v>
          </cell>
          <cell r="C409" t="str">
            <v>Costo</v>
          </cell>
        </row>
        <row r="410">
          <cell r="B410">
            <v>31123</v>
          </cell>
          <cell r="C410" t="str">
            <v>Revaluación</v>
          </cell>
        </row>
        <row r="411">
          <cell r="B411">
            <v>312</v>
          </cell>
          <cell r="C411" t="str">
            <v>Edificaciones</v>
          </cell>
        </row>
        <row r="412">
          <cell r="B412">
            <v>3121</v>
          </cell>
          <cell r="C412" t="str">
            <v>Edificaciones</v>
          </cell>
        </row>
        <row r="413">
          <cell r="B413">
            <v>31211</v>
          </cell>
          <cell r="C413" t="str">
            <v>Valor razonable</v>
          </cell>
        </row>
        <row r="414">
          <cell r="B414">
            <v>31212</v>
          </cell>
          <cell r="C414" t="str">
            <v>Costo</v>
          </cell>
        </row>
        <row r="415">
          <cell r="B415">
            <v>31213</v>
          </cell>
          <cell r="C415" t="str">
            <v>Revaluación</v>
          </cell>
        </row>
        <row r="416">
          <cell r="B416">
            <v>31214</v>
          </cell>
          <cell r="C416" t="str">
            <v>Costos de financiación – Inversiones inmobiliarias</v>
          </cell>
        </row>
        <row r="417">
          <cell r="B417">
            <v>32</v>
          </cell>
          <cell r="C417" t="str">
            <v>ACTIVOS ADQUIRIDOS EN ARRENDAMIENTO FINANCIERO</v>
          </cell>
        </row>
        <row r="418">
          <cell r="B418">
            <v>321</v>
          </cell>
          <cell r="C418" t="str">
            <v>Inversiones inmobiliarias</v>
          </cell>
        </row>
        <row r="419">
          <cell r="B419">
            <v>3211</v>
          </cell>
          <cell r="C419" t="str">
            <v>Terrenos</v>
          </cell>
        </row>
        <row r="420">
          <cell r="B420">
            <v>3112</v>
          </cell>
          <cell r="C420" t="str">
            <v>Edificaciones</v>
          </cell>
        </row>
        <row r="421">
          <cell r="B421">
            <v>322</v>
          </cell>
          <cell r="C421" t="str">
            <v>Inmuebles, maquinaria y equipo</v>
          </cell>
        </row>
        <row r="422">
          <cell r="B422">
            <v>3221</v>
          </cell>
          <cell r="C422" t="str">
            <v>Terrenos</v>
          </cell>
        </row>
        <row r="423">
          <cell r="B423">
            <v>3222</v>
          </cell>
          <cell r="C423" t="str">
            <v>Edificaciones</v>
          </cell>
        </row>
        <row r="424">
          <cell r="B424">
            <v>3223</v>
          </cell>
          <cell r="C424" t="str">
            <v>Maquinarias y equipos de explotación</v>
          </cell>
        </row>
        <row r="425">
          <cell r="B425">
            <v>3224</v>
          </cell>
          <cell r="C425" t="str">
            <v>Equipo de transporte</v>
          </cell>
        </row>
        <row r="426">
          <cell r="B426">
            <v>3225</v>
          </cell>
          <cell r="C426" t="str">
            <v>Muebles y enseres</v>
          </cell>
        </row>
        <row r="427">
          <cell r="B427">
            <v>3226</v>
          </cell>
          <cell r="C427" t="str">
            <v>Equipos diversos</v>
          </cell>
        </row>
        <row r="428">
          <cell r="B428">
            <v>3227</v>
          </cell>
          <cell r="C428" t="str">
            <v>Herramientas y unidades de reemplazo</v>
          </cell>
        </row>
        <row r="429">
          <cell r="B429">
            <v>33</v>
          </cell>
          <cell r="C429" t="str">
            <v>INMUEBLES, MAQUINARIA Y EQUIPO</v>
          </cell>
        </row>
        <row r="430">
          <cell r="B430">
            <v>331</v>
          </cell>
          <cell r="C430" t="str">
            <v>Terrenos</v>
          </cell>
        </row>
        <row r="431">
          <cell r="B431">
            <v>3311</v>
          </cell>
          <cell r="C431" t="str">
            <v>Terrenos</v>
          </cell>
        </row>
        <row r="432">
          <cell r="B432">
            <v>33111</v>
          </cell>
          <cell r="C432" t="str">
            <v>Costo</v>
          </cell>
        </row>
        <row r="433">
          <cell r="B433">
            <v>33112</v>
          </cell>
          <cell r="C433" t="str">
            <v>Revaluación</v>
          </cell>
        </row>
        <row r="434">
          <cell r="B434">
            <v>332</v>
          </cell>
          <cell r="C434" t="str">
            <v>Edificaciones</v>
          </cell>
        </row>
        <row r="435">
          <cell r="B435">
            <v>3321</v>
          </cell>
          <cell r="C435" t="str">
            <v>Edificaciones administrativas</v>
          </cell>
        </row>
        <row r="436">
          <cell r="B436">
            <v>33211</v>
          </cell>
          <cell r="C436" t="str">
            <v>Costo de adquisición o producción</v>
          </cell>
        </row>
        <row r="437">
          <cell r="B437">
            <v>33212</v>
          </cell>
          <cell r="C437" t="str">
            <v>Revaluación</v>
          </cell>
        </row>
        <row r="438">
          <cell r="B438">
            <v>33213</v>
          </cell>
          <cell r="C438" t="str">
            <v>Costo de financiación - Edificaciones</v>
          </cell>
        </row>
        <row r="439">
          <cell r="B439">
            <v>3322</v>
          </cell>
          <cell r="C439" t="str">
            <v>Almacenes</v>
          </cell>
        </row>
        <row r="440">
          <cell r="B440">
            <v>33221</v>
          </cell>
          <cell r="C440" t="str">
            <v>Costo de adquisición o producción</v>
          </cell>
        </row>
        <row r="441">
          <cell r="B441">
            <v>33222</v>
          </cell>
          <cell r="C441" t="str">
            <v>Revaluación</v>
          </cell>
        </row>
        <row r="442">
          <cell r="B442">
            <v>33223</v>
          </cell>
          <cell r="C442" t="str">
            <v>Costo de financiación - Almacenes</v>
          </cell>
        </row>
        <row r="443">
          <cell r="B443">
            <v>3323</v>
          </cell>
          <cell r="C443" t="str">
            <v>Edificaciones para producción</v>
          </cell>
        </row>
        <row r="444">
          <cell r="B444">
            <v>33231</v>
          </cell>
          <cell r="C444" t="str">
            <v>Costo de adquisición o producción</v>
          </cell>
        </row>
        <row r="445">
          <cell r="B445">
            <v>33232</v>
          </cell>
          <cell r="C445" t="str">
            <v>Revaluación</v>
          </cell>
        </row>
        <row r="446">
          <cell r="B446">
            <v>33233</v>
          </cell>
          <cell r="C446" t="str">
            <v>Costo de financiación – Edificaciones para producción</v>
          </cell>
        </row>
        <row r="447">
          <cell r="B447">
            <v>3324</v>
          </cell>
          <cell r="C447" t="str">
            <v>Instalaciones</v>
          </cell>
        </row>
        <row r="448">
          <cell r="B448">
            <v>33241</v>
          </cell>
          <cell r="C448" t="str">
            <v>Costo de adquisición o producción</v>
          </cell>
        </row>
        <row r="449">
          <cell r="B449">
            <v>33242</v>
          </cell>
          <cell r="C449" t="str">
            <v>Revaluación</v>
          </cell>
        </row>
        <row r="450">
          <cell r="B450">
            <v>33243</v>
          </cell>
          <cell r="C450" t="str">
            <v>Costo de financiación – Instalaciones</v>
          </cell>
        </row>
        <row r="451">
          <cell r="B451">
            <v>333</v>
          </cell>
          <cell r="C451" t="str">
            <v>Maquinarias y equipos de explotación</v>
          </cell>
        </row>
        <row r="452">
          <cell r="B452">
            <v>3331</v>
          </cell>
          <cell r="C452" t="str">
            <v>Maquinarias y equipos de explotación</v>
          </cell>
        </row>
        <row r="453">
          <cell r="B453">
            <v>33311</v>
          </cell>
          <cell r="C453" t="str">
            <v>Costo de adquisición o producción</v>
          </cell>
        </row>
        <row r="454">
          <cell r="B454">
            <v>33312</v>
          </cell>
          <cell r="C454" t="str">
            <v>Revaluación</v>
          </cell>
        </row>
        <row r="455">
          <cell r="B455">
            <v>33313</v>
          </cell>
          <cell r="C455" t="str">
            <v>Costo de financiación – Maquinarias y equipos de explotación</v>
          </cell>
        </row>
        <row r="456">
          <cell r="B456">
            <v>334</v>
          </cell>
          <cell r="C456" t="str">
            <v>Unidades de transporte</v>
          </cell>
        </row>
        <row r="457">
          <cell r="B457">
            <v>3341</v>
          </cell>
          <cell r="C457" t="str">
            <v>Vehículos motorizados</v>
          </cell>
        </row>
        <row r="458">
          <cell r="B458">
            <v>33411</v>
          </cell>
          <cell r="C458" t="str">
            <v>Costo</v>
          </cell>
        </row>
        <row r="459">
          <cell r="B459">
            <v>33412</v>
          </cell>
          <cell r="C459" t="str">
            <v>Revaluación</v>
          </cell>
        </row>
        <row r="460">
          <cell r="B460">
            <v>3342</v>
          </cell>
          <cell r="C460" t="str">
            <v>Vehículos no motorizados</v>
          </cell>
        </row>
        <row r="461">
          <cell r="B461">
            <v>33421</v>
          </cell>
          <cell r="C461" t="str">
            <v>Costo</v>
          </cell>
        </row>
        <row r="462">
          <cell r="B462">
            <v>33422</v>
          </cell>
          <cell r="C462" t="str">
            <v>Revaluación</v>
          </cell>
        </row>
        <row r="463">
          <cell r="B463">
            <v>335</v>
          </cell>
          <cell r="C463" t="str">
            <v>Muebles y enseres</v>
          </cell>
        </row>
        <row r="464">
          <cell r="B464">
            <v>3351</v>
          </cell>
          <cell r="C464" t="str">
            <v>Muebles</v>
          </cell>
        </row>
        <row r="465">
          <cell r="B465">
            <v>33511</v>
          </cell>
          <cell r="C465" t="str">
            <v>Costo</v>
          </cell>
        </row>
        <row r="466">
          <cell r="B466">
            <v>33512</v>
          </cell>
          <cell r="C466" t="str">
            <v>Revaluación</v>
          </cell>
        </row>
        <row r="467">
          <cell r="B467">
            <v>3352</v>
          </cell>
          <cell r="C467" t="str">
            <v>Enseres</v>
          </cell>
        </row>
        <row r="468">
          <cell r="B468">
            <v>33521</v>
          </cell>
          <cell r="C468" t="str">
            <v>Costo</v>
          </cell>
        </row>
        <row r="469">
          <cell r="B469">
            <v>33522</v>
          </cell>
          <cell r="C469" t="str">
            <v>Revaluación</v>
          </cell>
        </row>
        <row r="470">
          <cell r="B470">
            <v>336</v>
          </cell>
          <cell r="C470" t="str">
            <v>Equipos diversos</v>
          </cell>
        </row>
        <row r="471">
          <cell r="B471">
            <v>3361</v>
          </cell>
          <cell r="C471" t="str">
            <v>Equipo para procesamiento de información (de cómputo)</v>
          </cell>
        </row>
        <row r="472">
          <cell r="B472">
            <v>33611</v>
          </cell>
          <cell r="C472" t="str">
            <v>Costo</v>
          </cell>
        </row>
        <row r="473">
          <cell r="B473">
            <v>33612</v>
          </cell>
          <cell r="C473" t="str">
            <v>Revaluación</v>
          </cell>
        </row>
        <row r="474">
          <cell r="B474">
            <v>3362</v>
          </cell>
          <cell r="C474" t="str">
            <v>Equipo de comunicación</v>
          </cell>
        </row>
        <row r="475">
          <cell r="B475">
            <v>33621</v>
          </cell>
          <cell r="C475" t="str">
            <v>Costo</v>
          </cell>
        </row>
        <row r="476">
          <cell r="B476">
            <v>33622</v>
          </cell>
          <cell r="C476" t="str">
            <v>Revaluación</v>
          </cell>
        </row>
        <row r="477">
          <cell r="B477">
            <v>3363</v>
          </cell>
          <cell r="C477" t="str">
            <v>Equipo de seguridad</v>
          </cell>
        </row>
        <row r="478">
          <cell r="B478">
            <v>33631</v>
          </cell>
          <cell r="C478" t="str">
            <v>Costo</v>
          </cell>
        </row>
        <row r="479">
          <cell r="B479">
            <v>33632</v>
          </cell>
          <cell r="C479" t="str">
            <v>Revaluación</v>
          </cell>
        </row>
        <row r="480">
          <cell r="B480">
            <v>3369</v>
          </cell>
          <cell r="C480" t="str">
            <v>Otros equipos</v>
          </cell>
        </row>
        <row r="481">
          <cell r="B481">
            <v>33691</v>
          </cell>
          <cell r="C481" t="str">
            <v>Costo</v>
          </cell>
        </row>
        <row r="482">
          <cell r="B482">
            <v>33692</v>
          </cell>
          <cell r="C482" t="str">
            <v>Revaluación</v>
          </cell>
        </row>
        <row r="483">
          <cell r="B483">
            <v>337</v>
          </cell>
          <cell r="C483" t="str">
            <v>Herramientas y unidades de reemplazo</v>
          </cell>
        </row>
        <row r="484">
          <cell r="B484">
            <v>3371</v>
          </cell>
          <cell r="C484" t="str">
            <v>Herramientas</v>
          </cell>
        </row>
        <row r="485">
          <cell r="B485">
            <v>33711</v>
          </cell>
          <cell r="C485" t="str">
            <v>Costo</v>
          </cell>
        </row>
        <row r="486">
          <cell r="B486">
            <v>33712</v>
          </cell>
          <cell r="C486" t="str">
            <v>Revaluación</v>
          </cell>
        </row>
        <row r="487">
          <cell r="B487">
            <v>3372</v>
          </cell>
          <cell r="C487" t="str">
            <v>Unidades de reemplazo</v>
          </cell>
        </row>
        <row r="488">
          <cell r="B488">
            <v>33721</v>
          </cell>
          <cell r="C488" t="str">
            <v>Costo</v>
          </cell>
        </row>
        <row r="489">
          <cell r="B489">
            <v>33722</v>
          </cell>
          <cell r="C489" t="str">
            <v>Revaluación</v>
          </cell>
        </row>
        <row r="490">
          <cell r="B490">
            <v>338</v>
          </cell>
          <cell r="C490" t="str">
            <v>Unidades por recibir</v>
          </cell>
        </row>
        <row r="491">
          <cell r="B491">
            <v>3381</v>
          </cell>
          <cell r="C491" t="str">
            <v>Maquinarias y equipos de explotación</v>
          </cell>
        </row>
        <row r="492">
          <cell r="B492">
            <v>3382</v>
          </cell>
          <cell r="C492" t="str">
            <v>Equipo de transporte</v>
          </cell>
        </row>
        <row r="493">
          <cell r="B493">
            <v>3383</v>
          </cell>
          <cell r="C493" t="str">
            <v>Muebles y enseres</v>
          </cell>
        </row>
        <row r="494">
          <cell r="B494">
            <v>3386</v>
          </cell>
          <cell r="C494" t="str">
            <v>Equipos diversos</v>
          </cell>
        </row>
        <row r="495">
          <cell r="B495">
            <v>3387</v>
          </cell>
          <cell r="C495" t="str">
            <v>Herramientas y unidades de reemplazo</v>
          </cell>
        </row>
        <row r="496">
          <cell r="B496">
            <v>339</v>
          </cell>
          <cell r="C496" t="str">
            <v>Construcciones y obras en curso</v>
          </cell>
        </row>
        <row r="497">
          <cell r="B497">
            <v>3391</v>
          </cell>
          <cell r="C497" t="str">
            <v>Adaptación de terrenos</v>
          </cell>
        </row>
        <row r="498">
          <cell r="B498">
            <v>3392</v>
          </cell>
          <cell r="C498" t="str">
            <v>Construcciones en curso</v>
          </cell>
        </row>
        <row r="499">
          <cell r="B499">
            <v>3393</v>
          </cell>
          <cell r="C499" t="str">
            <v>Maquinaria en montaje</v>
          </cell>
        </row>
        <row r="500">
          <cell r="B500">
            <v>3394</v>
          </cell>
          <cell r="C500" t="str">
            <v>Inversión inmobiliaria en curso</v>
          </cell>
        </row>
        <row r="501">
          <cell r="B501">
            <v>3397</v>
          </cell>
          <cell r="C501" t="str">
            <v>Costo de financiación – Inversiones inmobiliarias</v>
          </cell>
        </row>
        <row r="502">
          <cell r="B502">
            <v>33971</v>
          </cell>
          <cell r="C502" t="str">
            <v>Costo de financiación - Edificaciones</v>
          </cell>
        </row>
        <row r="503">
          <cell r="B503">
            <v>3398</v>
          </cell>
          <cell r="C503" t="str">
            <v>Costo de financiación – Inmuebles, maquinaria y equipo</v>
          </cell>
        </row>
        <row r="504">
          <cell r="B504">
            <v>33981</v>
          </cell>
          <cell r="C504" t="str">
            <v>Costo de financiación – Edificaciones</v>
          </cell>
        </row>
        <row r="505">
          <cell r="B505">
            <v>33982</v>
          </cell>
          <cell r="C505" t="str">
            <v>Costo de financiación – Maquinarias y equipos de explotación</v>
          </cell>
        </row>
        <row r="506">
          <cell r="B506">
            <v>3399</v>
          </cell>
          <cell r="C506" t="str">
            <v>Otros activos en curso</v>
          </cell>
        </row>
        <row r="507">
          <cell r="B507">
            <v>38</v>
          </cell>
          <cell r="C507" t="str">
            <v>OTROS ACTIVOS</v>
          </cell>
        </row>
        <row r="508">
          <cell r="B508">
            <v>381</v>
          </cell>
          <cell r="C508" t="str">
            <v>Bienes de arte y cultura</v>
          </cell>
        </row>
        <row r="509">
          <cell r="B509">
            <v>3811</v>
          </cell>
          <cell r="C509" t="str">
            <v>Obras de arte</v>
          </cell>
        </row>
        <row r="510">
          <cell r="B510">
            <v>3812</v>
          </cell>
          <cell r="C510" t="str">
            <v>Biblioteca</v>
          </cell>
        </row>
        <row r="511">
          <cell r="B511">
            <v>3813</v>
          </cell>
          <cell r="C511" t="str">
            <v>Otros</v>
          </cell>
        </row>
        <row r="512">
          <cell r="B512">
            <v>382</v>
          </cell>
          <cell r="C512" t="str">
            <v>Diversos</v>
          </cell>
        </row>
        <row r="513">
          <cell r="B513">
            <v>3821</v>
          </cell>
          <cell r="C513" t="str">
            <v>Monedas y joyas</v>
          </cell>
        </row>
        <row r="514">
          <cell r="B514">
            <v>3822</v>
          </cell>
          <cell r="C514" t="str">
            <v>Bienes entregados en comodato</v>
          </cell>
        </row>
        <row r="515">
          <cell r="B515">
            <v>3823</v>
          </cell>
          <cell r="C515" t="str">
            <v>Bienes recibidos en pago (adjudicados y realizables)</v>
          </cell>
        </row>
        <row r="516">
          <cell r="B516">
            <v>39</v>
          </cell>
          <cell r="C516" t="str">
            <v>DEPRECIACIÓN, AMORTIZACIÓN Y AGOTAMIENTO ACUMULADOS</v>
          </cell>
        </row>
        <row r="517">
          <cell r="B517">
            <v>391</v>
          </cell>
          <cell r="C517" t="str">
            <v>Depreciación acumulada</v>
          </cell>
        </row>
        <row r="518">
          <cell r="B518">
            <v>3911</v>
          </cell>
          <cell r="C518" t="str">
            <v>Inversiones Inmobiliarias</v>
          </cell>
        </row>
        <row r="519">
          <cell r="B519">
            <v>39111</v>
          </cell>
          <cell r="C519" t="str">
            <v>Edificaciones – Costo de adquisición o construcción</v>
          </cell>
        </row>
        <row r="520">
          <cell r="B520">
            <v>39112</v>
          </cell>
          <cell r="C520" t="str">
            <v>Edificaciones – Costo de financiación</v>
          </cell>
        </row>
        <row r="521">
          <cell r="B521">
            <v>3912</v>
          </cell>
          <cell r="C521" t="str">
            <v>Activos adquiridos en arrendamiento financiero</v>
          </cell>
        </row>
        <row r="522">
          <cell r="B522">
            <v>39121</v>
          </cell>
          <cell r="C522" t="str">
            <v>Inversiones inmobiliarias - Edificaciones</v>
          </cell>
        </row>
        <row r="523">
          <cell r="B523">
            <v>39122</v>
          </cell>
          <cell r="C523" t="str">
            <v>Inmuebles, maquinaria y equipo - Edificaciones</v>
          </cell>
        </row>
        <row r="524">
          <cell r="B524">
            <v>39123</v>
          </cell>
          <cell r="C524" t="str">
            <v>Inmuebles, maquinaria y equipo – Maquinarias y equipos de explotación</v>
          </cell>
        </row>
        <row r="525">
          <cell r="B525">
            <v>39124</v>
          </cell>
          <cell r="C525" t="str">
            <v>Inmuebles, maquinaria y equipo – Equipos de transporte Equipos de transporte</v>
          </cell>
        </row>
        <row r="526">
          <cell r="B526">
            <v>39126</v>
          </cell>
          <cell r="C526" t="str">
            <v>Inmuebles, maquinaria y equipo – Equipos diversos</v>
          </cell>
        </row>
        <row r="527">
          <cell r="B527">
            <v>3913</v>
          </cell>
          <cell r="C527" t="str">
            <v>Inmuebles, maquinaria y equipo - Costo</v>
          </cell>
        </row>
        <row r="528">
          <cell r="B528">
            <v>39131</v>
          </cell>
          <cell r="C528" t="str">
            <v>Edificaciones</v>
          </cell>
        </row>
        <row r="529">
          <cell r="B529">
            <v>39132</v>
          </cell>
          <cell r="C529" t="str">
            <v>Maquinarias y equipos de explotación</v>
          </cell>
        </row>
        <row r="530">
          <cell r="B530">
            <v>39133</v>
          </cell>
          <cell r="C530" t="str">
            <v>Equipo de transporte</v>
          </cell>
        </row>
        <row r="531">
          <cell r="B531">
            <v>39134</v>
          </cell>
          <cell r="C531" t="str">
            <v>Muebles y enseres</v>
          </cell>
        </row>
        <row r="532">
          <cell r="B532">
            <v>39135</v>
          </cell>
          <cell r="C532" t="str">
            <v>Equipos diversos</v>
          </cell>
        </row>
        <row r="533">
          <cell r="B533">
            <v>39136</v>
          </cell>
          <cell r="C533" t="str">
            <v>Herramientas y unidades de reemplazo</v>
          </cell>
        </row>
        <row r="534">
          <cell r="B534">
            <v>3914</v>
          </cell>
          <cell r="C534" t="str">
            <v>Inmuebles, maquinaria y equipo - Revaluación</v>
          </cell>
        </row>
        <row r="535">
          <cell r="B535">
            <v>39141</v>
          </cell>
          <cell r="C535" t="str">
            <v>Edificaciones</v>
          </cell>
        </row>
        <row r="536">
          <cell r="B536">
            <v>39142</v>
          </cell>
          <cell r="C536" t="str">
            <v>Maquinarias y equipos de explotación</v>
          </cell>
        </row>
        <row r="537">
          <cell r="B537">
            <v>39143</v>
          </cell>
          <cell r="C537" t="str">
            <v>Equipo de transporte</v>
          </cell>
        </row>
        <row r="538">
          <cell r="B538">
            <v>39144</v>
          </cell>
          <cell r="C538" t="str">
            <v>Muebles y enseres</v>
          </cell>
        </row>
        <row r="539">
          <cell r="B539">
            <v>39145</v>
          </cell>
          <cell r="C539" t="str">
            <v>Equipos diversos</v>
          </cell>
        </row>
        <row r="540">
          <cell r="B540">
            <v>39146</v>
          </cell>
          <cell r="C540" t="str">
            <v>Herramientas y unidades de reemplazo</v>
          </cell>
        </row>
        <row r="541">
          <cell r="B541">
            <v>3915</v>
          </cell>
          <cell r="C541" t="str">
            <v>Inmuebles, maquinaria y equipo – Costo de financiación</v>
          </cell>
        </row>
        <row r="542">
          <cell r="B542">
            <v>39151</v>
          </cell>
          <cell r="C542" t="str">
            <v>Edificaciones</v>
          </cell>
        </row>
        <row r="543">
          <cell r="B543">
            <v>39152</v>
          </cell>
          <cell r="C543" t="str">
            <v>Maquinarias y equipos de explotación</v>
          </cell>
        </row>
        <row r="544">
          <cell r="B544">
            <v>3916</v>
          </cell>
          <cell r="C544" t="str">
            <v>Activos biológicos en producción – Costo</v>
          </cell>
        </row>
        <row r="545">
          <cell r="B545">
            <v>39161</v>
          </cell>
          <cell r="C545" t="str">
            <v>Activos biológicos de origen animal</v>
          </cell>
        </row>
        <row r="546">
          <cell r="B546">
            <v>39162</v>
          </cell>
          <cell r="C546" t="str">
            <v>Activos biológicos de origen vegetal</v>
          </cell>
        </row>
        <row r="547">
          <cell r="B547">
            <v>3917</v>
          </cell>
          <cell r="C547" t="str">
            <v>Activos biológicos en producción – Costo de financiación</v>
          </cell>
        </row>
        <row r="548">
          <cell r="B548">
            <v>39171</v>
          </cell>
          <cell r="C548" t="str">
            <v>Activos biológicos de origen animal</v>
          </cell>
        </row>
        <row r="549">
          <cell r="B549">
            <v>39172</v>
          </cell>
          <cell r="C549" t="str">
            <v>Activos biológicos de origen vegetal</v>
          </cell>
        </row>
        <row r="550">
          <cell r="B550">
            <v>392</v>
          </cell>
          <cell r="C550" t="str">
            <v>Amortización acumulada</v>
          </cell>
        </row>
        <row r="551">
          <cell r="B551">
            <v>3921</v>
          </cell>
          <cell r="C551" t="str">
            <v>Intangibles - Costo</v>
          </cell>
        </row>
        <row r="552">
          <cell r="B552">
            <v>39211</v>
          </cell>
          <cell r="C552" t="str">
            <v>Concesiones, licencias y otros derechos</v>
          </cell>
        </row>
        <row r="553">
          <cell r="B553">
            <v>39212</v>
          </cell>
          <cell r="C553" t="str">
            <v>Patentes y propiedad industrial</v>
          </cell>
        </row>
        <row r="554">
          <cell r="B554">
            <v>39213</v>
          </cell>
          <cell r="C554" t="str">
            <v>Programas de computadora (software)</v>
          </cell>
        </row>
        <row r="555">
          <cell r="B555">
            <v>39214</v>
          </cell>
          <cell r="C555" t="str">
            <v>Costos de exploración y desarrollo</v>
          </cell>
        </row>
        <row r="556">
          <cell r="B556">
            <v>39215</v>
          </cell>
          <cell r="C556" t="str">
            <v>Fórmulas, diseños y prototipos</v>
          </cell>
        </row>
        <row r="557">
          <cell r="B557">
            <v>39219</v>
          </cell>
          <cell r="C557" t="str">
            <v>Otros activos intangibles</v>
          </cell>
        </row>
        <row r="558">
          <cell r="B558">
            <v>3922</v>
          </cell>
          <cell r="C558" t="str">
            <v>Intangibles - Revaluación</v>
          </cell>
        </row>
        <row r="559">
          <cell r="B559">
            <v>39221</v>
          </cell>
          <cell r="C559" t="str">
            <v>Concesiones, licencias y otros derechos</v>
          </cell>
        </row>
        <row r="560">
          <cell r="B560">
            <v>39222</v>
          </cell>
          <cell r="C560" t="str">
            <v>Patentes y propiedad industrial</v>
          </cell>
        </row>
        <row r="561">
          <cell r="B561">
            <v>39223</v>
          </cell>
          <cell r="C561" t="str">
            <v>Programas de computadora (software)</v>
          </cell>
        </row>
        <row r="562">
          <cell r="B562">
            <v>39225</v>
          </cell>
          <cell r="C562" t="str">
            <v>Fórmulas, diseños y prototipos</v>
          </cell>
        </row>
        <row r="563">
          <cell r="B563">
            <v>39229</v>
          </cell>
          <cell r="C563" t="str">
            <v>Otros activos intangibles</v>
          </cell>
        </row>
        <row r="564">
          <cell r="B564">
            <v>393</v>
          </cell>
          <cell r="C564" t="str">
            <v>Agotamiento acumulado</v>
          </cell>
        </row>
        <row r="565">
          <cell r="B565">
            <v>3931</v>
          </cell>
          <cell r="C565" t="str">
            <v>Agotamiento de reservas de recursos extraíbles</v>
          </cell>
        </row>
        <row r="566">
          <cell r="B566">
            <v>40</v>
          </cell>
          <cell r="C566" t="str">
            <v>TRIBUTOS Y APORTES AL SISTEMA DE PENSIONES Y DE SALUD POR PAGAR</v>
          </cell>
        </row>
        <row r="567">
          <cell r="B567">
            <v>401</v>
          </cell>
          <cell r="C567" t="str">
            <v>Gobierno central</v>
          </cell>
        </row>
        <row r="568">
          <cell r="B568">
            <v>4011</v>
          </cell>
          <cell r="C568" t="str">
            <v>Impuesto general a las ventas</v>
          </cell>
        </row>
        <row r="569">
          <cell r="B569">
            <v>40111</v>
          </cell>
          <cell r="C569" t="str">
            <v>IGV - Cuenta propia</v>
          </cell>
        </row>
        <row r="570">
          <cell r="B570">
            <v>40112</v>
          </cell>
          <cell r="C570" t="str">
            <v>IGV - Servicios prestados por no domiciliados</v>
          </cell>
        </row>
        <row r="571">
          <cell r="B571">
            <v>40113</v>
          </cell>
          <cell r="C571" t="str">
            <v>IGV - Régimen de percepciones</v>
          </cell>
        </row>
        <row r="572">
          <cell r="B572">
            <v>40114</v>
          </cell>
          <cell r="C572" t="str">
            <v>IGV - Régimen de retenciones</v>
          </cell>
        </row>
        <row r="573">
          <cell r="B573">
            <v>4012</v>
          </cell>
          <cell r="C573" t="str">
            <v>Impuesto selectivo al consumo</v>
          </cell>
        </row>
        <row r="574">
          <cell r="B574">
            <v>4013</v>
          </cell>
          <cell r="C574" t="str">
            <v>Canon</v>
          </cell>
        </row>
        <row r="575">
          <cell r="B575">
            <v>40131</v>
          </cell>
          <cell r="C575" t="str">
            <v>Canon petrolero</v>
          </cell>
        </row>
        <row r="576">
          <cell r="B576">
            <v>40132</v>
          </cell>
          <cell r="C576" t="str">
            <v>Canon minero</v>
          </cell>
        </row>
        <row r="577">
          <cell r="B577">
            <v>40133</v>
          </cell>
          <cell r="C577" t="str">
            <v>Canon gasífero</v>
          </cell>
        </row>
        <row r="578">
          <cell r="B578">
            <v>40134</v>
          </cell>
          <cell r="C578" t="str">
            <v>Canon pesquero</v>
          </cell>
        </row>
        <row r="579">
          <cell r="B579">
            <v>40135</v>
          </cell>
          <cell r="C579" t="str">
            <v>Canon hidroenergético</v>
          </cell>
        </row>
        <row r="580">
          <cell r="B580">
            <v>40136</v>
          </cell>
          <cell r="C580" t="str">
            <v>Canon forestal</v>
          </cell>
        </row>
        <row r="581">
          <cell r="B581">
            <v>4015</v>
          </cell>
          <cell r="C581" t="str">
            <v>Derechos aduaneros</v>
          </cell>
        </row>
        <row r="582">
          <cell r="B582">
            <v>40151</v>
          </cell>
          <cell r="C582" t="str">
            <v>Derechos arancelarios</v>
          </cell>
        </row>
        <row r="583">
          <cell r="B583">
            <v>40152</v>
          </cell>
          <cell r="C583" t="str">
            <v>Derechos aduaneros por ventas</v>
          </cell>
        </row>
        <row r="584">
          <cell r="B584">
            <v>4017</v>
          </cell>
          <cell r="C584" t="str">
            <v>Impuesto a la renta</v>
          </cell>
        </row>
        <row r="585">
          <cell r="B585">
            <v>40171</v>
          </cell>
          <cell r="C585" t="str">
            <v>Renta de tercera categoría</v>
          </cell>
        </row>
        <row r="586">
          <cell r="B586">
            <v>4012</v>
          </cell>
          <cell r="C586" t="str">
            <v>Renta de cuarta categoría</v>
          </cell>
        </row>
        <row r="587">
          <cell r="B587">
            <v>40173</v>
          </cell>
          <cell r="C587" t="str">
            <v>Renta de quinta categoría</v>
          </cell>
        </row>
        <row r="588">
          <cell r="B588">
            <v>40174</v>
          </cell>
          <cell r="C588" t="str">
            <v>Renta de no domiciliados</v>
          </cell>
        </row>
        <row r="589">
          <cell r="B589">
            <v>4018</v>
          </cell>
          <cell r="C589" t="str">
            <v>Otros impuestos</v>
          </cell>
        </row>
        <row r="590">
          <cell r="B590">
            <v>40181</v>
          </cell>
          <cell r="C590" t="str">
            <v>Impuesto a las transacciones financieras</v>
          </cell>
        </row>
        <row r="591">
          <cell r="B591">
            <v>40182</v>
          </cell>
          <cell r="C591" t="str">
            <v>Impuesto a los juegos de casino y tragamonedas</v>
          </cell>
        </row>
        <row r="592">
          <cell r="B592">
            <v>40183</v>
          </cell>
          <cell r="C592" t="str">
            <v>Tasas por la prestación de servicios públicos</v>
          </cell>
        </row>
        <row r="593">
          <cell r="B593">
            <v>40184</v>
          </cell>
          <cell r="C593" t="str">
            <v>Regalías</v>
          </cell>
        </row>
        <row r="594">
          <cell r="B594">
            <v>40185</v>
          </cell>
          <cell r="C594" t="str">
            <v>Impuesto a los dividendos</v>
          </cell>
        </row>
        <row r="595">
          <cell r="B595">
            <v>402</v>
          </cell>
          <cell r="C595" t="str">
            <v>Certificados tributarios</v>
          </cell>
        </row>
        <row r="596">
          <cell r="B596">
            <v>403</v>
          </cell>
          <cell r="C596" t="str">
            <v>Instituciones públicas</v>
          </cell>
        </row>
        <row r="597">
          <cell r="B597">
            <v>4031</v>
          </cell>
          <cell r="C597" t="str">
            <v>ESSALUD</v>
          </cell>
        </row>
        <row r="598">
          <cell r="B598">
            <v>4032</v>
          </cell>
          <cell r="C598" t="str">
            <v>ONP</v>
          </cell>
        </row>
        <row r="599">
          <cell r="B599">
            <v>4033</v>
          </cell>
          <cell r="C599" t="str">
            <v>Contribución al SENATI</v>
          </cell>
        </row>
        <row r="600">
          <cell r="B600">
            <v>4034</v>
          </cell>
          <cell r="C600" t="str">
            <v>Contribución al SENCICO</v>
          </cell>
        </row>
        <row r="601">
          <cell r="B601">
            <v>4039</v>
          </cell>
          <cell r="C601" t="str">
            <v>Otras instituciones</v>
          </cell>
        </row>
        <row r="602">
          <cell r="B602">
            <v>405</v>
          </cell>
          <cell r="C602" t="str">
            <v>Gobiernos regionales</v>
          </cell>
        </row>
        <row r="603">
          <cell r="B603">
            <v>406</v>
          </cell>
          <cell r="C603" t="str">
            <v>Gobiernos locales</v>
          </cell>
        </row>
        <row r="604">
          <cell r="B604">
            <v>4061</v>
          </cell>
          <cell r="C604" t="str">
            <v>Impuestos</v>
          </cell>
        </row>
        <row r="605">
          <cell r="B605">
            <v>40611</v>
          </cell>
          <cell r="C605" t="str">
            <v>Impuesto al patrimonio vehicular</v>
          </cell>
        </row>
        <row r="606">
          <cell r="B606">
            <v>40612</v>
          </cell>
          <cell r="C606" t="str">
            <v>Impuesto a las apuestas</v>
          </cell>
        </row>
        <row r="607">
          <cell r="B607">
            <v>40613</v>
          </cell>
          <cell r="C607" t="str">
            <v>Impuesto a los juegos</v>
          </cell>
        </row>
        <row r="608">
          <cell r="B608">
            <v>40614</v>
          </cell>
          <cell r="C608" t="str">
            <v>Impuesto de alcabala</v>
          </cell>
        </row>
        <row r="609">
          <cell r="B609">
            <v>40615</v>
          </cell>
          <cell r="C609" t="str">
            <v>Impuesto predial</v>
          </cell>
        </row>
        <row r="610">
          <cell r="B610">
            <v>40616</v>
          </cell>
          <cell r="C610" t="str">
            <v>Impuesto al rodaje</v>
          </cell>
        </row>
        <row r="611">
          <cell r="B611">
            <v>40617</v>
          </cell>
          <cell r="C611" t="str">
            <v>Impuesto a los espectáculos públicos no deportivos</v>
          </cell>
        </row>
        <row r="612">
          <cell r="B612">
            <v>4062</v>
          </cell>
          <cell r="C612" t="str">
            <v>Contribuciones</v>
          </cell>
        </row>
        <row r="613">
          <cell r="B613">
            <v>4063</v>
          </cell>
          <cell r="C613" t="str">
            <v>Tasas</v>
          </cell>
        </row>
        <row r="614">
          <cell r="B614">
            <v>40631</v>
          </cell>
          <cell r="C614" t="str">
            <v>Licencia de apertura de establecimientos</v>
          </cell>
        </row>
        <row r="615">
          <cell r="B615">
            <v>40632</v>
          </cell>
          <cell r="C615" t="str">
            <v>Transporte público</v>
          </cell>
        </row>
        <row r="616">
          <cell r="B616">
            <v>40633</v>
          </cell>
          <cell r="C616" t="str">
            <v>Estacionamiento de vehículos</v>
          </cell>
        </row>
        <row r="617">
          <cell r="B617">
            <v>40634</v>
          </cell>
          <cell r="C617" t="str">
            <v>Servicios públicos o arbitrios</v>
          </cell>
        </row>
        <row r="618">
          <cell r="B618">
            <v>40635</v>
          </cell>
          <cell r="C618" t="str">
            <v>Servicios administrativos o derechos</v>
          </cell>
        </row>
        <row r="619">
          <cell r="B619">
            <v>407</v>
          </cell>
          <cell r="C619" t="str">
            <v>Administradoras de fondos de pensiones</v>
          </cell>
        </row>
        <row r="620">
          <cell r="B620">
            <v>408</v>
          </cell>
          <cell r="C620" t="str">
            <v>Empresas prestadoras de servicios de salud</v>
          </cell>
        </row>
        <row r="621">
          <cell r="B621">
            <v>4081</v>
          </cell>
          <cell r="C621" t="str">
            <v>Cuenta propia</v>
          </cell>
        </row>
        <row r="622">
          <cell r="B622">
            <v>4082</v>
          </cell>
          <cell r="C622" t="str">
            <v>Cuenta de terceros</v>
          </cell>
        </row>
        <row r="623">
          <cell r="B623">
            <v>409</v>
          </cell>
          <cell r="C623" t="str">
            <v>Otros costos administrativos e intereses</v>
          </cell>
        </row>
        <row r="624">
          <cell r="B624">
            <v>41</v>
          </cell>
          <cell r="C624" t="str">
            <v>REMUNERACIONES Y PARTICIPACIONES POR PAGAR</v>
          </cell>
        </row>
        <row r="625">
          <cell r="B625">
            <v>411</v>
          </cell>
          <cell r="C625" t="str">
            <v>Remuneraciones por pagar</v>
          </cell>
        </row>
        <row r="626">
          <cell r="B626">
            <v>4111</v>
          </cell>
          <cell r="C626" t="str">
            <v>Sueldos y salarios por pagar</v>
          </cell>
        </row>
        <row r="627">
          <cell r="B627">
            <v>4112</v>
          </cell>
          <cell r="C627" t="str">
            <v>Comisiones por pagar</v>
          </cell>
        </row>
        <row r="628">
          <cell r="B628">
            <v>4113</v>
          </cell>
          <cell r="C628" t="str">
            <v>Remuneraciones en especie por pagar</v>
          </cell>
        </row>
        <row r="629">
          <cell r="B629">
            <v>4114</v>
          </cell>
          <cell r="C629" t="str">
            <v>Gratificaciones por pagar</v>
          </cell>
        </row>
        <row r="630">
          <cell r="B630">
            <v>4115</v>
          </cell>
          <cell r="C630" t="str">
            <v>Vacaciones por pagar</v>
          </cell>
        </row>
        <row r="631">
          <cell r="B631">
            <v>413</v>
          </cell>
          <cell r="C631" t="str">
            <v>Participación de los trabajadores por pagar</v>
          </cell>
        </row>
        <row r="632">
          <cell r="B632">
            <v>415</v>
          </cell>
          <cell r="C632" t="str">
            <v>Beneficios sociales de los trabajadores por pagar</v>
          </cell>
        </row>
        <row r="633">
          <cell r="B633">
            <v>4151</v>
          </cell>
          <cell r="C633" t="str">
            <v>Compensación por tiempo de servicios</v>
          </cell>
        </row>
        <row r="634">
          <cell r="B634">
            <v>4152</v>
          </cell>
          <cell r="C634" t="str">
            <v>Adelanto de compensación por tiempo de servicios</v>
          </cell>
        </row>
        <row r="635">
          <cell r="B635">
            <v>4153</v>
          </cell>
          <cell r="C635" t="str">
            <v>Pensiones y jubilaciones</v>
          </cell>
        </row>
        <row r="636">
          <cell r="B636">
            <v>419</v>
          </cell>
          <cell r="C636" t="str">
            <v>Otras remuneraciones y participaciones por pagar</v>
          </cell>
        </row>
        <row r="637">
          <cell r="B637">
            <v>42</v>
          </cell>
          <cell r="C637" t="str">
            <v>CUENTAS POR PAGAR COMERCIALES – TERCEROS</v>
          </cell>
        </row>
        <row r="638">
          <cell r="B638">
            <v>421</v>
          </cell>
          <cell r="C638" t="str">
            <v>Facturas, boletas y otros comprobantes por pagar</v>
          </cell>
        </row>
        <row r="639">
          <cell r="B639">
            <v>4211</v>
          </cell>
          <cell r="C639" t="str">
            <v>No emitidas</v>
          </cell>
        </row>
        <row r="640">
          <cell r="B640">
            <v>4212</v>
          </cell>
          <cell r="C640" t="str">
            <v>Emitidas</v>
          </cell>
        </row>
        <row r="641">
          <cell r="B641">
            <v>422</v>
          </cell>
          <cell r="C641" t="str">
            <v>Anticipos a proveedores</v>
          </cell>
        </row>
        <row r="642">
          <cell r="B642">
            <v>423</v>
          </cell>
          <cell r="C642" t="str">
            <v>Letras por pagar</v>
          </cell>
        </row>
        <row r="643">
          <cell r="B643">
            <v>424</v>
          </cell>
          <cell r="C643" t="str">
            <v>Honorarios por pagar</v>
          </cell>
        </row>
        <row r="644">
          <cell r="B644">
            <v>43</v>
          </cell>
          <cell r="C644" t="str">
            <v>CUENTAS POR PAGAR COMERCIALES – RELACIONADAS</v>
          </cell>
        </row>
        <row r="645">
          <cell r="B645">
            <v>431</v>
          </cell>
          <cell r="C645" t="str">
            <v>Facturas, boletas y otros comprobantes por pagar</v>
          </cell>
        </row>
        <row r="646">
          <cell r="B646">
            <v>4311</v>
          </cell>
          <cell r="C646" t="str">
            <v>No emitidas</v>
          </cell>
        </row>
        <row r="647">
          <cell r="B647">
            <v>4312</v>
          </cell>
          <cell r="C647" t="str">
            <v>Emitidas</v>
          </cell>
        </row>
        <row r="648">
          <cell r="B648">
            <v>432</v>
          </cell>
          <cell r="C648" t="str">
            <v>Anticipos otorgados</v>
          </cell>
        </row>
        <row r="649">
          <cell r="B649">
            <v>433</v>
          </cell>
          <cell r="C649" t="str">
            <v>Letras por Pagar</v>
          </cell>
        </row>
        <row r="650">
          <cell r="B650">
            <v>44</v>
          </cell>
          <cell r="C650" t="str">
            <v>CUENTAS POR PAGAR A LOS ACCIONISTAS, DIRECTORES Y GERENTES</v>
          </cell>
        </row>
        <row r="651">
          <cell r="B651">
            <v>441</v>
          </cell>
          <cell r="C651" t="str">
            <v>Accionistas (o Socios)</v>
          </cell>
        </row>
        <row r="652">
          <cell r="B652">
            <v>411</v>
          </cell>
          <cell r="C652" t="str">
            <v>Préstamos</v>
          </cell>
        </row>
        <row r="653">
          <cell r="B653">
            <v>4112</v>
          </cell>
          <cell r="C653" t="str">
            <v>Dividendos</v>
          </cell>
        </row>
        <row r="654">
          <cell r="B654">
            <v>4419</v>
          </cell>
          <cell r="C654" t="str">
            <v>Otras cuentas por pagar</v>
          </cell>
        </row>
        <row r="655">
          <cell r="B655">
            <v>442</v>
          </cell>
          <cell r="C655" t="str">
            <v>Directores</v>
          </cell>
        </row>
        <row r="656">
          <cell r="B656">
            <v>4421</v>
          </cell>
          <cell r="C656" t="str">
            <v>Dietas</v>
          </cell>
        </row>
        <row r="657">
          <cell r="B657">
            <v>4429</v>
          </cell>
          <cell r="C657" t="str">
            <v>Otras cuentas por pagar</v>
          </cell>
        </row>
        <row r="658">
          <cell r="B658">
            <v>443</v>
          </cell>
          <cell r="C658" t="str">
            <v>Gerentes</v>
          </cell>
        </row>
        <row r="659">
          <cell r="B659">
            <v>45</v>
          </cell>
          <cell r="C659" t="str">
            <v>OBLIGACIONES FINANCIERAS</v>
          </cell>
        </row>
        <row r="660">
          <cell r="B660">
            <v>451</v>
          </cell>
          <cell r="C660" t="str">
            <v>Préstamos de instituciones financieras y otras entidades</v>
          </cell>
        </row>
        <row r="661">
          <cell r="B661">
            <v>4511</v>
          </cell>
          <cell r="C661" t="str">
            <v>Instituciones financieras</v>
          </cell>
        </row>
        <row r="662">
          <cell r="B662">
            <v>4512</v>
          </cell>
          <cell r="C662" t="str">
            <v>Otras entidades</v>
          </cell>
        </row>
        <row r="663">
          <cell r="B663">
            <v>452</v>
          </cell>
          <cell r="C663" t="str">
            <v>Contratos de arrendamiento financiero</v>
          </cell>
        </row>
        <row r="664">
          <cell r="B664">
            <v>453</v>
          </cell>
          <cell r="C664" t="str">
            <v>Obligaciones emitidas</v>
          </cell>
        </row>
        <row r="665">
          <cell r="B665">
            <v>454</v>
          </cell>
          <cell r="C665" t="str">
            <v>Otros Instrumentos financieros por pagar</v>
          </cell>
        </row>
        <row r="666">
          <cell r="B666">
            <v>4541</v>
          </cell>
          <cell r="C666" t="str">
            <v>Letras</v>
          </cell>
        </row>
        <row r="667">
          <cell r="B667">
            <v>4542</v>
          </cell>
          <cell r="C667" t="str">
            <v>Papeles comerciales</v>
          </cell>
        </row>
        <row r="668">
          <cell r="B668">
            <v>4543</v>
          </cell>
          <cell r="C668" t="str">
            <v>Bonos</v>
          </cell>
        </row>
        <row r="669">
          <cell r="B669">
            <v>4544</v>
          </cell>
          <cell r="C669" t="str">
            <v>Pagarés</v>
          </cell>
        </row>
        <row r="670">
          <cell r="B670">
            <v>4545</v>
          </cell>
          <cell r="C670" t="str">
            <v>Facturas conformadas</v>
          </cell>
        </row>
        <row r="671">
          <cell r="B671">
            <v>4549</v>
          </cell>
          <cell r="C671" t="str">
            <v>Otras obligaciones financieras</v>
          </cell>
        </row>
        <row r="672">
          <cell r="B672">
            <v>455</v>
          </cell>
          <cell r="C672" t="str">
            <v>Costos de financiación por pagar</v>
          </cell>
        </row>
        <row r="673">
          <cell r="B673">
            <v>4551</v>
          </cell>
          <cell r="C673" t="str">
            <v>Préstamos de instituciones financieras y otras entidades</v>
          </cell>
        </row>
        <row r="674">
          <cell r="B674">
            <v>45511</v>
          </cell>
          <cell r="C674" t="str">
            <v>Instituciones financieras</v>
          </cell>
        </row>
        <row r="675">
          <cell r="B675">
            <v>45512</v>
          </cell>
          <cell r="C675" t="str">
            <v>Otras entidades</v>
          </cell>
        </row>
        <row r="676">
          <cell r="B676">
            <v>4552</v>
          </cell>
          <cell r="C676" t="str">
            <v>Contratos de arrendamiento financiero</v>
          </cell>
        </row>
        <row r="677">
          <cell r="B677">
            <v>4553</v>
          </cell>
          <cell r="C677" t="str">
            <v>Otros instrumentos financieros por pagar</v>
          </cell>
        </row>
        <row r="678">
          <cell r="B678">
            <v>45531</v>
          </cell>
          <cell r="C678" t="str">
            <v>Letras</v>
          </cell>
        </row>
        <row r="679">
          <cell r="B679">
            <v>45532</v>
          </cell>
          <cell r="C679" t="str">
            <v>Papeles comerciales</v>
          </cell>
        </row>
        <row r="680">
          <cell r="B680">
            <v>45533</v>
          </cell>
          <cell r="C680" t="str">
            <v>Bonos</v>
          </cell>
        </row>
        <row r="681">
          <cell r="B681">
            <v>45534</v>
          </cell>
          <cell r="C681" t="str">
            <v>Pagarés</v>
          </cell>
        </row>
        <row r="682">
          <cell r="B682">
            <v>45535</v>
          </cell>
          <cell r="C682" t="str">
            <v>Facturas conformadas</v>
          </cell>
        </row>
        <row r="683">
          <cell r="B683">
            <v>45539</v>
          </cell>
          <cell r="C683" t="str">
            <v>Otras obligaciones financieras</v>
          </cell>
        </row>
        <row r="684">
          <cell r="B684">
            <v>456</v>
          </cell>
          <cell r="C684" t="str">
            <v>Préstamos con compromisos de recompra</v>
          </cell>
        </row>
        <row r="685">
          <cell r="B685">
            <v>46</v>
          </cell>
          <cell r="C685" t="str">
            <v>CUENTAS POR PAGAR DIVERSAS – TERCEROS</v>
          </cell>
        </row>
        <row r="686">
          <cell r="B686">
            <v>461</v>
          </cell>
          <cell r="C686" t="str">
            <v>Reclamaciones de terceros</v>
          </cell>
        </row>
        <row r="687">
          <cell r="B687">
            <v>464</v>
          </cell>
          <cell r="C687" t="str">
            <v>Pasivos por instrumentos financieros derivados</v>
          </cell>
        </row>
        <row r="688">
          <cell r="B688">
            <v>4641</v>
          </cell>
          <cell r="C688" t="str">
            <v>Cartera de negociación</v>
          </cell>
        </row>
        <row r="689">
          <cell r="B689">
            <v>4642</v>
          </cell>
          <cell r="C689" t="str">
            <v>Instrumentos de cobertura</v>
          </cell>
        </row>
        <row r="690">
          <cell r="B690">
            <v>465</v>
          </cell>
          <cell r="C690" t="str">
            <v>Pasivos por compra de activo inmovilizado</v>
          </cell>
        </row>
        <row r="691">
          <cell r="B691">
            <v>466</v>
          </cell>
          <cell r="C691" t="str">
            <v>Pasivos financieros – compromiso de venta</v>
          </cell>
        </row>
        <row r="692">
          <cell r="B692">
            <v>467</v>
          </cell>
          <cell r="C692" t="str">
            <v>Depósitos recibidos en garantía</v>
          </cell>
        </row>
        <row r="693">
          <cell r="B693">
            <v>469</v>
          </cell>
          <cell r="C693" t="str">
            <v>Otras cuentas por pagar diversas</v>
          </cell>
        </row>
        <row r="694">
          <cell r="B694">
            <v>4691</v>
          </cell>
          <cell r="C694" t="str">
            <v>Subsidios gubernamentales</v>
          </cell>
        </row>
        <row r="695">
          <cell r="B695">
            <v>47</v>
          </cell>
          <cell r="C695" t="str">
            <v>CUENTAS POR PAGAR DIVERSAS – RELACIONADAS</v>
          </cell>
        </row>
        <row r="696">
          <cell r="B696">
            <v>471</v>
          </cell>
          <cell r="C696" t="str">
            <v>Préstamos</v>
          </cell>
        </row>
        <row r="697">
          <cell r="B697">
            <v>4711</v>
          </cell>
          <cell r="C697" t="str">
            <v>Matriz</v>
          </cell>
        </row>
        <row r="698">
          <cell r="B698">
            <v>4712</v>
          </cell>
          <cell r="C698" t="str">
            <v>Subsidiarias</v>
          </cell>
        </row>
        <row r="699">
          <cell r="B699">
            <v>4713</v>
          </cell>
          <cell r="C699" t="str">
            <v>Asociadas</v>
          </cell>
        </row>
        <row r="700">
          <cell r="B700">
            <v>4714</v>
          </cell>
          <cell r="C700" t="str">
            <v>Sucursales</v>
          </cell>
        </row>
        <row r="701">
          <cell r="B701">
            <v>472</v>
          </cell>
          <cell r="C701" t="str">
            <v>Costos de financiación</v>
          </cell>
        </row>
        <row r="702">
          <cell r="B702">
            <v>4721</v>
          </cell>
          <cell r="C702" t="str">
            <v>Matriz</v>
          </cell>
        </row>
        <row r="703">
          <cell r="B703">
            <v>4722</v>
          </cell>
          <cell r="C703" t="str">
            <v>Subsidiarias</v>
          </cell>
        </row>
        <row r="704">
          <cell r="B704">
            <v>4723</v>
          </cell>
          <cell r="C704" t="str">
            <v>Asociadas</v>
          </cell>
        </row>
        <row r="705">
          <cell r="B705">
            <v>4724</v>
          </cell>
          <cell r="C705" t="str">
            <v>Sucursales</v>
          </cell>
        </row>
        <row r="706">
          <cell r="B706">
            <v>473</v>
          </cell>
          <cell r="C706" t="str">
            <v>Anticipos recibidos</v>
          </cell>
        </row>
        <row r="707">
          <cell r="B707">
            <v>4731</v>
          </cell>
          <cell r="C707" t="str">
            <v>Matriz</v>
          </cell>
        </row>
        <row r="708">
          <cell r="B708">
            <v>4732</v>
          </cell>
          <cell r="C708" t="str">
            <v>Subsidiarias</v>
          </cell>
        </row>
        <row r="709">
          <cell r="B709">
            <v>4733</v>
          </cell>
          <cell r="C709" t="str">
            <v>Asociadas</v>
          </cell>
        </row>
        <row r="710">
          <cell r="B710">
            <v>4734</v>
          </cell>
          <cell r="C710" t="str">
            <v>Sucursales</v>
          </cell>
        </row>
        <row r="711">
          <cell r="B711">
            <v>474</v>
          </cell>
          <cell r="C711" t="str">
            <v>Regalías</v>
          </cell>
        </row>
        <row r="712">
          <cell r="B712">
            <v>4741</v>
          </cell>
          <cell r="C712" t="str">
            <v>Matriz</v>
          </cell>
        </row>
        <row r="713">
          <cell r="B713">
            <v>4742</v>
          </cell>
          <cell r="C713" t="str">
            <v>Subsidiarias</v>
          </cell>
        </row>
        <row r="714">
          <cell r="B714">
            <v>4743</v>
          </cell>
          <cell r="C714" t="str">
            <v>Asociadas</v>
          </cell>
        </row>
        <row r="715">
          <cell r="B715">
            <v>4744</v>
          </cell>
          <cell r="C715" t="str">
            <v>Sucursales</v>
          </cell>
        </row>
        <row r="716">
          <cell r="B716">
            <v>475</v>
          </cell>
          <cell r="C716" t="str">
            <v>Dividendos</v>
          </cell>
        </row>
        <row r="717">
          <cell r="B717">
            <v>4751</v>
          </cell>
          <cell r="C717" t="str">
            <v>Matriz</v>
          </cell>
        </row>
        <row r="718">
          <cell r="B718">
            <v>4752</v>
          </cell>
          <cell r="C718" t="str">
            <v>Subsidiarias</v>
          </cell>
        </row>
        <row r="719">
          <cell r="B719">
            <v>4753</v>
          </cell>
          <cell r="C719" t="str">
            <v>Asociadas</v>
          </cell>
        </row>
        <row r="720">
          <cell r="B720">
            <v>4754</v>
          </cell>
          <cell r="C720" t="str">
            <v>Sucursales</v>
          </cell>
        </row>
        <row r="721">
          <cell r="B721">
            <v>477</v>
          </cell>
          <cell r="C721" t="str">
            <v>Pasivo por compra de activo inmovilizado</v>
          </cell>
        </row>
        <row r="722">
          <cell r="B722">
            <v>4771</v>
          </cell>
          <cell r="C722" t="str">
            <v>Matriz</v>
          </cell>
        </row>
        <row r="723">
          <cell r="B723">
            <v>4772</v>
          </cell>
          <cell r="C723" t="str">
            <v>Subsidiarias</v>
          </cell>
        </row>
        <row r="724">
          <cell r="B724">
            <v>4773</v>
          </cell>
          <cell r="C724" t="str">
            <v>Asociadas</v>
          </cell>
        </row>
        <row r="725">
          <cell r="B725">
            <v>4774</v>
          </cell>
          <cell r="C725" t="str">
            <v>Sucursales</v>
          </cell>
        </row>
        <row r="726">
          <cell r="B726">
            <v>479</v>
          </cell>
          <cell r="C726" t="str">
            <v>Otras cuentas por pagar diversas</v>
          </cell>
        </row>
        <row r="727">
          <cell r="B727">
            <v>4791</v>
          </cell>
          <cell r="C727" t="str">
            <v>Matriz</v>
          </cell>
        </row>
        <row r="728">
          <cell r="B728">
            <v>4792</v>
          </cell>
          <cell r="C728" t="str">
            <v>Subsidiarias</v>
          </cell>
        </row>
        <row r="729">
          <cell r="B729">
            <v>4793</v>
          </cell>
          <cell r="C729" t="str">
            <v>Asociadas</v>
          </cell>
        </row>
        <row r="730">
          <cell r="B730">
            <v>4794</v>
          </cell>
          <cell r="C730" t="str">
            <v>Sucursales</v>
          </cell>
        </row>
        <row r="731">
          <cell r="B731">
            <v>48</v>
          </cell>
          <cell r="C731" t="str">
            <v>PROVISIONES</v>
          </cell>
        </row>
        <row r="732">
          <cell r="B732">
            <v>481</v>
          </cell>
          <cell r="C732" t="str">
            <v>Provisión para litigios</v>
          </cell>
        </row>
        <row r="733">
          <cell r="B733">
            <v>482</v>
          </cell>
          <cell r="C733" t="str">
            <v>Provisión por desmantelamiento, retiro o rehabilitación del inmovilizado</v>
          </cell>
        </row>
        <row r="734">
          <cell r="B734">
            <v>483</v>
          </cell>
          <cell r="C734" t="str">
            <v>Provisión para reestructuraciones</v>
          </cell>
        </row>
        <row r="735">
          <cell r="B735">
            <v>484</v>
          </cell>
          <cell r="C735" t="str">
            <v>Provisión para protección y remediación del medio ambiente</v>
          </cell>
        </row>
        <row r="736">
          <cell r="B736">
            <v>485</v>
          </cell>
          <cell r="C736" t="str">
            <v>Provisión para gastos de responsabilidad social</v>
          </cell>
        </row>
        <row r="737">
          <cell r="B737">
            <v>489</v>
          </cell>
          <cell r="C737" t="str">
            <v>Otras provisiones</v>
          </cell>
        </row>
        <row r="738">
          <cell r="B738">
            <v>49</v>
          </cell>
          <cell r="C738" t="str">
            <v>PASIVO DIFERIDO</v>
          </cell>
        </row>
        <row r="739">
          <cell r="B739">
            <v>491</v>
          </cell>
          <cell r="C739" t="str">
            <v>Impuesto a la renta diferido</v>
          </cell>
        </row>
        <row r="740">
          <cell r="B740">
            <v>4911</v>
          </cell>
          <cell r="C740" t="str">
            <v>Impuesto a la renta diferido - Patrimonio</v>
          </cell>
        </row>
        <row r="741">
          <cell r="B741">
            <v>4912</v>
          </cell>
          <cell r="C741" t="str">
            <v>Impuesto a la renta diferido - Resultados</v>
          </cell>
        </row>
        <row r="742">
          <cell r="B742">
            <v>492</v>
          </cell>
          <cell r="C742" t="str">
            <v>Participaciones de los trabajadores diferidas</v>
          </cell>
        </row>
        <row r="743">
          <cell r="B743">
            <v>4921</v>
          </cell>
          <cell r="C743" t="str">
            <v>Participaciones de los trabajadores diferidas - Patrimonio</v>
          </cell>
        </row>
        <row r="744">
          <cell r="B744">
            <v>4922</v>
          </cell>
          <cell r="C744" t="str">
            <v>Participaciones de los trabajadores diferidas - Resultados</v>
          </cell>
        </row>
        <row r="745">
          <cell r="B745">
            <v>493</v>
          </cell>
          <cell r="C745" t="str">
            <v>Intereses diferidos</v>
          </cell>
        </row>
        <row r="746">
          <cell r="B746">
            <v>4931</v>
          </cell>
          <cell r="C746" t="str">
            <v>Intereses no devengados en transacciones con terceros</v>
          </cell>
        </row>
        <row r="747">
          <cell r="B747">
            <v>4932</v>
          </cell>
          <cell r="C747" t="str">
            <v>Intereses no devengados en medición a valor descontado</v>
          </cell>
        </row>
        <row r="748">
          <cell r="B748">
            <v>50</v>
          </cell>
          <cell r="C748" t="str">
            <v>CAPITAL</v>
          </cell>
        </row>
        <row r="749">
          <cell r="B749">
            <v>501</v>
          </cell>
          <cell r="C749" t="str">
            <v>Capital social</v>
          </cell>
        </row>
        <row r="750">
          <cell r="B750">
            <v>5011</v>
          </cell>
          <cell r="C750" t="str">
            <v>Acciones</v>
          </cell>
        </row>
        <row r="751">
          <cell r="B751">
            <v>5012</v>
          </cell>
          <cell r="C751" t="str">
            <v>Participaciones</v>
          </cell>
        </row>
        <row r="752">
          <cell r="B752">
            <v>502</v>
          </cell>
          <cell r="C752" t="str">
            <v>Acciones en tesorería</v>
          </cell>
        </row>
        <row r="753">
          <cell r="B753">
            <v>51</v>
          </cell>
          <cell r="C753" t="str">
            <v>ACCIONES DE INVERSIÓN</v>
          </cell>
        </row>
        <row r="754">
          <cell r="B754">
            <v>511</v>
          </cell>
          <cell r="C754" t="str">
            <v>Acciones de inversión</v>
          </cell>
        </row>
        <row r="755">
          <cell r="B755">
            <v>512</v>
          </cell>
          <cell r="C755" t="str">
            <v>Acciones de inversión en tesorería</v>
          </cell>
        </row>
        <row r="756">
          <cell r="B756">
            <v>52</v>
          </cell>
          <cell r="C756" t="str">
            <v>CAPITAL ADICIONAL</v>
          </cell>
        </row>
        <row r="757">
          <cell r="B757">
            <v>521</v>
          </cell>
          <cell r="C757" t="str">
            <v>Primas (descuento) de acciones</v>
          </cell>
        </row>
        <row r="758">
          <cell r="B758">
            <v>522</v>
          </cell>
          <cell r="C758" t="str">
            <v>Capitalizaciones en trámite</v>
          </cell>
        </row>
        <row r="759">
          <cell r="B759">
            <v>5221</v>
          </cell>
          <cell r="C759" t="str">
            <v>Aportes</v>
          </cell>
        </row>
        <row r="760">
          <cell r="B760">
            <v>5211</v>
          </cell>
          <cell r="C760" t="str">
            <v>Reservas</v>
          </cell>
        </row>
        <row r="761">
          <cell r="B761">
            <v>5223</v>
          </cell>
          <cell r="C761" t="str">
            <v>Acreencias</v>
          </cell>
        </row>
        <row r="762">
          <cell r="B762">
            <v>5224</v>
          </cell>
          <cell r="C762" t="str">
            <v>Utilidades</v>
          </cell>
        </row>
        <row r="763">
          <cell r="B763">
            <v>523</v>
          </cell>
          <cell r="C763" t="str">
            <v>Reducciones de capital pendientes de formalización</v>
          </cell>
        </row>
        <row r="764">
          <cell r="B764">
            <v>56</v>
          </cell>
          <cell r="C764" t="str">
            <v>RESULTADOS NO REALIZADOS</v>
          </cell>
        </row>
        <row r="765">
          <cell r="B765">
            <v>561</v>
          </cell>
          <cell r="C765" t="str">
            <v>Diferencia en cambio de inversiones permanentes en entidades extranjeras</v>
          </cell>
        </row>
        <row r="766">
          <cell r="B766">
            <v>562</v>
          </cell>
          <cell r="C766" t="str">
            <v>Instrumentos financieros – cobertura de flujo de efectivo</v>
          </cell>
        </row>
        <row r="767">
          <cell r="B767">
            <v>563</v>
          </cell>
          <cell r="C767" t="str">
            <v>Ganancia o pérdida en activos o pasivos financieros disponibles para la venta</v>
          </cell>
        </row>
        <row r="768">
          <cell r="B768">
            <v>5631</v>
          </cell>
          <cell r="C768" t="str">
            <v>Ganancia</v>
          </cell>
        </row>
        <row r="769">
          <cell r="B769">
            <v>5632</v>
          </cell>
          <cell r="C769" t="str">
            <v>Pérdida</v>
          </cell>
        </row>
        <row r="770">
          <cell r="B770">
            <v>57</v>
          </cell>
          <cell r="C770" t="str">
            <v>EXCEDENTE DE REVALUACIÓN</v>
          </cell>
        </row>
        <row r="771">
          <cell r="B771">
            <v>571</v>
          </cell>
          <cell r="C771" t="str">
            <v>Excedente de revaluación</v>
          </cell>
        </row>
        <row r="772">
          <cell r="B772">
            <v>5711</v>
          </cell>
          <cell r="C772" t="str">
            <v>Inversiones inmobiliarias</v>
          </cell>
        </row>
        <row r="773">
          <cell r="B773">
            <v>5712</v>
          </cell>
          <cell r="C773" t="str">
            <v>Inmuebles, maquinaria y equipos</v>
          </cell>
        </row>
        <row r="774">
          <cell r="B774">
            <v>5713</v>
          </cell>
          <cell r="C774" t="str">
            <v>Intangibles</v>
          </cell>
        </row>
        <row r="775">
          <cell r="B775">
            <v>572</v>
          </cell>
          <cell r="C775" t="str">
            <v>Excedente de revaluación – Acciones liberadas recibidas</v>
          </cell>
        </row>
        <row r="776">
          <cell r="B776">
            <v>573</v>
          </cell>
          <cell r="C776" t="str">
            <v>Participación en excedente de revaluación – Inversiones en entidades relacionadas</v>
          </cell>
        </row>
        <row r="777">
          <cell r="B777">
            <v>58</v>
          </cell>
          <cell r="C777" t="str">
            <v>RESERVAS</v>
          </cell>
        </row>
        <row r="778">
          <cell r="B778">
            <v>581</v>
          </cell>
          <cell r="C778" t="str">
            <v>Reinversión</v>
          </cell>
        </row>
        <row r="779">
          <cell r="B779">
            <v>582</v>
          </cell>
          <cell r="C779" t="str">
            <v>Legal</v>
          </cell>
        </row>
        <row r="780">
          <cell r="B780">
            <v>583</v>
          </cell>
          <cell r="C780" t="str">
            <v>Contractuales</v>
          </cell>
        </row>
        <row r="781">
          <cell r="B781">
            <v>584</v>
          </cell>
          <cell r="C781" t="str">
            <v>Estatutarias</v>
          </cell>
        </row>
        <row r="782">
          <cell r="B782">
            <v>585</v>
          </cell>
          <cell r="C782" t="str">
            <v>Facultativas</v>
          </cell>
        </row>
        <row r="783">
          <cell r="B783">
            <v>589</v>
          </cell>
          <cell r="C783" t="str">
            <v>Otras reservas</v>
          </cell>
        </row>
        <row r="784">
          <cell r="B784">
            <v>59</v>
          </cell>
          <cell r="C784" t="str">
            <v>RESULTADOS ACUMULADOS</v>
          </cell>
        </row>
        <row r="785">
          <cell r="B785">
            <v>591</v>
          </cell>
          <cell r="C785" t="str">
            <v>Utilidades no distribuidas</v>
          </cell>
        </row>
        <row r="786">
          <cell r="B786">
            <v>5911</v>
          </cell>
          <cell r="C786" t="str">
            <v>Utilidades acumuladas</v>
          </cell>
        </row>
        <row r="787">
          <cell r="B787">
            <v>5912</v>
          </cell>
          <cell r="C787" t="str">
            <v>Ingresos de años anteriores</v>
          </cell>
        </row>
        <row r="788">
          <cell r="B788">
            <v>592</v>
          </cell>
          <cell r="C788" t="str">
            <v>Pérdidas acumuladas</v>
          </cell>
        </row>
        <row r="789">
          <cell r="B789">
            <v>5921</v>
          </cell>
          <cell r="C789" t="str">
            <v>Pérdidas acumuladas</v>
          </cell>
        </row>
        <row r="790">
          <cell r="B790">
            <v>5922</v>
          </cell>
          <cell r="C790" t="str">
            <v>Gastos de años anteriores</v>
          </cell>
        </row>
        <row r="791">
          <cell r="B791">
            <v>60</v>
          </cell>
          <cell r="C791" t="str">
            <v>COMPRAS</v>
          </cell>
        </row>
        <row r="792">
          <cell r="B792">
            <v>601</v>
          </cell>
          <cell r="C792" t="str">
            <v>Mercaderías</v>
          </cell>
        </row>
        <row r="793">
          <cell r="B793">
            <v>6011</v>
          </cell>
          <cell r="C793" t="str">
            <v>Mercaderías manufacturadas</v>
          </cell>
        </row>
        <row r="794">
          <cell r="B794">
            <v>6012</v>
          </cell>
          <cell r="C794" t="str">
            <v>Mercaderías de extracción</v>
          </cell>
        </row>
        <row r="795">
          <cell r="B795">
            <v>6013</v>
          </cell>
          <cell r="C795" t="str">
            <v>Mercaderías agropecuarias y piscícolas</v>
          </cell>
        </row>
        <row r="796">
          <cell r="B796">
            <v>6014</v>
          </cell>
          <cell r="C796" t="str">
            <v>Mercaderías inmuebles</v>
          </cell>
        </row>
        <row r="797">
          <cell r="B797">
            <v>6018</v>
          </cell>
          <cell r="C797" t="str">
            <v>Otras mercaderías</v>
          </cell>
        </row>
        <row r="798">
          <cell r="B798">
            <v>602</v>
          </cell>
          <cell r="C798" t="str">
            <v>Materias primas</v>
          </cell>
        </row>
        <row r="799">
          <cell r="B799">
            <v>6021</v>
          </cell>
          <cell r="C799" t="str">
            <v>Materias primas para productos manufacturados</v>
          </cell>
        </row>
        <row r="800">
          <cell r="B800">
            <v>6022</v>
          </cell>
          <cell r="C800" t="str">
            <v>Materias primas para productos de extracción</v>
          </cell>
        </row>
        <row r="801">
          <cell r="B801">
            <v>6023</v>
          </cell>
          <cell r="C801" t="str">
            <v>Materias primas para productos para productos  agropecuarios y piscícolas</v>
          </cell>
        </row>
        <row r="802">
          <cell r="B802">
            <v>6024</v>
          </cell>
          <cell r="C802" t="str">
            <v>Materias primas para productos inmuebles</v>
          </cell>
        </row>
        <row r="803">
          <cell r="B803">
            <v>603</v>
          </cell>
          <cell r="C803" t="str">
            <v>Materiales auxiliares, suministros y repuestos</v>
          </cell>
        </row>
        <row r="804">
          <cell r="B804">
            <v>6031</v>
          </cell>
          <cell r="C804" t="str">
            <v>Materiales auxiliares</v>
          </cell>
        </row>
        <row r="805">
          <cell r="B805">
            <v>6032</v>
          </cell>
          <cell r="C805" t="str">
            <v>Suministros</v>
          </cell>
        </row>
        <row r="806">
          <cell r="B806">
            <v>6033</v>
          </cell>
          <cell r="C806" t="str">
            <v>Repuestos</v>
          </cell>
        </row>
        <row r="807">
          <cell r="B807">
            <v>604</v>
          </cell>
          <cell r="C807" t="str">
            <v>Envases y embalajes</v>
          </cell>
        </row>
        <row r="808">
          <cell r="B808">
            <v>6041</v>
          </cell>
          <cell r="C808" t="str">
            <v>Envases</v>
          </cell>
        </row>
        <row r="809">
          <cell r="B809">
            <v>6042</v>
          </cell>
          <cell r="C809" t="str">
            <v>Embalajes</v>
          </cell>
        </row>
        <row r="810">
          <cell r="B810">
            <v>609</v>
          </cell>
          <cell r="C810" t="str">
            <v>Costos vinculados con las compras</v>
          </cell>
        </row>
        <row r="811">
          <cell r="B811">
            <v>6091</v>
          </cell>
          <cell r="C811" t="str">
            <v>Costos vinculados con las compras de mercaderías</v>
          </cell>
        </row>
        <row r="812">
          <cell r="B812">
            <v>60911</v>
          </cell>
          <cell r="C812" t="str">
            <v>Transporte</v>
          </cell>
        </row>
        <row r="813">
          <cell r="B813">
            <v>60912</v>
          </cell>
          <cell r="C813" t="str">
            <v>Seguros</v>
          </cell>
        </row>
        <row r="814">
          <cell r="B814">
            <v>60913</v>
          </cell>
          <cell r="C814" t="str">
            <v>Derechos aduaneros</v>
          </cell>
        </row>
        <row r="815">
          <cell r="B815">
            <v>60914</v>
          </cell>
          <cell r="C815" t="str">
            <v>Comisiones</v>
          </cell>
        </row>
        <row r="816">
          <cell r="B816">
            <v>60919</v>
          </cell>
          <cell r="C816" t="str">
            <v>Otros costos vinculados con las compras de mercaderías</v>
          </cell>
        </row>
        <row r="817">
          <cell r="B817">
            <v>6092</v>
          </cell>
          <cell r="C817" t="str">
            <v>Costos vinculados con las compras de materias primas, materiales, suministros y repuestos</v>
          </cell>
        </row>
        <row r="818">
          <cell r="B818">
            <v>60921</v>
          </cell>
          <cell r="C818" t="str">
            <v>Transporte</v>
          </cell>
        </row>
        <row r="819">
          <cell r="B819">
            <v>60922</v>
          </cell>
          <cell r="C819" t="str">
            <v>Seguros</v>
          </cell>
        </row>
        <row r="820">
          <cell r="B820">
            <v>60923</v>
          </cell>
          <cell r="C820" t="str">
            <v>Derechos aduaneros</v>
          </cell>
        </row>
        <row r="821">
          <cell r="B821">
            <v>60924</v>
          </cell>
          <cell r="C821" t="str">
            <v>Comisiones</v>
          </cell>
        </row>
        <row r="822">
          <cell r="B822">
            <v>60925</v>
          </cell>
          <cell r="C822" t="str">
            <v>Otros costos vinculados con las compras de materias primas, materiales, suministros y repuestos</v>
          </cell>
        </row>
        <row r="823">
          <cell r="B823">
            <v>61</v>
          </cell>
          <cell r="C823" t="str">
            <v>VARIACIÓN DE EXISTENCIAS</v>
          </cell>
        </row>
        <row r="824">
          <cell r="B824">
            <v>611</v>
          </cell>
          <cell r="C824" t="str">
            <v>Mercaderías</v>
          </cell>
        </row>
        <row r="825">
          <cell r="B825">
            <v>6111</v>
          </cell>
          <cell r="C825" t="str">
            <v>Mercaderías manufacturadas</v>
          </cell>
        </row>
        <row r="826">
          <cell r="B826">
            <v>6112</v>
          </cell>
          <cell r="C826" t="str">
            <v>Mercaderías de extracción</v>
          </cell>
        </row>
        <row r="827">
          <cell r="B827">
            <v>6113</v>
          </cell>
          <cell r="C827" t="str">
            <v>Mercaderías agropecuarias y piscícolas</v>
          </cell>
        </row>
        <row r="828">
          <cell r="B828">
            <v>6114</v>
          </cell>
          <cell r="C828" t="str">
            <v>Mercaderías inmuebles</v>
          </cell>
        </row>
        <row r="829">
          <cell r="B829">
            <v>6115</v>
          </cell>
          <cell r="C829" t="str">
            <v>Otras mercaderías</v>
          </cell>
        </row>
        <row r="830">
          <cell r="B830">
            <v>612</v>
          </cell>
          <cell r="C830" t="str">
            <v>Materias primas</v>
          </cell>
        </row>
        <row r="831">
          <cell r="B831">
            <v>6121</v>
          </cell>
          <cell r="C831" t="str">
            <v>Materias primas para productos manufacturados</v>
          </cell>
        </row>
        <row r="832">
          <cell r="B832">
            <v>6122</v>
          </cell>
          <cell r="C832" t="str">
            <v>Materias primas para productos de extracción</v>
          </cell>
        </row>
        <row r="833">
          <cell r="B833">
            <v>6123</v>
          </cell>
          <cell r="C833" t="str">
            <v>Materias primas para productos para productos agropecuarios y piscícolas</v>
          </cell>
        </row>
        <row r="834">
          <cell r="B834">
            <v>6124</v>
          </cell>
          <cell r="C834" t="str">
            <v>Materias primas para productos inmuebles</v>
          </cell>
        </row>
        <row r="835">
          <cell r="B835">
            <v>613</v>
          </cell>
          <cell r="C835" t="str">
            <v>Materiales auxiliares, suministros y repuestos</v>
          </cell>
        </row>
        <row r="836">
          <cell r="B836">
            <v>6131</v>
          </cell>
          <cell r="C836" t="str">
            <v>Materiales auxiliares</v>
          </cell>
        </row>
        <row r="837">
          <cell r="B837">
            <v>6132</v>
          </cell>
          <cell r="C837" t="str">
            <v>Suministros</v>
          </cell>
        </row>
        <row r="838">
          <cell r="B838">
            <v>6133</v>
          </cell>
          <cell r="C838" t="str">
            <v>Repuestos</v>
          </cell>
        </row>
        <row r="839">
          <cell r="B839">
            <v>614</v>
          </cell>
          <cell r="C839" t="str">
            <v>Envases y embalajes</v>
          </cell>
        </row>
        <row r="840">
          <cell r="B840">
            <v>6141</v>
          </cell>
          <cell r="C840" t="str">
            <v>Envases</v>
          </cell>
        </row>
        <row r="841">
          <cell r="B841">
            <v>6142</v>
          </cell>
          <cell r="C841" t="str">
            <v>Embalajes</v>
          </cell>
        </row>
        <row r="842">
          <cell r="B842">
            <v>62</v>
          </cell>
          <cell r="C842" t="str">
            <v>GASTOS DE PERSONAL, DIRECTORES Y GERENTES</v>
          </cell>
        </row>
        <row r="843">
          <cell r="B843">
            <v>621</v>
          </cell>
          <cell r="C843" t="str">
            <v>Remuneraciones</v>
          </cell>
        </row>
        <row r="844">
          <cell r="B844">
            <v>6211</v>
          </cell>
          <cell r="C844" t="str">
            <v>Sueldos y salarios</v>
          </cell>
        </row>
        <row r="845">
          <cell r="B845">
            <v>6212</v>
          </cell>
          <cell r="C845" t="str">
            <v>Comisiones</v>
          </cell>
        </row>
        <row r="846">
          <cell r="B846">
            <v>6213</v>
          </cell>
          <cell r="C846" t="str">
            <v>Remuneraciones en especie</v>
          </cell>
        </row>
        <row r="847">
          <cell r="B847">
            <v>6214</v>
          </cell>
          <cell r="C847" t="str">
            <v>Gratificaciones</v>
          </cell>
        </row>
        <row r="848">
          <cell r="B848">
            <v>6215</v>
          </cell>
          <cell r="C848" t="str">
            <v>Vacaciones</v>
          </cell>
        </row>
        <row r="849">
          <cell r="B849">
            <v>622</v>
          </cell>
          <cell r="C849" t="str">
            <v>Otras remuneraciones</v>
          </cell>
        </row>
        <row r="850">
          <cell r="B850">
            <v>6221</v>
          </cell>
          <cell r="C850" t="str">
            <v>Asignación Familiar</v>
          </cell>
        </row>
        <row r="851">
          <cell r="B851">
            <v>6222</v>
          </cell>
          <cell r="C851" t="str">
            <v>Movilidad</v>
          </cell>
        </row>
        <row r="852">
          <cell r="B852">
            <v>623</v>
          </cell>
          <cell r="C852" t="str">
            <v>Indemnizaciones al personal</v>
          </cell>
        </row>
        <row r="853">
          <cell r="B853">
            <v>624</v>
          </cell>
          <cell r="C853" t="str">
            <v>Capacitación</v>
          </cell>
        </row>
        <row r="854">
          <cell r="B854">
            <v>625</v>
          </cell>
          <cell r="C854" t="str">
            <v>Atención al personal</v>
          </cell>
        </row>
        <row r="855">
          <cell r="B855">
            <v>626</v>
          </cell>
          <cell r="C855" t="str">
            <v>Gerentes</v>
          </cell>
        </row>
        <row r="856">
          <cell r="B856">
            <v>627</v>
          </cell>
          <cell r="C856" t="str">
            <v>Seguridad y previsión social</v>
          </cell>
        </row>
        <row r="857">
          <cell r="B857">
            <v>6271</v>
          </cell>
          <cell r="C857" t="str">
            <v>Régimen de prestaciones de salud</v>
          </cell>
        </row>
        <row r="858">
          <cell r="B858">
            <v>6272</v>
          </cell>
          <cell r="C858" t="str">
            <v>Régimen de pensiones</v>
          </cell>
        </row>
        <row r="859">
          <cell r="B859">
            <v>6273</v>
          </cell>
          <cell r="C859" t="str">
            <v>Seguro complementario de trabajo de riesgo, accidentes de trabajo y enfermedades profesionales</v>
          </cell>
        </row>
        <row r="860">
          <cell r="B860">
            <v>6274</v>
          </cell>
          <cell r="C860" t="str">
            <v>Seguro de vida</v>
          </cell>
        </row>
        <row r="861">
          <cell r="B861">
            <v>6275</v>
          </cell>
          <cell r="C861" t="str">
            <v>Seguros particulares de prestaciones de salud - EPS y otros particulares</v>
          </cell>
        </row>
        <row r="862">
          <cell r="B862">
            <v>6276</v>
          </cell>
          <cell r="C862" t="str">
            <v>Caja de beneficios de seguridad social del pescador</v>
          </cell>
        </row>
        <row r="863">
          <cell r="B863">
            <v>628</v>
          </cell>
          <cell r="C863" t="str">
            <v>Remuneraciones al directorio</v>
          </cell>
        </row>
        <row r="864">
          <cell r="B864">
            <v>629</v>
          </cell>
          <cell r="C864" t="str">
            <v>Beneficios sociales de los trabajadores</v>
          </cell>
        </row>
        <row r="865">
          <cell r="B865">
            <v>6291</v>
          </cell>
          <cell r="C865" t="str">
            <v>Compensación por tiempo de servicio</v>
          </cell>
        </row>
        <row r="866">
          <cell r="B866">
            <v>6292</v>
          </cell>
          <cell r="C866" t="str">
            <v>Pensiones y jubilaciones</v>
          </cell>
        </row>
        <row r="867">
          <cell r="B867">
            <v>6293</v>
          </cell>
          <cell r="C867" t="str">
            <v>Otros beneficios post-empleo</v>
          </cell>
        </row>
        <row r="868">
          <cell r="B868">
            <v>63</v>
          </cell>
          <cell r="C868" t="str">
            <v>GASTOS DE SERVICIOS PRESTADOS POR TERCEROS</v>
          </cell>
        </row>
        <row r="869">
          <cell r="B869">
            <v>631</v>
          </cell>
          <cell r="C869" t="str">
            <v>Transporte, correos y gastos de viaje</v>
          </cell>
        </row>
        <row r="870">
          <cell r="B870">
            <v>6311</v>
          </cell>
          <cell r="C870" t="str">
            <v>Transporte</v>
          </cell>
        </row>
        <row r="871">
          <cell r="B871">
            <v>63111</v>
          </cell>
          <cell r="C871" t="str">
            <v>De carga</v>
          </cell>
        </row>
        <row r="872">
          <cell r="B872">
            <v>63112</v>
          </cell>
          <cell r="C872" t="str">
            <v>De pasajeros</v>
          </cell>
        </row>
        <row r="873">
          <cell r="B873">
            <v>6312</v>
          </cell>
          <cell r="C873" t="str">
            <v>Correos</v>
          </cell>
        </row>
        <row r="874">
          <cell r="B874">
            <v>6313</v>
          </cell>
          <cell r="C874" t="str">
            <v>Alojamiento</v>
          </cell>
        </row>
        <row r="875">
          <cell r="B875">
            <v>6314</v>
          </cell>
          <cell r="C875" t="str">
            <v>Alimentación</v>
          </cell>
        </row>
        <row r="876">
          <cell r="B876">
            <v>632</v>
          </cell>
          <cell r="C876" t="str">
            <v>Honorarios, comisiones y corretajes</v>
          </cell>
        </row>
        <row r="877">
          <cell r="B877">
            <v>6321</v>
          </cell>
          <cell r="C877" t="str">
            <v>Honorarios</v>
          </cell>
        </row>
        <row r="878">
          <cell r="B878">
            <v>6322</v>
          </cell>
          <cell r="C878" t="str">
            <v>Comisiones</v>
          </cell>
        </row>
        <row r="879">
          <cell r="B879">
            <v>6323</v>
          </cell>
          <cell r="C879" t="str">
            <v>Corretajes</v>
          </cell>
        </row>
        <row r="880">
          <cell r="B880">
            <v>633</v>
          </cell>
          <cell r="C880" t="str">
            <v>Producción encargada a terceros</v>
          </cell>
        </row>
        <row r="881">
          <cell r="B881">
            <v>634</v>
          </cell>
          <cell r="C881" t="str">
            <v>Mantenimiento y reparaciones</v>
          </cell>
        </row>
        <row r="882">
          <cell r="B882">
            <v>635</v>
          </cell>
          <cell r="C882" t="str">
            <v>Alquileres</v>
          </cell>
        </row>
        <row r="883">
          <cell r="B883">
            <v>6351</v>
          </cell>
          <cell r="C883" t="str">
            <v>Terrenos</v>
          </cell>
        </row>
        <row r="884">
          <cell r="B884">
            <v>6352</v>
          </cell>
          <cell r="C884" t="str">
            <v>Edificaciones</v>
          </cell>
        </row>
        <row r="885">
          <cell r="B885">
            <v>6353</v>
          </cell>
          <cell r="C885" t="str">
            <v>Maquinarias y equipos de explotación</v>
          </cell>
        </row>
        <row r="886">
          <cell r="B886">
            <v>6354</v>
          </cell>
          <cell r="C886" t="str">
            <v>Equipo de transporte</v>
          </cell>
        </row>
        <row r="887">
          <cell r="B887">
            <v>6356</v>
          </cell>
          <cell r="C887" t="str">
            <v>Equipos diversos</v>
          </cell>
        </row>
        <row r="888">
          <cell r="B888">
            <v>636</v>
          </cell>
          <cell r="C888" t="str">
            <v>Servicios básicos</v>
          </cell>
        </row>
        <row r="889">
          <cell r="B889">
            <v>6361</v>
          </cell>
          <cell r="C889" t="str">
            <v>Energía eléctrica</v>
          </cell>
        </row>
        <row r="890">
          <cell r="B890">
            <v>6362</v>
          </cell>
          <cell r="C890" t="str">
            <v>Gas</v>
          </cell>
        </row>
        <row r="891">
          <cell r="B891">
            <v>6363</v>
          </cell>
          <cell r="C891" t="str">
            <v>Agua</v>
          </cell>
        </row>
        <row r="892">
          <cell r="B892">
            <v>6364</v>
          </cell>
          <cell r="C892" t="str">
            <v>Teléfono</v>
          </cell>
        </row>
        <row r="893">
          <cell r="B893">
            <v>6365</v>
          </cell>
          <cell r="C893" t="str">
            <v>Internet</v>
          </cell>
        </row>
        <row r="894">
          <cell r="B894">
            <v>6366</v>
          </cell>
          <cell r="C894" t="str">
            <v>Radio</v>
          </cell>
        </row>
        <row r="895">
          <cell r="B895">
            <v>6367</v>
          </cell>
          <cell r="C895" t="str">
            <v>Cable</v>
          </cell>
        </row>
        <row r="896">
          <cell r="B896">
            <v>637</v>
          </cell>
          <cell r="C896" t="str">
            <v>Publicidad, publicaciones, relaciones públicas</v>
          </cell>
        </row>
        <row r="897">
          <cell r="B897">
            <v>638</v>
          </cell>
          <cell r="C897" t="str">
            <v>Servicios de contratistas</v>
          </cell>
        </row>
        <row r="898">
          <cell r="B898">
            <v>639</v>
          </cell>
          <cell r="C898" t="str">
            <v>Otros servicios prestados por terceros</v>
          </cell>
        </row>
        <row r="899">
          <cell r="B899">
            <v>6391</v>
          </cell>
          <cell r="C899" t="str">
            <v>Gastos bancarios</v>
          </cell>
        </row>
        <row r="900">
          <cell r="B900">
            <v>6392</v>
          </cell>
          <cell r="C900" t="str">
            <v>Gastos de laboratorio</v>
          </cell>
        </row>
        <row r="901">
          <cell r="B901">
            <v>64</v>
          </cell>
          <cell r="C901" t="str">
            <v>GASTOS POR TRIBUTOS</v>
          </cell>
        </row>
        <row r="902">
          <cell r="B902">
            <v>641</v>
          </cell>
          <cell r="C902" t="str">
            <v>Impuesto general a las ventas</v>
          </cell>
        </row>
        <row r="903">
          <cell r="B903">
            <v>642</v>
          </cell>
          <cell r="C903" t="str">
            <v>Cánones y derechos</v>
          </cell>
        </row>
        <row r="904">
          <cell r="B904">
            <v>6421</v>
          </cell>
          <cell r="C904" t="str">
            <v>Cánones</v>
          </cell>
        </row>
        <row r="905">
          <cell r="B905">
            <v>64211</v>
          </cell>
          <cell r="C905" t="str">
            <v>Canon petrolero</v>
          </cell>
        </row>
        <row r="906">
          <cell r="B906">
            <v>64212</v>
          </cell>
          <cell r="C906" t="str">
            <v>Canon minero</v>
          </cell>
        </row>
        <row r="907">
          <cell r="B907">
            <v>64213</v>
          </cell>
          <cell r="C907" t="str">
            <v>Canon gasífero</v>
          </cell>
        </row>
        <row r="908">
          <cell r="B908">
            <v>64214</v>
          </cell>
          <cell r="C908" t="str">
            <v>Canon pesquero</v>
          </cell>
        </row>
        <row r="909">
          <cell r="B909">
            <v>64215</v>
          </cell>
          <cell r="C909" t="str">
            <v>Canon hidroenergético</v>
          </cell>
        </row>
        <row r="910">
          <cell r="B910">
            <v>64216</v>
          </cell>
          <cell r="C910" t="str">
            <v>Canon forestal</v>
          </cell>
        </row>
        <row r="911">
          <cell r="B911">
            <v>6422</v>
          </cell>
          <cell r="C911" t="str">
            <v>Derechos</v>
          </cell>
        </row>
        <row r="912">
          <cell r="B912">
            <v>64221</v>
          </cell>
          <cell r="C912" t="str">
            <v>Derechos arancelarios</v>
          </cell>
        </row>
        <row r="913">
          <cell r="B913">
            <v>64222</v>
          </cell>
          <cell r="C913" t="str">
            <v>Derechos aduaneros por ventas</v>
          </cell>
        </row>
        <row r="914">
          <cell r="B914">
            <v>643</v>
          </cell>
          <cell r="C914" t="str">
            <v>Tributos al gobierno central</v>
          </cell>
        </row>
        <row r="915">
          <cell r="B915">
            <v>645</v>
          </cell>
          <cell r="C915" t="str">
            <v>Tributos a gobiernos regionales y locales</v>
          </cell>
        </row>
        <row r="916">
          <cell r="B916">
            <v>646</v>
          </cell>
          <cell r="C916" t="str">
            <v>Cotizaciones con carácter de tributo</v>
          </cell>
        </row>
        <row r="917">
          <cell r="B917">
            <v>6462</v>
          </cell>
          <cell r="C917" t="str">
            <v>SENATI</v>
          </cell>
        </row>
        <row r="918">
          <cell r="B918">
            <v>649</v>
          </cell>
          <cell r="C918" t="str">
            <v>Otros tributos</v>
          </cell>
        </row>
        <row r="919">
          <cell r="B919">
            <v>65</v>
          </cell>
          <cell r="C919" t="str">
            <v>OTROS GASTOS DE GESTIÓN</v>
          </cell>
        </row>
        <row r="920">
          <cell r="B920">
            <v>651</v>
          </cell>
          <cell r="C920" t="str">
            <v>Seguros</v>
          </cell>
        </row>
        <row r="921">
          <cell r="B921">
            <v>682</v>
          </cell>
          <cell r="C921" t="str">
            <v>Regalías</v>
          </cell>
        </row>
        <row r="922">
          <cell r="B922">
            <v>653</v>
          </cell>
          <cell r="C922" t="str">
            <v>Suscripciones y cotizaciones</v>
          </cell>
        </row>
        <row r="923">
          <cell r="B923">
            <v>654</v>
          </cell>
          <cell r="C923" t="str">
            <v>Licencias y derechos de vigencia</v>
          </cell>
        </row>
        <row r="924">
          <cell r="B924">
            <v>655</v>
          </cell>
          <cell r="C924" t="str">
            <v>Costo neto de enajenación de activos inmovilizados y operaciones discontinuadas</v>
          </cell>
        </row>
        <row r="925">
          <cell r="B925">
            <v>6551</v>
          </cell>
          <cell r="C925" t="str">
            <v>Costo neto de enajenación de activos inmovilizados</v>
          </cell>
        </row>
        <row r="926">
          <cell r="B926">
            <v>65512</v>
          </cell>
          <cell r="C926" t="str">
            <v>Inversiones inmobiliarias</v>
          </cell>
        </row>
        <row r="927">
          <cell r="B927">
            <v>65512</v>
          </cell>
          <cell r="C927" t="str">
            <v>Activos adquiridos en arrendamiento financiero</v>
          </cell>
        </row>
        <row r="928">
          <cell r="B928">
            <v>65513</v>
          </cell>
          <cell r="C928" t="str">
            <v>Inmuebles, maquinaria y equipo</v>
          </cell>
        </row>
        <row r="929">
          <cell r="B929">
            <v>65514</v>
          </cell>
          <cell r="C929" t="str">
            <v>Intangibles</v>
          </cell>
        </row>
        <row r="930">
          <cell r="B930">
            <v>65515</v>
          </cell>
          <cell r="C930" t="str">
            <v>Activos biológicos</v>
          </cell>
        </row>
        <row r="931">
          <cell r="B931">
            <v>6552</v>
          </cell>
          <cell r="C931" t="str">
            <v>Operaciones discontinuadas</v>
          </cell>
        </row>
        <row r="932">
          <cell r="B932">
            <v>656</v>
          </cell>
          <cell r="C932" t="str">
            <v>Suministros</v>
          </cell>
        </row>
        <row r="933">
          <cell r="B933">
            <v>657</v>
          </cell>
          <cell r="C933" t="str">
            <v>Gastos de investigación y desarrollo</v>
          </cell>
        </row>
        <row r="934">
          <cell r="B934">
            <v>658</v>
          </cell>
          <cell r="C934" t="str">
            <v>Gestión medioambiental</v>
          </cell>
        </row>
        <row r="935">
          <cell r="B935">
            <v>659</v>
          </cell>
          <cell r="C935" t="str">
            <v>Otros gastos de gestión</v>
          </cell>
        </row>
        <row r="936">
          <cell r="B936">
            <v>6591</v>
          </cell>
          <cell r="C936" t="str">
            <v>Donaciones</v>
          </cell>
        </row>
        <row r="937">
          <cell r="B937">
            <v>6592</v>
          </cell>
          <cell r="C937" t="str">
            <v>Sanciones administrativas</v>
          </cell>
        </row>
        <row r="938">
          <cell r="B938">
            <v>66</v>
          </cell>
          <cell r="C938" t="str">
            <v>PÉRDIDA POR MEDICIÓN DE ACTIVOS NO FINANCIEROS AL VALOR RAZONABLE</v>
          </cell>
        </row>
        <row r="939">
          <cell r="B939">
            <v>661</v>
          </cell>
          <cell r="C939" t="str">
            <v>Activo realizable</v>
          </cell>
        </row>
        <row r="940">
          <cell r="B940">
            <v>6111</v>
          </cell>
          <cell r="C940" t="str">
            <v>Mercaderías</v>
          </cell>
        </row>
        <row r="941">
          <cell r="B941">
            <v>6612</v>
          </cell>
          <cell r="C941" t="str">
            <v>Productos en proceso</v>
          </cell>
        </row>
        <row r="942">
          <cell r="B942">
            <v>6613</v>
          </cell>
          <cell r="C942" t="str">
            <v>Activos no corrientes mantenidos para la venta</v>
          </cell>
        </row>
        <row r="943">
          <cell r="B943">
            <v>662</v>
          </cell>
          <cell r="C943" t="str">
            <v>Activo inmovilizado</v>
          </cell>
        </row>
        <row r="944">
          <cell r="B944">
            <v>6621</v>
          </cell>
          <cell r="C944" t="str">
            <v>Inversiones inmobiliarias</v>
          </cell>
        </row>
        <row r="945">
          <cell r="B945">
            <v>6622</v>
          </cell>
          <cell r="C945" t="str">
            <v>Activos biológicos</v>
          </cell>
        </row>
        <row r="946">
          <cell r="B946">
            <v>663</v>
          </cell>
          <cell r="C946" t="str">
            <v>Obligaciones financieras</v>
          </cell>
        </row>
        <row r="947">
          <cell r="B947">
            <v>664</v>
          </cell>
          <cell r="C947" t="str">
            <v>Participación en los resultados de subsidiarias y afiliadas bajo el método del valor patrimonial</v>
          </cell>
        </row>
        <row r="948">
          <cell r="B948">
            <v>665</v>
          </cell>
          <cell r="C948" t="str">
            <v>Gastos por participaciones en negocios conjuntos</v>
          </cell>
        </row>
        <row r="949">
          <cell r="B949">
            <v>67</v>
          </cell>
          <cell r="C949" t="str">
            <v>GASTOS FINANCIEROS</v>
          </cell>
        </row>
        <row r="950">
          <cell r="B950">
            <v>671</v>
          </cell>
          <cell r="C950" t="str">
            <v>Gastos en operaciones de endeudamiento y otros</v>
          </cell>
        </row>
        <row r="951">
          <cell r="B951">
            <v>6711</v>
          </cell>
          <cell r="C951" t="str">
            <v>Préstamos de instituciones financieras y otras entidades</v>
          </cell>
        </row>
        <row r="952">
          <cell r="B952">
            <v>6712</v>
          </cell>
          <cell r="C952" t="str">
            <v>Contratos de arrendamiento financiero</v>
          </cell>
        </row>
        <row r="953">
          <cell r="B953">
            <v>6713</v>
          </cell>
          <cell r="C953" t="str">
            <v>Emisión y colocación de instrumentos representativos de deuda y patrimonio</v>
          </cell>
        </row>
        <row r="954">
          <cell r="B954">
            <v>6714</v>
          </cell>
          <cell r="C954" t="str">
            <v>Documentos vendidos o descontados</v>
          </cell>
        </row>
        <row r="955">
          <cell r="B955">
            <v>672</v>
          </cell>
          <cell r="C955" t="str">
            <v>Pérdida por instrumentos financieros derivados</v>
          </cell>
        </row>
        <row r="956">
          <cell r="B956">
            <v>673</v>
          </cell>
          <cell r="C956" t="str">
            <v>Intereses por préstamos y otras obligaciones</v>
          </cell>
        </row>
        <row r="957">
          <cell r="B957">
            <v>6731</v>
          </cell>
          <cell r="C957" t="str">
            <v>Préstamos de instituciones financieras y otras entidades</v>
          </cell>
        </row>
        <row r="958">
          <cell r="B958">
            <v>67311</v>
          </cell>
          <cell r="C958" t="str">
            <v>Instituciones financieras</v>
          </cell>
        </row>
        <row r="959">
          <cell r="B959">
            <v>67312</v>
          </cell>
          <cell r="C959" t="str">
            <v>Otras entidades</v>
          </cell>
        </row>
        <row r="960">
          <cell r="B960">
            <v>6732</v>
          </cell>
          <cell r="C960" t="str">
            <v>Contratos de arrendamiento financiero</v>
          </cell>
        </row>
        <row r="961">
          <cell r="B961">
            <v>6733</v>
          </cell>
          <cell r="C961" t="str">
            <v>Otros instrumentos financieros por pagar</v>
          </cell>
        </row>
        <row r="962">
          <cell r="B962">
            <v>6734</v>
          </cell>
          <cell r="C962" t="str">
            <v>Documentos vendidos o descontados</v>
          </cell>
        </row>
        <row r="963">
          <cell r="B963">
            <v>6735</v>
          </cell>
          <cell r="C963" t="str">
            <v>Obligaciones emitidas</v>
          </cell>
        </row>
        <row r="964">
          <cell r="B964">
            <v>6736</v>
          </cell>
          <cell r="C964" t="str">
            <v>Obligaciones comerciales</v>
          </cell>
        </row>
        <row r="965">
          <cell r="B965">
            <v>6737</v>
          </cell>
          <cell r="C965" t="str">
            <v>Obligaciones tributarias</v>
          </cell>
        </row>
        <row r="966">
          <cell r="B966">
            <v>675</v>
          </cell>
          <cell r="C966" t="str">
            <v>Descuentos concedidos por pronto pago</v>
          </cell>
        </row>
        <row r="967">
          <cell r="B967">
            <v>676</v>
          </cell>
          <cell r="C967" t="str">
            <v>Diferencia de cambio</v>
          </cell>
        </row>
        <row r="968">
          <cell r="B968">
            <v>677</v>
          </cell>
          <cell r="C968" t="str">
            <v>Pérdida por medición de activos y pasivos financieros al valor razonable</v>
          </cell>
        </row>
        <row r="969">
          <cell r="B969">
            <v>679</v>
          </cell>
          <cell r="C969" t="str">
            <v>Otros gastos financieros</v>
          </cell>
        </row>
        <row r="970">
          <cell r="B970">
            <v>6791</v>
          </cell>
          <cell r="C970" t="str">
            <v>Primas por opciones</v>
          </cell>
        </row>
        <row r="971">
          <cell r="B971">
            <v>6792</v>
          </cell>
          <cell r="C971" t="str">
            <v>Gastos financieros en medición a valor descontado</v>
          </cell>
        </row>
        <row r="972">
          <cell r="B972">
            <v>68</v>
          </cell>
          <cell r="C972" t="str">
            <v>VALUACIÓN Y DETERIORO DE ACTIVOS Y PROVISIONES</v>
          </cell>
        </row>
        <row r="973">
          <cell r="B973">
            <v>681</v>
          </cell>
          <cell r="C973" t="str">
            <v>Depreciación</v>
          </cell>
        </row>
        <row r="974">
          <cell r="B974">
            <v>6811</v>
          </cell>
          <cell r="C974" t="str">
            <v>Depreciación de inversiones inmobiliarias</v>
          </cell>
        </row>
        <row r="975">
          <cell r="B975">
            <v>68111</v>
          </cell>
          <cell r="C975" t="str">
            <v>Edificaciones - Costo</v>
          </cell>
        </row>
        <row r="976">
          <cell r="B976">
            <v>68112</v>
          </cell>
          <cell r="C976" t="str">
            <v>Edificaciones - Revaluación</v>
          </cell>
        </row>
        <row r="977">
          <cell r="B977">
            <v>68113</v>
          </cell>
          <cell r="C977" t="str">
            <v>Edificaciones – Costo de financiación</v>
          </cell>
        </row>
        <row r="978">
          <cell r="B978">
            <v>6812</v>
          </cell>
          <cell r="C978" t="str">
            <v>Depreciación de activos adquiridos en arrendamiento financiero – inversiones inmobiliarias</v>
          </cell>
        </row>
        <row r="979">
          <cell r="B979">
            <v>68121</v>
          </cell>
          <cell r="C979" t="str">
            <v>Edificaciones</v>
          </cell>
        </row>
        <row r="980">
          <cell r="B980">
            <v>6813</v>
          </cell>
          <cell r="C980" t="str">
            <v xml:space="preserve">Depreciación de activos adquiridos en arrendamiento financiero </v>
          </cell>
        </row>
        <row r="981">
          <cell r="B981">
            <v>68131</v>
          </cell>
          <cell r="C981" t="str">
            <v>Edificaciones</v>
          </cell>
        </row>
        <row r="982">
          <cell r="B982">
            <v>68132</v>
          </cell>
          <cell r="C982" t="str">
            <v>Maquinarias y equipos de explotación</v>
          </cell>
        </row>
        <row r="983">
          <cell r="B983">
            <v>68133</v>
          </cell>
          <cell r="C983" t="str">
            <v>Equipo de transporte</v>
          </cell>
        </row>
        <row r="984">
          <cell r="B984">
            <v>68134</v>
          </cell>
          <cell r="C984" t="str">
            <v>Equipos diversos</v>
          </cell>
        </row>
        <row r="985">
          <cell r="B985">
            <v>6814</v>
          </cell>
          <cell r="C985" t="str">
            <v>Depreciación de inmuebles, maquinaria y equipo – Costo</v>
          </cell>
        </row>
        <row r="986">
          <cell r="B986">
            <v>68141</v>
          </cell>
          <cell r="C986" t="str">
            <v>Edificaciones</v>
          </cell>
        </row>
        <row r="987">
          <cell r="B987">
            <v>68142</v>
          </cell>
          <cell r="C987" t="str">
            <v>Maquinarias y equipos de explotación</v>
          </cell>
        </row>
        <row r="988">
          <cell r="B988">
            <v>68143</v>
          </cell>
          <cell r="C988" t="str">
            <v>Equipo de transporte</v>
          </cell>
        </row>
        <row r="989">
          <cell r="B989">
            <v>68144</v>
          </cell>
          <cell r="C989" t="str">
            <v>Muebles y enseres</v>
          </cell>
        </row>
        <row r="990">
          <cell r="B990">
            <v>68145</v>
          </cell>
          <cell r="C990" t="str">
            <v>Equipos diversos</v>
          </cell>
        </row>
        <row r="991">
          <cell r="B991">
            <v>68146</v>
          </cell>
          <cell r="C991" t="str">
            <v>Herramientas y unidades de reemplazo</v>
          </cell>
        </row>
        <row r="992">
          <cell r="B992">
            <v>6815</v>
          </cell>
          <cell r="C992" t="str">
            <v>Depreciación de inmuebles, maquinaria y equipo – Revaluación</v>
          </cell>
        </row>
        <row r="993">
          <cell r="B993">
            <v>68151</v>
          </cell>
          <cell r="C993" t="str">
            <v>Edificaciones</v>
          </cell>
        </row>
        <row r="994">
          <cell r="B994">
            <v>68152</v>
          </cell>
          <cell r="C994" t="str">
            <v>Maquinarias y equipos de explotación</v>
          </cell>
        </row>
        <row r="995">
          <cell r="B995">
            <v>68153</v>
          </cell>
          <cell r="C995" t="str">
            <v>Equipo de transporte</v>
          </cell>
        </row>
        <row r="996">
          <cell r="B996">
            <v>68154</v>
          </cell>
          <cell r="C996" t="str">
            <v>Muebles y enseres</v>
          </cell>
        </row>
        <row r="997">
          <cell r="B997">
            <v>68155</v>
          </cell>
          <cell r="C997" t="str">
            <v>Equipos diversos</v>
          </cell>
        </row>
        <row r="998">
          <cell r="B998">
            <v>68156</v>
          </cell>
          <cell r="C998" t="str">
            <v>Herramientas y unidades de reemplazo</v>
          </cell>
        </row>
        <row r="999">
          <cell r="B999">
            <v>6816</v>
          </cell>
          <cell r="C999" t="str">
            <v>Depreciación de inmuebles, maquinaria y equipo – Costos de financiación</v>
          </cell>
        </row>
        <row r="1000">
          <cell r="B1000">
            <v>68161</v>
          </cell>
          <cell r="C1000" t="str">
            <v>Edificaciones</v>
          </cell>
        </row>
        <row r="1001">
          <cell r="B1001">
            <v>68162</v>
          </cell>
          <cell r="C1001" t="str">
            <v>Maquinarias y equipos de explotación</v>
          </cell>
        </row>
        <row r="1002">
          <cell r="B1002">
            <v>6817</v>
          </cell>
          <cell r="C1002" t="str">
            <v>Depreciación de activos biológicos en producción – Costos.</v>
          </cell>
        </row>
        <row r="1003">
          <cell r="B1003">
            <v>68171</v>
          </cell>
          <cell r="C1003" t="str">
            <v>Activos biológicos de origen animal</v>
          </cell>
        </row>
        <row r="1004">
          <cell r="B1004">
            <v>68172</v>
          </cell>
          <cell r="C1004" t="str">
            <v>Activos biológicos de origen vegetal</v>
          </cell>
        </row>
        <row r="1005">
          <cell r="B1005">
            <v>6818</v>
          </cell>
          <cell r="C1005" t="str">
            <v>Depreciación de activos biológicos en producción – Costos de financiación</v>
          </cell>
        </row>
        <row r="1006">
          <cell r="B1006">
            <v>68181</v>
          </cell>
          <cell r="C1006" t="str">
            <v>Activos biológicos de origen animal</v>
          </cell>
        </row>
        <row r="1007">
          <cell r="B1007">
            <v>68182</v>
          </cell>
          <cell r="C1007" t="str">
            <v>Activos biológicos de origen vegetal</v>
          </cell>
        </row>
        <row r="1008">
          <cell r="B1008">
            <v>682</v>
          </cell>
          <cell r="C1008" t="str">
            <v>Amortización de intangibles</v>
          </cell>
        </row>
        <row r="1009">
          <cell r="B1009">
            <v>6821</v>
          </cell>
          <cell r="C1009" t="str">
            <v>Amortización de intangibles adquiridos – Costo</v>
          </cell>
        </row>
        <row r="1010">
          <cell r="B1010">
            <v>68211</v>
          </cell>
          <cell r="C1010" t="str">
            <v>Concesiones, licencias y otros derechos</v>
          </cell>
        </row>
        <row r="1011">
          <cell r="B1011">
            <v>68212</v>
          </cell>
          <cell r="C1011" t="str">
            <v>Patentes y propiedad industrial</v>
          </cell>
        </row>
        <row r="1012">
          <cell r="B1012">
            <v>6813</v>
          </cell>
          <cell r="C1012" t="str">
            <v>Programas de computadora (software)</v>
          </cell>
        </row>
        <row r="1013">
          <cell r="B1013">
            <v>68214</v>
          </cell>
          <cell r="C1013" t="str">
            <v>Costos de exploración y desarrollo</v>
          </cell>
        </row>
        <row r="1014">
          <cell r="B1014">
            <v>68215</v>
          </cell>
          <cell r="C1014" t="str">
            <v>Fórmulas, diseños y prototipos</v>
          </cell>
        </row>
        <row r="1015">
          <cell r="B1015">
            <v>68219</v>
          </cell>
          <cell r="C1015" t="str">
            <v>Otros activos intangibles</v>
          </cell>
        </row>
        <row r="1016">
          <cell r="B1016">
            <v>6822</v>
          </cell>
          <cell r="C1016" t="str">
            <v>Amortización de intangibles adquiridos – Revaluación</v>
          </cell>
        </row>
        <row r="1017">
          <cell r="B1017">
            <v>68221</v>
          </cell>
          <cell r="C1017" t="str">
            <v>Concesiones, licencias y otros derechos</v>
          </cell>
        </row>
        <row r="1018">
          <cell r="B1018">
            <v>68222</v>
          </cell>
          <cell r="C1018" t="str">
            <v>Patentes y propiedad industrial</v>
          </cell>
        </row>
        <row r="1019">
          <cell r="B1019">
            <v>68223</v>
          </cell>
          <cell r="C1019" t="str">
            <v>Programas de computadora (software)</v>
          </cell>
        </row>
        <row r="1020">
          <cell r="B1020">
            <v>68224</v>
          </cell>
          <cell r="C1020" t="str">
            <v>Costos de exploración y desarrollo</v>
          </cell>
        </row>
        <row r="1021">
          <cell r="B1021">
            <v>68225</v>
          </cell>
          <cell r="C1021" t="str">
            <v>Fórmulas, diseños y prototipos</v>
          </cell>
        </row>
        <row r="1022">
          <cell r="B1022">
            <v>68229</v>
          </cell>
          <cell r="C1022" t="str">
            <v>Otros activos intangibles</v>
          </cell>
        </row>
        <row r="1023">
          <cell r="B1023">
            <v>6823</v>
          </cell>
          <cell r="C1023" t="str">
            <v>Amortización de intangibles generados internamente – Costo</v>
          </cell>
        </row>
        <row r="1024">
          <cell r="B1024">
            <v>68231</v>
          </cell>
          <cell r="C1024" t="str">
            <v>Concesiones, licencias y otros derechos</v>
          </cell>
        </row>
        <row r="1025">
          <cell r="B1025">
            <v>68232</v>
          </cell>
          <cell r="C1025" t="str">
            <v>Patentes y propiedad industrial</v>
          </cell>
        </row>
        <row r="1026">
          <cell r="B1026">
            <v>68233</v>
          </cell>
          <cell r="C1026" t="str">
            <v>Programas de computadora (software)</v>
          </cell>
        </row>
        <row r="1027">
          <cell r="B1027">
            <v>68234</v>
          </cell>
          <cell r="C1027" t="str">
            <v>Costos de exploración y desarrollo</v>
          </cell>
        </row>
        <row r="1028">
          <cell r="B1028">
            <v>68235</v>
          </cell>
          <cell r="C1028" t="str">
            <v>Fórmulas, diseños y prototipos</v>
          </cell>
        </row>
        <row r="1029">
          <cell r="B1029">
            <v>68239</v>
          </cell>
          <cell r="C1029" t="str">
            <v>Otros activos intangibles</v>
          </cell>
        </row>
        <row r="1030">
          <cell r="B1030">
            <v>6824</v>
          </cell>
          <cell r="C1030" t="str">
            <v>Amortización de intangibles generados internamente – Revaluación</v>
          </cell>
        </row>
        <row r="1031">
          <cell r="B1031">
            <v>68241</v>
          </cell>
          <cell r="C1031" t="str">
            <v>Concesiones, licencias y otros derechos</v>
          </cell>
        </row>
        <row r="1032">
          <cell r="B1032">
            <v>68242</v>
          </cell>
          <cell r="C1032" t="str">
            <v>Patentes y propiedad industrial</v>
          </cell>
        </row>
        <row r="1033">
          <cell r="B1033">
            <v>68243</v>
          </cell>
          <cell r="C1033" t="str">
            <v>Programas de computadora (software)</v>
          </cell>
        </row>
        <row r="1034">
          <cell r="B1034">
            <v>68244</v>
          </cell>
          <cell r="C1034" t="str">
            <v>Costos de exploración y desarrollo</v>
          </cell>
        </row>
        <row r="1035">
          <cell r="B1035">
            <v>68245</v>
          </cell>
          <cell r="C1035" t="str">
            <v>Fórmulas, diseños y prototipos</v>
          </cell>
        </row>
        <row r="1036">
          <cell r="B1036">
            <v>68259</v>
          </cell>
          <cell r="C1036" t="str">
            <v>Otros activos intangibles</v>
          </cell>
        </row>
        <row r="1037">
          <cell r="B1037">
            <v>683</v>
          </cell>
          <cell r="C1037" t="str">
            <v>Agotamiento</v>
          </cell>
        </row>
        <row r="1038">
          <cell r="B1038">
            <v>6831</v>
          </cell>
          <cell r="C1038" t="str">
            <v>Agotamiento de recursos naturales adquiridos</v>
          </cell>
        </row>
        <row r="1039">
          <cell r="B1039">
            <v>684</v>
          </cell>
          <cell r="C1039" t="str">
            <v>Valuación de activos</v>
          </cell>
        </row>
        <row r="1040">
          <cell r="B1040">
            <v>6841</v>
          </cell>
          <cell r="C1040" t="str">
            <v>Estimación de cuentas de cobranza dudosa</v>
          </cell>
        </row>
        <row r="1041">
          <cell r="B1041">
            <v>6842</v>
          </cell>
          <cell r="C1041" t="str">
            <v>Desvalorización de existencias</v>
          </cell>
        </row>
        <row r="1042">
          <cell r="B1042">
            <v>6843</v>
          </cell>
          <cell r="C1042" t="str">
            <v>Desvalorización de inversiones mobiliarias</v>
          </cell>
        </row>
        <row r="1043">
          <cell r="B1043">
            <v>685</v>
          </cell>
          <cell r="C1043" t="str">
            <v>Deterioro del valor de los activos</v>
          </cell>
        </row>
        <row r="1044">
          <cell r="B1044">
            <v>6851</v>
          </cell>
          <cell r="C1044" t="str">
            <v>Desvalorización de inversiones inmobiliarias</v>
          </cell>
        </row>
        <row r="1045">
          <cell r="B1045">
            <v>68511</v>
          </cell>
          <cell r="C1045" t="str">
            <v>Edificaciones</v>
          </cell>
        </row>
        <row r="1046">
          <cell r="B1046">
            <v>6852</v>
          </cell>
          <cell r="C1046" t="str">
            <v>Desvalorización de inmuebles maquinaria y equipo</v>
          </cell>
        </row>
        <row r="1047">
          <cell r="B1047">
            <v>68521</v>
          </cell>
          <cell r="C1047" t="str">
            <v>Edificaciones</v>
          </cell>
        </row>
        <row r="1048">
          <cell r="B1048">
            <v>68522</v>
          </cell>
          <cell r="C1048" t="str">
            <v>Maquinarias y equipos de explotación</v>
          </cell>
        </row>
        <row r="1049">
          <cell r="B1049">
            <v>68523</v>
          </cell>
          <cell r="C1049" t="str">
            <v>Equipo de transporte</v>
          </cell>
        </row>
        <row r="1050">
          <cell r="B1050">
            <v>68524</v>
          </cell>
          <cell r="C1050" t="str">
            <v>Muebles y enseres</v>
          </cell>
        </row>
        <row r="1051">
          <cell r="B1051">
            <v>68525</v>
          </cell>
          <cell r="C1051" t="str">
            <v>Equipos diversos</v>
          </cell>
        </row>
        <row r="1052">
          <cell r="B1052">
            <v>68526</v>
          </cell>
          <cell r="C1052" t="str">
            <v>Herramientas y unidades de reemplazo</v>
          </cell>
        </row>
        <row r="1053">
          <cell r="B1053">
            <v>6853</v>
          </cell>
          <cell r="C1053" t="str">
            <v>Desvalorización de intangibles</v>
          </cell>
        </row>
        <row r="1054">
          <cell r="B1054">
            <v>68531</v>
          </cell>
          <cell r="C1054" t="str">
            <v>Concesiones, licencias y otros derechos</v>
          </cell>
        </row>
        <row r="1055">
          <cell r="B1055">
            <v>68532</v>
          </cell>
          <cell r="C1055" t="str">
            <v>Patentes y propiedad industrial</v>
          </cell>
        </row>
        <row r="1056">
          <cell r="B1056">
            <v>68533</v>
          </cell>
          <cell r="C1056" t="str">
            <v>Programas de computadora (software)</v>
          </cell>
        </row>
        <row r="1057">
          <cell r="B1057">
            <v>68534</v>
          </cell>
          <cell r="C1057" t="str">
            <v>Costos de exploración y desarrollo</v>
          </cell>
        </row>
        <row r="1058">
          <cell r="B1058">
            <v>68535</v>
          </cell>
          <cell r="C1058" t="str">
            <v>Fórmulas, diseños y prototipos</v>
          </cell>
        </row>
        <row r="1059">
          <cell r="B1059">
            <v>68536</v>
          </cell>
          <cell r="C1059" t="str">
            <v>Otros activos intangibles</v>
          </cell>
        </row>
        <row r="1060">
          <cell r="B1060">
            <v>6854</v>
          </cell>
          <cell r="C1060" t="str">
            <v>Desvalorización de activos biológicos en producción</v>
          </cell>
        </row>
        <row r="1061">
          <cell r="B1061">
            <v>68541</v>
          </cell>
          <cell r="C1061" t="str">
            <v>Activos biológicos de origen animal</v>
          </cell>
        </row>
        <row r="1062">
          <cell r="B1062">
            <v>68542</v>
          </cell>
          <cell r="C1062" t="str">
            <v>Activos biológicos de origen vegetal</v>
          </cell>
        </row>
        <row r="1063">
          <cell r="B1063">
            <v>686</v>
          </cell>
          <cell r="C1063" t="str">
            <v>Provisiones</v>
          </cell>
        </row>
        <row r="1064">
          <cell r="B1064">
            <v>6861</v>
          </cell>
          <cell r="C1064" t="str">
            <v>Provisión para litigios</v>
          </cell>
        </row>
        <row r="1065">
          <cell r="B1065">
            <v>68611</v>
          </cell>
          <cell r="C1065" t="str">
            <v>Provisión para litigios – Costo</v>
          </cell>
        </row>
        <row r="1066">
          <cell r="B1066">
            <v>68612</v>
          </cell>
          <cell r="C1066" t="str">
            <v>Provisión para litigios – Actualización financiera</v>
          </cell>
        </row>
        <row r="1067">
          <cell r="B1067">
            <v>6862</v>
          </cell>
          <cell r="C1067" t="str">
            <v>Provisión por desmantelamiento, retiro o rehabilitación del inmovilizado</v>
          </cell>
        </row>
        <row r="1068">
          <cell r="B1068">
            <v>68621</v>
          </cell>
          <cell r="C1068" t="str">
            <v>Provisión por desmantelamiento, retiro o rehabilitación del inmovilizado – Costo</v>
          </cell>
        </row>
        <row r="1069">
          <cell r="B1069">
            <v>68622</v>
          </cell>
          <cell r="C1069" t="str">
            <v>Provisión por desmantelamiento, retiro o rehabilitación del inmovilizado – Actualización financiera</v>
          </cell>
        </row>
        <row r="1070">
          <cell r="B1070">
            <v>6863</v>
          </cell>
          <cell r="C1070" t="str">
            <v>Provisión para reestructuraciones</v>
          </cell>
        </row>
        <row r="1071">
          <cell r="B1071">
            <v>6864</v>
          </cell>
          <cell r="C1071" t="str">
            <v>Provisión para protección y remediación del medio ambiente</v>
          </cell>
        </row>
        <row r="1072">
          <cell r="B1072">
            <v>6865</v>
          </cell>
          <cell r="C1072" t="str">
            <v>Provisión para gastos de responsabilidad social</v>
          </cell>
        </row>
        <row r="1073">
          <cell r="B1073">
            <v>6869</v>
          </cell>
          <cell r="C1073" t="str">
            <v>Otras provisiones</v>
          </cell>
        </row>
        <row r="1074">
          <cell r="B1074">
            <v>69</v>
          </cell>
          <cell r="C1074" t="str">
            <v>COSTO DE VENTAS</v>
          </cell>
        </row>
        <row r="1075">
          <cell r="B1075">
            <v>691</v>
          </cell>
          <cell r="C1075" t="str">
            <v>Mercaderías</v>
          </cell>
        </row>
        <row r="1076">
          <cell r="B1076">
            <v>6911</v>
          </cell>
          <cell r="C1076" t="str">
            <v>Mercaderías manufacturadas</v>
          </cell>
        </row>
        <row r="1077">
          <cell r="B1077">
            <v>69111</v>
          </cell>
          <cell r="C1077" t="str">
            <v>Terceros</v>
          </cell>
        </row>
        <row r="1078">
          <cell r="B1078">
            <v>69112</v>
          </cell>
          <cell r="C1078" t="str">
            <v>Relacionadas</v>
          </cell>
        </row>
        <row r="1079">
          <cell r="B1079">
            <v>6912</v>
          </cell>
          <cell r="C1079" t="str">
            <v>Mercaderías de extracción</v>
          </cell>
        </row>
        <row r="1080">
          <cell r="B1080">
            <v>69121</v>
          </cell>
          <cell r="C1080" t="str">
            <v>Terceros</v>
          </cell>
        </row>
        <row r="1081">
          <cell r="B1081">
            <v>69122</v>
          </cell>
          <cell r="C1081" t="str">
            <v>Relacionadas</v>
          </cell>
        </row>
        <row r="1082">
          <cell r="B1082">
            <v>6913</v>
          </cell>
          <cell r="C1082" t="str">
            <v>Mercaderías agropecuarias y piscícolas</v>
          </cell>
        </row>
        <row r="1083">
          <cell r="B1083">
            <v>69131</v>
          </cell>
          <cell r="C1083" t="str">
            <v>Terceros</v>
          </cell>
        </row>
        <row r="1084">
          <cell r="B1084">
            <v>69132</v>
          </cell>
          <cell r="C1084" t="str">
            <v>Relacionadas</v>
          </cell>
        </row>
        <row r="1085">
          <cell r="B1085">
            <v>6914</v>
          </cell>
          <cell r="C1085" t="str">
            <v xml:space="preserve"> Mercaderías inmuebles</v>
          </cell>
        </row>
        <row r="1086">
          <cell r="B1086">
            <v>69141</v>
          </cell>
          <cell r="C1086" t="str">
            <v>Terceros</v>
          </cell>
        </row>
        <row r="1087">
          <cell r="B1087">
            <v>69142</v>
          </cell>
          <cell r="C1087" t="str">
            <v>Relacionadas</v>
          </cell>
        </row>
        <row r="1088">
          <cell r="B1088">
            <v>6915</v>
          </cell>
          <cell r="C1088" t="str">
            <v>Otras mercaderías</v>
          </cell>
        </row>
        <row r="1089">
          <cell r="B1089">
            <v>69151</v>
          </cell>
          <cell r="C1089" t="str">
            <v>Terceros</v>
          </cell>
        </row>
        <row r="1090">
          <cell r="B1090">
            <v>69152</v>
          </cell>
          <cell r="C1090" t="str">
            <v>Relacionadas</v>
          </cell>
        </row>
        <row r="1091">
          <cell r="B1091">
            <v>692</v>
          </cell>
          <cell r="C1091" t="str">
            <v>Productos terminados</v>
          </cell>
        </row>
        <row r="1092">
          <cell r="B1092">
            <v>6921</v>
          </cell>
          <cell r="C1092" t="str">
            <v>Productos manufacturados</v>
          </cell>
        </row>
        <row r="1093">
          <cell r="B1093">
            <v>69211</v>
          </cell>
          <cell r="C1093" t="str">
            <v>Terceros</v>
          </cell>
        </row>
        <row r="1094">
          <cell r="B1094">
            <v>69212</v>
          </cell>
          <cell r="C1094" t="str">
            <v>Relacionadas</v>
          </cell>
        </row>
        <row r="1095">
          <cell r="B1095">
            <v>6922</v>
          </cell>
          <cell r="C1095" t="str">
            <v>Productos de extracción terminados</v>
          </cell>
        </row>
        <row r="1096">
          <cell r="B1096">
            <v>69221</v>
          </cell>
          <cell r="C1096" t="str">
            <v>Terceros</v>
          </cell>
        </row>
        <row r="1097">
          <cell r="B1097">
            <v>69222</v>
          </cell>
          <cell r="C1097" t="str">
            <v>Relacionadas</v>
          </cell>
        </row>
        <row r="1098">
          <cell r="B1098">
            <v>6923</v>
          </cell>
          <cell r="C1098" t="str">
            <v>Productos agropecuarios y piscícolas terminados</v>
          </cell>
        </row>
        <row r="1099">
          <cell r="B1099">
            <v>69231</v>
          </cell>
          <cell r="C1099" t="str">
            <v>Terceros</v>
          </cell>
        </row>
        <row r="1100">
          <cell r="B1100">
            <v>69232</v>
          </cell>
          <cell r="C1100" t="str">
            <v>Relacionadas</v>
          </cell>
        </row>
        <row r="1101">
          <cell r="B1101">
            <v>6924</v>
          </cell>
          <cell r="C1101" t="str">
            <v>Productos inmuebles terminados</v>
          </cell>
        </row>
        <row r="1102">
          <cell r="B1102">
            <v>69241</v>
          </cell>
          <cell r="C1102" t="str">
            <v>Terceros</v>
          </cell>
        </row>
        <row r="1103">
          <cell r="B1103">
            <v>69242</v>
          </cell>
          <cell r="C1103" t="str">
            <v>Relacionadas</v>
          </cell>
        </row>
        <row r="1104">
          <cell r="B1104">
            <v>6925</v>
          </cell>
          <cell r="C1104" t="str">
            <v>Existencias de servicios terminados</v>
          </cell>
        </row>
        <row r="1105">
          <cell r="B1105">
            <v>69251</v>
          </cell>
          <cell r="C1105" t="str">
            <v>Terceros</v>
          </cell>
        </row>
        <row r="1106">
          <cell r="B1106">
            <v>69252</v>
          </cell>
          <cell r="C1106" t="str">
            <v>Relacionadas</v>
          </cell>
        </row>
        <row r="1107">
          <cell r="B1107">
            <v>6926</v>
          </cell>
          <cell r="C1107" t="str">
            <v>Costos de financiación – Productos terminados</v>
          </cell>
        </row>
        <row r="1108">
          <cell r="B1108">
            <v>6926</v>
          </cell>
          <cell r="C1108" t="str">
            <v>Terceros</v>
          </cell>
        </row>
        <row r="1109">
          <cell r="B1109">
            <v>69262</v>
          </cell>
          <cell r="C1109" t="str">
            <v>Relacionadas</v>
          </cell>
        </row>
        <row r="1110">
          <cell r="B1110">
            <v>693</v>
          </cell>
          <cell r="C1110" t="str">
            <v>Subproductos, desechos y desperdicios</v>
          </cell>
        </row>
        <row r="1111">
          <cell r="B1111">
            <v>6931</v>
          </cell>
          <cell r="C1111" t="str">
            <v>Subproductos</v>
          </cell>
        </row>
        <row r="1112">
          <cell r="B1112">
            <v>69311</v>
          </cell>
          <cell r="C1112" t="str">
            <v>Terceros</v>
          </cell>
        </row>
        <row r="1113">
          <cell r="B1113">
            <v>69312</v>
          </cell>
          <cell r="C1113" t="str">
            <v>Relacionadas</v>
          </cell>
        </row>
        <row r="1114">
          <cell r="B1114">
            <v>6932</v>
          </cell>
          <cell r="C1114" t="str">
            <v>Desechos y desperdicios</v>
          </cell>
        </row>
        <row r="1115">
          <cell r="B1115">
            <v>69321</v>
          </cell>
          <cell r="C1115" t="str">
            <v>Terceros</v>
          </cell>
        </row>
        <row r="1116">
          <cell r="B1116">
            <v>69322</v>
          </cell>
          <cell r="C1116" t="str">
            <v>Relacionadas</v>
          </cell>
        </row>
        <row r="1117">
          <cell r="B1117">
            <v>694</v>
          </cell>
          <cell r="C1117" t="str">
            <v>Servicios</v>
          </cell>
        </row>
        <row r="1118">
          <cell r="B1118">
            <v>6941</v>
          </cell>
          <cell r="C1118" t="str">
            <v>Terceros</v>
          </cell>
        </row>
        <row r="1119">
          <cell r="B1119">
            <v>6942</v>
          </cell>
          <cell r="C1119" t="str">
            <v>Relacionadas</v>
          </cell>
        </row>
        <row r="1120">
          <cell r="B1120">
            <v>70</v>
          </cell>
          <cell r="C1120" t="str">
            <v>VENTAS</v>
          </cell>
        </row>
        <row r="1121">
          <cell r="B1121">
            <v>701</v>
          </cell>
          <cell r="C1121" t="str">
            <v>Mercaderías</v>
          </cell>
        </row>
        <row r="1122">
          <cell r="B1122">
            <v>7011</v>
          </cell>
          <cell r="C1122" t="str">
            <v xml:space="preserve"> Mercaderías manufacturadas</v>
          </cell>
        </row>
        <row r="1123">
          <cell r="B1123">
            <v>70111</v>
          </cell>
          <cell r="C1123" t="str">
            <v>Terceros</v>
          </cell>
        </row>
        <row r="1124">
          <cell r="B1124">
            <v>70112</v>
          </cell>
          <cell r="C1124" t="str">
            <v>Relacionadas</v>
          </cell>
        </row>
        <row r="1125">
          <cell r="B1125">
            <v>7012</v>
          </cell>
          <cell r="C1125" t="str">
            <v>Mercaderías de extracción</v>
          </cell>
        </row>
        <row r="1126">
          <cell r="B1126">
            <v>70121</v>
          </cell>
          <cell r="C1126" t="str">
            <v>Terceros</v>
          </cell>
        </row>
        <row r="1127">
          <cell r="B1127">
            <v>70122</v>
          </cell>
          <cell r="C1127" t="str">
            <v>Relacionadas</v>
          </cell>
        </row>
        <row r="1128">
          <cell r="B1128">
            <v>7013</v>
          </cell>
          <cell r="C1128" t="str">
            <v>Mercaderías agropecuarias y piscícolas</v>
          </cell>
        </row>
        <row r="1129">
          <cell r="B1129">
            <v>70131</v>
          </cell>
          <cell r="C1129" t="str">
            <v>Terceros</v>
          </cell>
        </row>
        <row r="1130">
          <cell r="B1130">
            <v>70132</v>
          </cell>
          <cell r="C1130" t="str">
            <v>Relacionadas</v>
          </cell>
        </row>
        <row r="1131">
          <cell r="B1131">
            <v>7014</v>
          </cell>
          <cell r="C1131" t="str">
            <v>Mercaderías inmuebles</v>
          </cell>
        </row>
        <row r="1132">
          <cell r="B1132">
            <v>70141</v>
          </cell>
          <cell r="C1132" t="str">
            <v>Terceros</v>
          </cell>
        </row>
        <row r="1133">
          <cell r="B1133">
            <v>70142</v>
          </cell>
          <cell r="C1133" t="str">
            <v>Relacionadas</v>
          </cell>
        </row>
        <row r="1134">
          <cell r="B1134">
            <v>7015</v>
          </cell>
          <cell r="C1134" t="str">
            <v>Mercaderías – Otras</v>
          </cell>
        </row>
        <row r="1135">
          <cell r="B1135">
            <v>70151</v>
          </cell>
          <cell r="C1135" t="str">
            <v>Terceros</v>
          </cell>
        </row>
        <row r="1136">
          <cell r="B1136">
            <v>70152</v>
          </cell>
          <cell r="C1136" t="str">
            <v>Relacionadas</v>
          </cell>
        </row>
        <row r="1137">
          <cell r="B1137">
            <v>702</v>
          </cell>
          <cell r="C1137" t="str">
            <v>Productos terminados</v>
          </cell>
        </row>
        <row r="1138">
          <cell r="B1138">
            <v>7021</v>
          </cell>
          <cell r="C1138" t="str">
            <v>Productos manufacturados</v>
          </cell>
        </row>
        <row r="1139">
          <cell r="B1139">
            <v>70211</v>
          </cell>
          <cell r="C1139" t="str">
            <v>Terceros</v>
          </cell>
        </row>
        <row r="1140">
          <cell r="B1140">
            <v>70212</v>
          </cell>
          <cell r="C1140" t="str">
            <v>Relacionadas</v>
          </cell>
        </row>
        <row r="1141">
          <cell r="B1141">
            <v>7022</v>
          </cell>
          <cell r="C1141" t="str">
            <v>Productos de extracción terminados</v>
          </cell>
        </row>
        <row r="1142">
          <cell r="B1142">
            <v>70221</v>
          </cell>
          <cell r="C1142" t="str">
            <v>Terceros</v>
          </cell>
        </row>
        <row r="1143">
          <cell r="B1143">
            <v>70222</v>
          </cell>
          <cell r="C1143" t="str">
            <v>Relacionadas</v>
          </cell>
        </row>
        <row r="1144">
          <cell r="B1144">
            <v>7023</v>
          </cell>
          <cell r="C1144" t="str">
            <v>Productos agropecuarios y piscícolas terminados</v>
          </cell>
        </row>
        <row r="1145">
          <cell r="B1145">
            <v>70231</v>
          </cell>
          <cell r="C1145" t="str">
            <v>Terceros</v>
          </cell>
        </row>
        <row r="1146">
          <cell r="B1146">
            <v>70232</v>
          </cell>
          <cell r="C1146" t="str">
            <v>Relacionadas</v>
          </cell>
        </row>
        <row r="1147">
          <cell r="B1147">
            <v>7024</v>
          </cell>
          <cell r="C1147" t="str">
            <v>Productos inmuebles terminados</v>
          </cell>
        </row>
        <row r="1148">
          <cell r="B1148">
            <v>70241</v>
          </cell>
          <cell r="C1148" t="str">
            <v>Terceros</v>
          </cell>
        </row>
        <row r="1149">
          <cell r="B1149">
            <v>70242</v>
          </cell>
          <cell r="C1149" t="str">
            <v>Relacionadas</v>
          </cell>
        </row>
        <row r="1150">
          <cell r="B1150">
            <v>7025</v>
          </cell>
          <cell r="C1150" t="str">
            <v>Existencias de servicios terminados</v>
          </cell>
        </row>
        <row r="1151">
          <cell r="B1151">
            <v>70251</v>
          </cell>
          <cell r="C1151" t="str">
            <v>Terceros</v>
          </cell>
        </row>
        <row r="1152">
          <cell r="B1152">
            <v>70252</v>
          </cell>
          <cell r="C1152" t="str">
            <v>Relacionadas</v>
          </cell>
        </row>
        <row r="1153">
          <cell r="B1153">
            <v>703</v>
          </cell>
          <cell r="C1153" t="str">
            <v>Subproductos, desechos y desperdicios</v>
          </cell>
        </row>
        <row r="1154">
          <cell r="B1154">
            <v>7031</v>
          </cell>
          <cell r="C1154" t="str">
            <v>Subproductos</v>
          </cell>
        </row>
        <row r="1155">
          <cell r="B1155">
            <v>70311</v>
          </cell>
          <cell r="C1155" t="str">
            <v>Terceros</v>
          </cell>
        </row>
        <row r="1156">
          <cell r="B1156">
            <v>70312</v>
          </cell>
          <cell r="C1156" t="str">
            <v>Relacionadas</v>
          </cell>
        </row>
        <row r="1157">
          <cell r="B1157">
            <v>7032</v>
          </cell>
          <cell r="C1157" t="str">
            <v>Desechos y desperdicios</v>
          </cell>
        </row>
        <row r="1158">
          <cell r="B1158">
            <v>70321</v>
          </cell>
          <cell r="C1158" t="str">
            <v>Terceros</v>
          </cell>
        </row>
        <row r="1159">
          <cell r="B1159">
            <v>70322</v>
          </cell>
          <cell r="C1159" t="str">
            <v>Relacionadas</v>
          </cell>
        </row>
        <row r="1160">
          <cell r="B1160">
            <v>704</v>
          </cell>
          <cell r="C1160" t="str">
            <v>Prestación de servicios</v>
          </cell>
        </row>
        <row r="1161">
          <cell r="B1161">
            <v>7041</v>
          </cell>
          <cell r="C1161" t="str">
            <v>Terceros</v>
          </cell>
        </row>
        <row r="1162">
          <cell r="B1162">
            <v>7042</v>
          </cell>
          <cell r="C1162" t="str">
            <v>Relacionadas</v>
          </cell>
        </row>
        <row r="1163">
          <cell r="B1163">
            <v>709</v>
          </cell>
          <cell r="C1163" t="str">
            <v>Devoluciones sobre ventas</v>
          </cell>
        </row>
        <row r="1164">
          <cell r="B1164">
            <v>7091</v>
          </cell>
          <cell r="C1164" t="str">
            <v>Mercaderías – Terceros</v>
          </cell>
        </row>
        <row r="1165">
          <cell r="B1165">
            <v>70911</v>
          </cell>
          <cell r="C1165" t="str">
            <v>Mercaderías manufacturadas</v>
          </cell>
        </row>
        <row r="1166">
          <cell r="B1166">
            <v>70912</v>
          </cell>
          <cell r="C1166" t="str">
            <v>Mercaderías de extracción</v>
          </cell>
        </row>
        <row r="1167">
          <cell r="B1167">
            <v>70913</v>
          </cell>
          <cell r="C1167" t="str">
            <v>Mercaderías agropecuarias y piscícolas</v>
          </cell>
        </row>
        <row r="1168">
          <cell r="B1168">
            <v>70914</v>
          </cell>
          <cell r="C1168" t="str">
            <v>Mercaderías inmuebles</v>
          </cell>
        </row>
        <row r="1169">
          <cell r="B1169">
            <v>70915</v>
          </cell>
          <cell r="C1169" t="str">
            <v>Mercaderías – Otras</v>
          </cell>
        </row>
        <row r="1170">
          <cell r="B1170">
            <v>7092</v>
          </cell>
          <cell r="C1170" t="str">
            <v>Mercaderías – Relacionadas</v>
          </cell>
        </row>
        <row r="1171">
          <cell r="B1171">
            <v>70921</v>
          </cell>
          <cell r="C1171" t="str">
            <v>Mercaderías manufacturadas</v>
          </cell>
        </row>
        <row r="1172">
          <cell r="B1172">
            <v>70922</v>
          </cell>
          <cell r="C1172" t="str">
            <v>Mercaderías de extracción</v>
          </cell>
        </row>
        <row r="1173">
          <cell r="B1173">
            <v>70923</v>
          </cell>
          <cell r="C1173" t="str">
            <v>Mercaderías agropecuarias y piscícolas</v>
          </cell>
        </row>
        <row r="1174">
          <cell r="B1174">
            <v>70924</v>
          </cell>
          <cell r="C1174" t="str">
            <v>Mercaderías inmuebles</v>
          </cell>
        </row>
        <row r="1175">
          <cell r="B1175">
            <v>70925</v>
          </cell>
          <cell r="C1175" t="str">
            <v>Mercaderías – Otras</v>
          </cell>
        </row>
        <row r="1176">
          <cell r="B1176">
            <v>7093</v>
          </cell>
          <cell r="C1176" t="str">
            <v>Productos terminados – Terceros</v>
          </cell>
        </row>
        <row r="1177">
          <cell r="B1177">
            <v>70931</v>
          </cell>
          <cell r="C1177" t="str">
            <v>Productos manufacturados</v>
          </cell>
        </row>
        <row r="1178">
          <cell r="B1178">
            <v>70932</v>
          </cell>
          <cell r="C1178" t="str">
            <v>Productos de extracción terminados</v>
          </cell>
        </row>
        <row r="1179">
          <cell r="B1179">
            <v>70933</v>
          </cell>
          <cell r="C1179" t="str">
            <v>Productos agropecuarios y piscícolas terminados</v>
          </cell>
        </row>
        <row r="1180">
          <cell r="B1180">
            <v>70934</v>
          </cell>
          <cell r="C1180" t="str">
            <v>Productos inmuebles terminados</v>
          </cell>
        </row>
        <row r="1181">
          <cell r="B1181">
            <v>70935</v>
          </cell>
          <cell r="C1181" t="str">
            <v>Existencias de servicios terminados</v>
          </cell>
        </row>
        <row r="1182">
          <cell r="B1182">
            <v>7094</v>
          </cell>
          <cell r="C1182" t="str">
            <v>Productos terminados – Relacionadas</v>
          </cell>
        </row>
        <row r="1183">
          <cell r="B1183">
            <v>70941</v>
          </cell>
          <cell r="C1183" t="str">
            <v>Productos manufacturados</v>
          </cell>
        </row>
        <row r="1184">
          <cell r="B1184">
            <v>70942</v>
          </cell>
          <cell r="C1184" t="str">
            <v>Productos de extracción terminados</v>
          </cell>
        </row>
        <row r="1185">
          <cell r="B1185">
            <v>70943</v>
          </cell>
          <cell r="C1185" t="str">
            <v>Productos agropecuarios y piscícolas terminados</v>
          </cell>
        </row>
        <row r="1186">
          <cell r="B1186">
            <v>70944</v>
          </cell>
          <cell r="C1186" t="str">
            <v>Productos inmuebles terminados</v>
          </cell>
        </row>
        <row r="1187">
          <cell r="B1187">
            <v>70945</v>
          </cell>
          <cell r="C1187" t="str">
            <v>Existencias de servicios terminados</v>
          </cell>
        </row>
        <row r="1188">
          <cell r="B1188">
            <v>7095</v>
          </cell>
          <cell r="C1188" t="str">
            <v>Subproductos, desechos y desperdicios – Terceros</v>
          </cell>
        </row>
        <row r="1189">
          <cell r="B1189">
            <v>70931</v>
          </cell>
          <cell r="C1189" t="str">
            <v>Subproductos</v>
          </cell>
        </row>
        <row r="1190">
          <cell r="B1190">
            <v>70932</v>
          </cell>
          <cell r="C1190" t="str">
            <v>Desechos y desperdicios</v>
          </cell>
        </row>
        <row r="1191">
          <cell r="B1191">
            <v>7096</v>
          </cell>
          <cell r="C1191" t="str">
            <v>Subproductos, desechos y desperdicios – Relacionadas</v>
          </cell>
        </row>
        <row r="1192">
          <cell r="B1192">
            <v>70931</v>
          </cell>
          <cell r="C1192" t="str">
            <v>Subproductos</v>
          </cell>
        </row>
        <row r="1193">
          <cell r="B1193">
            <v>70932</v>
          </cell>
          <cell r="C1193" t="str">
            <v>Desechos y desperdicios</v>
          </cell>
        </row>
        <row r="1194">
          <cell r="B1194">
            <v>7097</v>
          </cell>
          <cell r="C1194" t="str">
            <v>Prestación de servicios</v>
          </cell>
        </row>
        <row r="1195">
          <cell r="B1195">
            <v>70971</v>
          </cell>
          <cell r="C1195" t="str">
            <v>Terceros</v>
          </cell>
        </row>
        <row r="1196">
          <cell r="B1196">
            <v>70972</v>
          </cell>
          <cell r="C1196" t="str">
            <v>Relacionadas</v>
          </cell>
        </row>
        <row r="1197">
          <cell r="B1197">
            <v>71</v>
          </cell>
          <cell r="C1197" t="str">
            <v>VARIACIÓN DE LA PRODUCCIÓN ALMACENADA</v>
          </cell>
        </row>
        <row r="1198">
          <cell r="B1198">
            <v>711</v>
          </cell>
          <cell r="C1198" t="str">
            <v>Variación de productos terminados</v>
          </cell>
        </row>
        <row r="1199">
          <cell r="B1199">
            <v>7111</v>
          </cell>
          <cell r="C1199" t="str">
            <v>Productos manufacturados</v>
          </cell>
        </row>
        <row r="1200">
          <cell r="B1200">
            <v>7112</v>
          </cell>
          <cell r="C1200" t="str">
            <v>Productos de extracción terminados</v>
          </cell>
        </row>
        <row r="1201">
          <cell r="B1201">
            <v>7113</v>
          </cell>
          <cell r="C1201" t="str">
            <v>Productos agropecuarios y  piscícolas terminados</v>
          </cell>
        </row>
        <row r="1202">
          <cell r="B1202">
            <v>7114</v>
          </cell>
          <cell r="C1202" t="str">
            <v>Productos inmuebles terminados</v>
          </cell>
        </row>
        <row r="1203">
          <cell r="B1203">
            <v>7115</v>
          </cell>
          <cell r="C1203" t="str">
            <v>Existencias de servicios terminados</v>
          </cell>
        </row>
        <row r="1204">
          <cell r="B1204">
            <v>712</v>
          </cell>
          <cell r="C1204" t="str">
            <v>Variación de subproductos, desechos y desperdicios</v>
          </cell>
        </row>
        <row r="1205">
          <cell r="B1205">
            <v>7121</v>
          </cell>
          <cell r="C1205" t="str">
            <v>Subproductos</v>
          </cell>
        </row>
        <row r="1206">
          <cell r="B1206">
            <v>7122</v>
          </cell>
          <cell r="C1206" t="str">
            <v>Desechos y desperdicios</v>
          </cell>
        </row>
        <row r="1207">
          <cell r="B1207">
            <v>713</v>
          </cell>
          <cell r="C1207" t="str">
            <v>Variación de productos en proceso</v>
          </cell>
        </row>
        <row r="1208">
          <cell r="B1208">
            <v>7131</v>
          </cell>
          <cell r="C1208" t="str">
            <v>Productos en proceso de manufactura</v>
          </cell>
        </row>
        <row r="1209">
          <cell r="B1209">
            <v>7132</v>
          </cell>
          <cell r="C1209" t="str">
            <v>Productos extraídos en proceso de transformación</v>
          </cell>
        </row>
        <row r="1210">
          <cell r="B1210">
            <v>7133</v>
          </cell>
          <cell r="C1210" t="str">
            <v>Productos agropecuarios y piscícolas en proceso</v>
          </cell>
        </row>
        <row r="1211">
          <cell r="B1211">
            <v>7134</v>
          </cell>
          <cell r="C1211" t="str">
            <v>Productos inmuebles en proceso</v>
          </cell>
        </row>
        <row r="1212">
          <cell r="B1212">
            <v>7135</v>
          </cell>
          <cell r="C1212" t="str">
            <v>Existencias de servicios en proceso</v>
          </cell>
        </row>
        <row r="1213">
          <cell r="B1213">
            <v>7138</v>
          </cell>
          <cell r="C1213" t="str">
            <v>Otros productos en proceso</v>
          </cell>
        </row>
        <row r="1214">
          <cell r="B1214">
            <v>714</v>
          </cell>
          <cell r="C1214" t="str">
            <v>Variación de envases y embalajes</v>
          </cell>
        </row>
        <row r="1215">
          <cell r="B1215">
            <v>7141</v>
          </cell>
          <cell r="C1215" t="str">
            <v>Envases</v>
          </cell>
        </row>
        <row r="1216">
          <cell r="B1216">
            <v>7142</v>
          </cell>
          <cell r="C1216" t="str">
            <v>Embalajes</v>
          </cell>
        </row>
        <row r="1217">
          <cell r="B1217">
            <v>715</v>
          </cell>
          <cell r="C1217" t="str">
            <v>Variación de existencias de servicios</v>
          </cell>
        </row>
        <row r="1218">
          <cell r="B1218">
            <v>72</v>
          </cell>
          <cell r="C1218" t="str">
            <v>PRODUCCIÓN DE ACTIVO INMOVILIZADO</v>
          </cell>
        </row>
        <row r="1219">
          <cell r="B1219">
            <v>721</v>
          </cell>
          <cell r="C1219" t="str">
            <v>Inversiones inmobiliarias</v>
          </cell>
        </row>
        <row r="1220">
          <cell r="B1220">
            <v>7211</v>
          </cell>
          <cell r="C1220" t="str">
            <v>Edificaciones</v>
          </cell>
        </row>
        <row r="1221">
          <cell r="B1221">
            <v>722</v>
          </cell>
          <cell r="C1221" t="str">
            <v>Inmuebles, maquinaria y equipo</v>
          </cell>
        </row>
        <row r="1222">
          <cell r="B1222">
            <v>7221</v>
          </cell>
          <cell r="C1222" t="str">
            <v>Edificaciones</v>
          </cell>
        </row>
        <row r="1223">
          <cell r="B1223">
            <v>7222</v>
          </cell>
          <cell r="C1223" t="str">
            <v>Maquinarias y otros equipos de explotación</v>
          </cell>
        </row>
        <row r="1224">
          <cell r="B1224">
            <v>7223</v>
          </cell>
          <cell r="C1224" t="str">
            <v>Equipo de transporte</v>
          </cell>
        </row>
        <row r="1225">
          <cell r="B1225">
            <v>7224</v>
          </cell>
          <cell r="C1225" t="str">
            <v>Muebles y enseres</v>
          </cell>
        </row>
        <row r="1226">
          <cell r="B1226">
            <v>7225</v>
          </cell>
          <cell r="C1226" t="str">
            <v>Equipos diversos</v>
          </cell>
        </row>
        <row r="1227">
          <cell r="B1227">
            <v>7226</v>
          </cell>
          <cell r="C1227" t="str">
            <v>Equipo de comunicación</v>
          </cell>
        </row>
        <row r="1228">
          <cell r="B1228">
            <v>7227</v>
          </cell>
          <cell r="C1228" t="str">
            <v>Equipo de seguridad</v>
          </cell>
        </row>
        <row r="1229">
          <cell r="B1229">
            <v>7228</v>
          </cell>
          <cell r="C1229" t="str">
            <v>Otros equipos</v>
          </cell>
        </row>
        <row r="1230">
          <cell r="B1230">
            <v>723</v>
          </cell>
          <cell r="C1230" t="str">
            <v>Intangibles</v>
          </cell>
        </row>
        <row r="1231">
          <cell r="B1231">
            <v>7231</v>
          </cell>
          <cell r="C1231" t="str">
            <v>Programas de computadora (software)</v>
          </cell>
        </row>
        <row r="1232">
          <cell r="B1232">
            <v>7232</v>
          </cell>
          <cell r="C1232" t="str">
            <v>Costos de exploración y desarrollo</v>
          </cell>
        </row>
        <row r="1233">
          <cell r="B1233">
            <v>7233</v>
          </cell>
          <cell r="C1233" t="str">
            <v>Fórmulas, diseños y prototipos</v>
          </cell>
        </row>
        <row r="1234">
          <cell r="B1234">
            <v>724</v>
          </cell>
          <cell r="C1234" t="str">
            <v>Activos biológicos</v>
          </cell>
        </row>
        <row r="1235">
          <cell r="B1235">
            <v>7241</v>
          </cell>
          <cell r="C1235" t="str">
            <v>Activos biológicos en desarrollo de origen animal</v>
          </cell>
        </row>
        <row r="1236">
          <cell r="B1236">
            <v>7242</v>
          </cell>
          <cell r="C1236" t="str">
            <v>Activos biológicos en desarrollo de origen vegetal</v>
          </cell>
        </row>
        <row r="1237">
          <cell r="B1237">
            <v>745</v>
          </cell>
          <cell r="C1237" t="str">
            <v>Costos de financiación capitalizados</v>
          </cell>
        </row>
        <row r="1238">
          <cell r="B1238">
            <v>7251</v>
          </cell>
          <cell r="C1238" t="str">
            <v>Costos de financiación – Inversiones inmobiliarias</v>
          </cell>
        </row>
        <row r="1239">
          <cell r="B1239">
            <v>72511</v>
          </cell>
          <cell r="C1239" t="str">
            <v>Costos de financiación –Inversiones inmobiliarias –Edificaciones</v>
          </cell>
        </row>
        <row r="1240">
          <cell r="B1240">
            <v>7252</v>
          </cell>
          <cell r="C1240" t="str">
            <v>Costos de financiación – inmuebles, maquinaria y equipo</v>
          </cell>
        </row>
        <row r="1241">
          <cell r="B1241">
            <v>72521</v>
          </cell>
          <cell r="C1241" t="str">
            <v>Edificaciones</v>
          </cell>
        </row>
        <row r="1242">
          <cell r="B1242">
            <v>72522</v>
          </cell>
          <cell r="C1242" t="str">
            <v>Maquinarias y otros equipos de explotación</v>
          </cell>
        </row>
        <row r="1243">
          <cell r="B1243">
            <v>7253</v>
          </cell>
          <cell r="C1243" t="str">
            <v>Costos de financiación – Intangibles</v>
          </cell>
        </row>
        <row r="1244">
          <cell r="B1244">
            <v>7254</v>
          </cell>
          <cell r="C1244" t="str">
            <v>Costos de financiación – Activos biológicos en desarrollo</v>
          </cell>
        </row>
        <row r="1245">
          <cell r="B1245">
            <v>72541</v>
          </cell>
          <cell r="C1245" t="str">
            <v>Activos biológicos de origen animal</v>
          </cell>
        </row>
        <row r="1246">
          <cell r="B1246">
            <v>72542</v>
          </cell>
          <cell r="C1246" t="str">
            <v>Activos biológicos de origen vegetal</v>
          </cell>
        </row>
        <row r="1247">
          <cell r="B1247">
            <v>73</v>
          </cell>
          <cell r="C1247" t="str">
            <v>DESCUENTOS, REBAJAS Y BONIFICACIONES OBTENIDOS</v>
          </cell>
        </row>
        <row r="1248">
          <cell r="B1248">
            <v>731</v>
          </cell>
          <cell r="C1248" t="str">
            <v>Descuentos, rebajas y bonificaciones obtenidos</v>
          </cell>
        </row>
        <row r="1249">
          <cell r="B1249">
            <v>7311</v>
          </cell>
          <cell r="C1249" t="str">
            <v>Terceros</v>
          </cell>
        </row>
        <row r="1250">
          <cell r="B1250">
            <v>7312</v>
          </cell>
          <cell r="C1250" t="str">
            <v>Relacionadas</v>
          </cell>
        </row>
        <row r="1251">
          <cell r="B1251">
            <v>74</v>
          </cell>
          <cell r="C1251" t="str">
            <v>DESCUENTOS, REBAJAS Y BONIFICACIONES CONCEDIDOS</v>
          </cell>
        </row>
        <row r="1252">
          <cell r="B1252">
            <v>741</v>
          </cell>
          <cell r="C1252" t="str">
            <v>Descuentos, rebajas y bonificaciones concedidos</v>
          </cell>
        </row>
        <row r="1253">
          <cell r="B1253">
            <v>7411</v>
          </cell>
          <cell r="C1253" t="str">
            <v>Terceros</v>
          </cell>
        </row>
        <row r="1254">
          <cell r="B1254">
            <v>7412</v>
          </cell>
          <cell r="C1254" t="str">
            <v>Relacionadas</v>
          </cell>
        </row>
        <row r="1255">
          <cell r="B1255">
            <v>75</v>
          </cell>
          <cell r="C1255" t="str">
            <v>OTROS INGRESOS DE GESTIÓN</v>
          </cell>
        </row>
        <row r="1256">
          <cell r="B1256">
            <v>751</v>
          </cell>
          <cell r="C1256" t="str">
            <v>Servicios en beneficio del personal</v>
          </cell>
        </row>
        <row r="1257">
          <cell r="B1257">
            <v>752</v>
          </cell>
          <cell r="C1257" t="str">
            <v>Comisiones y corretajes</v>
          </cell>
        </row>
        <row r="1258">
          <cell r="B1258">
            <v>753</v>
          </cell>
          <cell r="C1258" t="str">
            <v>Regalías</v>
          </cell>
        </row>
        <row r="1259">
          <cell r="B1259">
            <v>754</v>
          </cell>
          <cell r="C1259" t="str">
            <v>Alquileres</v>
          </cell>
        </row>
        <row r="1260">
          <cell r="B1260">
            <v>7541</v>
          </cell>
          <cell r="C1260" t="str">
            <v>Terrenos</v>
          </cell>
        </row>
        <row r="1261">
          <cell r="B1261">
            <v>7542</v>
          </cell>
          <cell r="C1261" t="str">
            <v>Edificaciones</v>
          </cell>
        </row>
        <row r="1262">
          <cell r="B1262">
            <v>75453</v>
          </cell>
          <cell r="C1262" t="str">
            <v>Maquinarias y equipos de explotación</v>
          </cell>
        </row>
        <row r="1263">
          <cell r="B1263">
            <v>7544</v>
          </cell>
          <cell r="C1263" t="str">
            <v>Equipo de transporte</v>
          </cell>
        </row>
        <row r="1264">
          <cell r="B1264">
            <v>7545</v>
          </cell>
          <cell r="C1264" t="str">
            <v>Equipos diversos</v>
          </cell>
        </row>
        <row r="1265">
          <cell r="B1265">
            <v>755</v>
          </cell>
          <cell r="C1265" t="str">
            <v>Recuperación de cuentas de valuación</v>
          </cell>
        </row>
        <row r="1266">
          <cell r="B1266">
            <v>7551</v>
          </cell>
          <cell r="C1266" t="str">
            <v>Recuperación - Cuentas de cobranza dudosa</v>
          </cell>
        </row>
        <row r="1267">
          <cell r="B1267">
            <v>7552</v>
          </cell>
          <cell r="C1267" t="str">
            <v>Recuperación - Desvalorización de existencias</v>
          </cell>
        </row>
        <row r="1268">
          <cell r="B1268">
            <v>7553</v>
          </cell>
          <cell r="C1268" t="str">
            <v>Recuperación – Desvalorización de inversiones mobiliarias</v>
          </cell>
        </row>
        <row r="1269">
          <cell r="B1269">
            <v>756</v>
          </cell>
          <cell r="C1269" t="str">
            <v>Enajenación de activos inmovilizados</v>
          </cell>
        </row>
        <row r="1270">
          <cell r="B1270">
            <v>7561</v>
          </cell>
          <cell r="C1270" t="str">
            <v>Inversiones inmobiliarias</v>
          </cell>
        </row>
        <row r="1271">
          <cell r="B1271">
            <v>7562</v>
          </cell>
          <cell r="C1271" t="str">
            <v>Activos adquiridos en arrendamiento financiero</v>
          </cell>
        </row>
        <row r="1272">
          <cell r="B1272">
            <v>7563</v>
          </cell>
          <cell r="C1272" t="str">
            <v>Inmuebles, maquinaria y equipo</v>
          </cell>
        </row>
        <row r="1273">
          <cell r="B1273">
            <v>7564</v>
          </cell>
          <cell r="C1273" t="str">
            <v>Intangibles</v>
          </cell>
        </row>
        <row r="1274">
          <cell r="B1274">
            <v>7565</v>
          </cell>
          <cell r="C1274" t="str">
            <v>Activos biológicos</v>
          </cell>
        </row>
        <row r="1275">
          <cell r="B1275">
            <v>754</v>
          </cell>
          <cell r="C1275" t="str">
            <v>Recuperación de deterioro de cuentas de activos inmovilizados</v>
          </cell>
        </row>
        <row r="1276">
          <cell r="B1276">
            <v>759</v>
          </cell>
          <cell r="C1276" t="str">
            <v>Otros ingresos de gestión</v>
          </cell>
        </row>
        <row r="1277">
          <cell r="B1277">
            <v>7591</v>
          </cell>
          <cell r="C1277" t="str">
            <v>Subsidios gubernamentales</v>
          </cell>
        </row>
        <row r="1278">
          <cell r="B1278">
            <v>76</v>
          </cell>
          <cell r="C1278" t="str">
            <v>GANANCIA POR MEDICIÓN DE ACTIVOS NO FINANCIEROS AL VALOR RAZONABLE</v>
          </cell>
        </row>
        <row r="1279">
          <cell r="B1279">
            <v>761</v>
          </cell>
          <cell r="C1279" t="str">
            <v>ctivo realizable</v>
          </cell>
        </row>
        <row r="1280">
          <cell r="B1280">
            <v>7611</v>
          </cell>
          <cell r="C1280" t="str">
            <v>Mercaderías</v>
          </cell>
        </row>
        <row r="1281">
          <cell r="B1281">
            <v>7612</v>
          </cell>
          <cell r="C1281" t="str">
            <v>Productos en proceso</v>
          </cell>
        </row>
        <row r="1282">
          <cell r="B1282">
            <v>7613</v>
          </cell>
          <cell r="C1282" t="str">
            <v>Activos no corrientes mantenidos para la venta</v>
          </cell>
        </row>
        <row r="1283">
          <cell r="B1283">
            <v>762</v>
          </cell>
          <cell r="C1283" t="str">
            <v>Activo inmovilizado</v>
          </cell>
        </row>
        <row r="1284">
          <cell r="B1284">
            <v>7621</v>
          </cell>
          <cell r="C1284" t="str">
            <v>Inversiones inmobiliarias</v>
          </cell>
        </row>
        <row r="1285">
          <cell r="B1285">
            <v>7622</v>
          </cell>
          <cell r="C1285" t="str">
            <v>Activos biológicos</v>
          </cell>
        </row>
        <row r="1286">
          <cell r="B1286">
            <v>763</v>
          </cell>
          <cell r="C1286" t="str">
            <v>Participación en los resultados de subsidiarias y asociadas bajo el método del valor patrimonial</v>
          </cell>
        </row>
        <row r="1287">
          <cell r="B1287">
            <v>764</v>
          </cell>
          <cell r="C1287" t="str">
            <v>Ingresos por participaciones en negocios conjuntos</v>
          </cell>
        </row>
        <row r="1288">
          <cell r="B1288">
            <v>77</v>
          </cell>
          <cell r="C1288" t="str">
            <v>INGRESOS FINANCIEROS</v>
          </cell>
        </row>
        <row r="1289">
          <cell r="B1289">
            <v>774</v>
          </cell>
          <cell r="C1289" t="str">
            <v>Ganancia por instrumento financiero derivado</v>
          </cell>
        </row>
        <row r="1290">
          <cell r="B1290">
            <v>772</v>
          </cell>
          <cell r="C1290" t="str">
            <v>Rendimientos ganados</v>
          </cell>
        </row>
        <row r="1291">
          <cell r="B1291">
            <v>7721</v>
          </cell>
          <cell r="C1291" t="str">
            <v>Depósitos en Instituciones Financieras</v>
          </cell>
        </row>
        <row r="1292">
          <cell r="B1292">
            <v>7722</v>
          </cell>
          <cell r="C1292" t="str">
            <v>Cuentas por cobrar comerciales</v>
          </cell>
        </row>
        <row r="1293">
          <cell r="B1293">
            <v>7723</v>
          </cell>
          <cell r="C1293" t="str">
            <v>Préstamos otorgados</v>
          </cell>
        </row>
        <row r="1294">
          <cell r="B1294">
            <v>7724</v>
          </cell>
          <cell r="C1294" t="str">
            <v>Inversiones a ser mantenidas hasta el vencimiento</v>
          </cell>
        </row>
        <row r="1295">
          <cell r="B1295">
            <v>7725</v>
          </cell>
          <cell r="C1295" t="str">
            <v>Instrumentos financieros representativos de derecho patrimonial</v>
          </cell>
        </row>
        <row r="1296">
          <cell r="B1296">
            <v>773</v>
          </cell>
          <cell r="C1296" t="str">
            <v>Dividendos</v>
          </cell>
        </row>
        <row r="1297">
          <cell r="B1297">
            <v>775</v>
          </cell>
          <cell r="C1297" t="str">
            <v>Descuentos obtenidos por pronto pago</v>
          </cell>
        </row>
        <row r="1298">
          <cell r="B1298">
            <v>776</v>
          </cell>
          <cell r="C1298" t="str">
            <v>Diferencia en cambio</v>
          </cell>
        </row>
        <row r="1299">
          <cell r="B1299">
            <v>777</v>
          </cell>
          <cell r="C1299" t="str">
            <v>Ganancia por medición de activos y pasivos financieros al valor razonable</v>
          </cell>
        </row>
        <row r="1300">
          <cell r="B1300">
            <v>779</v>
          </cell>
          <cell r="C1300" t="str">
            <v>Otros ingresos financieros</v>
          </cell>
        </row>
        <row r="1301">
          <cell r="B1301">
            <v>7792</v>
          </cell>
          <cell r="C1301" t="str">
            <v>Ingresos financieros en medición a valor descontado</v>
          </cell>
        </row>
        <row r="1302">
          <cell r="B1302">
            <v>78</v>
          </cell>
          <cell r="C1302" t="str">
            <v>CARGAS CUBIERTAS POR PROVISIONES</v>
          </cell>
        </row>
        <row r="1303">
          <cell r="B1303">
            <v>781</v>
          </cell>
          <cell r="C1303" t="str">
            <v>Cargas cubiertas por provisiones</v>
          </cell>
        </row>
        <row r="1304">
          <cell r="B1304">
            <v>79</v>
          </cell>
          <cell r="C1304" t="str">
            <v>CARGAS IMPUTABLES A CUENTAS DE COSTOS Y GASTOS</v>
          </cell>
        </row>
        <row r="1305">
          <cell r="B1305">
            <v>791</v>
          </cell>
          <cell r="C1305" t="str">
            <v>Cargas imputables a cuentas de costos y gastos</v>
          </cell>
        </row>
        <row r="1306">
          <cell r="B1306">
            <v>7911</v>
          </cell>
          <cell r="C1306" t="str">
            <v>Costo de Producción</v>
          </cell>
        </row>
        <row r="1307">
          <cell r="B1307">
            <v>7912</v>
          </cell>
          <cell r="C1307" t="str">
            <v xml:space="preserve">Gastos Administrativos </v>
          </cell>
        </row>
        <row r="1308">
          <cell r="B1308">
            <v>7913</v>
          </cell>
          <cell r="C1308" t="str">
            <v>Gastos de Venta</v>
          </cell>
        </row>
        <row r="1309">
          <cell r="B1309">
            <v>792</v>
          </cell>
          <cell r="C1309" t="str">
            <v>Gastos financieros imputables a cuentas de existencias</v>
          </cell>
        </row>
        <row r="1310">
          <cell r="B1310">
            <v>80</v>
          </cell>
          <cell r="C1310" t="str">
            <v>MARGEN COMERCIAL</v>
          </cell>
        </row>
        <row r="1311">
          <cell r="B1311">
            <v>801</v>
          </cell>
          <cell r="C1311" t="str">
            <v>Margen comercial</v>
          </cell>
        </row>
        <row r="1312">
          <cell r="B1312">
            <v>81</v>
          </cell>
          <cell r="C1312" t="str">
            <v>PRODUCCIÓN DEL EJERCICIO</v>
          </cell>
        </row>
        <row r="1313">
          <cell r="B1313">
            <v>811</v>
          </cell>
          <cell r="C1313" t="str">
            <v>Producción de bienes</v>
          </cell>
        </row>
        <row r="1314">
          <cell r="B1314">
            <v>812</v>
          </cell>
          <cell r="C1314" t="str">
            <v>Producción de servicios</v>
          </cell>
        </row>
        <row r="1315">
          <cell r="B1315">
            <v>813</v>
          </cell>
          <cell r="C1315" t="str">
            <v>Producción de activo inmovilizado</v>
          </cell>
        </row>
        <row r="1316">
          <cell r="B1316">
            <v>82</v>
          </cell>
          <cell r="C1316" t="str">
            <v>VALOR AGREGADO</v>
          </cell>
        </row>
        <row r="1317">
          <cell r="B1317">
            <v>821</v>
          </cell>
          <cell r="C1317" t="str">
            <v>Valor agregado</v>
          </cell>
        </row>
        <row r="1318">
          <cell r="B1318">
            <v>83</v>
          </cell>
          <cell r="C1318" t="str">
            <v>EXCEDENTE BRUTO (INSUFICIENCIA BRUTA) DE EXPLOTACIÓN</v>
          </cell>
        </row>
        <row r="1319">
          <cell r="B1319">
            <v>831</v>
          </cell>
          <cell r="C1319" t="str">
            <v>Excedente bruto (insuficiencia bruta) de explotación</v>
          </cell>
        </row>
        <row r="1320">
          <cell r="B1320">
            <v>84</v>
          </cell>
          <cell r="C1320" t="str">
            <v>RESULTADO DE EXPLOTACIÓN</v>
          </cell>
        </row>
        <row r="1321">
          <cell r="B1321">
            <v>841</v>
          </cell>
          <cell r="C1321" t="str">
            <v>Resultado de explotación</v>
          </cell>
        </row>
        <row r="1322">
          <cell r="B1322">
            <v>85</v>
          </cell>
          <cell r="C1322" t="str">
            <v>RESULTADO ANTES DE PARTICIPACIONES E IMPUESTOS</v>
          </cell>
        </row>
        <row r="1323">
          <cell r="B1323">
            <v>851</v>
          </cell>
          <cell r="C1323" t="str">
            <v>Resultado antes de participaciones e impuestos</v>
          </cell>
        </row>
        <row r="1324">
          <cell r="B1324">
            <v>87</v>
          </cell>
          <cell r="C1324" t="str">
            <v>PARTICIPACIONES DE LOS TRABAJADORES</v>
          </cell>
        </row>
        <row r="1325">
          <cell r="B1325">
            <v>871</v>
          </cell>
          <cell r="C1325" t="str">
            <v>Participación de los trabajadores – corriente</v>
          </cell>
        </row>
        <row r="1326">
          <cell r="B1326">
            <v>872</v>
          </cell>
          <cell r="C1326" t="str">
            <v>Participación de los trabajadores – diferida</v>
          </cell>
        </row>
        <row r="1327">
          <cell r="B1327">
            <v>88</v>
          </cell>
          <cell r="C1327" t="str">
            <v>IMPUESTO A LA RENTA</v>
          </cell>
        </row>
        <row r="1328">
          <cell r="B1328">
            <v>881</v>
          </cell>
          <cell r="C1328" t="str">
            <v>Impuesto a la renta – corriente</v>
          </cell>
        </row>
        <row r="1329">
          <cell r="B1329">
            <v>882</v>
          </cell>
          <cell r="C1329" t="str">
            <v>Impuesto a la renta - diferido</v>
          </cell>
        </row>
        <row r="1330">
          <cell r="B1330">
            <v>89</v>
          </cell>
          <cell r="C1330" t="str">
            <v>DETERMINACIÓN DEL RESULTADO DEL EJERCICIO</v>
          </cell>
        </row>
        <row r="1331">
          <cell r="B1331">
            <v>891</v>
          </cell>
          <cell r="C1331" t="str">
            <v>Utilidad</v>
          </cell>
        </row>
        <row r="1332">
          <cell r="B1332">
            <v>892</v>
          </cell>
          <cell r="C1332" t="str">
            <v>Pérdida</v>
          </cell>
        </row>
        <row r="1333">
          <cell r="B1333">
            <v>92</v>
          </cell>
          <cell r="C1333" t="str">
            <v>GASTO DE FABRICACION</v>
          </cell>
        </row>
        <row r="1334">
          <cell r="B1334">
            <v>94</v>
          </cell>
          <cell r="C1334" t="str">
            <v xml:space="preserve">GASTOS ADMINISTRATIVOS </v>
          </cell>
        </row>
        <row r="1335">
          <cell r="B1335">
            <v>95</v>
          </cell>
          <cell r="C1335" t="str">
            <v>GASTOS DE VENTA</v>
          </cell>
        </row>
        <row r="1336">
          <cell r="B1336">
            <v>96</v>
          </cell>
          <cell r="C1336" t="str">
            <v>GASTOS FINANCIEROS</v>
          </cell>
        </row>
        <row r="1344">
          <cell r="B1344" t="str">
            <v>01</v>
          </cell>
          <cell r="C1344" t="str">
            <v>BIENES Y VALORES ENTREGADOS</v>
          </cell>
        </row>
        <row r="1345">
          <cell r="B1345" t="str">
            <v>011</v>
          </cell>
          <cell r="C1345" t="str">
            <v>Bienes en préstamo, custodia y no capitalizables</v>
          </cell>
        </row>
        <row r="1346">
          <cell r="B1346" t="str">
            <v>0111</v>
          </cell>
          <cell r="C1346" t="str">
            <v>Bienes en préstamo</v>
          </cell>
        </row>
        <row r="1347">
          <cell r="B1347" t="str">
            <v>0112</v>
          </cell>
          <cell r="C1347" t="str">
            <v>Bienes en custodia</v>
          </cell>
        </row>
        <row r="1348">
          <cell r="B1348" t="str">
            <v>012</v>
          </cell>
          <cell r="C1348" t="str">
            <v>Valores y bienes entregados en garantia</v>
          </cell>
        </row>
        <row r="1349">
          <cell r="B1349" t="str">
            <v>0121</v>
          </cell>
          <cell r="C1349" t="str">
            <v>Cartas Fianza</v>
          </cell>
        </row>
        <row r="1350">
          <cell r="B1350" t="str">
            <v>0122</v>
          </cell>
          <cell r="C1350" t="str">
            <v>Cuentas por cobrar</v>
          </cell>
        </row>
        <row r="1351">
          <cell r="B1351" t="str">
            <v>0123</v>
          </cell>
          <cell r="C1351" t="str">
            <v>Existencias</v>
          </cell>
        </row>
        <row r="1352">
          <cell r="B1352" t="str">
            <v>0124</v>
          </cell>
          <cell r="C1352" t="str">
            <v>Inversión mobiliaria</v>
          </cell>
        </row>
        <row r="1353">
          <cell r="B1353" t="str">
            <v>0125</v>
          </cell>
          <cell r="C1353" t="str">
            <v>Inversión inmobiliaria</v>
          </cell>
        </row>
        <row r="1354">
          <cell r="B1354" t="str">
            <v>0126</v>
          </cell>
          <cell r="C1354" t="str">
            <v>Inmuebles, maquinaria y equipo</v>
          </cell>
        </row>
        <row r="1355">
          <cell r="B1355" t="str">
            <v>0127</v>
          </cell>
          <cell r="C1355" t="str">
            <v>Intangibles</v>
          </cell>
        </row>
        <row r="1356">
          <cell r="B1356" t="str">
            <v>0128</v>
          </cell>
          <cell r="C1356" t="str">
            <v>Activos biológicos</v>
          </cell>
        </row>
        <row r="1357">
          <cell r="B1357" t="str">
            <v>013</v>
          </cell>
          <cell r="C1357" t="str">
            <v>Activos realizables entregados en consignación</v>
          </cell>
        </row>
        <row r="1358">
          <cell r="B1358" t="str">
            <v>02</v>
          </cell>
          <cell r="C1358" t="str">
            <v>DERECHOS SOBRE INSTRUMENTOS FINANCIEROS DERIVADOS</v>
          </cell>
        </row>
        <row r="1359">
          <cell r="B1359" t="str">
            <v>021</v>
          </cell>
          <cell r="C1359" t="str">
            <v>Contratos a futuro</v>
          </cell>
        </row>
        <row r="1360">
          <cell r="B1360" t="str">
            <v>022</v>
          </cell>
          <cell r="C1360" t="str">
            <v>Contratos a término (forward)</v>
          </cell>
        </row>
        <row r="1361">
          <cell r="B1361" t="str">
            <v>023</v>
          </cell>
          <cell r="C1361" t="str">
            <v>Permutas financieras (swap)</v>
          </cell>
        </row>
        <row r="1362">
          <cell r="B1362" t="str">
            <v>024</v>
          </cell>
          <cell r="C1362" t="str">
            <v>Contratos de opción</v>
          </cell>
        </row>
        <row r="1363">
          <cell r="B1363" t="str">
            <v>03</v>
          </cell>
          <cell r="C1363" t="str">
            <v>OTRAS CUENTAS DE ORDEN DEUDORAS</v>
          </cell>
        </row>
        <row r="1364">
          <cell r="B1364" t="str">
            <v>031</v>
          </cell>
          <cell r="C1364" t="str">
            <v>Contratos aprobados</v>
          </cell>
        </row>
        <row r="1365">
          <cell r="B1365" t="str">
            <v>0311</v>
          </cell>
          <cell r="C1365" t="str">
            <v>Contratos en ejecución</v>
          </cell>
        </row>
        <row r="1366">
          <cell r="B1366" t="str">
            <v>0312</v>
          </cell>
          <cell r="C1366" t="str">
            <v>Contratos en trámite</v>
          </cell>
        </row>
        <row r="1367">
          <cell r="B1367" t="str">
            <v>032</v>
          </cell>
          <cell r="C1367" t="str">
            <v>Bienes dados de baja</v>
          </cell>
        </row>
        <row r="1368">
          <cell r="B1368" t="str">
            <v>0321</v>
          </cell>
          <cell r="C1368" t="str">
            <v>Suministros</v>
          </cell>
        </row>
        <row r="1369">
          <cell r="B1369" t="str">
            <v>0322</v>
          </cell>
          <cell r="C1369" t="str">
            <v>Inmuebles, maquinaria y equipo</v>
          </cell>
        </row>
        <row r="1370">
          <cell r="B1370" t="str">
            <v>039</v>
          </cell>
          <cell r="C1370" t="str">
            <v>Diversas</v>
          </cell>
        </row>
        <row r="1371">
          <cell r="B1371" t="str">
            <v>0391</v>
          </cell>
          <cell r="C1371" t="str">
            <v>Perdidas por liquidación</v>
          </cell>
        </row>
        <row r="1372">
          <cell r="B1372" t="str">
            <v>04</v>
          </cell>
          <cell r="C1372" t="str">
            <v>DEUDORAS POR EL CONTRARIO</v>
          </cell>
        </row>
        <row r="1373">
          <cell r="B1373" t="str">
            <v>06</v>
          </cell>
          <cell r="C1373" t="str">
            <v>BIENES Y VALORES RECIBIDOS</v>
          </cell>
        </row>
        <row r="1374">
          <cell r="B1374" t="str">
            <v>061</v>
          </cell>
          <cell r="C1374" t="str">
            <v>Bienes recibidos en préstamo y custodia</v>
          </cell>
        </row>
        <row r="1375">
          <cell r="B1375" t="str">
            <v>0611</v>
          </cell>
          <cell r="C1375" t="str">
            <v>Bienes recibidos en préstamo</v>
          </cell>
        </row>
        <row r="1376">
          <cell r="B1376" t="str">
            <v>0612</v>
          </cell>
          <cell r="C1376" t="str">
            <v>Bienes recibidos en custodia</v>
          </cell>
        </row>
        <row r="1377">
          <cell r="B1377" t="str">
            <v>062</v>
          </cell>
          <cell r="C1377" t="str">
            <v>Valores y bienes recibidos en garantia</v>
          </cell>
        </row>
        <row r="1378">
          <cell r="B1378" t="str">
            <v>0621</v>
          </cell>
          <cell r="C1378" t="str">
            <v>Cartas Fianza</v>
          </cell>
        </row>
        <row r="1379">
          <cell r="B1379" t="str">
            <v>0622</v>
          </cell>
          <cell r="C1379" t="str">
            <v>Cuentas por cobrar</v>
          </cell>
        </row>
        <row r="1380">
          <cell r="B1380" t="str">
            <v>0623</v>
          </cell>
          <cell r="C1380" t="str">
            <v>Existencias</v>
          </cell>
        </row>
        <row r="1381">
          <cell r="B1381" t="str">
            <v>0624</v>
          </cell>
          <cell r="C1381" t="str">
            <v>Inversión mobiliaria</v>
          </cell>
        </row>
        <row r="1382">
          <cell r="B1382" t="str">
            <v>0625</v>
          </cell>
          <cell r="C1382" t="str">
            <v>Inversión inmobiliaria</v>
          </cell>
        </row>
        <row r="1383">
          <cell r="B1383" t="str">
            <v>0626</v>
          </cell>
          <cell r="C1383" t="str">
            <v>Inmuebles, maquinaria y equipo</v>
          </cell>
        </row>
        <row r="1384">
          <cell r="B1384" t="str">
            <v>0627</v>
          </cell>
          <cell r="C1384" t="str">
            <v>Intangibles</v>
          </cell>
        </row>
        <row r="1385">
          <cell r="B1385" t="str">
            <v>0628</v>
          </cell>
          <cell r="C1385" t="str">
            <v>Activos biológicos</v>
          </cell>
        </row>
        <row r="1386">
          <cell r="B1386" t="str">
            <v>063</v>
          </cell>
          <cell r="C1386" t="str">
            <v>Activos realizables recibidos en consignación</v>
          </cell>
        </row>
        <row r="1387">
          <cell r="B1387" t="str">
            <v>07</v>
          </cell>
          <cell r="C1387" t="str">
            <v>COMPROMISOS SOBRE INSTRUMENTOS FINANCIEROS DERIVADOS</v>
          </cell>
        </row>
        <row r="1388">
          <cell r="B1388" t="str">
            <v>071</v>
          </cell>
          <cell r="C1388" t="str">
            <v>Contratos a futuro</v>
          </cell>
        </row>
        <row r="1389">
          <cell r="B1389" t="str">
            <v>072</v>
          </cell>
          <cell r="C1389" t="str">
            <v>Contratos a término (forward)</v>
          </cell>
        </row>
        <row r="1390">
          <cell r="B1390" t="str">
            <v>073</v>
          </cell>
          <cell r="C1390" t="str">
            <v>Permutas financieras (swap)</v>
          </cell>
        </row>
        <row r="1391">
          <cell r="B1391" t="str">
            <v>074</v>
          </cell>
          <cell r="C1391" t="str">
            <v>Contratos de opción</v>
          </cell>
        </row>
        <row r="1392">
          <cell r="B1392" t="str">
            <v>08</v>
          </cell>
          <cell r="C1392" t="str">
            <v>OTRAS CUENTAS DE ORDEN ACREEDORAS</v>
          </cell>
        </row>
        <row r="1393">
          <cell r="B1393" t="str">
            <v>089</v>
          </cell>
          <cell r="C1393" t="str">
            <v>Diversas</v>
          </cell>
        </row>
        <row r="1394">
          <cell r="B1394" t="str">
            <v>0891</v>
          </cell>
          <cell r="C1394" t="str">
            <v>Ganancias por liquidación</v>
          </cell>
        </row>
        <row r="1395">
          <cell r="B1395" t="str">
            <v>09</v>
          </cell>
          <cell r="C1395" t="str">
            <v>ACREEDORAS POR EL CONTRARIO</v>
          </cell>
        </row>
      </sheetData>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C."/>
      <sheetName val="R.V."/>
      <sheetName val="RC"/>
      <sheetName val="60-70"/>
      <sheetName val="10"/>
      <sheetName val="33"/>
      <sheetName val="40"/>
      <sheetName val="62"/>
      <sheetName val="ANAL.60"/>
      <sheetName val="DIARIO"/>
      <sheetName val="Bº COMPROB"/>
      <sheetName val="MAYOR"/>
      <sheetName val="EEFF"/>
      <sheetName val="IMP.RENTA"/>
      <sheetName val="ADICIONES"/>
    </sheetNames>
    <sheetDataSet>
      <sheetData sheetId="0"/>
      <sheetData sheetId="1"/>
      <sheetData sheetId="2">
        <row r="9">
          <cell r="H9">
            <v>6599094</v>
          </cell>
          <cell r="I9">
            <v>1115.2542372881358</v>
          </cell>
        </row>
        <row r="10">
          <cell r="I10">
            <v>0</v>
          </cell>
        </row>
        <row r="11">
          <cell r="I11">
            <v>0</v>
          </cell>
        </row>
        <row r="12">
          <cell r="I12">
            <v>0</v>
          </cell>
        </row>
        <row r="20">
          <cell r="I20">
            <v>0</v>
          </cell>
        </row>
        <row r="21">
          <cell r="I21">
            <v>0</v>
          </cell>
        </row>
        <row r="28">
          <cell r="I28">
            <v>0</v>
          </cell>
        </row>
        <row r="29">
          <cell r="I29">
            <v>0</v>
          </cell>
        </row>
        <row r="30">
          <cell r="I30">
            <v>0</v>
          </cell>
        </row>
        <row r="37">
          <cell r="I37">
            <v>0</v>
          </cell>
        </row>
        <row r="38">
          <cell r="I38">
            <v>0</v>
          </cell>
        </row>
        <row r="39">
          <cell r="I39">
            <v>0</v>
          </cell>
        </row>
        <row r="40">
          <cell r="I40">
            <v>0</v>
          </cell>
        </row>
        <row r="48">
          <cell r="I48">
            <v>0</v>
          </cell>
        </row>
        <row r="49">
          <cell r="I49">
            <v>0</v>
          </cell>
        </row>
        <row r="50">
          <cell r="I50">
            <v>0</v>
          </cell>
        </row>
        <row r="58">
          <cell r="I58">
            <v>0</v>
          </cell>
        </row>
        <row r="59">
          <cell r="I59">
            <v>0</v>
          </cell>
        </row>
        <row r="68">
          <cell r="I68">
            <v>0</v>
          </cell>
        </row>
        <row r="69">
          <cell r="I69">
            <v>0</v>
          </cell>
        </row>
        <row r="77">
          <cell r="I77">
            <v>0</v>
          </cell>
        </row>
        <row r="78">
          <cell r="I78">
            <v>0</v>
          </cell>
        </row>
        <row r="79">
          <cell r="I79">
            <v>0</v>
          </cell>
        </row>
        <row r="80">
          <cell r="I80">
            <v>0</v>
          </cell>
        </row>
        <row r="88">
          <cell r="I88">
            <v>0</v>
          </cell>
        </row>
        <row r="89">
          <cell r="I89">
            <v>0</v>
          </cell>
        </row>
        <row r="90">
          <cell r="I90">
            <v>0</v>
          </cell>
        </row>
        <row r="91">
          <cell r="I91">
            <v>0</v>
          </cell>
        </row>
        <row r="92">
          <cell r="I92">
            <v>0</v>
          </cell>
        </row>
        <row r="93">
          <cell r="I93">
            <v>0</v>
          </cell>
        </row>
        <row r="94">
          <cell r="I94">
            <v>0</v>
          </cell>
        </row>
        <row r="95">
          <cell r="I95">
            <v>0</v>
          </cell>
        </row>
        <row r="103">
          <cell r="H103">
            <v>6364094</v>
          </cell>
          <cell r="I103">
            <v>33.050847457627121</v>
          </cell>
        </row>
        <row r="104">
          <cell r="I104">
            <v>0</v>
          </cell>
        </row>
        <row r="105">
          <cell r="I105">
            <v>0</v>
          </cell>
        </row>
        <row r="106">
          <cell r="I106">
            <v>0</v>
          </cell>
        </row>
        <row r="107">
          <cell r="I107">
            <v>0</v>
          </cell>
        </row>
        <row r="108">
          <cell r="I108">
            <v>0</v>
          </cell>
        </row>
        <row r="116">
          <cell r="I116">
            <v>0</v>
          </cell>
        </row>
        <row r="117">
          <cell r="I117">
            <v>0</v>
          </cell>
        </row>
        <row r="118">
          <cell r="I118">
            <v>0</v>
          </cell>
        </row>
        <row r="128">
          <cell r="H128">
            <v>6364094</v>
          </cell>
          <cell r="I128">
            <v>118.13559322033899</v>
          </cell>
        </row>
        <row r="129">
          <cell r="H129">
            <v>6364094</v>
          </cell>
          <cell r="I129">
            <v>0.84745762711864414</v>
          </cell>
        </row>
        <row r="130">
          <cell r="H130">
            <v>6364094</v>
          </cell>
          <cell r="I130">
            <v>36.262711864406782</v>
          </cell>
        </row>
        <row r="131">
          <cell r="H131">
            <v>6364094</v>
          </cell>
          <cell r="I131">
            <v>109.32203389830509</v>
          </cell>
        </row>
        <row r="132">
          <cell r="H132">
            <v>6364094</v>
          </cell>
          <cell r="I132">
            <v>29.576271186440678</v>
          </cell>
        </row>
        <row r="133">
          <cell r="H133">
            <v>6599094</v>
          </cell>
          <cell r="I133">
            <v>32.203389830508478</v>
          </cell>
        </row>
        <row r="134">
          <cell r="H134">
            <v>653094</v>
          </cell>
          <cell r="I134">
            <v>93.220338983050851</v>
          </cell>
        </row>
        <row r="135">
          <cell r="H135">
            <v>653094</v>
          </cell>
          <cell r="I135">
            <v>0</v>
          </cell>
          <cell r="J135">
            <v>221</v>
          </cell>
        </row>
        <row r="136">
          <cell r="H136">
            <v>6364094</v>
          </cell>
          <cell r="I136">
            <v>4.2372881355932206</v>
          </cell>
        </row>
        <row r="137">
          <cell r="H137">
            <v>6364094</v>
          </cell>
          <cell r="I137">
            <v>118.77118644067798</v>
          </cell>
        </row>
        <row r="138">
          <cell r="H138">
            <v>6599094</v>
          </cell>
          <cell r="I138">
            <v>33.898305084745765</v>
          </cell>
        </row>
        <row r="139">
          <cell r="H139">
            <v>6011</v>
          </cell>
          <cell r="I139">
            <v>76.271186440677965</v>
          </cell>
        </row>
        <row r="140">
          <cell r="H140">
            <v>6364094</v>
          </cell>
          <cell r="I140">
            <v>4.2372881355932206</v>
          </cell>
        </row>
        <row r="141">
          <cell r="H141">
            <v>6560094</v>
          </cell>
          <cell r="I141">
            <v>9.7457627118644066</v>
          </cell>
        </row>
        <row r="142">
          <cell r="H142">
            <v>6560094</v>
          </cell>
          <cell r="I142">
            <v>381.35593220338984</v>
          </cell>
        </row>
        <row r="143">
          <cell r="H143">
            <v>6599094</v>
          </cell>
          <cell r="I143">
            <v>23.728813559322035</v>
          </cell>
        </row>
        <row r="144">
          <cell r="H144">
            <v>6314094</v>
          </cell>
          <cell r="I144">
            <v>0</v>
          </cell>
          <cell r="J144">
            <v>15</v>
          </cell>
        </row>
        <row r="145">
          <cell r="H145">
            <v>651094</v>
          </cell>
          <cell r="I145">
            <v>405</v>
          </cell>
        </row>
        <row r="146">
          <cell r="H146">
            <v>651094</v>
          </cell>
          <cell r="I146">
            <v>67.500000000000014</v>
          </cell>
        </row>
        <row r="147">
          <cell r="H147">
            <v>651094</v>
          </cell>
          <cell r="I147">
            <v>417.15254237288138</v>
          </cell>
        </row>
        <row r="148">
          <cell r="H148">
            <v>651094</v>
          </cell>
          <cell r="I148">
            <v>69.533898305084747</v>
          </cell>
        </row>
        <row r="149">
          <cell r="H149">
            <v>6314094</v>
          </cell>
          <cell r="I149">
            <v>0</v>
          </cell>
          <cell r="J149">
            <v>10</v>
          </cell>
        </row>
        <row r="150">
          <cell r="H150">
            <v>6314094</v>
          </cell>
          <cell r="I150">
            <v>0</v>
          </cell>
          <cell r="J150">
            <v>6</v>
          </cell>
        </row>
        <row r="151">
          <cell r="H151">
            <v>6560094</v>
          </cell>
          <cell r="I151">
            <v>344.06779661016952</v>
          </cell>
        </row>
        <row r="152">
          <cell r="H152">
            <v>6364094</v>
          </cell>
          <cell r="I152">
            <v>40.016949152542374</v>
          </cell>
        </row>
        <row r="153">
          <cell r="H153">
            <v>6364094</v>
          </cell>
          <cell r="I153">
            <v>49.135593220338983</v>
          </cell>
        </row>
        <row r="154">
          <cell r="H154">
            <v>6560094</v>
          </cell>
          <cell r="I154">
            <v>141.86440677966104</v>
          </cell>
        </row>
        <row r="155">
          <cell r="H155">
            <v>6314094</v>
          </cell>
          <cell r="I155">
            <v>24.576271186440678</v>
          </cell>
        </row>
        <row r="156">
          <cell r="H156">
            <v>6560094</v>
          </cell>
          <cell r="I156">
            <v>38.135593220338983</v>
          </cell>
        </row>
        <row r="157">
          <cell r="H157">
            <v>6560094</v>
          </cell>
          <cell r="I157">
            <v>73.186440677966104</v>
          </cell>
        </row>
        <row r="158">
          <cell r="H158">
            <v>6560094</v>
          </cell>
          <cell r="I158">
            <v>50.644067796610173</v>
          </cell>
        </row>
        <row r="159">
          <cell r="H159">
            <v>6560094</v>
          </cell>
          <cell r="I159">
            <v>151.9491525423729</v>
          </cell>
        </row>
        <row r="160">
          <cell r="H160">
            <v>6314094</v>
          </cell>
          <cell r="I160">
            <v>85.677966101694921</v>
          </cell>
          <cell r="J160">
            <v>7.7</v>
          </cell>
        </row>
        <row r="161">
          <cell r="H161">
            <v>6560094</v>
          </cell>
          <cell r="I161">
            <v>12.711864406779661</v>
          </cell>
        </row>
        <row r="162">
          <cell r="H162">
            <v>651094</v>
          </cell>
          <cell r="I162">
            <v>236.25423728813558</v>
          </cell>
        </row>
        <row r="163">
          <cell r="H163">
            <v>651094</v>
          </cell>
          <cell r="I163">
            <v>324.44915254237293</v>
          </cell>
        </row>
        <row r="164">
          <cell r="H164">
            <v>6560094</v>
          </cell>
          <cell r="I164">
            <v>3.5593220338983054</v>
          </cell>
        </row>
        <row r="165">
          <cell r="H165">
            <v>6314094</v>
          </cell>
          <cell r="I165">
            <v>22.033898305084747</v>
          </cell>
        </row>
        <row r="166">
          <cell r="H166">
            <v>6314094</v>
          </cell>
          <cell r="I166">
            <v>0</v>
          </cell>
          <cell r="J166">
            <v>113</v>
          </cell>
        </row>
        <row r="167">
          <cell r="H167">
            <v>6364094</v>
          </cell>
          <cell r="I167">
            <v>110.16949152542374</v>
          </cell>
        </row>
        <row r="168">
          <cell r="H168">
            <v>653094</v>
          </cell>
          <cell r="I168">
            <v>0</v>
          </cell>
          <cell r="J168">
            <v>0.3</v>
          </cell>
        </row>
        <row r="169">
          <cell r="H169">
            <v>653094</v>
          </cell>
          <cell r="I169">
            <v>0</v>
          </cell>
          <cell r="J169">
            <v>7</v>
          </cell>
        </row>
        <row r="170">
          <cell r="H170">
            <v>6314095</v>
          </cell>
          <cell r="I170">
            <v>394.06779661016952</v>
          </cell>
        </row>
        <row r="171">
          <cell r="H171">
            <v>6560094</v>
          </cell>
          <cell r="I171">
            <v>70.33898305084746</v>
          </cell>
        </row>
        <row r="172">
          <cell r="H172">
            <v>6314095</v>
          </cell>
          <cell r="I172">
            <v>0</v>
          </cell>
          <cell r="J172">
            <v>14.5</v>
          </cell>
        </row>
        <row r="173">
          <cell r="H173">
            <v>6599094</v>
          </cell>
          <cell r="I173">
            <v>5.0847457627118651</v>
          </cell>
        </row>
        <row r="174">
          <cell r="I174">
            <v>0</v>
          </cell>
        </row>
        <row r="175">
          <cell r="I175">
            <v>0</v>
          </cell>
        </row>
      </sheetData>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ENU"/>
      <sheetName val="PCGE"/>
      <sheetName val="RUC"/>
      <sheetName val="TAB"/>
      <sheetName val="LRVAT"/>
      <sheetName val="1.1"/>
      <sheetName val="1.2"/>
      <sheetName val="5.1"/>
      <sheetName val="5.2"/>
      <sheetName val="6.1"/>
      <sheetName val="7.1"/>
      <sheetName val="8.1"/>
      <sheetName val="14.1"/>
      <sheetName val="CV"/>
      <sheetName val="CLR"/>
      <sheetName val="LI"/>
      <sheetName val="GUIA PF"/>
      <sheetName val="PS-4ta"/>
      <sheetName val="HT"/>
      <sheetName val="OC"/>
      <sheetName val="Hoja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YUDA "/>
      <sheetName val="FLUJO CONTABLE"/>
      <sheetName val="MONOGRAFIA"/>
      <sheetName val="TABLA"/>
      <sheetName val="LVRTA"/>
      <sheetName val="RUC"/>
      <sheetName val="BALANCE INICIAL"/>
      <sheetName val="REGISTRO DE VENTAS"/>
      <sheetName val="REGISTRO DE COMPRAS"/>
      <sheetName val="LIBRO CAJA"/>
      <sheetName val="CAJA CHICA"/>
      <sheetName val="INVENTARIO INICIAL"/>
      <sheetName val="LIBRO BANCOS"/>
      <sheetName val="PLANILLAS"/>
      <sheetName val="DIARIO SIMPLIFICADO"/>
      <sheetName val="DIARIO"/>
      <sheetName val="MAYOR"/>
      <sheetName val="BALANCE GENERAL"/>
      <sheetName val="KARDEX"/>
      <sheetName val="PLAN DE CUEN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CGE"/>
      <sheetName val="CARÁTULA"/>
      <sheetName val="ENUNCIADO"/>
      <sheetName val="COMPRAS"/>
      <sheetName val="Resumen del Kardex"/>
      <sheetName val="Kardex- Costeo Abs."/>
      <sheetName val="Depreciación"/>
      <sheetName val="Cost. Abs. VS. Cost. Var."/>
      <sheetName val="Planilla Producción"/>
      <sheetName val="Planilla Adm. y Vtas"/>
      <sheetName val="PLANILLA GENERAL"/>
      <sheetName val="LIBRO DIARIO"/>
      <sheetName val="HojaTrabajo"/>
      <sheetName val="E.R."/>
      <sheetName val="Cost. Ord."/>
      <sheetName val="KARDEX Cost. Ord."/>
      <sheetName val="Análisis PE"/>
    </sheetNames>
    <sheetDataSet>
      <sheetData sheetId="0" refreshError="1">
        <row r="2">
          <cell r="A2">
            <v>10</v>
          </cell>
          <cell r="B2" t="str">
            <v>EFECTIVO Y EQUIVALENTES DE EFECTIVO</v>
          </cell>
        </row>
        <row r="3">
          <cell r="A3">
            <v>101</v>
          </cell>
          <cell r="B3" t="str">
            <v>Caja</v>
          </cell>
        </row>
        <row r="4">
          <cell r="A4">
            <v>102</v>
          </cell>
          <cell r="B4" t="str">
            <v>Fondos fijos</v>
          </cell>
        </row>
        <row r="5">
          <cell r="A5">
            <v>103</v>
          </cell>
          <cell r="B5" t="str">
            <v>Efectivo y cheques en tránsito</v>
          </cell>
        </row>
        <row r="6">
          <cell r="A6">
            <v>1031</v>
          </cell>
          <cell r="B6" t="str">
            <v>Efectivo en tránsito</v>
          </cell>
        </row>
        <row r="7">
          <cell r="A7">
            <v>1032</v>
          </cell>
          <cell r="B7" t="str">
            <v>Cheques en tránsito</v>
          </cell>
        </row>
        <row r="8">
          <cell r="A8">
            <v>104</v>
          </cell>
          <cell r="B8" t="str">
            <v>Cuentas corrientes en instituciones financieras</v>
          </cell>
        </row>
        <row r="9">
          <cell r="A9">
            <v>1041</v>
          </cell>
          <cell r="B9" t="str">
            <v>Cuentas corrientes operativas</v>
          </cell>
        </row>
        <row r="10">
          <cell r="A10">
            <v>10411</v>
          </cell>
          <cell r="B10" t="str">
            <v>Cta. Cte. Banco Continental</v>
          </cell>
        </row>
        <row r="11">
          <cell r="A11">
            <v>1042</v>
          </cell>
          <cell r="B11" t="str">
            <v>Cuentas corrientes para fines específicos</v>
          </cell>
        </row>
        <row r="12">
          <cell r="A12">
            <v>105</v>
          </cell>
          <cell r="B12" t="str">
            <v>Otros equivalentes de efectivo</v>
          </cell>
        </row>
        <row r="13">
          <cell r="A13">
            <v>1051</v>
          </cell>
          <cell r="B13" t="str">
            <v>Otro equivalentes de efectivo</v>
          </cell>
        </row>
        <row r="14">
          <cell r="A14">
            <v>106</v>
          </cell>
          <cell r="B14" t="str">
            <v>Depósitos en instituciones financieras</v>
          </cell>
        </row>
        <row r="15">
          <cell r="A15">
            <v>1061</v>
          </cell>
          <cell r="B15" t="str">
            <v>Depósitos de ahorro</v>
          </cell>
        </row>
        <row r="16">
          <cell r="A16">
            <v>1062</v>
          </cell>
          <cell r="B16" t="str">
            <v>Depósitos a plazo</v>
          </cell>
        </row>
        <row r="17">
          <cell r="A17">
            <v>10621</v>
          </cell>
          <cell r="B17" t="str">
            <v>Banco de Crédito - Dep. a plazo fijo</v>
          </cell>
        </row>
        <row r="18">
          <cell r="A18">
            <v>107</v>
          </cell>
          <cell r="B18" t="str">
            <v>Fondos sujetos a restricción</v>
          </cell>
        </row>
        <row r="19">
          <cell r="A19">
            <v>1071</v>
          </cell>
          <cell r="B19" t="str">
            <v>Fondos en garantía</v>
          </cell>
        </row>
        <row r="20">
          <cell r="A20">
            <v>1072</v>
          </cell>
          <cell r="B20" t="str">
            <v>Fondos retenidos por mandato de la autoridad</v>
          </cell>
        </row>
        <row r="21">
          <cell r="A21">
            <v>1073</v>
          </cell>
          <cell r="B21" t="str">
            <v>Otros fondos sujetos a restricción</v>
          </cell>
        </row>
        <row r="22">
          <cell r="A22">
            <v>11</v>
          </cell>
          <cell r="B22" t="str">
            <v>INVERSIONES FINANCIERAS</v>
          </cell>
        </row>
        <row r="23">
          <cell r="A23">
            <v>111</v>
          </cell>
          <cell r="B23" t="str">
            <v>Inversiones mantenidas para negociación</v>
          </cell>
        </row>
        <row r="24">
          <cell r="A24">
            <v>1111</v>
          </cell>
          <cell r="B24" t="str">
            <v>Valores emitidos o garantizados por el Estado</v>
          </cell>
        </row>
        <row r="25">
          <cell r="A25">
            <v>11111</v>
          </cell>
          <cell r="B25" t="str">
            <v>Costo</v>
          </cell>
        </row>
        <row r="26">
          <cell r="A26">
            <v>11112</v>
          </cell>
          <cell r="B26" t="str">
            <v>Valor Razonable</v>
          </cell>
        </row>
        <row r="27">
          <cell r="A27">
            <v>1112</v>
          </cell>
          <cell r="B27" t="str">
            <v>Valores emitidos por el sistema financiero</v>
          </cell>
        </row>
        <row r="28">
          <cell r="A28">
            <v>11121</v>
          </cell>
          <cell r="B28" t="str">
            <v>Costo</v>
          </cell>
        </row>
        <row r="29">
          <cell r="A29">
            <v>11122</v>
          </cell>
          <cell r="B29" t="str">
            <v>Valor Razonable</v>
          </cell>
        </row>
        <row r="30">
          <cell r="A30">
            <v>1113</v>
          </cell>
          <cell r="B30" t="str">
            <v>Valores emitidos por entidades</v>
          </cell>
        </row>
        <row r="31">
          <cell r="A31">
            <v>11131</v>
          </cell>
          <cell r="B31" t="str">
            <v>Costo</v>
          </cell>
        </row>
        <row r="32">
          <cell r="A32">
            <v>11132</v>
          </cell>
          <cell r="B32" t="str">
            <v>Valor Razonable</v>
          </cell>
        </row>
        <row r="33">
          <cell r="A33">
            <v>1114</v>
          </cell>
          <cell r="B33" t="str">
            <v>Otros títulos representativos de deuda</v>
          </cell>
        </row>
        <row r="34">
          <cell r="A34">
            <v>11141</v>
          </cell>
          <cell r="B34" t="str">
            <v>Costo</v>
          </cell>
        </row>
        <row r="35">
          <cell r="A35">
            <v>11142</v>
          </cell>
          <cell r="B35" t="str">
            <v>Valor Razonable</v>
          </cell>
        </row>
        <row r="36">
          <cell r="A36">
            <v>1115</v>
          </cell>
          <cell r="B36" t="str">
            <v>Participaciones en entidades</v>
          </cell>
        </row>
        <row r="37">
          <cell r="A37">
            <v>11151</v>
          </cell>
          <cell r="B37" t="str">
            <v>Costo</v>
          </cell>
        </row>
        <row r="38">
          <cell r="A38">
            <v>11152</v>
          </cell>
          <cell r="B38" t="str">
            <v>Valor Razonable</v>
          </cell>
        </row>
        <row r="39">
          <cell r="A39">
            <v>112</v>
          </cell>
          <cell r="B39" t="str">
            <v>Otras inversiones financieras</v>
          </cell>
        </row>
        <row r="40">
          <cell r="A40">
            <v>1121</v>
          </cell>
          <cell r="B40" t="str">
            <v>Otras inversiones financieras</v>
          </cell>
        </row>
        <row r="41">
          <cell r="A41">
            <v>11211</v>
          </cell>
          <cell r="B41" t="str">
            <v>Costo</v>
          </cell>
        </row>
        <row r="42">
          <cell r="A42">
            <v>11212</v>
          </cell>
          <cell r="B42" t="str">
            <v>Valor Razonable</v>
          </cell>
        </row>
        <row r="43">
          <cell r="A43">
            <v>113</v>
          </cell>
          <cell r="B43" t="str">
            <v>Activos financieros – Acuerdo de compra</v>
          </cell>
        </row>
        <row r="44">
          <cell r="A44">
            <v>1131</v>
          </cell>
          <cell r="B44" t="str">
            <v>Inversiones mantenidas para negociación – Acuerdo de compra</v>
          </cell>
        </row>
        <row r="45">
          <cell r="A45">
            <v>11311</v>
          </cell>
          <cell r="B45" t="str">
            <v>Costo</v>
          </cell>
        </row>
        <row r="46">
          <cell r="A46">
            <v>11312</v>
          </cell>
          <cell r="B46" t="str">
            <v>Valor Razonable</v>
          </cell>
        </row>
        <row r="47">
          <cell r="A47">
            <v>1132</v>
          </cell>
          <cell r="B47" t="str">
            <v>Otras inversiones financieras</v>
          </cell>
        </row>
        <row r="48">
          <cell r="A48">
            <v>11321</v>
          </cell>
          <cell r="B48" t="str">
            <v>Costo</v>
          </cell>
        </row>
        <row r="49">
          <cell r="A49">
            <v>11322</v>
          </cell>
          <cell r="B49" t="str">
            <v>Valor Razonable</v>
          </cell>
        </row>
        <row r="50">
          <cell r="A50">
            <v>12</v>
          </cell>
          <cell r="B50" t="str">
            <v>CUENTAS POR COBRAR COMERCIALES – TERCEROS</v>
          </cell>
        </row>
        <row r="51">
          <cell r="A51">
            <v>121</v>
          </cell>
          <cell r="B51" t="str">
            <v>Facturas, boletas y otros comprobantes por cobrar</v>
          </cell>
        </row>
        <row r="52">
          <cell r="A52">
            <v>1211</v>
          </cell>
          <cell r="B52" t="str">
            <v>No emitidas</v>
          </cell>
        </row>
        <row r="53">
          <cell r="A53">
            <v>1212</v>
          </cell>
          <cell r="B53" t="str">
            <v>Emitidas en cartera</v>
          </cell>
        </row>
        <row r="54">
          <cell r="A54">
            <v>1213</v>
          </cell>
          <cell r="B54" t="str">
            <v>En cobranza</v>
          </cell>
        </row>
        <row r="55">
          <cell r="A55">
            <v>1214</v>
          </cell>
          <cell r="B55" t="str">
            <v>En descuento</v>
          </cell>
        </row>
        <row r="56">
          <cell r="A56">
            <v>122</v>
          </cell>
          <cell r="B56" t="str">
            <v>Anticipos de clientes</v>
          </cell>
        </row>
        <row r="57">
          <cell r="A57">
            <v>123</v>
          </cell>
          <cell r="B57" t="str">
            <v>Letras por cobrar</v>
          </cell>
        </row>
        <row r="58">
          <cell r="A58">
            <v>1232</v>
          </cell>
          <cell r="B58" t="str">
            <v>En cartera</v>
          </cell>
        </row>
        <row r="59">
          <cell r="A59">
            <v>1233</v>
          </cell>
          <cell r="B59" t="str">
            <v>En cobranza</v>
          </cell>
        </row>
        <row r="60">
          <cell r="A60">
            <v>1234</v>
          </cell>
          <cell r="B60" t="str">
            <v>En descuento</v>
          </cell>
        </row>
        <row r="61">
          <cell r="A61">
            <v>13</v>
          </cell>
          <cell r="B61" t="str">
            <v>CUENTAS POR COBRAR COMERCIALES – RELACIONADAS</v>
          </cell>
        </row>
        <row r="62">
          <cell r="A62">
            <v>131</v>
          </cell>
          <cell r="B62" t="str">
            <v>Facturas, boletas y otros comprobantes por cobrar</v>
          </cell>
        </row>
        <row r="63">
          <cell r="A63">
            <v>1311</v>
          </cell>
          <cell r="B63" t="str">
            <v>No emitidas</v>
          </cell>
        </row>
        <row r="64">
          <cell r="A64">
            <v>1312</v>
          </cell>
          <cell r="B64" t="str">
            <v>En cartera</v>
          </cell>
        </row>
        <row r="65">
          <cell r="A65">
            <v>1313</v>
          </cell>
          <cell r="B65" t="str">
            <v>En cobranza</v>
          </cell>
        </row>
        <row r="66">
          <cell r="A66">
            <v>1314</v>
          </cell>
          <cell r="B66" t="str">
            <v>En descuento</v>
          </cell>
        </row>
        <row r="67">
          <cell r="A67">
            <v>132</v>
          </cell>
          <cell r="B67" t="str">
            <v>Anticipos recibidos</v>
          </cell>
        </row>
        <row r="68">
          <cell r="A68">
            <v>1321</v>
          </cell>
          <cell r="B68" t="str">
            <v>Anticipos recibidos</v>
          </cell>
        </row>
        <row r="69">
          <cell r="A69">
            <v>133</v>
          </cell>
          <cell r="B69" t="str">
            <v>Letras por cobrar</v>
          </cell>
        </row>
        <row r="70">
          <cell r="A70">
            <v>1331</v>
          </cell>
          <cell r="B70" t="str">
            <v>En cartera</v>
          </cell>
        </row>
        <row r="71">
          <cell r="A71">
            <v>1332</v>
          </cell>
          <cell r="B71" t="str">
            <v>En cobranza</v>
          </cell>
        </row>
        <row r="72">
          <cell r="A72">
            <v>1333</v>
          </cell>
          <cell r="B72" t="str">
            <v>En descuento</v>
          </cell>
        </row>
        <row r="73">
          <cell r="A73">
            <v>14</v>
          </cell>
          <cell r="B73" t="str">
            <v>CUENTAS POR COBRAR AL PERSONAL, A LOS ACCIONISTAS (SOCIOS) y
DIRECTORES</v>
          </cell>
        </row>
        <row r="74">
          <cell r="A74">
            <v>141</v>
          </cell>
          <cell r="B74" t="str">
            <v>Personal</v>
          </cell>
        </row>
        <row r="75">
          <cell r="A75">
            <v>1411</v>
          </cell>
          <cell r="B75" t="str">
            <v>Préstamos</v>
          </cell>
        </row>
        <row r="76">
          <cell r="A76">
            <v>1412</v>
          </cell>
          <cell r="B76" t="str">
            <v>Adelanto de remuneraciones</v>
          </cell>
        </row>
        <row r="77">
          <cell r="A77">
            <v>1413</v>
          </cell>
          <cell r="B77" t="str">
            <v>Entregas a rendir cuenta</v>
          </cell>
        </row>
        <row r="78">
          <cell r="A78">
            <v>1419</v>
          </cell>
          <cell r="B78" t="str">
            <v>Otras cuentas por cobrar al personal</v>
          </cell>
        </row>
        <row r="79">
          <cell r="A79">
            <v>142</v>
          </cell>
          <cell r="B79" t="str">
            <v>Accionistas (o socios)</v>
          </cell>
        </row>
        <row r="80">
          <cell r="A80">
            <v>1421</v>
          </cell>
          <cell r="B80" t="str">
            <v>Suscripciones por cobrar a socios o accionistas</v>
          </cell>
        </row>
        <row r="81">
          <cell r="A81">
            <v>1422</v>
          </cell>
          <cell r="B81" t="str">
            <v>Préstamos</v>
          </cell>
        </row>
        <row r="82">
          <cell r="A82">
            <v>143</v>
          </cell>
          <cell r="B82" t="str">
            <v>Directores</v>
          </cell>
        </row>
        <row r="83">
          <cell r="A83">
            <v>1431</v>
          </cell>
          <cell r="B83" t="str">
            <v>Préstamos</v>
          </cell>
        </row>
        <row r="84">
          <cell r="A84">
            <v>1432</v>
          </cell>
          <cell r="B84" t="str">
            <v>Adelanto de dietas</v>
          </cell>
        </row>
        <row r="85">
          <cell r="A85">
            <v>1433</v>
          </cell>
          <cell r="B85" t="str">
            <v>Entregas a rendir cuenta</v>
          </cell>
        </row>
        <row r="86">
          <cell r="A86">
            <v>149</v>
          </cell>
          <cell r="B86" t="str">
            <v>Diversas</v>
          </cell>
        </row>
        <row r="87">
          <cell r="A87">
            <v>16</v>
          </cell>
          <cell r="B87" t="str">
            <v>CUENTAS POR COBRAR DIVERSAS – TERCEROS</v>
          </cell>
        </row>
        <row r="88">
          <cell r="A88">
            <v>161</v>
          </cell>
          <cell r="B88" t="str">
            <v>Préstamos</v>
          </cell>
        </row>
        <row r="89">
          <cell r="A89">
            <v>1611</v>
          </cell>
          <cell r="B89" t="str">
            <v>Con garantía</v>
          </cell>
        </row>
        <row r="90">
          <cell r="A90">
            <v>1612</v>
          </cell>
          <cell r="B90" t="str">
            <v>Sin garantía</v>
          </cell>
        </row>
        <row r="91">
          <cell r="A91">
            <v>162</v>
          </cell>
          <cell r="B91" t="str">
            <v>Reclamaciones a terceros</v>
          </cell>
        </row>
        <row r="92">
          <cell r="A92">
            <v>1621</v>
          </cell>
          <cell r="B92" t="str">
            <v>Compañías aseguradoras</v>
          </cell>
        </row>
        <row r="93">
          <cell r="A93">
            <v>1622</v>
          </cell>
          <cell r="B93" t="str">
            <v>Transportadoras</v>
          </cell>
        </row>
        <row r="94">
          <cell r="A94">
            <v>1623</v>
          </cell>
          <cell r="B94" t="str">
            <v>Servicios públicos</v>
          </cell>
        </row>
        <row r="95">
          <cell r="A95">
            <v>1624</v>
          </cell>
          <cell r="B95" t="str">
            <v>Tributos</v>
          </cell>
        </row>
        <row r="96">
          <cell r="A96">
            <v>1629</v>
          </cell>
          <cell r="B96" t="str">
            <v>Otras</v>
          </cell>
        </row>
        <row r="97">
          <cell r="A97">
            <v>163</v>
          </cell>
          <cell r="B97" t="str">
            <v>Intereses, regalías y dividendos</v>
          </cell>
        </row>
        <row r="98">
          <cell r="A98">
            <v>1631</v>
          </cell>
          <cell r="B98" t="str">
            <v>Intereses</v>
          </cell>
        </row>
        <row r="99">
          <cell r="A99">
            <v>1632</v>
          </cell>
          <cell r="B99" t="str">
            <v>Regalías</v>
          </cell>
        </row>
        <row r="100">
          <cell r="A100">
            <v>1633</v>
          </cell>
          <cell r="B100" t="str">
            <v>Dividendos</v>
          </cell>
        </row>
        <row r="101">
          <cell r="A101">
            <v>164</v>
          </cell>
          <cell r="B101" t="str">
            <v>Depósitos otorgados en garantía</v>
          </cell>
        </row>
        <row r="102">
          <cell r="A102">
            <v>1641</v>
          </cell>
          <cell r="B102" t="str">
            <v>Préstamos de instituciones financieras</v>
          </cell>
        </row>
        <row r="103">
          <cell r="A103">
            <v>1642</v>
          </cell>
          <cell r="B103" t="str">
            <v>Préstamos de instituciones no financieras</v>
          </cell>
        </row>
        <row r="104">
          <cell r="A104">
            <v>1643</v>
          </cell>
          <cell r="B104" t="str">
            <v>Depósitos en garantía por alquileres</v>
          </cell>
        </row>
        <row r="105">
          <cell r="A105">
            <v>1649</v>
          </cell>
          <cell r="B105" t="str">
            <v>Otros depósitos en garantía</v>
          </cell>
        </row>
        <row r="106">
          <cell r="A106">
            <v>165</v>
          </cell>
          <cell r="B106" t="str">
            <v>Venta de activo inmovilizado</v>
          </cell>
        </row>
        <row r="107">
          <cell r="A107">
            <v>1651</v>
          </cell>
          <cell r="B107" t="str">
            <v>Inversión mobiliaria</v>
          </cell>
        </row>
        <row r="108">
          <cell r="A108">
            <v>1652</v>
          </cell>
          <cell r="B108" t="str">
            <v>Propiedades de inversión</v>
          </cell>
        </row>
        <row r="109">
          <cell r="A109">
            <v>1653</v>
          </cell>
          <cell r="B109" t="str">
            <v>Propiedad, planta y equipo</v>
          </cell>
        </row>
        <row r="110">
          <cell r="A110">
            <v>1654</v>
          </cell>
          <cell r="B110" t="str">
            <v>Intangibles</v>
          </cell>
        </row>
        <row r="111">
          <cell r="A111">
            <v>1655</v>
          </cell>
          <cell r="B111" t="str">
            <v>Activos biológicos</v>
          </cell>
        </row>
        <row r="112">
          <cell r="A112">
            <v>1659</v>
          </cell>
          <cell r="B112" t="str">
            <v>Otros activos inmovilizados</v>
          </cell>
        </row>
        <row r="113">
          <cell r="A113">
            <v>166</v>
          </cell>
          <cell r="B113" t="str">
            <v>Activos por instrumentos financieros</v>
          </cell>
        </row>
        <row r="114">
          <cell r="A114">
            <v>1661</v>
          </cell>
          <cell r="B114" t="str">
            <v>Instrumentos financieros primarios</v>
          </cell>
        </row>
        <row r="115">
          <cell r="A115">
            <v>16611</v>
          </cell>
          <cell r="B115" t="str">
            <v>Costo</v>
          </cell>
        </row>
        <row r="116">
          <cell r="A116">
            <v>16612</v>
          </cell>
          <cell r="B116" t="str">
            <v>Valor razonable</v>
          </cell>
        </row>
        <row r="117">
          <cell r="A117">
            <v>1662</v>
          </cell>
          <cell r="B117" t="str">
            <v>Instrumentos financieros derivados</v>
          </cell>
        </row>
        <row r="118">
          <cell r="A118">
            <v>16621</v>
          </cell>
          <cell r="B118" t="str">
            <v>Costo</v>
          </cell>
        </row>
        <row r="119">
          <cell r="A119">
            <v>16622</v>
          </cell>
          <cell r="B119" t="str">
            <v>Valor razonable</v>
          </cell>
        </row>
        <row r="120">
          <cell r="A120">
            <v>167</v>
          </cell>
          <cell r="B120" t="str">
            <v>Tributos por acreditar</v>
          </cell>
        </row>
        <row r="121">
          <cell r="A121">
            <v>1671</v>
          </cell>
          <cell r="B121" t="str">
            <v>Pagos a cuenta del impuesto a la renta</v>
          </cell>
        </row>
        <row r="122">
          <cell r="A122">
            <v>1672</v>
          </cell>
          <cell r="B122" t="str">
            <v>Pagos a cuenta de ITAN</v>
          </cell>
        </row>
        <row r="123">
          <cell r="A123">
            <v>1673</v>
          </cell>
          <cell r="B123" t="str">
            <v>IGV por acreditar en compras</v>
          </cell>
        </row>
        <row r="124">
          <cell r="A124">
            <v>1674</v>
          </cell>
          <cell r="B124" t="str">
            <v>IGV por acreditar no domiciliados</v>
          </cell>
        </row>
        <row r="125">
          <cell r="A125">
            <v>1675</v>
          </cell>
          <cell r="B125" t="str">
            <v>Obras por impuestos</v>
          </cell>
        </row>
        <row r="126">
          <cell r="A126">
            <v>169</v>
          </cell>
          <cell r="B126" t="str">
            <v>Otras cuentas por cobrar diversas</v>
          </cell>
        </row>
        <row r="127">
          <cell r="A127">
            <v>1691</v>
          </cell>
          <cell r="B127" t="str">
            <v>Entregas a rendir cuenta a terceros</v>
          </cell>
        </row>
        <row r="128">
          <cell r="A128">
            <v>1699</v>
          </cell>
          <cell r="B128" t="str">
            <v>Otras cuentas por cobrar diversas</v>
          </cell>
        </row>
        <row r="129">
          <cell r="A129">
            <v>17</v>
          </cell>
          <cell r="B129" t="str">
            <v>CUENTAS POR COBRAR DIVERSAS – RELACIONADAS</v>
          </cell>
        </row>
        <row r="130">
          <cell r="A130">
            <v>171</v>
          </cell>
          <cell r="B130" t="str">
            <v>Préstamos</v>
          </cell>
        </row>
        <row r="131">
          <cell r="A131">
            <v>1711</v>
          </cell>
          <cell r="B131" t="str">
            <v>Con garantía</v>
          </cell>
        </row>
        <row r="132">
          <cell r="A132">
            <v>1712</v>
          </cell>
          <cell r="B132" t="str">
            <v>Sin garantía</v>
          </cell>
        </row>
        <row r="133">
          <cell r="A133">
            <v>173</v>
          </cell>
          <cell r="B133" t="str">
            <v>Intereses, regalías y dividendos</v>
          </cell>
        </row>
        <row r="134">
          <cell r="A134">
            <v>1731</v>
          </cell>
          <cell r="B134" t="str">
            <v>Intereses</v>
          </cell>
        </row>
        <row r="135">
          <cell r="A135">
            <v>1732</v>
          </cell>
          <cell r="B135" t="str">
            <v>Regalías</v>
          </cell>
        </row>
        <row r="136">
          <cell r="A136">
            <v>1733</v>
          </cell>
          <cell r="B136" t="str">
            <v>Dividendos</v>
          </cell>
        </row>
        <row r="137">
          <cell r="A137">
            <v>174</v>
          </cell>
          <cell r="B137" t="str">
            <v>Depósitos otorgados en garantía</v>
          </cell>
        </row>
        <row r="138">
          <cell r="A138">
            <v>1741</v>
          </cell>
          <cell r="B138" t="str">
            <v>Préstamos de instituciones financieras</v>
          </cell>
        </row>
        <row r="139">
          <cell r="A139">
            <v>1742</v>
          </cell>
          <cell r="B139" t="str">
            <v>Préstamos de instituciones no financieras</v>
          </cell>
        </row>
        <row r="140">
          <cell r="A140">
            <v>1743</v>
          </cell>
          <cell r="B140" t="str">
            <v>Depósitos en garantía por alquileres</v>
          </cell>
        </row>
        <row r="141">
          <cell r="A141">
            <v>1749</v>
          </cell>
          <cell r="B141" t="str">
            <v>Otros depósitos en garantía</v>
          </cell>
        </row>
        <row r="142">
          <cell r="A142">
            <v>175</v>
          </cell>
          <cell r="B142" t="str">
            <v>Venta de activo inmovilizado</v>
          </cell>
        </row>
        <row r="143">
          <cell r="A143">
            <v>1751</v>
          </cell>
          <cell r="B143" t="str">
            <v>Inversión mobiliaria</v>
          </cell>
        </row>
        <row r="144">
          <cell r="A144">
            <v>1752</v>
          </cell>
          <cell r="B144" t="str">
            <v>Propiedades de inversión</v>
          </cell>
        </row>
        <row r="145">
          <cell r="A145">
            <v>1753</v>
          </cell>
          <cell r="B145" t="str">
            <v>Propiedad, planta y equipo</v>
          </cell>
        </row>
        <row r="146">
          <cell r="A146">
            <v>1754</v>
          </cell>
          <cell r="B146" t="str">
            <v>Intangibles</v>
          </cell>
        </row>
        <row r="147">
          <cell r="A147">
            <v>1755</v>
          </cell>
          <cell r="B147" t="str">
            <v>Activos biológicos</v>
          </cell>
        </row>
        <row r="148">
          <cell r="A148">
            <v>1759</v>
          </cell>
          <cell r="B148" t="str">
            <v>Otros activos inmovilizados</v>
          </cell>
        </row>
        <row r="149">
          <cell r="A149">
            <v>176</v>
          </cell>
          <cell r="B149" t="str">
            <v>Activos por instrumentos financieros</v>
          </cell>
        </row>
        <row r="150">
          <cell r="A150">
            <v>1761</v>
          </cell>
          <cell r="B150" t="str">
            <v>Instrumentos financieros primarios</v>
          </cell>
        </row>
        <row r="151">
          <cell r="A151">
            <v>17611</v>
          </cell>
          <cell r="B151" t="str">
            <v>Costo</v>
          </cell>
        </row>
        <row r="152">
          <cell r="A152">
            <v>17612</v>
          </cell>
          <cell r="B152" t="str">
            <v>Valor razonable</v>
          </cell>
        </row>
        <row r="153">
          <cell r="A153">
            <v>1762</v>
          </cell>
          <cell r="B153" t="str">
            <v>Instrumentos financieros derivados</v>
          </cell>
        </row>
        <row r="154">
          <cell r="A154">
            <v>17621</v>
          </cell>
          <cell r="B154" t="str">
            <v>Costo</v>
          </cell>
        </row>
        <row r="155">
          <cell r="A155">
            <v>17622</v>
          </cell>
          <cell r="B155" t="str">
            <v>Valor razonable</v>
          </cell>
        </row>
        <row r="156">
          <cell r="A156">
            <v>179</v>
          </cell>
          <cell r="B156" t="str">
            <v>Otras cuentas por cobrar diversas</v>
          </cell>
        </row>
        <row r="157">
          <cell r="A157">
            <v>18</v>
          </cell>
          <cell r="B157" t="str">
            <v>SERVICIOS Y OTROS CONTRATADOS POR ANTICIPADO</v>
          </cell>
        </row>
        <row r="158">
          <cell r="A158">
            <v>181</v>
          </cell>
          <cell r="B158" t="str">
            <v>Costos financieros</v>
          </cell>
        </row>
        <row r="159">
          <cell r="A159">
            <v>182</v>
          </cell>
          <cell r="B159" t="str">
            <v>Seguros</v>
          </cell>
        </row>
        <row r="160">
          <cell r="A160">
            <v>183</v>
          </cell>
          <cell r="B160" t="str">
            <v>Alquileres</v>
          </cell>
        </row>
        <row r="161">
          <cell r="A161">
            <v>184</v>
          </cell>
          <cell r="B161" t="str">
            <v>Primas pagadas por opciones</v>
          </cell>
        </row>
        <row r="162">
          <cell r="A162">
            <v>185</v>
          </cell>
          <cell r="B162" t="str">
            <v>Mantenimiento de activos inmovilizados</v>
          </cell>
        </row>
        <row r="163">
          <cell r="A163">
            <v>189</v>
          </cell>
          <cell r="B163" t="str">
            <v>Otros gastos contratados por anticipado</v>
          </cell>
        </row>
        <row r="164">
          <cell r="A164">
            <v>19</v>
          </cell>
          <cell r="B164" t="str">
            <v>ESTIMACIÓN DE CUENTAS DE COBRANZA DUDOSA</v>
          </cell>
        </row>
        <row r="165">
          <cell r="A165">
            <v>191</v>
          </cell>
          <cell r="B165" t="str">
            <v>Cuentas por cobrar comerciales – Terceros</v>
          </cell>
        </row>
        <row r="166">
          <cell r="A166">
            <v>1911</v>
          </cell>
          <cell r="B166" t="str">
            <v>Facturas, boletas y otros comprobantes por cobrar</v>
          </cell>
        </row>
        <row r="167">
          <cell r="A167">
            <v>1913</v>
          </cell>
          <cell r="B167" t="str">
            <v>Letras por cobrar</v>
          </cell>
        </row>
        <row r="168">
          <cell r="A168">
            <v>192</v>
          </cell>
          <cell r="B168" t="str">
            <v>Cuentas por cobrar comerciales – Relacionadas</v>
          </cell>
        </row>
        <row r="169">
          <cell r="A169">
            <v>1921</v>
          </cell>
          <cell r="B169" t="str">
            <v>Facturas, boletas y otros comprobantes por cobrar</v>
          </cell>
        </row>
        <row r="170">
          <cell r="A170">
            <v>1923</v>
          </cell>
          <cell r="B170" t="str">
            <v>Letras por cobrar</v>
          </cell>
        </row>
        <row r="171">
          <cell r="A171">
            <v>193</v>
          </cell>
          <cell r="B171" t="str">
            <v>Cuentas por cobrar al personal, a los accionistas (socios) y directores</v>
          </cell>
        </row>
        <row r="172">
          <cell r="A172">
            <v>1931</v>
          </cell>
          <cell r="B172" t="str">
            <v>Personal</v>
          </cell>
        </row>
        <row r="173">
          <cell r="A173">
            <v>1932</v>
          </cell>
          <cell r="B173" t="str">
            <v>Accionistas (o socios)</v>
          </cell>
        </row>
        <row r="174">
          <cell r="A174">
            <v>1933</v>
          </cell>
          <cell r="B174" t="str">
            <v>Directores</v>
          </cell>
        </row>
        <row r="175">
          <cell r="A175">
            <v>1939</v>
          </cell>
          <cell r="B175" t="str">
            <v>Diversas</v>
          </cell>
        </row>
        <row r="176">
          <cell r="A176">
            <v>194</v>
          </cell>
          <cell r="B176" t="str">
            <v>Cuentas por cobrar diversas – Terceros</v>
          </cell>
        </row>
        <row r="177">
          <cell r="A177">
            <v>1941</v>
          </cell>
          <cell r="B177" t="str">
            <v>Préstamos</v>
          </cell>
        </row>
        <row r="178">
          <cell r="A178">
            <v>1942</v>
          </cell>
          <cell r="B178" t="str">
            <v>Reclamaciones a terceros</v>
          </cell>
        </row>
        <row r="179">
          <cell r="A179">
            <v>1943</v>
          </cell>
          <cell r="B179" t="str">
            <v>Intereses, regalías y dividendos</v>
          </cell>
        </row>
        <row r="180">
          <cell r="A180">
            <v>1944</v>
          </cell>
          <cell r="B180" t="str">
            <v>Depósitos otorgados en garantía</v>
          </cell>
        </row>
        <row r="181">
          <cell r="A181">
            <v>1945</v>
          </cell>
          <cell r="B181" t="str">
            <v>Venta de activo inmovilizado</v>
          </cell>
        </row>
        <row r="182">
          <cell r="A182">
            <v>1946</v>
          </cell>
          <cell r="B182" t="str">
            <v>Activos por instrumentos financieros</v>
          </cell>
        </row>
        <row r="183">
          <cell r="A183">
            <v>1949</v>
          </cell>
          <cell r="B183" t="str">
            <v>Otras cuentas por cobrar diversas</v>
          </cell>
        </row>
        <row r="184">
          <cell r="A184">
            <v>195</v>
          </cell>
          <cell r="B184" t="str">
            <v>Cuentas por cobrar diversas – Relacionadas</v>
          </cell>
        </row>
        <row r="185">
          <cell r="A185">
            <v>1951</v>
          </cell>
          <cell r="B185" t="str">
            <v>Préstamos</v>
          </cell>
        </row>
        <row r="186">
          <cell r="A186">
            <v>1953</v>
          </cell>
          <cell r="B186" t="str">
            <v>Intereses, regalías y dividendos</v>
          </cell>
        </row>
        <row r="187">
          <cell r="A187">
            <v>1954</v>
          </cell>
          <cell r="B187" t="str">
            <v>Depósitos otorgados en garantía</v>
          </cell>
        </row>
        <row r="188">
          <cell r="A188">
            <v>1955</v>
          </cell>
          <cell r="B188" t="str">
            <v>Venta de activo inmovilizado</v>
          </cell>
        </row>
        <row r="189">
          <cell r="A189">
            <v>1956</v>
          </cell>
          <cell r="B189" t="str">
            <v>Activos por instrumentos financieros</v>
          </cell>
        </row>
        <row r="190">
          <cell r="A190">
            <v>1959</v>
          </cell>
          <cell r="B190" t="str">
            <v>Otras cuentas por cobrar diversas</v>
          </cell>
        </row>
        <row r="191">
          <cell r="A191">
            <v>20</v>
          </cell>
          <cell r="B191" t="str">
            <v>MERCADERÍAS</v>
          </cell>
        </row>
        <row r="192">
          <cell r="A192">
            <v>201</v>
          </cell>
          <cell r="B192" t="str">
            <v>Mercaderías</v>
          </cell>
        </row>
        <row r="193">
          <cell r="A193">
            <v>2011</v>
          </cell>
          <cell r="B193" t="str">
            <v>Mercaderías</v>
          </cell>
        </row>
        <row r="194">
          <cell r="A194">
            <v>20111</v>
          </cell>
          <cell r="B194" t="str">
            <v>Costo</v>
          </cell>
        </row>
        <row r="195">
          <cell r="A195">
            <v>20114</v>
          </cell>
          <cell r="B195" t="str">
            <v>Valor razonable</v>
          </cell>
        </row>
        <row r="196">
          <cell r="A196">
            <v>21</v>
          </cell>
          <cell r="B196" t="str">
            <v>PRODUCTOS TERMINADOS</v>
          </cell>
        </row>
        <row r="197">
          <cell r="A197">
            <v>211</v>
          </cell>
          <cell r="B197" t="str">
            <v>Productos terminados</v>
          </cell>
        </row>
        <row r="198">
          <cell r="A198">
            <v>2111</v>
          </cell>
          <cell r="B198" t="str">
            <v>Productos terminados</v>
          </cell>
        </row>
        <row r="199">
          <cell r="A199">
            <v>21111</v>
          </cell>
          <cell r="B199" t="str">
            <v>Costo</v>
          </cell>
        </row>
        <row r="200">
          <cell r="A200">
            <v>21113</v>
          </cell>
          <cell r="B200" t="str">
            <v>Costo de financiación</v>
          </cell>
        </row>
        <row r="201">
          <cell r="A201">
            <v>21114</v>
          </cell>
          <cell r="B201" t="str">
            <v>Valor razonable</v>
          </cell>
        </row>
        <row r="202">
          <cell r="A202">
            <v>215</v>
          </cell>
          <cell r="B202" t="str">
            <v>Inventario de servicios terminados</v>
          </cell>
        </row>
        <row r="203">
          <cell r="A203">
            <v>2151</v>
          </cell>
          <cell r="B203" t="str">
            <v>Servicios terminados</v>
          </cell>
        </row>
        <row r="204">
          <cell r="A204">
            <v>21511</v>
          </cell>
          <cell r="B204" t="str">
            <v>Costo</v>
          </cell>
        </row>
        <row r="205">
          <cell r="A205">
            <v>22</v>
          </cell>
          <cell r="B205" t="str">
            <v>SUBPRODUCTOS, DESECHOS Y DESPERDICIOS</v>
          </cell>
        </row>
        <row r="206">
          <cell r="A206">
            <v>221</v>
          </cell>
          <cell r="B206" t="str">
            <v>Subproductos</v>
          </cell>
        </row>
        <row r="207">
          <cell r="A207">
            <v>222</v>
          </cell>
          <cell r="B207" t="str">
            <v>Desechos y desperdicios</v>
          </cell>
        </row>
        <row r="208">
          <cell r="A208">
            <v>23</v>
          </cell>
          <cell r="B208" t="str">
            <v>PRODUCTOS EN PROCESO</v>
          </cell>
        </row>
        <row r="209">
          <cell r="A209">
            <v>231</v>
          </cell>
          <cell r="B209" t="str">
            <v>Productos en proceso</v>
          </cell>
        </row>
        <row r="210">
          <cell r="A210">
            <v>2311</v>
          </cell>
          <cell r="B210" t="str">
            <v>Productos en proceso</v>
          </cell>
        </row>
        <row r="211">
          <cell r="A211">
            <v>23111</v>
          </cell>
          <cell r="B211" t="str">
            <v>Costo</v>
          </cell>
        </row>
        <row r="212">
          <cell r="A212">
            <v>23113</v>
          </cell>
          <cell r="B212" t="str">
            <v>Costo de financiación</v>
          </cell>
        </row>
        <row r="213">
          <cell r="A213">
            <v>235</v>
          </cell>
          <cell r="B213" t="str">
            <v>Inventario de servicios en proceso</v>
          </cell>
        </row>
        <row r="214">
          <cell r="A214">
            <v>2351</v>
          </cell>
          <cell r="B214" t="str">
            <v>Servicios en proceso</v>
          </cell>
        </row>
        <row r="215">
          <cell r="A215">
            <v>23511</v>
          </cell>
          <cell r="B215" t="str">
            <v>Costo</v>
          </cell>
        </row>
        <row r="216">
          <cell r="A216">
            <v>24</v>
          </cell>
          <cell r="B216" t="str">
            <v>MATERIAS PRIMAS</v>
          </cell>
        </row>
        <row r="217">
          <cell r="A217">
            <v>241</v>
          </cell>
          <cell r="B217" t="str">
            <v>Materias primas</v>
          </cell>
        </row>
        <row r="218">
          <cell r="A218">
            <v>2411</v>
          </cell>
          <cell r="B218" t="str">
            <v>Materias primas</v>
          </cell>
        </row>
        <row r="219">
          <cell r="A219">
            <v>24111</v>
          </cell>
          <cell r="B219" t="str">
            <v>Costo</v>
          </cell>
        </row>
        <row r="220">
          <cell r="A220">
            <v>24114</v>
          </cell>
          <cell r="B220" t="str">
            <v>Valor razonable</v>
          </cell>
        </row>
        <row r="221">
          <cell r="A221">
            <v>25</v>
          </cell>
          <cell r="B221" t="str">
            <v>MATERIALES AUXILIARES, SUMINISTROS Y REPUESTOS</v>
          </cell>
        </row>
        <row r="222">
          <cell r="A222">
            <v>251</v>
          </cell>
          <cell r="B222" t="str">
            <v>Materiales auxiliares</v>
          </cell>
        </row>
        <row r="223">
          <cell r="A223">
            <v>2511</v>
          </cell>
          <cell r="B223" t="str">
            <v>Azúcar</v>
          </cell>
        </row>
        <row r="224">
          <cell r="A224">
            <v>2512</v>
          </cell>
          <cell r="B224" t="str">
            <v>CMC</v>
          </cell>
        </row>
        <row r="225">
          <cell r="A225">
            <v>2513</v>
          </cell>
          <cell r="B225" t="str">
            <v>Acido citrico</v>
          </cell>
        </row>
        <row r="226">
          <cell r="A226">
            <v>2514</v>
          </cell>
          <cell r="B226" t="str">
            <v>Sorbato de potasio</v>
          </cell>
        </row>
        <row r="227">
          <cell r="A227">
            <v>252</v>
          </cell>
          <cell r="B227" t="str">
            <v>Suministros</v>
          </cell>
        </row>
        <row r="228">
          <cell r="A228">
            <v>2521</v>
          </cell>
          <cell r="B228" t="str">
            <v>Combustibles</v>
          </cell>
        </row>
        <row r="229">
          <cell r="A229">
            <v>2522</v>
          </cell>
          <cell r="B229" t="str">
            <v>Lubricantes</v>
          </cell>
        </row>
        <row r="230">
          <cell r="A230">
            <v>2523</v>
          </cell>
          <cell r="B230" t="str">
            <v>Energía</v>
          </cell>
        </row>
        <row r="231">
          <cell r="A231">
            <v>2524</v>
          </cell>
          <cell r="B231" t="str">
            <v>Otros suministros</v>
          </cell>
        </row>
        <row r="232">
          <cell r="A232">
            <v>253</v>
          </cell>
          <cell r="B232" t="str">
            <v>Repuestos</v>
          </cell>
        </row>
        <row r="233">
          <cell r="A233">
            <v>26</v>
          </cell>
          <cell r="B233" t="str">
            <v>ENVASES Y EMBALAJES</v>
          </cell>
        </row>
        <row r="234">
          <cell r="A234">
            <v>261</v>
          </cell>
          <cell r="B234" t="str">
            <v>Envases</v>
          </cell>
        </row>
        <row r="235">
          <cell r="A235">
            <v>2611</v>
          </cell>
          <cell r="B235" t="str">
            <v>Latas acromadas</v>
          </cell>
        </row>
        <row r="236">
          <cell r="A236">
            <v>2612</v>
          </cell>
          <cell r="B236" t="str">
            <v>Etiquetas</v>
          </cell>
        </row>
        <row r="237">
          <cell r="A237">
            <v>2613</v>
          </cell>
          <cell r="B237" t="str">
            <v>Cajas</v>
          </cell>
        </row>
        <row r="238">
          <cell r="A238">
            <v>262</v>
          </cell>
          <cell r="B238" t="str">
            <v>Embalajes</v>
          </cell>
        </row>
        <row r="239">
          <cell r="A239">
            <v>27</v>
          </cell>
          <cell r="B239" t="str">
            <v>ACTIVOS NO CORRIENTES MANTENIDOS PARA LA VENTA</v>
          </cell>
        </row>
        <row r="240">
          <cell r="A240">
            <v>271</v>
          </cell>
          <cell r="B240" t="str">
            <v>Propiedades de inversión</v>
          </cell>
        </row>
        <row r="241">
          <cell r="A241">
            <v>2711</v>
          </cell>
          <cell r="B241" t="str">
            <v>Terrenos</v>
          </cell>
        </row>
        <row r="242">
          <cell r="A242">
            <v>27111</v>
          </cell>
          <cell r="B242" t="str">
            <v>Costo</v>
          </cell>
        </row>
        <row r="243">
          <cell r="A243">
            <v>27112</v>
          </cell>
          <cell r="B243" t="str">
            <v>Revaluación</v>
          </cell>
        </row>
        <row r="244">
          <cell r="A244">
            <v>27114</v>
          </cell>
          <cell r="B244" t="str">
            <v>Valor razonable</v>
          </cell>
        </row>
        <row r="245">
          <cell r="A245">
            <v>2712</v>
          </cell>
          <cell r="B245" t="str">
            <v>Edificaciones</v>
          </cell>
        </row>
        <row r="246">
          <cell r="A246">
            <v>27121</v>
          </cell>
          <cell r="B246" t="str">
            <v>Costo</v>
          </cell>
        </row>
        <row r="247">
          <cell r="A247">
            <v>27122</v>
          </cell>
          <cell r="B247" t="str">
            <v>Revaluación</v>
          </cell>
        </row>
        <row r="248">
          <cell r="A248">
            <v>27123</v>
          </cell>
          <cell r="B248" t="str">
            <v>Costos de financiación</v>
          </cell>
        </row>
        <row r="249">
          <cell r="A249">
            <v>27124</v>
          </cell>
          <cell r="B249" t="str">
            <v>Valor razonable</v>
          </cell>
        </row>
        <row r="250">
          <cell r="A250">
            <v>272</v>
          </cell>
          <cell r="B250" t="str">
            <v>Propiedad, planta y equipo</v>
          </cell>
        </row>
        <row r="251">
          <cell r="A251">
            <v>2720</v>
          </cell>
          <cell r="B251" t="str">
            <v>Planta productora en producción</v>
          </cell>
        </row>
        <row r="252">
          <cell r="A252">
            <v>27201</v>
          </cell>
          <cell r="B252" t="str">
            <v>Costo</v>
          </cell>
        </row>
        <row r="253">
          <cell r="A253">
            <v>27202</v>
          </cell>
          <cell r="B253" t="str">
            <v>Revaluación</v>
          </cell>
        </row>
        <row r="254">
          <cell r="A254">
            <v>27203</v>
          </cell>
          <cell r="B254" t="str">
            <v>Costo de financiación</v>
          </cell>
        </row>
        <row r="255">
          <cell r="A255">
            <v>27204</v>
          </cell>
          <cell r="B255" t="str">
            <v>Valor razonable</v>
          </cell>
        </row>
        <row r="256">
          <cell r="A256">
            <v>2721</v>
          </cell>
          <cell r="B256" t="str">
            <v>Planta productora en desarrollo</v>
          </cell>
        </row>
        <row r="257">
          <cell r="A257">
            <v>27211</v>
          </cell>
          <cell r="B257" t="str">
            <v>Costo</v>
          </cell>
        </row>
        <row r="258">
          <cell r="A258">
            <v>27212</v>
          </cell>
          <cell r="B258" t="str">
            <v>Revaluación</v>
          </cell>
        </row>
        <row r="259">
          <cell r="A259">
            <v>27213</v>
          </cell>
          <cell r="B259" t="str">
            <v>Costo de financiación</v>
          </cell>
        </row>
        <row r="260">
          <cell r="A260">
            <v>27214</v>
          </cell>
          <cell r="B260" t="str">
            <v>Valor razonable</v>
          </cell>
        </row>
        <row r="261">
          <cell r="A261">
            <v>2722</v>
          </cell>
          <cell r="B261" t="str">
            <v>Terrenos</v>
          </cell>
        </row>
        <row r="262">
          <cell r="A262">
            <v>27221</v>
          </cell>
          <cell r="B262" t="str">
            <v>Costo</v>
          </cell>
        </row>
        <row r="263">
          <cell r="A263">
            <v>27222</v>
          </cell>
          <cell r="B263" t="str">
            <v>Revaluación</v>
          </cell>
        </row>
        <row r="264">
          <cell r="A264">
            <v>2723</v>
          </cell>
          <cell r="B264" t="str">
            <v>Edificaciones</v>
          </cell>
        </row>
        <row r="265">
          <cell r="A265">
            <v>27231</v>
          </cell>
          <cell r="B265" t="str">
            <v>Costo</v>
          </cell>
        </row>
        <row r="266">
          <cell r="A266">
            <v>27232</v>
          </cell>
          <cell r="B266" t="str">
            <v>Revaluación</v>
          </cell>
        </row>
        <row r="267">
          <cell r="A267">
            <v>27233</v>
          </cell>
          <cell r="B267" t="str">
            <v>Costo de financiación</v>
          </cell>
        </row>
        <row r="268">
          <cell r="A268">
            <v>2724</v>
          </cell>
          <cell r="B268" t="str">
            <v>Maquinarias y equipos de explotación</v>
          </cell>
        </row>
        <row r="269">
          <cell r="A269">
            <v>27241</v>
          </cell>
          <cell r="B269" t="str">
            <v>Costo</v>
          </cell>
        </row>
        <row r="270">
          <cell r="A270">
            <v>27242</v>
          </cell>
          <cell r="B270" t="str">
            <v>Revaluación</v>
          </cell>
        </row>
        <row r="271">
          <cell r="A271">
            <v>27243</v>
          </cell>
          <cell r="B271" t="str">
            <v>Costo de financiación</v>
          </cell>
        </row>
        <row r="272">
          <cell r="A272">
            <v>2725</v>
          </cell>
          <cell r="B272" t="str">
            <v>Unidades de transporte</v>
          </cell>
        </row>
        <row r="273">
          <cell r="A273">
            <v>27251</v>
          </cell>
          <cell r="B273" t="str">
            <v>Costo</v>
          </cell>
        </row>
        <row r="274">
          <cell r="A274">
            <v>27252</v>
          </cell>
          <cell r="B274" t="str">
            <v>Revaluación</v>
          </cell>
        </row>
        <row r="275">
          <cell r="A275">
            <v>2726</v>
          </cell>
          <cell r="B275" t="str">
            <v>Muebles y enseres</v>
          </cell>
        </row>
        <row r="276">
          <cell r="A276">
            <v>27261</v>
          </cell>
          <cell r="B276" t="str">
            <v>Costo</v>
          </cell>
        </row>
        <row r="277">
          <cell r="A277">
            <v>27262</v>
          </cell>
          <cell r="B277" t="str">
            <v>Revaluación</v>
          </cell>
        </row>
        <row r="278">
          <cell r="A278">
            <v>2727</v>
          </cell>
          <cell r="B278" t="str">
            <v>Equipos diversos</v>
          </cell>
        </row>
        <row r="279">
          <cell r="A279">
            <v>27271</v>
          </cell>
          <cell r="B279" t="str">
            <v>Costo</v>
          </cell>
        </row>
        <row r="280">
          <cell r="A280">
            <v>27272</v>
          </cell>
          <cell r="B280" t="str">
            <v>Revaluación</v>
          </cell>
        </row>
        <row r="281">
          <cell r="A281">
            <v>2728</v>
          </cell>
          <cell r="B281" t="str">
            <v>Herramientas y unidades de reemplazo</v>
          </cell>
        </row>
        <row r="282">
          <cell r="A282">
            <v>27281</v>
          </cell>
          <cell r="B282" t="str">
            <v>Costo</v>
          </cell>
        </row>
        <row r="283">
          <cell r="A283">
            <v>27282</v>
          </cell>
          <cell r="B283" t="str">
            <v>Revaluación</v>
          </cell>
        </row>
        <row r="284">
          <cell r="A284">
            <v>2729</v>
          </cell>
          <cell r="B284" t="str">
            <v>Obras en curso</v>
          </cell>
        </row>
        <row r="285">
          <cell r="A285">
            <v>27291</v>
          </cell>
          <cell r="B285" t="str">
            <v>Costo</v>
          </cell>
        </row>
        <row r="286">
          <cell r="A286">
            <v>27292</v>
          </cell>
          <cell r="B286" t="str">
            <v>Revaluación</v>
          </cell>
        </row>
        <row r="287">
          <cell r="A287">
            <v>273</v>
          </cell>
          <cell r="B287" t="str">
            <v>Intangibles</v>
          </cell>
        </row>
        <row r="288">
          <cell r="A288">
            <v>2731</v>
          </cell>
          <cell r="B288" t="str">
            <v>Concesiones, licencias y derechos</v>
          </cell>
        </row>
        <row r="289">
          <cell r="A289">
            <v>27311</v>
          </cell>
          <cell r="B289" t="str">
            <v>Costo</v>
          </cell>
        </row>
        <row r="290">
          <cell r="A290">
            <v>27312</v>
          </cell>
          <cell r="B290" t="str">
            <v>Revaluación</v>
          </cell>
        </row>
        <row r="291">
          <cell r="A291">
            <v>2732</v>
          </cell>
          <cell r="B291" t="str">
            <v>Patentes y propiedad industrial</v>
          </cell>
        </row>
        <row r="292">
          <cell r="A292">
            <v>27321</v>
          </cell>
          <cell r="B292" t="str">
            <v>Costo</v>
          </cell>
        </row>
        <row r="293">
          <cell r="A293">
            <v>27322</v>
          </cell>
          <cell r="B293" t="str">
            <v>Revaluación</v>
          </cell>
        </row>
        <row r="294">
          <cell r="A294">
            <v>2733</v>
          </cell>
          <cell r="B294" t="str">
            <v>Programas de computadora (software)</v>
          </cell>
        </row>
        <row r="295">
          <cell r="A295">
            <v>27331</v>
          </cell>
          <cell r="B295" t="str">
            <v>Costo</v>
          </cell>
        </row>
        <row r="296">
          <cell r="A296">
            <v>27332</v>
          </cell>
          <cell r="B296" t="str">
            <v>Revaluación</v>
          </cell>
        </row>
        <row r="297">
          <cell r="A297">
            <v>2734</v>
          </cell>
          <cell r="B297" t="str">
            <v>Costos de exploración y desarrollo</v>
          </cell>
        </row>
        <row r="298">
          <cell r="A298">
            <v>27341</v>
          </cell>
          <cell r="B298" t="str">
            <v>Costo</v>
          </cell>
        </row>
        <row r="299">
          <cell r="A299">
            <v>27342</v>
          </cell>
          <cell r="B299" t="str">
            <v>Revaluación</v>
          </cell>
        </row>
        <row r="300">
          <cell r="A300">
            <v>2735</v>
          </cell>
          <cell r="B300" t="str">
            <v>Fórmulas, diseños y prototipos</v>
          </cell>
        </row>
        <row r="301">
          <cell r="A301">
            <v>27351</v>
          </cell>
          <cell r="B301" t="str">
            <v>Costo</v>
          </cell>
        </row>
        <row r="302">
          <cell r="A302">
            <v>27352</v>
          </cell>
          <cell r="B302" t="str">
            <v>Revaluación</v>
          </cell>
        </row>
        <row r="303">
          <cell r="A303">
            <v>2739</v>
          </cell>
          <cell r="B303" t="str">
            <v>Otros activos intangibles</v>
          </cell>
        </row>
        <row r="304">
          <cell r="A304">
            <v>27391</v>
          </cell>
          <cell r="B304" t="str">
            <v>Costo</v>
          </cell>
        </row>
        <row r="305">
          <cell r="A305">
            <v>27392</v>
          </cell>
          <cell r="B305" t="str">
            <v>Revaluación</v>
          </cell>
        </row>
        <row r="306">
          <cell r="A306">
            <v>274</v>
          </cell>
          <cell r="B306" t="str">
            <v>Activos biológicos</v>
          </cell>
        </row>
        <row r="307">
          <cell r="A307">
            <v>2741</v>
          </cell>
          <cell r="B307" t="str">
            <v>Activos biológicos en producción</v>
          </cell>
        </row>
        <row r="308">
          <cell r="A308">
            <v>27411</v>
          </cell>
          <cell r="B308" t="str">
            <v>Costo</v>
          </cell>
        </row>
        <row r="309">
          <cell r="A309">
            <v>27413</v>
          </cell>
          <cell r="B309" t="str">
            <v>Costos de financiación</v>
          </cell>
        </row>
        <row r="310">
          <cell r="A310">
            <v>27414</v>
          </cell>
          <cell r="B310" t="str">
            <v>Valor razonable</v>
          </cell>
        </row>
        <row r="311">
          <cell r="A311">
            <v>2742</v>
          </cell>
          <cell r="B311" t="str">
            <v>Activos biológicos en desarrollo</v>
          </cell>
        </row>
        <row r="312">
          <cell r="A312">
            <v>27421</v>
          </cell>
          <cell r="B312" t="str">
            <v>Costo</v>
          </cell>
        </row>
        <row r="313">
          <cell r="A313">
            <v>27423</v>
          </cell>
          <cell r="B313" t="str">
            <v>Costos de financiación</v>
          </cell>
        </row>
        <row r="314">
          <cell r="A314">
            <v>27424</v>
          </cell>
          <cell r="B314" t="str">
            <v>Valor razonable</v>
          </cell>
        </row>
        <row r="315">
          <cell r="A315">
            <v>275</v>
          </cell>
          <cell r="B315" t="str">
            <v>Depreciación acumulada – Propiedades de inversión</v>
          </cell>
        </row>
        <row r="316">
          <cell r="A316">
            <v>2752</v>
          </cell>
          <cell r="B316" t="str">
            <v>Edificaciones</v>
          </cell>
        </row>
        <row r="317">
          <cell r="A317">
            <v>27521</v>
          </cell>
          <cell r="B317" t="str">
            <v>Costo</v>
          </cell>
        </row>
        <row r="318">
          <cell r="A318">
            <v>27522</v>
          </cell>
          <cell r="B318" t="str">
            <v>Revaluación</v>
          </cell>
        </row>
        <row r="319">
          <cell r="A319">
            <v>27523</v>
          </cell>
          <cell r="B319" t="str">
            <v>Costo de financiación</v>
          </cell>
        </row>
        <row r="320">
          <cell r="A320">
            <v>276</v>
          </cell>
          <cell r="B320" t="str">
            <v>Depreciación acumulada – Propiedad, planta y equipo</v>
          </cell>
        </row>
        <row r="321">
          <cell r="A321">
            <v>2760</v>
          </cell>
          <cell r="B321" t="str">
            <v>Planta productora en producción</v>
          </cell>
        </row>
        <row r="322">
          <cell r="A322">
            <v>27601</v>
          </cell>
          <cell r="B322" t="str">
            <v>Costo</v>
          </cell>
        </row>
        <row r="323">
          <cell r="A323">
            <v>27602</v>
          </cell>
          <cell r="B323" t="str">
            <v>Revaluación</v>
          </cell>
        </row>
        <row r="324">
          <cell r="A324">
            <v>27603</v>
          </cell>
          <cell r="B324" t="str">
            <v>Costo de financiación
27604 Valor razonable</v>
          </cell>
        </row>
        <row r="325">
          <cell r="A325">
            <v>2762</v>
          </cell>
          <cell r="B325" t="str">
            <v>Edificaciones</v>
          </cell>
        </row>
        <row r="326">
          <cell r="A326">
            <v>27621</v>
          </cell>
          <cell r="B326" t="str">
            <v>Costo</v>
          </cell>
        </row>
        <row r="327">
          <cell r="A327">
            <v>27622</v>
          </cell>
          <cell r="B327" t="str">
            <v>Revaluación</v>
          </cell>
        </row>
        <row r="328">
          <cell r="A328">
            <v>27623</v>
          </cell>
          <cell r="B328" t="str">
            <v>Costo de financiación</v>
          </cell>
        </row>
        <row r="329">
          <cell r="A329">
            <v>2763</v>
          </cell>
          <cell r="B329" t="str">
            <v>Maquinarias y equipo de explotación</v>
          </cell>
        </row>
        <row r="330">
          <cell r="A330">
            <v>27631</v>
          </cell>
          <cell r="B330" t="str">
            <v>Costo</v>
          </cell>
        </row>
        <row r="331">
          <cell r="A331">
            <v>27632</v>
          </cell>
          <cell r="B331" t="str">
            <v>Revaluación</v>
          </cell>
        </row>
        <row r="332">
          <cell r="A332">
            <v>27633</v>
          </cell>
          <cell r="B332" t="str">
            <v>Costo de financiación</v>
          </cell>
        </row>
        <row r="333">
          <cell r="A333">
            <v>2764</v>
          </cell>
          <cell r="B333" t="str">
            <v>Unidades de transporte</v>
          </cell>
        </row>
        <row r="334">
          <cell r="A334">
            <v>27641</v>
          </cell>
          <cell r="B334" t="str">
            <v>Costo</v>
          </cell>
        </row>
        <row r="335">
          <cell r="A335">
            <v>27642</v>
          </cell>
          <cell r="B335" t="str">
            <v>Revaluación</v>
          </cell>
        </row>
        <row r="336">
          <cell r="A336">
            <v>2765</v>
          </cell>
          <cell r="B336" t="str">
            <v>Muebles y enseres</v>
          </cell>
        </row>
        <row r="337">
          <cell r="A337">
            <v>27651</v>
          </cell>
          <cell r="B337" t="str">
            <v>Costo</v>
          </cell>
        </row>
        <row r="338">
          <cell r="A338">
            <v>27652</v>
          </cell>
          <cell r="B338" t="str">
            <v>Revaluación</v>
          </cell>
        </row>
        <row r="339">
          <cell r="A339">
            <v>2766</v>
          </cell>
          <cell r="B339" t="str">
            <v>Equipos diversos</v>
          </cell>
        </row>
        <row r="340">
          <cell r="A340">
            <v>27661</v>
          </cell>
          <cell r="B340" t="str">
            <v>Costo</v>
          </cell>
        </row>
        <row r="341">
          <cell r="A341">
            <v>27662</v>
          </cell>
          <cell r="B341" t="str">
            <v>Revaluación</v>
          </cell>
        </row>
        <row r="342">
          <cell r="A342">
            <v>2767</v>
          </cell>
          <cell r="B342" t="str">
            <v>Herramientas y unidades de reemplazo</v>
          </cell>
        </row>
        <row r="343">
          <cell r="A343">
            <v>27671</v>
          </cell>
          <cell r="B343" t="str">
            <v>Costo</v>
          </cell>
        </row>
        <row r="344">
          <cell r="A344">
            <v>27672</v>
          </cell>
          <cell r="B344" t="str">
            <v>Revaluación</v>
          </cell>
        </row>
        <row r="345">
          <cell r="A345">
            <v>277</v>
          </cell>
          <cell r="B345" t="str">
            <v>Amortización acumulada – Intangibles</v>
          </cell>
        </row>
        <row r="346">
          <cell r="A346">
            <v>2771</v>
          </cell>
          <cell r="B346" t="str">
            <v>Concesiones, licencias y derechos</v>
          </cell>
        </row>
        <row r="347">
          <cell r="A347">
            <v>27711</v>
          </cell>
          <cell r="B347" t="str">
            <v>Costo</v>
          </cell>
        </row>
        <row r="348">
          <cell r="A348">
            <v>27712</v>
          </cell>
          <cell r="B348" t="str">
            <v>Revaluación</v>
          </cell>
        </row>
        <row r="349">
          <cell r="A349">
            <v>2772</v>
          </cell>
          <cell r="B349" t="str">
            <v>Patentes y propiedad industrial</v>
          </cell>
        </row>
        <row r="350">
          <cell r="A350">
            <v>27721</v>
          </cell>
          <cell r="B350" t="str">
            <v>Costo</v>
          </cell>
        </row>
        <row r="351">
          <cell r="A351">
            <v>27722</v>
          </cell>
          <cell r="B351" t="str">
            <v>Revaluación</v>
          </cell>
        </row>
        <row r="352">
          <cell r="A352">
            <v>2773</v>
          </cell>
          <cell r="B352" t="str">
            <v>Programas de computadora (software)</v>
          </cell>
        </row>
        <row r="353">
          <cell r="A353">
            <v>27731</v>
          </cell>
          <cell r="B353" t="str">
            <v>Costo</v>
          </cell>
        </row>
        <row r="354">
          <cell r="A354">
            <v>27732</v>
          </cell>
          <cell r="B354" t="str">
            <v>Revaluación</v>
          </cell>
        </row>
        <row r="355">
          <cell r="A355">
            <v>2774</v>
          </cell>
          <cell r="B355" t="str">
            <v>Costos de exploración y desarrollo</v>
          </cell>
        </row>
        <row r="356">
          <cell r="A356">
            <v>27741</v>
          </cell>
          <cell r="B356" t="str">
            <v>Costo</v>
          </cell>
        </row>
        <row r="357">
          <cell r="A357">
            <v>27742</v>
          </cell>
          <cell r="B357" t="str">
            <v>Revaluación</v>
          </cell>
        </row>
        <row r="358">
          <cell r="A358">
            <v>2775</v>
          </cell>
          <cell r="B358" t="str">
            <v>Fórmulas, diseños y prototipos</v>
          </cell>
        </row>
        <row r="359">
          <cell r="A359">
            <v>27751</v>
          </cell>
          <cell r="B359" t="str">
            <v>Costo</v>
          </cell>
        </row>
        <row r="360">
          <cell r="A360">
            <v>27752</v>
          </cell>
          <cell r="B360" t="str">
            <v>Revaluación</v>
          </cell>
        </row>
        <row r="361">
          <cell r="A361">
            <v>2779</v>
          </cell>
          <cell r="B361" t="str">
            <v>Otros activos intangibles</v>
          </cell>
        </row>
        <row r="362">
          <cell r="A362">
            <v>27791</v>
          </cell>
          <cell r="B362" t="str">
            <v>Costo</v>
          </cell>
        </row>
        <row r="363">
          <cell r="A363">
            <v>27792</v>
          </cell>
          <cell r="B363" t="str">
            <v>Revaluación</v>
          </cell>
        </row>
        <row r="364">
          <cell r="A364">
            <v>278</v>
          </cell>
          <cell r="B364" t="str">
            <v>Depreciación acumulada – Activos biológicos</v>
          </cell>
        </row>
        <row r="365">
          <cell r="A365">
            <v>2781</v>
          </cell>
          <cell r="B365" t="str">
            <v>Activos biológicos en producción</v>
          </cell>
        </row>
        <row r="366">
          <cell r="A366">
            <v>27811</v>
          </cell>
          <cell r="B366" t="str">
            <v>Costo</v>
          </cell>
        </row>
        <row r="367">
          <cell r="A367">
            <v>27813</v>
          </cell>
          <cell r="B367" t="str">
            <v>Costo de financiación</v>
          </cell>
        </row>
        <row r="368">
          <cell r="A368">
            <v>2782</v>
          </cell>
          <cell r="B368" t="str">
            <v>Activos biológicos en desarrollo</v>
          </cell>
        </row>
        <row r="369">
          <cell r="A369">
            <v>27821</v>
          </cell>
          <cell r="B369" t="str">
            <v>Costo</v>
          </cell>
        </row>
        <row r="370">
          <cell r="A370">
            <v>27823</v>
          </cell>
          <cell r="B370" t="str">
            <v>Costo de financiación</v>
          </cell>
        </row>
        <row r="371">
          <cell r="A371">
            <v>279</v>
          </cell>
          <cell r="B371" t="str">
            <v>Desvalorización acumulada</v>
          </cell>
        </row>
        <row r="372">
          <cell r="A372">
            <v>2791</v>
          </cell>
          <cell r="B372" t="str">
            <v>Propiedad de inversión</v>
          </cell>
        </row>
        <row r="373">
          <cell r="A373">
            <v>27910</v>
          </cell>
          <cell r="B373" t="str">
            <v>Planta productora en producción</v>
          </cell>
        </row>
        <row r="374">
          <cell r="A374">
            <v>27911</v>
          </cell>
          <cell r="B374" t="str">
            <v>Planta productora en desarrollo</v>
          </cell>
        </row>
        <row r="375">
          <cell r="A375">
            <v>27912</v>
          </cell>
          <cell r="B375" t="str">
            <v>Terrenos</v>
          </cell>
        </row>
        <row r="376">
          <cell r="A376">
            <v>27913</v>
          </cell>
          <cell r="B376" t="str">
            <v>Edificaciones</v>
          </cell>
        </row>
        <row r="377">
          <cell r="A377">
            <v>2793</v>
          </cell>
          <cell r="B377" t="str">
            <v>Propiedad, planta y equipo</v>
          </cell>
        </row>
        <row r="378">
          <cell r="A378">
            <v>27930</v>
          </cell>
          <cell r="B378" t="str">
            <v>Plantas productoras en producción</v>
          </cell>
        </row>
        <row r="379">
          <cell r="A379">
            <v>27931</v>
          </cell>
          <cell r="B379" t="str">
            <v>Planta productora en desarrollo</v>
          </cell>
        </row>
        <row r="380">
          <cell r="A380">
            <v>27932</v>
          </cell>
          <cell r="B380" t="str">
            <v>Terrenos</v>
          </cell>
        </row>
        <row r="381">
          <cell r="A381">
            <v>27933</v>
          </cell>
          <cell r="B381" t="str">
            <v>Edificaciones</v>
          </cell>
        </row>
        <row r="382">
          <cell r="A382">
            <v>27934</v>
          </cell>
          <cell r="B382" t="str">
            <v>Maquinarias y equipos de explotación</v>
          </cell>
        </row>
        <row r="383">
          <cell r="A383">
            <v>27935</v>
          </cell>
          <cell r="B383" t="str">
            <v>Unidades de transporte</v>
          </cell>
        </row>
        <row r="384">
          <cell r="A384">
            <v>27936</v>
          </cell>
          <cell r="B384" t="str">
            <v>Muebles y enseres</v>
          </cell>
        </row>
        <row r="385">
          <cell r="A385">
            <v>27937</v>
          </cell>
          <cell r="B385" t="str">
            <v>Equipos diversos</v>
          </cell>
        </row>
        <row r="386">
          <cell r="A386">
            <v>27938</v>
          </cell>
          <cell r="B386" t="str">
            <v>Herramientas y unidades de reemplazo</v>
          </cell>
        </row>
        <row r="387">
          <cell r="A387">
            <v>2794</v>
          </cell>
          <cell r="B387" t="str">
            <v>Intangibles</v>
          </cell>
        </row>
        <row r="388">
          <cell r="A388">
            <v>27941</v>
          </cell>
          <cell r="B388" t="str">
            <v>Concesiones, licencias y otros derechos</v>
          </cell>
        </row>
        <row r="389">
          <cell r="A389">
            <v>27942</v>
          </cell>
          <cell r="B389" t="str">
            <v>Patentes y propiedad industrial</v>
          </cell>
        </row>
        <row r="390">
          <cell r="A390">
            <v>27943</v>
          </cell>
          <cell r="B390" t="str">
            <v>Programas de computadora (software)</v>
          </cell>
        </row>
        <row r="391">
          <cell r="A391">
            <v>27944</v>
          </cell>
          <cell r="B391" t="str">
            <v>Costos de exploración y desarrollo</v>
          </cell>
        </row>
        <row r="392">
          <cell r="A392">
            <v>27945</v>
          </cell>
          <cell r="B392" t="str">
            <v>Fórmulas, diseños y prototipos</v>
          </cell>
        </row>
        <row r="393">
          <cell r="A393">
            <v>27949</v>
          </cell>
          <cell r="B393" t="str">
            <v>Otros activos intangibles</v>
          </cell>
        </row>
        <row r="394">
          <cell r="A394">
            <v>2795</v>
          </cell>
          <cell r="B394" t="str">
            <v>Activos biológicos</v>
          </cell>
        </row>
        <row r="395">
          <cell r="A395">
            <v>27951</v>
          </cell>
          <cell r="B395" t="str">
            <v>Activos biológicos en producción</v>
          </cell>
        </row>
        <row r="396">
          <cell r="A396">
            <v>27952</v>
          </cell>
          <cell r="B396" t="str">
            <v>Activos biológicos en desarrollo</v>
          </cell>
        </row>
        <row r="397">
          <cell r="A397">
            <v>28</v>
          </cell>
          <cell r="B397" t="str">
            <v>INVENTARIOS POR RECIBIR</v>
          </cell>
        </row>
        <row r="398">
          <cell r="A398">
            <v>281</v>
          </cell>
          <cell r="B398" t="str">
            <v>Mercaderías</v>
          </cell>
        </row>
        <row r="399">
          <cell r="A399">
            <v>284</v>
          </cell>
          <cell r="B399" t="str">
            <v>Materias primas</v>
          </cell>
        </row>
        <row r="400">
          <cell r="A400">
            <v>285</v>
          </cell>
          <cell r="B400" t="str">
            <v>Materiales auxiliares, suministros y repuestos</v>
          </cell>
        </row>
        <row r="401">
          <cell r="A401">
            <v>286</v>
          </cell>
          <cell r="B401" t="str">
            <v>Envases y embalajes</v>
          </cell>
        </row>
        <row r="402">
          <cell r="A402">
            <v>29</v>
          </cell>
          <cell r="B402" t="str">
            <v>DESVALORIZACIÓN DE INVENTARIOS</v>
          </cell>
        </row>
        <row r="403">
          <cell r="A403">
            <v>291</v>
          </cell>
          <cell r="B403" t="str">
            <v>Mercaderías</v>
          </cell>
        </row>
        <row r="404">
          <cell r="A404">
            <v>2911</v>
          </cell>
          <cell r="B404" t="str">
            <v>Mercaderías</v>
          </cell>
        </row>
        <row r="405">
          <cell r="A405">
            <v>29111</v>
          </cell>
          <cell r="B405" t="str">
            <v>Costo</v>
          </cell>
        </row>
        <row r="406">
          <cell r="A406">
            <v>292</v>
          </cell>
          <cell r="B406" t="str">
            <v>Productos terminados</v>
          </cell>
        </row>
        <row r="407">
          <cell r="A407">
            <v>2921</v>
          </cell>
          <cell r="B407" t="str">
            <v>Productos terminados</v>
          </cell>
        </row>
        <row r="408">
          <cell r="A408">
            <v>29211</v>
          </cell>
          <cell r="B408" t="str">
            <v>Costo</v>
          </cell>
        </row>
        <row r="409">
          <cell r="A409">
            <v>29213</v>
          </cell>
          <cell r="B409" t="str">
            <v>Costo de financiación</v>
          </cell>
        </row>
        <row r="410">
          <cell r="A410">
            <v>2925</v>
          </cell>
          <cell r="B410" t="str">
            <v>Inventario de servicios terminados</v>
          </cell>
        </row>
        <row r="411">
          <cell r="A411">
            <v>29251</v>
          </cell>
          <cell r="B411" t="str">
            <v>Costo</v>
          </cell>
        </row>
        <row r="412">
          <cell r="A412">
            <v>293</v>
          </cell>
          <cell r="B412" t="str">
            <v>Subproductos, desechos y desperdicios</v>
          </cell>
        </row>
        <row r="413">
          <cell r="A413">
            <v>2931</v>
          </cell>
          <cell r="B413" t="str">
            <v>Subproductos</v>
          </cell>
        </row>
        <row r="414">
          <cell r="A414">
            <v>2932</v>
          </cell>
          <cell r="B414" t="str">
            <v>Desechos y desperdicios</v>
          </cell>
        </row>
        <row r="415">
          <cell r="A415">
            <v>294</v>
          </cell>
          <cell r="B415" t="str">
            <v>Productos en proceso</v>
          </cell>
        </row>
        <row r="416">
          <cell r="A416">
            <v>2941</v>
          </cell>
          <cell r="B416" t="str">
            <v>Productos en proceso</v>
          </cell>
        </row>
        <row r="417">
          <cell r="A417">
            <v>29411</v>
          </cell>
          <cell r="B417" t="str">
            <v>Costo</v>
          </cell>
        </row>
        <row r="418">
          <cell r="A418">
            <v>29413</v>
          </cell>
          <cell r="B418" t="str">
            <v>Costo de financiación</v>
          </cell>
        </row>
        <row r="419">
          <cell r="A419">
            <v>2945</v>
          </cell>
          <cell r="B419" t="str">
            <v>Inventario de servicios en proceso</v>
          </cell>
        </row>
        <row r="420">
          <cell r="A420">
            <v>295</v>
          </cell>
          <cell r="B420" t="str">
            <v>Materias primas</v>
          </cell>
        </row>
        <row r="421">
          <cell r="A421">
            <v>2951</v>
          </cell>
          <cell r="B421" t="str">
            <v>Materias primas</v>
          </cell>
        </row>
        <row r="422">
          <cell r="A422">
            <v>29511</v>
          </cell>
          <cell r="B422" t="str">
            <v>Costo</v>
          </cell>
        </row>
        <row r="423">
          <cell r="A423">
            <v>296</v>
          </cell>
          <cell r="B423" t="str">
            <v>Materiales auxiliares, suministros y repuestos</v>
          </cell>
        </row>
        <row r="424">
          <cell r="A424">
            <v>2961</v>
          </cell>
          <cell r="B424" t="str">
            <v>Materiales auxiliares</v>
          </cell>
        </row>
        <row r="425">
          <cell r="A425">
            <v>2962</v>
          </cell>
          <cell r="B425" t="str">
            <v>Suministros</v>
          </cell>
        </row>
        <row r="426">
          <cell r="A426">
            <v>2963</v>
          </cell>
          <cell r="B426" t="str">
            <v>Repuestos</v>
          </cell>
        </row>
        <row r="427">
          <cell r="A427">
            <v>297</v>
          </cell>
          <cell r="B427" t="str">
            <v>Envases y embalajes</v>
          </cell>
        </row>
        <row r="428">
          <cell r="A428">
            <v>2971</v>
          </cell>
          <cell r="B428" t="str">
            <v>Envases</v>
          </cell>
        </row>
        <row r="429">
          <cell r="A429">
            <v>2972</v>
          </cell>
          <cell r="B429" t="str">
            <v>Embalajes</v>
          </cell>
        </row>
        <row r="430">
          <cell r="A430">
            <v>298</v>
          </cell>
          <cell r="B430" t="str">
            <v>Existencias por recibir</v>
          </cell>
        </row>
        <row r="431">
          <cell r="A431">
            <v>2981</v>
          </cell>
          <cell r="B431" t="str">
            <v>Mercaderías</v>
          </cell>
        </row>
        <row r="432">
          <cell r="A432">
            <v>2982</v>
          </cell>
          <cell r="B432" t="str">
            <v>Materias primas</v>
          </cell>
        </row>
        <row r="433">
          <cell r="A433">
            <v>2983</v>
          </cell>
          <cell r="B433" t="str">
            <v>Materiales auxiliares, suministros y repuestos</v>
          </cell>
        </row>
        <row r="434">
          <cell r="A434">
            <v>2984</v>
          </cell>
          <cell r="B434" t="str">
            <v>Envases y embalajes</v>
          </cell>
        </row>
        <row r="435">
          <cell r="A435">
            <v>30</v>
          </cell>
          <cell r="B435" t="str">
            <v>INVERSIONES MOBILIARIAS</v>
          </cell>
        </row>
        <row r="436">
          <cell r="A436">
            <v>301</v>
          </cell>
          <cell r="B436" t="str">
            <v>Inversiones a ser mantenidas hasta el vencimiento</v>
          </cell>
        </row>
        <row r="437">
          <cell r="A437">
            <v>3011</v>
          </cell>
          <cell r="B437" t="str">
            <v>Instrumentos financieros representativos de deuda</v>
          </cell>
        </row>
        <row r="438">
          <cell r="A438">
            <v>30111</v>
          </cell>
          <cell r="B438" t="str">
            <v>Costo</v>
          </cell>
        </row>
        <row r="439">
          <cell r="A439">
            <v>30114</v>
          </cell>
          <cell r="B439" t="str">
            <v>Valor razonable</v>
          </cell>
        </row>
        <row r="440">
          <cell r="A440">
            <v>302</v>
          </cell>
          <cell r="B440" t="str">
            <v>Instrumentos financieros representativos de derecho patrimonial</v>
          </cell>
        </row>
        <row r="441">
          <cell r="A441">
            <v>3021</v>
          </cell>
          <cell r="B441" t="str">
            <v>Certificados de suscripción preferente</v>
          </cell>
        </row>
        <row r="442">
          <cell r="A442">
            <v>3022</v>
          </cell>
          <cell r="B442" t="str">
            <v>Acciones representativas de capital social – Comunes</v>
          </cell>
        </row>
        <row r="443">
          <cell r="A443">
            <v>30221</v>
          </cell>
          <cell r="B443" t="str">
            <v>Costo</v>
          </cell>
        </row>
        <row r="444">
          <cell r="A444">
            <v>30224</v>
          </cell>
          <cell r="B444" t="str">
            <v>Valor razonable</v>
          </cell>
        </row>
        <row r="445">
          <cell r="A445">
            <v>30225</v>
          </cell>
          <cell r="B445" t="str">
            <v>Participación patrimonial</v>
          </cell>
        </row>
        <row r="446">
          <cell r="A446">
            <v>3023</v>
          </cell>
          <cell r="B446" t="str">
            <v>Acciones representativas de capital social – Preferentes</v>
          </cell>
        </row>
        <row r="447">
          <cell r="A447">
            <v>30231</v>
          </cell>
          <cell r="B447" t="str">
            <v>Costo</v>
          </cell>
        </row>
        <row r="448">
          <cell r="A448">
            <v>30234</v>
          </cell>
          <cell r="B448" t="str">
            <v>Valor razonable</v>
          </cell>
        </row>
        <row r="449">
          <cell r="A449">
            <v>30235</v>
          </cell>
          <cell r="B449" t="str">
            <v>Participación patrimonial</v>
          </cell>
        </row>
        <row r="450">
          <cell r="A450">
            <v>3024</v>
          </cell>
          <cell r="B450" t="str">
            <v>Acciones de inversión</v>
          </cell>
        </row>
        <row r="451">
          <cell r="A451">
            <v>30241</v>
          </cell>
          <cell r="B451" t="str">
            <v>Costo</v>
          </cell>
        </row>
        <row r="452">
          <cell r="A452">
            <v>30244</v>
          </cell>
          <cell r="B452" t="str">
            <v>Valor razonable</v>
          </cell>
        </row>
        <row r="453">
          <cell r="A453">
            <v>30245</v>
          </cell>
          <cell r="B453" t="str">
            <v>Participación patrimonial</v>
          </cell>
        </row>
        <row r="454">
          <cell r="A454">
            <v>3028</v>
          </cell>
          <cell r="B454" t="str">
            <v>Otros títulos representativos de patrimonio</v>
          </cell>
        </row>
        <row r="455">
          <cell r="A455">
            <v>30281</v>
          </cell>
          <cell r="B455" t="str">
            <v>Costo</v>
          </cell>
        </row>
        <row r="456">
          <cell r="A456">
            <v>30284</v>
          </cell>
          <cell r="B456" t="str">
            <v>Valor razonable</v>
          </cell>
        </row>
        <row r="457">
          <cell r="A457">
            <v>30285</v>
          </cell>
          <cell r="B457" t="str">
            <v>Participación patrimonial</v>
          </cell>
        </row>
        <row r="458">
          <cell r="A458">
            <v>303</v>
          </cell>
          <cell r="B458" t="str">
            <v>Certificados de participación en fondos - Cuotas</v>
          </cell>
        </row>
        <row r="459">
          <cell r="A459">
            <v>3031</v>
          </cell>
          <cell r="B459" t="str">
            <v>Fondos de inversión</v>
          </cell>
        </row>
        <row r="460">
          <cell r="A460">
            <v>30311</v>
          </cell>
          <cell r="B460" t="str">
            <v>Costo</v>
          </cell>
        </row>
        <row r="461">
          <cell r="A461">
            <v>30314</v>
          </cell>
          <cell r="B461" t="str">
            <v>Valor razonable</v>
          </cell>
        </row>
        <row r="462">
          <cell r="A462">
            <v>3032</v>
          </cell>
          <cell r="B462" t="str">
            <v>Fondos mutuos</v>
          </cell>
        </row>
        <row r="463">
          <cell r="A463">
            <v>30321</v>
          </cell>
          <cell r="B463" t="str">
            <v>Costo</v>
          </cell>
        </row>
        <row r="464">
          <cell r="A464">
            <v>30324</v>
          </cell>
          <cell r="B464" t="str">
            <v>Valor razonable</v>
          </cell>
        </row>
        <row r="465">
          <cell r="A465">
            <v>304</v>
          </cell>
          <cell r="B465" t="str">
            <v>Participaciones en acuerdos conjuntos</v>
          </cell>
        </row>
        <row r="466">
          <cell r="A466">
            <v>3041</v>
          </cell>
          <cell r="B466" t="str">
            <v>Operaciones conjuntas</v>
          </cell>
        </row>
        <row r="467">
          <cell r="A467">
            <v>30411</v>
          </cell>
          <cell r="B467" t="str">
            <v>Costo</v>
          </cell>
        </row>
        <row r="468">
          <cell r="A468">
            <v>30414</v>
          </cell>
          <cell r="B468" t="str">
            <v>Valor razonable</v>
          </cell>
        </row>
        <row r="469">
          <cell r="A469">
            <v>30415</v>
          </cell>
          <cell r="B469" t="str">
            <v>Participación patrimonial</v>
          </cell>
        </row>
        <row r="470">
          <cell r="A470">
            <v>3042</v>
          </cell>
          <cell r="B470" t="str">
            <v>Negocios conjuntos</v>
          </cell>
        </row>
        <row r="471">
          <cell r="A471">
            <v>30421</v>
          </cell>
          <cell r="B471" t="str">
            <v>Costo</v>
          </cell>
        </row>
        <row r="472">
          <cell r="A472">
            <v>30424</v>
          </cell>
          <cell r="B472" t="str">
            <v>Valor razonable</v>
          </cell>
        </row>
        <row r="473">
          <cell r="A473">
            <v>30425</v>
          </cell>
          <cell r="B473" t="str">
            <v>Participación patrimonial</v>
          </cell>
        </row>
        <row r="474">
          <cell r="A474">
            <v>308</v>
          </cell>
          <cell r="B474" t="str">
            <v>Inversiones mobiliarias – Acuerdos de compra</v>
          </cell>
        </row>
        <row r="475">
          <cell r="A475">
            <v>3081</v>
          </cell>
          <cell r="B475" t="str">
            <v>Instrumentos financieros representativos de deuda – Acuerdo de compra</v>
          </cell>
        </row>
        <row r="476">
          <cell r="A476">
            <v>30811</v>
          </cell>
          <cell r="B476" t="str">
            <v>Costo</v>
          </cell>
        </row>
        <row r="477">
          <cell r="A477">
            <v>30814</v>
          </cell>
          <cell r="B477" t="str">
            <v>Valor razonable</v>
          </cell>
        </row>
        <row r="478">
          <cell r="A478">
            <v>3082</v>
          </cell>
          <cell r="B478" t="str">
            <v>Instrumentos financieros representativos de derecho patrimonial –
Acuerdo de compra</v>
          </cell>
        </row>
        <row r="479">
          <cell r="A479">
            <v>30821</v>
          </cell>
          <cell r="B479" t="str">
            <v>Costo</v>
          </cell>
        </row>
        <row r="480">
          <cell r="A480">
            <v>30824</v>
          </cell>
          <cell r="B480" t="str">
            <v>Valor razonable</v>
          </cell>
        </row>
        <row r="481">
          <cell r="A481">
            <v>31</v>
          </cell>
          <cell r="B481" t="str">
            <v>PROPIEDADES DE INVERSIÓN</v>
          </cell>
        </row>
        <row r="482">
          <cell r="A482">
            <v>311</v>
          </cell>
          <cell r="B482" t="str">
            <v>Terrenos</v>
          </cell>
        </row>
        <row r="483">
          <cell r="A483">
            <v>3111</v>
          </cell>
          <cell r="B483" t="str">
            <v>Urbanos</v>
          </cell>
        </row>
        <row r="484">
          <cell r="A484">
            <v>31111</v>
          </cell>
          <cell r="B484" t="str">
            <v>Costo</v>
          </cell>
        </row>
        <row r="485">
          <cell r="A485">
            <v>31112</v>
          </cell>
          <cell r="B485" t="str">
            <v>Revaluación</v>
          </cell>
        </row>
        <row r="486">
          <cell r="A486">
            <v>31114</v>
          </cell>
          <cell r="B486" t="str">
            <v>Valor razonable</v>
          </cell>
        </row>
        <row r="487">
          <cell r="A487">
            <v>3112</v>
          </cell>
          <cell r="B487" t="str">
            <v>Rurales</v>
          </cell>
        </row>
        <row r="488">
          <cell r="A488">
            <v>31121</v>
          </cell>
          <cell r="B488" t="str">
            <v>Costo</v>
          </cell>
        </row>
        <row r="489">
          <cell r="A489">
            <v>31122</v>
          </cell>
          <cell r="B489" t="str">
            <v>Revaluación</v>
          </cell>
        </row>
        <row r="490">
          <cell r="A490">
            <v>31124</v>
          </cell>
          <cell r="B490" t="str">
            <v>Valor razonable</v>
          </cell>
        </row>
        <row r="491">
          <cell r="A491">
            <v>312</v>
          </cell>
          <cell r="B491" t="str">
            <v>Edificaciones</v>
          </cell>
        </row>
        <row r="492">
          <cell r="A492">
            <v>3121</v>
          </cell>
          <cell r="B492" t="str">
            <v>Edificaciones</v>
          </cell>
        </row>
        <row r="493">
          <cell r="A493">
            <v>31211</v>
          </cell>
          <cell r="B493" t="str">
            <v>Costo</v>
          </cell>
        </row>
        <row r="494">
          <cell r="A494">
            <v>31212</v>
          </cell>
          <cell r="B494" t="str">
            <v>Revaluación</v>
          </cell>
        </row>
        <row r="495">
          <cell r="A495">
            <v>31213</v>
          </cell>
          <cell r="B495" t="str">
            <v>Costos de financiación</v>
          </cell>
        </row>
        <row r="496">
          <cell r="A496">
            <v>31214</v>
          </cell>
          <cell r="B496" t="str">
            <v>Valor razonable</v>
          </cell>
        </row>
        <row r="497">
          <cell r="A497">
            <v>313</v>
          </cell>
          <cell r="B497" t="str">
            <v>Construcciones en curso</v>
          </cell>
        </row>
        <row r="498">
          <cell r="A498">
            <v>3131</v>
          </cell>
          <cell r="B498" t="str">
            <v>Edificaciones</v>
          </cell>
        </row>
        <row r="499">
          <cell r="A499">
            <v>31311</v>
          </cell>
          <cell r="B499" t="str">
            <v>Costo</v>
          </cell>
        </row>
        <row r="500">
          <cell r="A500">
            <v>31312</v>
          </cell>
          <cell r="B500" t="str">
            <v>Revaluación</v>
          </cell>
        </row>
        <row r="501">
          <cell r="A501">
            <v>31313</v>
          </cell>
          <cell r="B501" t="str">
            <v>Costos de financiación</v>
          </cell>
        </row>
        <row r="502">
          <cell r="A502">
            <v>31314</v>
          </cell>
          <cell r="B502" t="str">
            <v>Valor razonable</v>
          </cell>
        </row>
        <row r="503">
          <cell r="A503">
            <v>32</v>
          </cell>
          <cell r="B503" t="str">
            <v>ACTIVOS POR DERECHO DE USO</v>
          </cell>
        </row>
        <row r="504">
          <cell r="A504">
            <v>321</v>
          </cell>
          <cell r="B504" t="str">
            <v>Propiedades de inversión - Arrendamiento financiero</v>
          </cell>
        </row>
        <row r="505">
          <cell r="A505">
            <v>3211</v>
          </cell>
          <cell r="B505" t="str">
            <v>Terrenos</v>
          </cell>
        </row>
        <row r="506">
          <cell r="A506">
            <v>32111</v>
          </cell>
          <cell r="B506" t="str">
            <v>Costo</v>
          </cell>
        </row>
        <row r="507">
          <cell r="A507">
            <v>32112</v>
          </cell>
          <cell r="B507" t="str">
            <v>Revaluación</v>
          </cell>
        </row>
        <row r="508">
          <cell r="A508">
            <v>32114</v>
          </cell>
          <cell r="B508" t="str">
            <v>Valor razonable</v>
          </cell>
        </row>
        <row r="509">
          <cell r="A509">
            <v>3212</v>
          </cell>
          <cell r="B509" t="str">
            <v>Edificaciones</v>
          </cell>
        </row>
        <row r="510">
          <cell r="A510">
            <v>32121</v>
          </cell>
          <cell r="B510" t="str">
            <v>Costo</v>
          </cell>
        </row>
        <row r="511">
          <cell r="A511">
            <v>32122</v>
          </cell>
          <cell r="B511" t="str">
            <v>Revaluación</v>
          </cell>
        </row>
        <row r="512">
          <cell r="A512">
            <v>32123</v>
          </cell>
          <cell r="B512" t="str">
            <v>Costo de financiación</v>
          </cell>
        </row>
        <row r="513">
          <cell r="A513">
            <v>32124</v>
          </cell>
          <cell r="B513" t="str">
            <v>Valor razonable</v>
          </cell>
        </row>
        <row r="514">
          <cell r="A514">
            <v>322</v>
          </cell>
          <cell r="B514" t="str">
            <v>Propiedad, planta y equipo - Arrendamiento financiero</v>
          </cell>
        </row>
        <row r="515">
          <cell r="A515">
            <v>3220</v>
          </cell>
          <cell r="B515" t="str">
            <v>Planta productora en producción</v>
          </cell>
        </row>
        <row r="516">
          <cell r="A516">
            <v>32201</v>
          </cell>
          <cell r="B516" t="str">
            <v>Costo</v>
          </cell>
        </row>
        <row r="517">
          <cell r="A517">
            <v>32202</v>
          </cell>
          <cell r="B517" t="str">
            <v>Revaluación</v>
          </cell>
        </row>
        <row r="518">
          <cell r="A518">
            <v>32203</v>
          </cell>
          <cell r="B518" t="str">
            <v>Costo de financiación</v>
          </cell>
        </row>
        <row r="519">
          <cell r="A519">
            <v>3221</v>
          </cell>
          <cell r="B519" t="str">
            <v>Planta productora en desarrollo</v>
          </cell>
        </row>
        <row r="520">
          <cell r="A520">
            <v>32211</v>
          </cell>
          <cell r="B520" t="str">
            <v>Costo</v>
          </cell>
        </row>
        <row r="521">
          <cell r="A521">
            <v>32212</v>
          </cell>
          <cell r="B521" t="str">
            <v>Revaluación</v>
          </cell>
        </row>
        <row r="522">
          <cell r="A522">
            <v>32213</v>
          </cell>
          <cell r="B522" t="str">
            <v>Costo de financiación</v>
          </cell>
        </row>
        <row r="523">
          <cell r="A523">
            <v>3222</v>
          </cell>
          <cell r="B523" t="str">
            <v>Terrenos</v>
          </cell>
        </row>
        <row r="524">
          <cell r="A524">
            <v>32221</v>
          </cell>
          <cell r="B524" t="str">
            <v>Costo</v>
          </cell>
        </row>
        <row r="525">
          <cell r="A525">
            <v>32222</v>
          </cell>
          <cell r="B525" t="str">
            <v>Revaluación</v>
          </cell>
        </row>
        <row r="526">
          <cell r="A526">
            <v>3223</v>
          </cell>
          <cell r="B526" t="str">
            <v>Edificaciones</v>
          </cell>
        </row>
        <row r="527">
          <cell r="A527">
            <v>32231</v>
          </cell>
          <cell r="B527" t="str">
            <v>Costo</v>
          </cell>
        </row>
        <row r="528">
          <cell r="A528">
            <v>32232</v>
          </cell>
          <cell r="B528" t="str">
            <v>Revaluación</v>
          </cell>
        </row>
        <row r="529">
          <cell r="A529">
            <v>32233</v>
          </cell>
          <cell r="B529" t="str">
            <v>Costo de financiación</v>
          </cell>
        </row>
        <row r="530">
          <cell r="A530">
            <v>3224</v>
          </cell>
          <cell r="B530" t="str">
            <v>Maquinaria y equipo de explotación</v>
          </cell>
        </row>
        <row r="531">
          <cell r="A531">
            <v>32241</v>
          </cell>
          <cell r="B531" t="str">
            <v>Costo</v>
          </cell>
        </row>
        <row r="532">
          <cell r="A532">
            <v>32242</v>
          </cell>
          <cell r="B532" t="str">
            <v>Revaluación</v>
          </cell>
        </row>
        <row r="533">
          <cell r="A533">
            <v>32243</v>
          </cell>
          <cell r="B533" t="str">
            <v>Costo de financiación</v>
          </cell>
        </row>
        <row r="534">
          <cell r="A534">
            <v>3225</v>
          </cell>
          <cell r="B534" t="str">
            <v>Unidades de transporte</v>
          </cell>
        </row>
        <row r="535">
          <cell r="A535">
            <v>32251</v>
          </cell>
          <cell r="B535" t="str">
            <v>Costo</v>
          </cell>
        </row>
        <row r="536">
          <cell r="A536">
            <v>32252</v>
          </cell>
          <cell r="B536" t="str">
            <v>Revaluación</v>
          </cell>
        </row>
        <row r="537">
          <cell r="A537">
            <v>3226</v>
          </cell>
          <cell r="B537" t="str">
            <v>Muebles y enseres</v>
          </cell>
        </row>
        <row r="538">
          <cell r="A538">
            <v>32261</v>
          </cell>
          <cell r="B538" t="str">
            <v>Costo</v>
          </cell>
        </row>
        <row r="539">
          <cell r="A539">
            <v>32262</v>
          </cell>
          <cell r="B539" t="str">
            <v>Revaluación</v>
          </cell>
        </row>
        <row r="540">
          <cell r="A540">
            <v>3227</v>
          </cell>
          <cell r="B540" t="str">
            <v>Equipos diversos</v>
          </cell>
        </row>
        <row r="541">
          <cell r="A541">
            <v>32271</v>
          </cell>
          <cell r="B541" t="str">
            <v>Costo</v>
          </cell>
        </row>
        <row r="542">
          <cell r="A542">
            <v>32272</v>
          </cell>
          <cell r="B542" t="str">
            <v>Revaluación</v>
          </cell>
        </row>
        <row r="543">
          <cell r="A543">
            <v>3228</v>
          </cell>
          <cell r="B543" t="str">
            <v>Herramientas y unidades de reemplazo</v>
          </cell>
        </row>
        <row r="544">
          <cell r="A544">
            <v>32281</v>
          </cell>
          <cell r="B544" t="str">
            <v>Costo</v>
          </cell>
        </row>
        <row r="545">
          <cell r="A545">
            <v>32282</v>
          </cell>
          <cell r="B545" t="str">
            <v>Revaluación</v>
          </cell>
        </row>
        <row r="546">
          <cell r="A546">
            <v>323</v>
          </cell>
          <cell r="B546" t="str">
            <v>Propiedad, planta y equipo - Arrendamiento operativo</v>
          </cell>
        </row>
        <row r="547">
          <cell r="A547">
            <v>3230</v>
          </cell>
          <cell r="B547" t="str">
            <v>Planta productora en producción</v>
          </cell>
        </row>
        <row r="548">
          <cell r="A548">
            <v>32301</v>
          </cell>
          <cell r="B548" t="str">
            <v>Costo</v>
          </cell>
        </row>
        <row r="549">
          <cell r="A549">
            <v>32302</v>
          </cell>
          <cell r="B549" t="str">
            <v>Revaluación</v>
          </cell>
        </row>
        <row r="550">
          <cell r="A550">
            <v>3232</v>
          </cell>
          <cell r="B550" t="str">
            <v>Terrenos</v>
          </cell>
        </row>
        <row r="551">
          <cell r="A551">
            <v>32321</v>
          </cell>
          <cell r="B551" t="str">
            <v>Costo</v>
          </cell>
        </row>
        <row r="552">
          <cell r="A552">
            <v>3233</v>
          </cell>
          <cell r="B552" t="str">
            <v>Edificaciones</v>
          </cell>
        </row>
        <row r="553">
          <cell r="A553">
            <v>32331</v>
          </cell>
          <cell r="B553" t="str">
            <v>Costo</v>
          </cell>
        </row>
        <row r="554">
          <cell r="A554">
            <v>32332</v>
          </cell>
          <cell r="B554" t="str">
            <v>Revaluación</v>
          </cell>
        </row>
        <row r="555">
          <cell r="A555">
            <v>3234</v>
          </cell>
          <cell r="B555" t="str">
            <v>Maquinaria y equipo de explotación</v>
          </cell>
        </row>
        <row r="556">
          <cell r="A556">
            <v>32341</v>
          </cell>
          <cell r="B556" t="str">
            <v>Costo</v>
          </cell>
        </row>
        <row r="557">
          <cell r="A557">
            <v>32342</v>
          </cell>
          <cell r="B557" t="str">
            <v>Revaluación</v>
          </cell>
        </row>
        <row r="558">
          <cell r="A558">
            <v>3235</v>
          </cell>
          <cell r="B558" t="str">
            <v>Unidades de transporte</v>
          </cell>
        </row>
        <row r="559">
          <cell r="A559">
            <v>32351</v>
          </cell>
          <cell r="B559" t="str">
            <v>Costo</v>
          </cell>
        </row>
        <row r="560">
          <cell r="A560">
            <v>32352</v>
          </cell>
          <cell r="B560" t="str">
            <v>Revaluación</v>
          </cell>
        </row>
        <row r="561">
          <cell r="A561">
            <v>3236</v>
          </cell>
          <cell r="B561" t="str">
            <v>Equipos diversos</v>
          </cell>
        </row>
        <row r="562">
          <cell r="A562">
            <v>32361</v>
          </cell>
          <cell r="B562" t="str">
            <v>Costo</v>
          </cell>
        </row>
        <row r="563">
          <cell r="A563">
            <v>32362</v>
          </cell>
          <cell r="B563" t="str">
            <v>Revaluación</v>
          </cell>
        </row>
        <row r="564">
          <cell r="A564">
            <v>33</v>
          </cell>
          <cell r="B564" t="str">
            <v>PROPIEDAD, PLANTA Y EQUIPO</v>
          </cell>
        </row>
        <row r="565">
          <cell r="A565">
            <v>330</v>
          </cell>
          <cell r="B565" t="str">
            <v>Planta productora</v>
          </cell>
        </row>
        <row r="566">
          <cell r="A566">
            <v>3301</v>
          </cell>
          <cell r="B566" t="str">
            <v>Planta productora en producción</v>
          </cell>
        </row>
        <row r="567">
          <cell r="A567">
            <v>33011</v>
          </cell>
          <cell r="B567" t="str">
            <v>Costo</v>
          </cell>
        </row>
        <row r="568">
          <cell r="A568">
            <v>33012</v>
          </cell>
          <cell r="B568" t="str">
            <v>Revaluación</v>
          </cell>
        </row>
        <row r="569">
          <cell r="A569">
            <v>33013</v>
          </cell>
          <cell r="B569" t="str">
            <v>Costo de financiación</v>
          </cell>
        </row>
        <row r="570">
          <cell r="A570">
            <v>33014</v>
          </cell>
          <cell r="B570" t="str">
            <v>Valor razonable</v>
          </cell>
        </row>
        <row r="571">
          <cell r="A571">
            <v>3302</v>
          </cell>
          <cell r="B571" t="str">
            <v>Planta productora en desarrollo</v>
          </cell>
        </row>
        <row r="572">
          <cell r="A572">
            <v>33021</v>
          </cell>
          <cell r="B572" t="str">
            <v>Costo</v>
          </cell>
        </row>
        <row r="573">
          <cell r="A573">
            <v>33022</v>
          </cell>
          <cell r="B573" t="str">
            <v>Revaluación</v>
          </cell>
        </row>
        <row r="574">
          <cell r="A574">
            <v>33023</v>
          </cell>
          <cell r="B574" t="str">
            <v>Costo de financiación</v>
          </cell>
        </row>
        <row r="575">
          <cell r="A575">
            <v>33024</v>
          </cell>
          <cell r="B575" t="str">
            <v>Valor razonable</v>
          </cell>
        </row>
        <row r="576">
          <cell r="A576">
            <v>331</v>
          </cell>
          <cell r="B576" t="str">
            <v>Terrenos</v>
          </cell>
        </row>
        <row r="577">
          <cell r="A577">
            <v>3311</v>
          </cell>
          <cell r="B577" t="str">
            <v>Terrenos</v>
          </cell>
        </row>
        <row r="578">
          <cell r="A578">
            <v>33111</v>
          </cell>
          <cell r="B578" t="str">
            <v>Costo</v>
          </cell>
        </row>
        <row r="579">
          <cell r="A579">
            <v>33112</v>
          </cell>
          <cell r="B579" t="str">
            <v>Revaluación</v>
          </cell>
        </row>
        <row r="580">
          <cell r="A580">
            <v>332</v>
          </cell>
          <cell r="B580" t="str">
            <v>Edificaciones</v>
          </cell>
        </row>
        <row r="581">
          <cell r="A581">
            <v>3321</v>
          </cell>
          <cell r="B581" t="str">
            <v>Edificaciones</v>
          </cell>
        </row>
        <row r="582">
          <cell r="A582">
            <v>33211</v>
          </cell>
          <cell r="B582" t="str">
            <v>Costo</v>
          </cell>
        </row>
        <row r="583">
          <cell r="A583">
            <v>33212</v>
          </cell>
          <cell r="B583" t="str">
            <v>Revaluación</v>
          </cell>
        </row>
        <row r="584">
          <cell r="A584">
            <v>33213</v>
          </cell>
          <cell r="B584" t="str">
            <v>Costo de financiación</v>
          </cell>
        </row>
        <row r="585">
          <cell r="A585">
            <v>3324</v>
          </cell>
          <cell r="B585" t="str">
            <v>Instalaciones</v>
          </cell>
        </row>
        <row r="586">
          <cell r="A586">
            <v>33241</v>
          </cell>
          <cell r="B586" t="str">
            <v>Costo</v>
          </cell>
        </row>
        <row r="587">
          <cell r="A587">
            <v>33242</v>
          </cell>
          <cell r="B587" t="str">
            <v>Revaluación</v>
          </cell>
        </row>
        <row r="588">
          <cell r="A588">
            <v>33243</v>
          </cell>
          <cell r="B588" t="str">
            <v>Costo de financiación</v>
          </cell>
        </row>
        <row r="589">
          <cell r="A589">
            <v>3325</v>
          </cell>
          <cell r="B589" t="str">
            <v>Mejoras en locales arrendados.</v>
          </cell>
        </row>
        <row r="590">
          <cell r="A590">
            <v>33251</v>
          </cell>
          <cell r="B590" t="str">
            <v>Costo</v>
          </cell>
        </row>
        <row r="591">
          <cell r="A591">
            <v>33252</v>
          </cell>
          <cell r="B591" t="str">
            <v>Revaluación</v>
          </cell>
        </row>
        <row r="592">
          <cell r="A592">
            <v>33253</v>
          </cell>
          <cell r="B592" t="str">
            <v>Costo de Financiación</v>
          </cell>
        </row>
        <row r="593">
          <cell r="A593">
            <v>333</v>
          </cell>
          <cell r="B593" t="str">
            <v>Maquinaria y equipo de explotación</v>
          </cell>
        </row>
        <row r="594">
          <cell r="A594">
            <v>3331</v>
          </cell>
          <cell r="B594" t="str">
            <v>Maquinaria y equipo de explotación</v>
          </cell>
        </row>
        <row r="595">
          <cell r="A595">
            <v>33311</v>
          </cell>
          <cell r="B595" t="str">
            <v>Costo</v>
          </cell>
        </row>
        <row r="596">
          <cell r="A596">
            <v>33312</v>
          </cell>
          <cell r="B596" t="str">
            <v>Revaluación</v>
          </cell>
        </row>
        <row r="597">
          <cell r="A597">
            <v>33313</v>
          </cell>
          <cell r="B597" t="str">
            <v>Costo de financiación</v>
          </cell>
        </row>
        <row r="598">
          <cell r="A598">
            <v>334</v>
          </cell>
          <cell r="B598" t="str">
            <v>Unidades de transporte</v>
          </cell>
        </row>
        <row r="599">
          <cell r="A599">
            <v>3341</v>
          </cell>
          <cell r="B599" t="str">
            <v>Vehículos motorizados</v>
          </cell>
        </row>
        <row r="600">
          <cell r="A600">
            <v>33411</v>
          </cell>
          <cell r="B600" t="str">
            <v>Costo</v>
          </cell>
        </row>
        <row r="601">
          <cell r="A601">
            <v>33412</v>
          </cell>
          <cell r="B601" t="str">
            <v>Revaluación</v>
          </cell>
        </row>
        <row r="602">
          <cell r="A602">
            <v>3342</v>
          </cell>
          <cell r="B602" t="str">
            <v>Vehículos no motorizados</v>
          </cell>
        </row>
        <row r="603">
          <cell r="A603">
            <v>33421</v>
          </cell>
          <cell r="B603" t="str">
            <v>Costo</v>
          </cell>
        </row>
        <row r="604">
          <cell r="A604">
            <v>33422</v>
          </cell>
          <cell r="B604" t="str">
            <v>Revaluación</v>
          </cell>
        </row>
        <row r="605">
          <cell r="A605">
            <v>335</v>
          </cell>
          <cell r="B605" t="str">
            <v>Muebles y enseres</v>
          </cell>
        </row>
        <row r="606">
          <cell r="A606">
            <v>3351</v>
          </cell>
          <cell r="B606" t="str">
            <v>Muebles</v>
          </cell>
        </row>
        <row r="607">
          <cell r="A607">
            <v>33511</v>
          </cell>
          <cell r="B607" t="str">
            <v>Costo</v>
          </cell>
        </row>
        <row r="608">
          <cell r="A608">
            <v>33512</v>
          </cell>
          <cell r="B608" t="str">
            <v>Revaluación</v>
          </cell>
        </row>
        <row r="609">
          <cell r="A609">
            <v>3352</v>
          </cell>
          <cell r="B609" t="str">
            <v>Enseres</v>
          </cell>
        </row>
        <row r="610">
          <cell r="A610">
            <v>33521</v>
          </cell>
          <cell r="B610" t="str">
            <v>Costo</v>
          </cell>
        </row>
        <row r="611">
          <cell r="A611">
            <v>33522</v>
          </cell>
          <cell r="B611" t="str">
            <v>Revaluación</v>
          </cell>
        </row>
        <row r="612">
          <cell r="A612">
            <v>336</v>
          </cell>
          <cell r="B612" t="str">
            <v>Equipos diversos</v>
          </cell>
        </row>
        <row r="613">
          <cell r="A613">
            <v>3361</v>
          </cell>
          <cell r="B613" t="str">
            <v>Equipo para procesamiento de información</v>
          </cell>
        </row>
        <row r="614">
          <cell r="A614">
            <v>33611</v>
          </cell>
          <cell r="B614" t="str">
            <v>Costo</v>
          </cell>
        </row>
        <row r="615">
          <cell r="A615">
            <v>33612</v>
          </cell>
          <cell r="B615" t="str">
            <v>Revaluación</v>
          </cell>
        </row>
        <row r="616">
          <cell r="A616">
            <v>3362</v>
          </cell>
          <cell r="B616" t="str">
            <v>Equipo de comunicación</v>
          </cell>
        </row>
        <row r="617">
          <cell r="A617">
            <v>33621</v>
          </cell>
          <cell r="B617" t="str">
            <v>Costo</v>
          </cell>
        </row>
        <row r="618">
          <cell r="A618">
            <v>33622</v>
          </cell>
          <cell r="B618" t="str">
            <v>Revaluación</v>
          </cell>
        </row>
        <row r="619">
          <cell r="A619">
            <v>3363</v>
          </cell>
          <cell r="B619" t="str">
            <v>Equipo de seguridad</v>
          </cell>
        </row>
        <row r="620">
          <cell r="A620">
            <v>33631</v>
          </cell>
          <cell r="B620" t="str">
            <v>Costo</v>
          </cell>
        </row>
        <row r="621">
          <cell r="A621">
            <v>33632</v>
          </cell>
          <cell r="B621" t="str">
            <v>Revaluación</v>
          </cell>
        </row>
        <row r="622">
          <cell r="A622">
            <v>3364</v>
          </cell>
          <cell r="B622" t="str">
            <v>Equipo de medio ambiente</v>
          </cell>
        </row>
        <row r="623">
          <cell r="A623">
            <v>33641</v>
          </cell>
          <cell r="B623" t="str">
            <v>Costo</v>
          </cell>
        </row>
        <row r="624">
          <cell r="A624">
            <v>33642</v>
          </cell>
          <cell r="B624" t="str">
            <v>Revaluación</v>
          </cell>
        </row>
        <row r="625">
          <cell r="A625">
            <v>3369</v>
          </cell>
          <cell r="B625" t="str">
            <v>Otros equipos</v>
          </cell>
        </row>
        <row r="626">
          <cell r="A626">
            <v>33691</v>
          </cell>
          <cell r="B626" t="str">
            <v>Costo</v>
          </cell>
        </row>
        <row r="627">
          <cell r="A627">
            <v>33692</v>
          </cell>
          <cell r="B627" t="str">
            <v>Revaluación</v>
          </cell>
        </row>
        <row r="628">
          <cell r="A628">
            <v>337</v>
          </cell>
          <cell r="B628" t="str">
            <v>Herramientas y unidades de reemplazo</v>
          </cell>
        </row>
        <row r="629">
          <cell r="A629">
            <v>3371</v>
          </cell>
          <cell r="B629" t="str">
            <v>Herramientas</v>
          </cell>
        </row>
        <row r="630">
          <cell r="A630">
            <v>33711</v>
          </cell>
          <cell r="B630" t="str">
            <v>Costo</v>
          </cell>
        </row>
        <row r="631">
          <cell r="A631">
            <v>33712</v>
          </cell>
          <cell r="B631" t="str">
            <v>Revaluación</v>
          </cell>
        </row>
        <row r="632">
          <cell r="A632">
            <v>3372</v>
          </cell>
          <cell r="B632" t="str">
            <v>Unidades de reemplazo</v>
          </cell>
        </row>
        <row r="633">
          <cell r="A633">
            <v>33721</v>
          </cell>
          <cell r="B633" t="str">
            <v>Costo</v>
          </cell>
        </row>
        <row r="634">
          <cell r="A634">
            <v>33722</v>
          </cell>
          <cell r="B634" t="str">
            <v>Revaluación</v>
          </cell>
        </row>
        <row r="635">
          <cell r="A635">
            <v>338</v>
          </cell>
          <cell r="B635" t="str">
            <v>Unidades por recibir</v>
          </cell>
        </row>
        <row r="636">
          <cell r="A636">
            <v>3381</v>
          </cell>
          <cell r="B636" t="str">
            <v>Maquinaria y equipo de explotación</v>
          </cell>
        </row>
        <row r="637">
          <cell r="A637">
            <v>3382</v>
          </cell>
          <cell r="B637" t="str">
            <v>Equipo de transporte</v>
          </cell>
        </row>
        <row r="638">
          <cell r="A638">
            <v>3383</v>
          </cell>
          <cell r="B638" t="str">
            <v>Muebles y enseres</v>
          </cell>
        </row>
        <row r="639">
          <cell r="A639">
            <v>3386</v>
          </cell>
          <cell r="B639" t="str">
            <v>Equipos diversos</v>
          </cell>
        </row>
        <row r="640">
          <cell r="A640">
            <v>3387</v>
          </cell>
          <cell r="B640" t="str">
            <v>Herramientas y unidades de reemplazo</v>
          </cell>
        </row>
        <row r="641">
          <cell r="A641">
            <v>339</v>
          </cell>
          <cell r="B641" t="str">
            <v>Obras en curso</v>
          </cell>
        </row>
        <row r="642">
          <cell r="A642">
            <v>3391</v>
          </cell>
          <cell r="B642" t="str">
            <v>Adecuación de terrenos</v>
          </cell>
        </row>
        <row r="643">
          <cell r="A643">
            <v>3392</v>
          </cell>
          <cell r="B643" t="str">
            <v>Edificaciones en curso</v>
          </cell>
        </row>
        <row r="644">
          <cell r="A644">
            <v>33921</v>
          </cell>
          <cell r="B644" t="str">
            <v>Costo</v>
          </cell>
        </row>
        <row r="645">
          <cell r="A645">
            <v>33922</v>
          </cell>
          <cell r="B645" t="str">
            <v>Costo de financiación</v>
          </cell>
        </row>
        <row r="646">
          <cell r="A646">
            <v>3393</v>
          </cell>
          <cell r="B646" t="str">
            <v>Maquinaria en montaje</v>
          </cell>
        </row>
        <row r="647">
          <cell r="A647">
            <v>33931</v>
          </cell>
          <cell r="B647" t="str">
            <v>Costo</v>
          </cell>
        </row>
        <row r="648">
          <cell r="A648">
            <v>33932</v>
          </cell>
          <cell r="B648" t="str">
            <v>Costo de financiación</v>
          </cell>
        </row>
        <row r="649">
          <cell r="A649">
            <v>34</v>
          </cell>
          <cell r="B649" t="str">
            <v>INTANGIBLES</v>
          </cell>
        </row>
        <row r="650">
          <cell r="A650">
            <v>341</v>
          </cell>
          <cell r="B650" t="str">
            <v>Concesiones, licencias y otros derechos</v>
          </cell>
        </row>
        <row r="651">
          <cell r="A651">
            <v>3411</v>
          </cell>
          <cell r="B651" t="str">
            <v>Derechos por concesiones</v>
          </cell>
        </row>
        <row r="652">
          <cell r="A652">
            <v>34111</v>
          </cell>
          <cell r="B652" t="str">
            <v>Costo</v>
          </cell>
        </row>
        <row r="653">
          <cell r="A653">
            <v>34112</v>
          </cell>
          <cell r="B653" t="str">
            <v>Revaluación</v>
          </cell>
        </row>
        <row r="654">
          <cell r="A654">
            <v>3412</v>
          </cell>
          <cell r="B654" t="str">
            <v>Licencias</v>
          </cell>
        </row>
        <row r="655">
          <cell r="A655">
            <v>34121</v>
          </cell>
          <cell r="B655" t="str">
            <v>Costo</v>
          </cell>
        </row>
        <row r="656">
          <cell r="A656">
            <v>34122</v>
          </cell>
          <cell r="B656" t="str">
            <v>Revaluación</v>
          </cell>
        </row>
        <row r="657">
          <cell r="A657">
            <v>3419</v>
          </cell>
          <cell r="B657" t="str">
            <v>Otros derechos</v>
          </cell>
        </row>
        <row r="658">
          <cell r="A658">
            <v>34191</v>
          </cell>
          <cell r="B658" t="str">
            <v>Costo</v>
          </cell>
        </row>
        <row r="659">
          <cell r="A659">
            <v>34192</v>
          </cell>
          <cell r="B659" t="str">
            <v>Revaluación</v>
          </cell>
        </row>
        <row r="660">
          <cell r="A660">
            <v>342</v>
          </cell>
          <cell r="B660" t="str">
            <v>Patentes y propiedad industrial</v>
          </cell>
        </row>
        <row r="661">
          <cell r="A661">
            <v>3421</v>
          </cell>
          <cell r="B661" t="str">
            <v>Patentes</v>
          </cell>
        </row>
        <row r="662">
          <cell r="A662">
            <v>34211</v>
          </cell>
          <cell r="B662" t="str">
            <v>Costo</v>
          </cell>
        </row>
        <row r="663">
          <cell r="A663">
            <v>34212</v>
          </cell>
          <cell r="B663" t="str">
            <v>Revaluación</v>
          </cell>
        </row>
        <row r="664">
          <cell r="A664">
            <v>3422</v>
          </cell>
          <cell r="B664" t="str">
            <v>Marcas</v>
          </cell>
        </row>
        <row r="665">
          <cell r="A665">
            <v>34221</v>
          </cell>
          <cell r="B665" t="str">
            <v>Costo</v>
          </cell>
        </row>
        <row r="666">
          <cell r="A666">
            <v>34222</v>
          </cell>
          <cell r="B666" t="str">
            <v>Revaluación</v>
          </cell>
        </row>
        <row r="667">
          <cell r="A667">
            <v>343</v>
          </cell>
          <cell r="B667" t="str">
            <v>Programas de computadora (software)</v>
          </cell>
        </row>
        <row r="668">
          <cell r="A668">
            <v>3431</v>
          </cell>
          <cell r="B668" t="str">
            <v>Aplicaciones informáticas</v>
          </cell>
        </row>
        <row r="669">
          <cell r="A669">
            <v>34311</v>
          </cell>
          <cell r="B669" t="str">
            <v>Costo</v>
          </cell>
        </row>
        <row r="670">
          <cell r="A670">
            <v>34312</v>
          </cell>
          <cell r="B670" t="str">
            <v>Revaluación</v>
          </cell>
        </row>
        <row r="671">
          <cell r="A671">
            <v>344</v>
          </cell>
          <cell r="B671" t="str">
            <v>Costos de exploración y desarrollo</v>
          </cell>
        </row>
        <row r="672">
          <cell r="A672">
            <v>3441</v>
          </cell>
          <cell r="B672" t="str">
            <v>Costos de exploración</v>
          </cell>
        </row>
        <row r="673">
          <cell r="A673">
            <v>34411</v>
          </cell>
          <cell r="B673" t="str">
            <v>Costo</v>
          </cell>
        </row>
        <row r="674">
          <cell r="A674">
            <v>34412</v>
          </cell>
          <cell r="B674" t="str">
            <v>Revaluación</v>
          </cell>
        </row>
        <row r="675">
          <cell r="A675">
            <v>34413</v>
          </cell>
          <cell r="B675" t="str">
            <v>Costo de financiación</v>
          </cell>
        </row>
        <row r="676">
          <cell r="A676">
            <v>3442</v>
          </cell>
          <cell r="B676" t="str">
            <v>Costos de desarrollo</v>
          </cell>
        </row>
        <row r="677">
          <cell r="A677">
            <v>34421</v>
          </cell>
          <cell r="B677" t="str">
            <v>Costo</v>
          </cell>
        </row>
        <row r="678">
          <cell r="A678">
            <v>34422</v>
          </cell>
          <cell r="B678" t="str">
            <v>Revaluación</v>
          </cell>
        </row>
        <row r="679">
          <cell r="A679">
            <v>34423</v>
          </cell>
          <cell r="B679" t="str">
            <v>Costo de financiación</v>
          </cell>
        </row>
        <row r="680">
          <cell r="A680">
            <v>345</v>
          </cell>
          <cell r="B680" t="str">
            <v>Fórmulas, diseños y prototipos</v>
          </cell>
        </row>
        <row r="681">
          <cell r="A681">
            <v>3451</v>
          </cell>
          <cell r="B681" t="str">
            <v>Fórmulas</v>
          </cell>
        </row>
        <row r="682">
          <cell r="A682">
            <v>34511</v>
          </cell>
          <cell r="B682" t="str">
            <v>Costo</v>
          </cell>
        </row>
        <row r="683">
          <cell r="A683">
            <v>34512</v>
          </cell>
          <cell r="B683" t="str">
            <v>Revaluación</v>
          </cell>
        </row>
        <row r="684">
          <cell r="A684">
            <v>3452</v>
          </cell>
          <cell r="B684" t="str">
            <v>Diseños y prototipos</v>
          </cell>
        </row>
        <row r="685">
          <cell r="A685">
            <v>34521</v>
          </cell>
          <cell r="B685" t="str">
            <v>Costo</v>
          </cell>
        </row>
        <row r="686">
          <cell r="A686">
            <v>34522</v>
          </cell>
          <cell r="B686" t="str">
            <v>Revaluación</v>
          </cell>
        </row>
        <row r="687">
          <cell r="A687">
            <v>347</v>
          </cell>
          <cell r="B687" t="str">
            <v>Plusvalía mercantil</v>
          </cell>
        </row>
        <row r="688">
          <cell r="A688">
            <v>3471</v>
          </cell>
          <cell r="B688" t="str">
            <v>Plusvalía mercantil</v>
          </cell>
        </row>
        <row r="689">
          <cell r="A689">
            <v>349</v>
          </cell>
          <cell r="B689" t="str">
            <v>Otros activos intangibles</v>
          </cell>
        </row>
        <row r="690">
          <cell r="A690">
            <v>3491</v>
          </cell>
          <cell r="B690" t="str">
            <v>Otros activos intangibles</v>
          </cell>
        </row>
        <row r="691">
          <cell r="A691">
            <v>34911</v>
          </cell>
          <cell r="B691" t="str">
            <v>Costo</v>
          </cell>
        </row>
        <row r="692">
          <cell r="A692">
            <v>34912</v>
          </cell>
          <cell r="B692" t="str">
            <v>Revaluación</v>
          </cell>
        </row>
        <row r="693">
          <cell r="A693">
            <v>35</v>
          </cell>
          <cell r="B693" t="str">
            <v>ACTIVOS BIOLÓGICOS</v>
          </cell>
        </row>
        <row r="694">
          <cell r="A694">
            <v>351</v>
          </cell>
          <cell r="B694" t="str">
            <v>Activos biológicos en producción</v>
          </cell>
        </row>
        <row r="695">
          <cell r="A695">
            <v>3511</v>
          </cell>
          <cell r="B695" t="str">
            <v>De origen animal</v>
          </cell>
        </row>
        <row r="696">
          <cell r="A696">
            <v>35111</v>
          </cell>
          <cell r="B696" t="str">
            <v>Costo</v>
          </cell>
        </row>
        <row r="697">
          <cell r="A697">
            <v>35113</v>
          </cell>
          <cell r="B697" t="str">
            <v>Costo de financiación</v>
          </cell>
        </row>
        <row r="698">
          <cell r="A698">
            <v>35114</v>
          </cell>
          <cell r="B698" t="str">
            <v>Valor razonable</v>
          </cell>
        </row>
        <row r="699">
          <cell r="A699">
            <v>3512</v>
          </cell>
          <cell r="B699" t="str">
            <v>De origen vegetal</v>
          </cell>
        </row>
        <row r="700">
          <cell r="A700">
            <v>35121</v>
          </cell>
          <cell r="B700" t="str">
            <v>Costo</v>
          </cell>
        </row>
        <row r="701">
          <cell r="A701">
            <v>35123</v>
          </cell>
          <cell r="B701" t="str">
            <v>Costo de financiación</v>
          </cell>
        </row>
        <row r="702">
          <cell r="A702">
            <v>35124</v>
          </cell>
          <cell r="B702" t="str">
            <v>Valor razonable</v>
          </cell>
        </row>
        <row r="703">
          <cell r="A703">
            <v>352</v>
          </cell>
          <cell r="B703" t="str">
            <v>Activos biológicos en desarrollo</v>
          </cell>
        </row>
        <row r="704">
          <cell r="A704">
            <v>3521</v>
          </cell>
          <cell r="B704" t="str">
            <v>De origen animal</v>
          </cell>
        </row>
        <row r="705">
          <cell r="A705">
            <v>35211</v>
          </cell>
          <cell r="B705" t="str">
            <v>Costo</v>
          </cell>
        </row>
        <row r="706">
          <cell r="A706">
            <v>35213</v>
          </cell>
          <cell r="B706" t="str">
            <v>Costo de financiación</v>
          </cell>
        </row>
        <row r="707">
          <cell r="A707">
            <v>35214</v>
          </cell>
          <cell r="B707" t="str">
            <v>Valor razonable</v>
          </cell>
        </row>
        <row r="708">
          <cell r="A708">
            <v>3522</v>
          </cell>
          <cell r="B708" t="str">
            <v>De origen vegetal</v>
          </cell>
        </row>
        <row r="709">
          <cell r="A709">
            <v>35221</v>
          </cell>
          <cell r="B709" t="str">
            <v>Costo</v>
          </cell>
        </row>
        <row r="710">
          <cell r="A710">
            <v>35223</v>
          </cell>
          <cell r="B710" t="str">
            <v>Costo de financiación</v>
          </cell>
        </row>
        <row r="711">
          <cell r="A711">
            <v>35224</v>
          </cell>
          <cell r="B711" t="str">
            <v>Valor razonable</v>
          </cell>
        </row>
        <row r="712">
          <cell r="A712">
            <v>36</v>
          </cell>
          <cell r="B712" t="str">
            <v>DESVALORIZACIÓN DE ACTIVO INMOVILIZADO</v>
          </cell>
        </row>
        <row r="713">
          <cell r="A713">
            <v>361</v>
          </cell>
          <cell r="B713" t="str">
            <v>Desvalorización de propiedades de inversión</v>
          </cell>
        </row>
        <row r="714">
          <cell r="A714">
            <v>3611</v>
          </cell>
          <cell r="B714" t="str">
            <v>Terrenos</v>
          </cell>
        </row>
        <row r="715">
          <cell r="A715">
            <v>36111</v>
          </cell>
          <cell r="B715" t="str">
            <v>Costo</v>
          </cell>
        </row>
        <row r="716">
          <cell r="A716">
            <v>36112</v>
          </cell>
          <cell r="B716" t="str">
            <v>Revaluación</v>
          </cell>
        </row>
        <row r="717">
          <cell r="A717">
            <v>3612</v>
          </cell>
          <cell r="B717" t="str">
            <v>Edificaciones</v>
          </cell>
        </row>
        <row r="718">
          <cell r="A718">
            <v>36121</v>
          </cell>
          <cell r="B718" t="str">
            <v>Costo</v>
          </cell>
        </row>
        <row r="719">
          <cell r="A719">
            <v>36122</v>
          </cell>
          <cell r="B719" t="str">
            <v>Revaluación</v>
          </cell>
        </row>
        <row r="720">
          <cell r="A720">
            <v>36123</v>
          </cell>
          <cell r="B720" t="str">
            <v>Costo de financiación</v>
          </cell>
        </row>
        <row r="721">
          <cell r="A721">
            <v>3613</v>
          </cell>
          <cell r="B721" t="str">
            <v>Construcciones en curso - edificaciones</v>
          </cell>
        </row>
        <row r="722">
          <cell r="A722">
            <v>36131</v>
          </cell>
          <cell r="B722" t="str">
            <v>Costo</v>
          </cell>
        </row>
        <row r="723">
          <cell r="A723">
            <v>36132</v>
          </cell>
          <cell r="B723" t="str">
            <v>Revaluación</v>
          </cell>
        </row>
        <row r="724">
          <cell r="A724">
            <v>36133</v>
          </cell>
          <cell r="B724" t="str">
            <v>Costo de financiación</v>
          </cell>
        </row>
        <row r="725">
          <cell r="A725">
            <v>362</v>
          </cell>
          <cell r="B725" t="str">
            <v>Desvalorización de propiedades de inversión - Arrendamiento financiero</v>
          </cell>
        </row>
        <row r="726">
          <cell r="A726">
            <v>3621</v>
          </cell>
          <cell r="B726" t="str">
            <v>Terrenos</v>
          </cell>
        </row>
        <row r="727">
          <cell r="A727">
            <v>36211</v>
          </cell>
          <cell r="B727" t="str">
            <v>Costo</v>
          </cell>
        </row>
        <row r="728">
          <cell r="A728">
            <v>36212</v>
          </cell>
          <cell r="B728" t="str">
            <v>Revaluación</v>
          </cell>
        </row>
        <row r="729">
          <cell r="A729">
            <v>3622</v>
          </cell>
          <cell r="B729" t="str">
            <v>Edificaciones</v>
          </cell>
        </row>
        <row r="730">
          <cell r="A730">
            <v>36221</v>
          </cell>
          <cell r="B730" t="str">
            <v>Costo</v>
          </cell>
        </row>
        <row r="731">
          <cell r="A731">
            <v>36222</v>
          </cell>
          <cell r="B731" t="str">
            <v>Revaluación</v>
          </cell>
        </row>
        <row r="732">
          <cell r="A732">
            <v>36223</v>
          </cell>
          <cell r="B732" t="str">
            <v>Costo de financiación</v>
          </cell>
        </row>
        <row r="733">
          <cell r="A733">
            <v>363</v>
          </cell>
          <cell r="B733" t="str">
            <v>Desvalorización de propiedad, planta y equipo - Arrendamiento financiero</v>
          </cell>
        </row>
        <row r="734">
          <cell r="A734">
            <v>3631</v>
          </cell>
          <cell r="B734" t="str">
            <v>Terrenos</v>
          </cell>
        </row>
        <row r="735">
          <cell r="A735">
            <v>36311</v>
          </cell>
          <cell r="B735" t="str">
            <v>Costo</v>
          </cell>
        </row>
        <row r="736">
          <cell r="A736">
            <v>36312</v>
          </cell>
          <cell r="B736" t="str">
            <v>Revaluación</v>
          </cell>
        </row>
        <row r="737">
          <cell r="A737">
            <v>3632</v>
          </cell>
          <cell r="B737" t="str">
            <v>Edificaciones</v>
          </cell>
        </row>
        <row r="738">
          <cell r="A738">
            <v>36321</v>
          </cell>
          <cell r="B738" t="str">
            <v>Costo</v>
          </cell>
        </row>
        <row r="739">
          <cell r="A739">
            <v>36322</v>
          </cell>
          <cell r="B739" t="str">
            <v>Revaluación</v>
          </cell>
        </row>
        <row r="740">
          <cell r="A740">
            <v>36323</v>
          </cell>
          <cell r="B740" t="str">
            <v>Costo de financiación</v>
          </cell>
        </row>
        <row r="741">
          <cell r="A741">
            <v>3633</v>
          </cell>
          <cell r="B741" t="str">
            <v>Maquinaria y equipo de explotación</v>
          </cell>
        </row>
        <row r="742">
          <cell r="A742">
            <v>36331</v>
          </cell>
          <cell r="B742" t="str">
            <v>Costo</v>
          </cell>
        </row>
        <row r="743">
          <cell r="A743">
            <v>36332</v>
          </cell>
          <cell r="B743" t="str">
            <v>Revaluación</v>
          </cell>
        </row>
        <row r="744">
          <cell r="A744">
            <v>36333</v>
          </cell>
          <cell r="B744" t="str">
            <v>Costo de financiación</v>
          </cell>
        </row>
        <row r="745">
          <cell r="A745">
            <v>3634</v>
          </cell>
          <cell r="B745" t="str">
            <v>Unidades de transporte</v>
          </cell>
        </row>
        <row r="746">
          <cell r="A746">
            <v>36341</v>
          </cell>
          <cell r="B746" t="str">
            <v>Costo</v>
          </cell>
        </row>
        <row r="747">
          <cell r="A747">
            <v>36342</v>
          </cell>
          <cell r="B747" t="str">
            <v>Revaluación</v>
          </cell>
        </row>
        <row r="748">
          <cell r="A748">
            <v>3635</v>
          </cell>
          <cell r="B748" t="str">
            <v>Muebles y enseres</v>
          </cell>
        </row>
        <row r="749">
          <cell r="A749">
            <v>36351</v>
          </cell>
          <cell r="B749" t="str">
            <v>Costo</v>
          </cell>
        </row>
        <row r="750">
          <cell r="A750">
            <v>36352</v>
          </cell>
          <cell r="B750" t="str">
            <v>Revaluación</v>
          </cell>
        </row>
        <row r="751">
          <cell r="A751">
            <v>3636</v>
          </cell>
          <cell r="B751" t="str">
            <v>Equipos diversos</v>
          </cell>
        </row>
        <row r="752">
          <cell r="A752">
            <v>36361</v>
          </cell>
          <cell r="B752" t="str">
            <v>Costo</v>
          </cell>
        </row>
        <row r="753">
          <cell r="A753">
            <v>36362</v>
          </cell>
          <cell r="B753" t="str">
            <v>Revaluación</v>
          </cell>
        </row>
        <row r="754">
          <cell r="A754">
            <v>364</v>
          </cell>
          <cell r="B754" t="str">
            <v>Desvalorización de propiedad, planta y equipo</v>
          </cell>
        </row>
        <row r="755">
          <cell r="A755">
            <v>3640</v>
          </cell>
          <cell r="B755" t="str">
            <v>Planta productora en producción</v>
          </cell>
        </row>
        <row r="756">
          <cell r="A756">
            <v>36401</v>
          </cell>
          <cell r="B756" t="str">
            <v>Costo</v>
          </cell>
        </row>
        <row r="757">
          <cell r="A757">
            <v>36402</v>
          </cell>
          <cell r="B757" t="str">
            <v>Planta productora en producción - Revaluación</v>
          </cell>
        </row>
        <row r="758">
          <cell r="A758">
            <v>36403</v>
          </cell>
          <cell r="B758" t="str">
            <v>Planta productora en producción - Costo de financiación</v>
          </cell>
        </row>
        <row r="759">
          <cell r="A759">
            <v>33404</v>
          </cell>
          <cell r="B759" t="str">
            <v>Planta productora en producción - Valor razonable</v>
          </cell>
        </row>
        <row r="760">
          <cell r="A760">
            <v>36405</v>
          </cell>
          <cell r="B760" t="str">
            <v>Planta productora en desarrollo - Costo</v>
          </cell>
        </row>
        <row r="761">
          <cell r="A761">
            <v>36406</v>
          </cell>
          <cell r="B761" t="str">
            <v>Planta productora en desarrollo - Revaluación</v>
          </cell>
        </row>
        <row r="762">
          <cell r="A762">
            <v>36407</v>
          </cell>
          <cell r="B762" t="str">
            <v>Planta productora en desarrollo - Costo de financiación</v>
          </cell>
        </row>
        <row r="763">
          <cell r="A763">
            <v>36408</v>
          </cell>
          <cell r="B763" t="str">
            <v>Planta productora en desarrollo - Valor razonable</v>
          </cell>
        </row>
        <row r="764">
          <cell r="A764">
            <v>3641</v>
          </cell>
          <cell r="B764" t="str">
            <v>Terrenos</v>
          </cell>
        </row>
        <row r="765">
          <cell r="A765">
            <v>36411</v>
          </cell>
          <cell r="B765" t="str">
            <v>Costo</v>
          </cell>
        </row>
        <row r="766">
          <cell r="A766">
            <v>36412</v>
          </cell>
          <cell r="B766" t="str">
            <v>Revaluación</v>
          </cell>
        </row>
        <row r="767">
          <cell r="A767">
            <v>3642</v>
          </cell>
          <cell r="B767" t="str">
            <v>Edificaciones</v>
          </cell>
        </row>
        <row r="768">
          <cell r="A768">
            <v>36421</v>
          </cell>
          <cell r="B768" t="str">
            <v>Edificaciones - Costo</v>
          </cell>
        </row>
        <row r="769">
          <cell r="A769">
            <v>36422</v>
          </cell>
          <cell r="B769" t="str">
            <v>Edificaciones - Revaluación</v>
          </cell>
        </row>
        <row r="770">
          <cell r="A770">
            <v>36423</v>
          </cell>
          <cell r="B770" t="str">
            <v>Edificaciones - Costo de financiación</v>
          </cell>
        </row>
        <row r="771">
          <cell r="A771">
            <v>36424</v>
          </cell>
          <cell r="B771" t="str">
            <v>Instalaciones - Costo</v>
          </cell>
        </row>
        <row r="772">
          <cell r="A772">
            <v>36425</v>
          </cell>
          <cell r="B772" t="str">
            <v>Instalaciones - Revaluación</v>
          </cell>
        </row>
        <row r="773">
          <cell r="A773">
            <v>36426</v>
          </cell>
          <cell r="B773" t="str">
            <v>Instalaciones - Costo de financiación</v>
          </cell>
        </row>
        <row r="774">
          <cell r="A774">
            <v>36427</v>
          </cell>
          <cell r="B774" t="str">
            <v>Mejoras en locales arrendados - Costo</v>
          </cell>
        </row>
        <row r="775">
          <cell r="A775">
            <v>36428</v>
          </cell>
          <cell r="B775" t="str">
            <v>Mejoras en locales arrendados - Revaluación</v>
          </cell>
        </row>
        <row r="776">
          <cell r="A776">
            <v>36429</v>
          </cell>
          <cell r="B776" t="str">
            <v>Mejoras en locales arrendados - Costo de financiación</v>
          </cell>
        </row>
        <row r="777">
          <cell r="A777">
            <v>3643</v>
          </cell>
          <cell r="B777" t="str">
            <v>Maquinaria y equipo de explotación</v>
          </cell>
        </row>
        <row r="778">
          <cell r="A778">
            <v>36431</v>
          </cell>
          <cell r="B778" t="str">
            <v>Costo</v>
          </cell>
        </row>
        <row r="779">
          <cell r="A779">
            <v>36432</v>
          </cell>
          <cell r="B779" t="str">
            <v>Revaluación</v>
          </cell>
        </row>
        <row r="780">
          <cell r="A780">
            <v>36433</v>
          </cell>
          <cell r="B780" t="str">
            <v>Costo de financiación</v>
          </cell>
        </row>
        <row r="781">
          <cell r="A781">
            <v>3644</v>
          </cell>
          <cell r="B781" t="str">
            <v>Unidades de transporte</v>
          </cell>
        </row>
        <row r="782">
          <cell r="A782">
            <v>36441</v>
          </cell>
          <cell r="B782" t="str">
            <v>Costo</v>
          </cell>
        </row>
        <row r="783">
          <cell r="A783">
            <v>36442</v>
          </cell>
          <cell r="B783" t="str">
            <v>Revaluación</v>
          </cell>
        </row>
        <row r="784">
          <cell r="A784">
            <v>3645</v>
          </cell>
          <cell r="B784" t="str">
            <v>Muebles y enseres</v>
          </cell>
        </row>
        <row r="785">
          <cell r="A785">
            <v>36451</v>
          </cell>
          <cell r="B785" t="str">
            <v>Costo</v>
          </cell>
        </row>
        <row r="786">
          <cell r="A786">
            <v>36452</v>
          </cell>
          <cell r="B786" t="str">
            <v>Revaluación</v>
          </cell>
        </row>
        <row r="787">
          <cell r="A787">
            <v>3646</v>
          </cell>
          <cell r="B787" t="str">
            <v>Equipos diversos</v>
          </cell>
        </row>
        <row r="788">
          <cell r="A788">
            <v>36461</v>
          </cell>
          <cell r="B788" t="str">
            <v>Costo</v>
          </cell>
        </row>
        <row r="789">
          <cell r="A789">
            <v>36462</v>
          </cell>
          <cell r="B789" t="str">
            <v>Revaluación</v>
          </cell>
        </row>
        <row r="790">
          <cell r="A790">
            <v>3647</v>
          </cell>
          <cell r="B790" t="str">
            <v>Herramientas y unidades de reemplazo</v>
          </cell>
        </row>
        <row r="791">
          <cell r="A791">
            <v>36471</v>
          </cell>
          <cell r="B791" t="str">
            <v>Herramientas - Costo</v>
          </cell>
        </row>
        <row r="792">
          <cell r="A792">
            <v>38472</v>
          </cell>
          <cell r="B792" t="str">
            <v>Herramientas - Revaluación</v>
          </cell>
        </row>
        <row r="793">
          <cell r="A793">
            <v>38473</v>
          </cell>
          <cell r="B793" t="str">
            <v>Unidades de reemplazo - costo</v>
          </cell>
        </row>
        <row r="794">
          <cell r="A794">
            <v>38474</v>
          </cell>
          <cell r="B794" t="str">
            <v>Unidades de reemplazo - Revaluación</v>
          </cell>
        </row>
        <row r="795">
          <cell r="A795">
            <v>3649</v>
          </cell>
          <cell r="B795" t="str">
            <v>Obras en curso</v>
          </cell>
        </row>
        <row r="796">
          <cell r="A796">
            <v>36491</v>
          </cell>
          <cell r="B796" t="str">
            <v>Costo</v>
          </cell>
        </row>
        <row r="797">
          <cell r="A797">
            <v>36492</v>
          </cell>
          <cell r="B797" t="str">
            <v>Revaluación</v>
          </cell>
        </row>
        <row r="798">
          <cell r="A798">
            <v>365</v>
          </cell>
          <cell r="B798" t="str">
            <v>Desvalorización de intangibles</v>
          </cell>
        </row>
        <row r="799">
          <cell r="A799">
            <v>3651</v>
          </cell>
          <cell r="B799" t="str">
            <v>Concesiones, licencias y otros derechos</v>
          </cell>
        </row>
        <row r="800">
          <cell r="A800">
            <v>36511</v>
          </cell>
          <cell r="B800" t="str">
            <v>Costo</v>
          </cell>
        </row>
        <row r="801">
          <cell r="A801">
            <v>36512</v>
          </cell>
          <cell r="B801" t="str">
            <v>Revaluación</v>
          </cell>
        </row>
        <row r="802">
          <cell r="A802">
            <v>3652</v>
          </cell>
          <cell r="B802" t="str">
            <v>Patentes y propiedad industrial</v>
          </cell>
        </row>
        <row r="803">
          <cell r="A803">
            <v>36521</v>
          </cell>
          <cell r="B803" t="str">
            <v>Costo</v>
          </cell>
        </row>
        <row r="804">
          <cell r="A804">
            <v>36522</v>
          </cell>
          <cell r="B804" t="str">
            <v>Revaluación</v>
          </cell>
        </row>
        <row r="805">
          <cell r="A805">
            <v>3653</v>
          </cell>
          <cell r="B805" t="str">
            <v>Programas de computadora (software)</v>
          </cell>
        </row>
        <row r="806">
          <cell r="A806">
            <v>36531</v>
          </cell>
          <cell r="B806" t="str">
            <v>Costo</v>
          </cell>
        </row>
        <row r="807">
          <cell r="A807">
            <v>36532</v>
          </cell>
          <cell r="B807" t="str">
            <v>Revaluación</v>
          </cell>
        </row>
        <row r="808">
          <cell r="A808">
            <v>3654</v>
          </cell>
          <cell r="B808" t="str">
            <v>Costos de exploración y desarrollo</v>
          </cell>
        </row>
        <row r="809">
          <cell r="A809">
            <v>36541</v>
          </cell>
          <cell r="B809" t="str">
            <v>Costo</v>
          </cell>
        </row>
        <row r="810">
          <cell r="A810">
            <v>36542</v>
          </cell>
          <cell r="B810" t="str">
            <v>Revaluación</v>
          </cell>
        </row>
        <row r="811">
          <cell r="A811">
            <v>36543</v>
          </cell>
          <cell r="B811" t="str">
            <v>Costo de financiación</v>
          </cell>
        </row>
        <row r="812">
          <cell r="A812">
            <v>3655</v>
          </cell>
          <cell r="B812" t="str">
            <v>Fórmulas, diseños y prototipos</v>
          </cell>
        </row>
        <row r="813">
          <cell r="A813">
            <v>36551</v>
          </cell>
          <cell r="B813" t="str">
            <v>Costo</v>
          </cell>
        </row>
        <row r="814">
          <cell r="A814">
            <v>36552</v>
          </cell>
          <cell r="B814" t="str">
            <v>Revaluación</v>
          </cell>
        </row>
        <row r="815">
          <cell r="A815">
            <v>3657</v>
          </cell>
          <cell r="B815" t="str">
            <v>Plusvalía mercantil</v>
          </cell>
        </row>
        <row r="816">
          <cell r="A816">
            <v>3659</v>
          </cell>
          <cell r="B816" t="str">
            <v>Otros activos intangibles</v>
          </cell>
        </row>
        <row r="817">
          <cell r="A817">
            <v>36591</v>
          </cell>
          <cell r="B817" t="str">
            <v>Costo</v>
          </cell>
        </row>
        <row r="818">
          <cell r="A818">
            <v>36592</v>
          </cell>
          <cell r="B818" t="str">
            <v>Revaluación</v>
          </cell>
        </row>
        <row r="819">
          <cell r="A819">
            <v>366</v>
          </cell>
          <cell r="B819" t="str">
            <v>Desvalorización de activos biológicos</v>
          </cell>
        </row>
        <row r="820">
          <cell r="A820">
            <v>3661</v>
          </cell>
          <cell r="B820" t="str">
            <v>Activos biológicos en producción</v>
          </cell>
        </row>
        <row r="821">
          <cell r="A821">
            <v>36611</v>
          </cell>
          <cell r="B821" t="str">
            <v>Costo</v>
          </cell>
        </row>
        <row r="822">
          <cell r="A822">
            <v>36613</v>
          </cell>
          <cell r="B822" t="str">
            <v>Costo de financiación</v>
          </cell>
        </row>
        <row r="823">
          <cell r="A823">
            <v>3662</v>
          </cell>
          <cell r="B823" t="str">
            <v>Activos biológicos en desarrollo</v>
          </cell>
        </row>
        <row r="824">
          <cell r="A824">
            <v>36621</v>
          </cell>
          <cell r="B824" t="str">
            <v>Costo</v>
          </cell>
        </row>
        <row r="825">
          <cell r="A825">
            <v>36622</v>
          </cell>
          <cell r="B825" t="str">
            <v>Costo de financiación</v>
          </cell>
        </row>
        <row r="826">
          <cell r="A826">
            <v>367</v>
          </cell>
          <cell r="B826" t="str">
            <v>Desvalorización de inversiones mobiliarias</v>
          </cell>
        </row>
        <row r="827">
          <cell r="A827">
            <v>3671</v>
          </cell>
          <cell r="B827" t="str">
            <v>Inversiones a ser mantenidas hasta el vencimiento</v>
          </cell>
        </row>
        <row r="828">
          <cell r="A828">
            <v>36711</v>
          </cell>
          <cell r="B828" t="str">
            <v>Costo</v>
          </cell>
        </row>
        <row r="829">
          <cell r="A829">
            <v>3672</v>
          </cell>
          <cell r="B829" t="str">
            <v>Inversiones financieras representativas de derecho patrimonial</v>
          </cell>
        </row>
        <row r="830">
          <cell r="A830">
            <v>36721</v>
          </cell>
          <cell r="B830" t="str">
            <v>Costo</v>
          </cell>
        </row>
        <row r="831">
          <cell r="A831">
            <v>3673</v>
          </cell>
          <cell r="B831" t="str">
            <v>Otras inversiones financieras</v>
          </cell>
        </row>
        <row r="832">
          <cell r="A832">
            <v>36731</v>
          </cell>
          <cell r="B832" t="str">
            <v>Costo</v>
          </cell>
        </row>
        <row r="833">
          <cell r="A833">
            <v>37</v>
          </cell>
          <cell r="B833" t="str">
            <v>ACTIVO DIFERIDO</v>
          </cell>
        </row>
        <row r="834">
          <cell r="A834">
            <v>371</v>
          </cell>
          <cell r="B834" t="str">
            <v>Impuesto a la renta diferido</v>
          </cell>
        </row>
        <row r="835">
          <cell r="A835">
            <v>3711</v>
          </cell>
          <cell r="B835" t="str">
            <v>Impuesto a la renta diferido – Patrimonio</v>
          </cell>
        </row>
        <row r="836">
          <cell r="A836">
            <v>3712</v>
          </cell>
          <cell r="B836" t="str">
            <v>Impuesto a la renta diferido – Resultados</v>
          </cell>
        </row>
        <row r="837">
          <cell r="A837">
            <v>372</v>
          </cell>
          <cell r="B837" t="str">
            <v>Participaciones de los trabajadores diferidas</v>
          </cell>
        </row>
        <row r="838">
          <cell r="A838">
            <v>3721</v>
          </cell>
          <cell r="B838" t="str">
            <v>Participaciones de los trabajadores diferidas – Patrimonio</v>
          </cell>
        </row>
        <row r="839">
          <cell r="A839">
            <v>3722</v>
          </cell>
          <cell r="B839" t="str">
            <v>Participaciones de los trabajadores diferidas – Resultados</v>
          </cell>
        </row>
        <row r="840">
          <cell r="A840">
            <v>373</v>
          </cell>
          <cell r="B840" t="str">
            <v>Intereses diferidos</v>
          </cell>
        </row>
        <row r="841">
          <cell r="A841">
            <v>3731</v>
          </cell>
          <cell r="B841" t="str">
            <v>Intereses no devengados en transacciones con terceros</v>
          </cell>
        </row>
        <row r="842">
          <cell r="A842">
            <v>3732</v>
          </cell>
          <cell r="B842" t="str">
            <v>Intereses no devengados en medición a valor descontado</v>
          </cell>
        </row>
        <row r="843">
          <cell r="A843">
            <v>38</v>
          </cell>
          <cell r="B843" t="str">
            <v>OTROS ACTIVOS</v>
          </cell>
        </row>
        <row r="844">
          <cell r="A844">
            <v>381</v>
          </cell>
          <cell r="B844" t="str">
            <v>Bienes de arte y cultura</v>
          </cell>
        </row>
        <row r="845">
          <cell r="A845">
            <v>3811</v>
          </cell>
          <cell r="B845" t="str">
            <v>Obras de arte</v>
          </cell>
        </row>
        <row r="846">
          <cell r="A846">
            <v>3812</v>
          </cell>
          <cell r="B846" t="str">
            <v>Biblioteca</v>
          </cell>
        </row>
        <row r="847">
          <cell r="A847">
            <v>3813</v>
          </cell>
          <cell r="B847" t="str">
            <v>Otros</v>
          </cell>
        </row>
        <row r="848">
          <cell r="A848">
            <v>382</v>
          </cell>
          <cell r="B848" t="str">
            <v>Diversos</v>
          </cell>
        </row>
        <row r="849">
          <cell r="A849">
            <v>3821</v>
          </cell>
          <cell r="B849" t="str">
            <v>Monedas y joyas</v>
          </cell>
        </row>
        <row r="850">
          <cell r="A850">
            <v>3822</v>
          </cell>
          <cell r="B850" t="str">
            <v>Bienes entregados en comodato</v>
          </cell>
        </row>
        <row r="851">
          <cell r="A851">
            <v>3823</v>
          </cell>
          <cell r="B851" t="str">
            <v>Bienes recibidos en pago (adjudicados y realizables)</v>
          </cell>
        </row>
        <row r="852">
          <cell r="A852">
            <v>3829</v>
          </cell>
          <cell r="B852" t="str">
            <v>Otros</v>
          </cell>
        </row>
        <row r="853">
          <cell r="A853">
            <v>39</v>
          </cell>
          <cell r="B853" t="str">
            <v>DEPRECIACIÓN y AMORTIZACIÓN ACUMULADOS</v>
          </cell>
        </row>
        <row r="854">
          <cell r="A854">
            <v>391</v>
          </cell>
          <cell r="B854" t="str">
            <v>Depreciación acumulada propiedades de inversión</v>
          </cell>
        </row>
        <row r="855">
          <cell r="A855">
            <v>3911</v>
          </cell>
          <cell r="B855" t="str">
            <v>Edificaciones</v>
          </cell>
        </row>
        <row r="856">
          <cell r="A856">
            <v>39111</v>
          </cell>
          <cell r="B856" t="str">
            <v>Costo</v>
          </cell>
        </row>
        <row r="857">
          <cell r="A857">
            <v>39112</v>
          </cell>
          <cell r="B857" t="str">
            <v>Revaluación</v>
          </cell>
        </row>
        <row r="858">
          <cell r="A858">
            <v>39113</v>
          </cell>
          <cell r="B858" t="str">
            <v>Costo de financiación</v>
          </cell>
        </row>
        <row r="859">
          <cell r="A859">
            <v>392</v>
          </cell>
          <cell r="B859" t="str">
            <v>Depreciación acumulada propiedades de inversión - Arrendamiento financiero</v>
          </cell>
        </row>
        <row r="860">
          <cell r="A860">
            <v>3921</v>
          </cell>
          <cell r="B860" t="str">
            <v>Edificaciones</v>
          </cell>
        </row>
        <row r="861">
          <cell r="A861">
            <v>39211</v>
          </cell>
          <cell r="B861" t="str">
            <v>Costo</v>
          </cell>
        </row>
        <row r="862">
          <cell r="A862">
            <v>39212</v>
          </cell>
          <cell r="B862" t="str">
            <v>Revaluación</v>
          </cell>
        </row>
        <row r="863">
          <cell r="A863">
            <v>39213</v>
          </cell>
          <cell r="B863" t="str">
            <v>Costo de financiación</v>
          </cell>
        </row>
        <row r="864">
          <cell r="A864">
            <v>393</v>
          </cell>
          <cell r="B864" t="str">
            <v>Depreciación acumulada propiedad, planta y equipo - Arrendamiento financiero</v>
          </cell>
        </row>
        <row r="865">
          <cell r="A865">
            <v>3932</v>
          </cell>
          <cell r="B865" t="str">
            <v>Edificaciones</v>
          </cell>
        </row>
        <row r="866">
          <cell r="A866">
            <v>39321</v>
          </cell>
          <cell r="B866" t="str">
            <v>Costo</v>
          </cell>
        </row>
        <row r="867">
          <cell r="A867">
            <v>39322</v>
          </cell>
          <cell r="B867" t="str">
            <v>Revaluación</v>
          </cell>
        </row>
        <row r="868">
          <cell r="A868">
            <v>39323</v>
          </cell>
          <cell r="B868" t="str">
            <v>Costo de financiación</v>
          </cell>
        </row>
        <row r="869">
          <cell r="A869">
            <v>3933</v>
          </cell>
          <cell r="B869" t="str">
            <v>Maquinarias y equipos de explotación</v>
          </cell>
        </row>
        <row r="870">
          <cell r="A870">
            <v>39331</v>
          </cell>
          <cell r="B870" t="str">
            <v>Costo</v>
          </cell>
        </row>
        <row r="871">
          <cell r="A871">
            <v>39332</v>
          </cell>
          <cell r="B871" t="str">
            <v>Revaluación</v>
          </cell>
        </row>
        <row r="872">
          <cell r="A872">
            <v>39333</v>
          </cell>
          <cell r="B872" t="str">
            <v>Costo de financiación</v>
          </cell>
        </row>
        <row r="873">
          <cell r="A873">
            <v>3934</v>
          </cell>
          <cell r="B873" t="str">
            <v>Unidades de transporte</v>
          </cell>
        </row>
        <row r="874">
          <cell r="A874">
            <v>39341</v>
          </cell>
          <cell r="B874" t="str">
            <v>Costo</v>
          </cell>
        </row>
        <row r="875">
          <cell r="A875">
            <v>39342</v>
          </cell>
          <cell r="B875" t="str">
            <v>Revaluación</v>
          </cell>
        </row>
        <row r="876">
          <cell r="A876">
            <v>3935</v>
          </cell>
          <cell r="B876" t="str">
            <v>Muebles y enseres</v>
          </cell>
        </row>
        <row r="877">
          <cell r="A877">
            <v>39351</v>
          </cell>
          <cell r="B877" t="str">
            <v>Costo</v>
          </cell>
        </row>
        <row r="878">
          <cell r="A878">
            <v>38352</v>
          </cell>
          <cell r="B878" t="str">
            <v>Revaluación</v>
          </cell>
        </row>
        <row r="879">
          <cell r="A879">
            <v>3936</v>
          </cell>
          <cell r="B879" t="str">
            <v>Equipos diversos</v>
          </cell>
        </row>
        <row r="880">
          <cell r="A880">
            <v>39361</v>
          </cell>
          <cell r="B880" t="str">
            <v>Costo</v>
          </cell>
        </row>
        <row r="881">
          <cell r="A881">
            <v>39362</v>
          </cell>
          <cell r="B881" t="str">
            <v>Revaluación</v>
          </cell>
        </row>
        <row r="882">
          <cell r="A882">
            <v>394</v>
          </cell>
          <cell r="B882" t="str">
            <v>Depreciación acumulada - Arrendamiento operativo</v>
          </cell>
        </row>
        <row r="883">
          <cell r="A883">
            <v>3941</v>
          </cell>
          <cell r="B883" t="str">
            <v>Activos por derecho de uso - arrendamiento operativo</v>
          </cell>
        </row>
        <row r="884">
          <cell r="A884">
            <v>39410</v>
          </cell>
          <cell r="B884" t="str">
            <v>Plantas productoras</v>
          </cell>
        </row>
        <row r="885">
          <cell r="A885">
            <v>39411</v>
          </cell>
          <cell r="B885" t="str">
            <v>Terrenos</v>
          </cell>
        </row>
        <row r="886">
          <cell r="A886">
            <v>39412</v>
          </cell>
          <cell r="B886" t="str">
            <v>Edificaciones</v>
          </cell>
        </row>
        <row r="887">
          <cell r="A887">
            <v>39413</v>
          </cell>
          <cell r="B887" t="str">
            <v>Maquinarias y equipos de explotación</v>
          </cell>
        </row>
        <row r="888">
          <cell r="A888">
            <v>39414</v>
          </cell>
          <cell r="B888" t="str">
            <v>Unidades de transporte</v>
          </cell>
        </row>
        <row r="889">
          <cell r="A889">
            <v>39415</v>
          </cell>
          <cell r="B889" t="str">
            <v>Equipos diversos</v>
          </cell>
        </row>
        <row r="890">
          <cell r="A890">
            <v>395</v>
          </cell>
          <cell r="B890" t="str">
            <v>Depreciación acumulada de propiedad, planta y equipo</v>
          </cell>
        </row>
        <row r="891">
          <cell r="A891">
            <v>3952</v>
          </cell>
          <cell r="B891" t="str">
            <v>Depreciación acumulada - Costo</v>
          </cell>
        </row>
        <row r="892">
          <cell r="A892">
            <v>39520</v>
          </cell>
          <cell r="B892" t="str">
            <v>Plantas productoras</v>
          </cell>
        </row>
        <row r="893">
          <cell r="A893">
            <v>39521</v>
          </cell>
          <cell r="B893" t="str">
            <v>Edificaciones</v>
          </cell>
        </row>
        <row r="894">
          <cell r="A894">
            <v>39522</v>
          </cell>
          <cell r="B894" t="str">
            <v>Instalaciones</v>
          </cell>
        </row>
        <row r="895">
          <cell r="A895">
            <v>39523</v>
          </cell>
          <cell r="B895" t="str">
            <v>Mejoras en locales arrendados</v>
          </cell>
        </row>
        <row r="896">
          <cell r="A896">
            <v>39524</v>
          </cell>
          <cell r="B896" t="str">
            <v>Maquinarias y equipos de explotación</v>
          </cell>
        </row>
        <row r="897">
          <cell r="A897">
            <v>39525</v>
          </cell>
          <cell r="B897" t="str">
            <v>Unidades de transporte</v>
          </cell>
        </row>
        <row r="898">
          <cell r="A898">
            <v>39526</v>
          </cell>
          <cell r="B898" t="str">
            <v>Muebles y enseres</v>
          </cell>
        </row>
        <row r="899">
          <cell r="A899">
            <v>39527</v>
          </cell>
          <cell r="B899" t="str">
            <v>Equipos diversos</v>
          </cell>
        </row>
        <row r="900">
          <cell r="A900">
            <v>39528</v>
          </cell>
          <cell r="B900" t="str">
            <v>Herramientas</v>
          </cell>
        </row>
        <row r="901">
          <cell r="A901">
            <v>39529</v>
          </cell>
          <cell r="B901" t="str">
            <v>Unidades de reemplazo</v>
          </cell>
        </row>
        <row r="902">
          <cell r="A902">
            <v>3953</v>
          </cell>
          <cell r="B902" t="str">
            <v>Propiedad, planta y equipo - Revaluación</v>
          </cell>
        </row>
        <row r="903">
          <cell r="A903">
            <v>39530</v>
          </cell>
          <cell r="B903" t="str">
            <v>Plantas productoras</v>
          </cell>
        </row>
        <row r="904">
          <cell r="A904">
            <v>39531</v>
          </cell>
          <cell r="B904" t="str">
            <v>Edificaciones</v>
          </cell>
        </row>
        <row r="905">
          <cell r="A905">
            <v>39532</v>
          </cell>
          <cell r="B905" t="str">
            <v>Instalaciones</v>
          </cell>
        </row>
        <row r="906">
          <cell r="A906">
            <v>39533</v>
          </cell>
          <cell r="B906" t="str">
            <v>Mejoras en locales arrendados</v>
          </cell>
        </row>
        <row r="907">
          <cell r="A907">
            <v>39534</v>
          </cell>
          <cell r="B907" t="str">
            <v>Maquinarias y equipos de explotación</v>
          </cell>
        </row>
        <row r="908">
          <cell r="A908">
            <v>39535</v>
          </cell>
          <cell r="B908" t="str">
            <v>Unidades de transporte</v>
          </cell>
        </row>
        <row r="909">
          <cell r="A909">
            <v>39536</v>
          </cell>
          <cell r="B909" t="str">
            <v>Muebles y enseres</v>
          </cell>
        </row>
        <row r="910">
          <cell r="A910">
            <v>39537</v>
          </cell>
          <cell r="B910" t="str">
            <v>Equipos diversos</v>
          </cell>
        </row>
        <row r="911">
          <cell r="A911">
            <v>39538</v>
          </cell>
          <cell r="B911" t="str">
            <v>Herramientas y unidades de reemplazo</v>
          </cell>
        </row>
        <row r="912">
          <cell r="A912">
            <v>3954</v>
          </cell>
          <cell r="B912" t="str">
            <v>Propiedad, planta y equipo - Costo de financiación</v>
          </cell>
        </row>
        <row r="913">
          <cell r="A913">
            <v>39540</v>
          </cell>
          <cell r="B913" t="str">
            <v>Plantas productoras</v>
          </cell>
        </row>
        <row r="914">
          <cell r="A914">
            <v>39541</v>
          </cell>
          <cell r="B914" t="str">
            <v>Edificaciones</v>
          </cell>
        </row>
        <row r="915">
          <cell r="A915">
            <v>39542</v>
          </cell>
          <cell r="B915" t="str">
            <v>Maquinarias y equipos de explotación</v>
          </cell>
        </row>
        <row r="916">
          <cell r="A916">
            <v>3955</v>
          </cell>
          <cell r="B916" t="str">
            <v>Propiedad, planta y equipo - Valor razonable</v>
          </cell>
        </row>
        <row r="917">
          <cell r="A917">
            <v>39550</v>
          </cell>
          <cell r="B917" t="str">
            <v>Plantas productoras</v>
          </cell>
        </row>
        <row r="918">
          <cell r="A918">
            <v>396</v>
          </cell>
          <cell r="B918" t="str">
            <v>Amortización acumulada</v>
          </cell>
        </row>
        <row r="919">
          <cell r="A919">
            <v>3961</v>
          </cell>
          <cell r="B919" t="str">
            <v>Intangibles – Costo</v>
          </cell>
        </row>
        <row r="920">
          <cell r="A920">
            <v>39611</v>
          </cell>
          <cell r="B920" t="str">
            <v>Concesiones, licencias y otros derechos</v>
          </cell>
        </row>
        <row r="921">
          <cell r="A921">
            <v>39612</v>
          </cell>
          <cell r="B921" t="str">
            <v>Patentes y propiedad industrial</v>
          </cell>
        </row>
        <row r="922">
          <cell r="A922">
            <v>39613</v>
          </cell>
          <cell r="B922" t="str">
            <v>Programas de computadora (software)</v>
          </cell>
        </row>
        <row r="923">
          <cell r="A923">
            <v>39614</v>
          </cell>
          <cell r="B923" t="str">
            <v>Costos de exploración y desarrollo</v>
          </cell>
        </row>
        <row r="924">
          <cell r="A924">
            <v>39615</v>
          </cell>
          <cell r="B924" t="str">
            <v>Fórmulas, diseños y prototipos</v>
          </cell>
        </row>
        <row r="925">
          <cell r="A925">
            <v>39619</v>
          </cell>
          <cell r="B925" t="str">
            <v>Otros activos intangibles</v>
          </cell>
        </row>
        <row r="926">
          <cell r="A926">
            <v>3962</v>
          </cell>
          <cell r="B926" t="str">
            <v>Intangibles – Revaluación</v>
          </cell>
        </row>
        <row r="927">
          <cell r="A927">
            <v>39621</v>
          </cell>
          <cell r="B927" t="str">
            <v>Concesiones, licencias y otros derechos</v>
          </cell>
        </row>
        <row r="928">
          <cell r="A928">
            <v>39622</v>
          </cell>
          <cell r="B928" t="str">
            <v>Patentes y propiedad industrial</v>
          </cell>
        </row>
        <row r="929">
          <cell r="A929">
            <v>39623</v>
          </cell>
          <cell r="B929" t="str">
            <v>Programas de computadora (software)</v>
          </cell>
        </row>
        <row r="930">
          <cell r="A930">
            <v>39624</v>
          </cell>
          <cell r="B930" t="str">
            <v>Costos de exploración y desarrollo</v>
          </cell>
        </row>
        <row r="931">
          <cell r="A931">
            <v>39625</v>
          </cell>
          <cell r="B931" t="str">
            <v>Fórmulas, diseños y prototipos</v>
          </cell>
        </row>
        <row r="932">
          <cell r="A932">
            <v>39629</v>
          </cell>
          <cell r="B932" t="str">
            <v>Otros activos intangibles</v>
          </cell>
        </row>
        <row r="933">
          <cell r="A933">
            <v>3963</v>
          </cell>
          <cell r="B933" t="str">
            <v>Intangibles – Costos de financiación</v>
          </cell>
        </row>
        <row r="934">
          <cell r="A934">
            <v>39633</v>
          </cell>
          <cell r="B934" t="str">
            <v>Programas de computadora</v>
          </cell>
        </row>
        <row r="935">
          <cell r="A935">
            <v>39634</v>
          </cell>
          <cell r="B935" t="str">
            <v>Costos de exploración</v>
          </cell>
        </row>
        <row r="936">
          <cell r="A936">
            <v>39635</v>
          </cell>
          <cell r="B936" t="str">
            <v>Costos de desarrollo</v>
          </cell>
        </row>
        <row r="937">
          <cell r="A937">
            <v>398</v>
          </cell>
          <cell r="B937" t="str">
            <v>Depreciación acumulada - Activos biológicos en producción</v>
          </cell>
        </row>
        <row r="938">
          <cell r="A938">
            <v>3981</v>
          </cell>
          <cell r="B938" t="str">
            <v>Activos biológicos en producción - Costo</v>
          </cell>
        </row>
        <row r="939">
          <cell r="A939">
            <v>39811</v>
          </cell>
          <cell r="B939" t="str">
            <v>Activos biológicos en producción</v>
          </cell>
        </row>
        <row r="940">
          <cell r="A940">
            <v>40</v>
          </cell>
          <cell r="B940" t="str">
            <v>TRIBUTOS, CONTRAPRESTACIONES Y APORTES AL SISTEMA PÚBLICO DE
PENSIONES Y DE SALUD POR PAGAR</v>
          </cell>
        </row>
        <row r="941">
          <cell r="A941">
            <v>401</v>
          </cell>
          <cell r="B941" t="str">
            <v>Gobierno nacional</v>
          </cell>
        </row>
        <row r="942">
          <cell r="A942">
            <v>4011</v>
          </cell>
          <cell r="B942" t="str">
            <v>Impuesto general a las ventas</v>
          </cell>
        </row>
        <row r="943">
          <cell r="A943">
            <v>40111</v>
          </cell>
          <cell r="B943" t="str">
            <v>IGV – Cuenta propia</v>
          </cell>
        </row>
        <row r="944">
          <cell r="A944">
            <v>40112</v>
          </cell>
          <cell r="B944" t="str">
            <v>IGV – Servicios prestados por no domiciliados</v>
          </cell>
        </row>
        <row r="945">
          <cell r="A945">
            <v>40113</v>
          </cell>
          <cell r="B945" t="str">
            <v>IGV – Régimen de percepciones</v>
          </cell>
        </row>
        <row r="946">
          <cell r="A946">
            <v>40114</v>
          </cell>
          <cell r="B946" t="str">
            <v>IGV – Régimen de retenciones
40115 IGV – Importaciones
40116 IGV – Destinado a operaciones gravadas
40117 IGV - Destinado a operaciones comunes</v>
          </cell>
        </row>
        <row r="947">
          <cell r="A947">
            <v>4012</v>
          </cell>
          <cell r="B947" t="str">
            <v>Impuesto selectivo al consumo</v>
          </cell>
        </row>
        <row r="948">
          <cell r="A948">
            <v>4015</v>
          </cell>
          <cell r="B948" t="str">
            <v>Derechos aduaneros</v>
          </cell>
        </row>
        <row r="949">
          <cell r="A949">
            <v>40151</v>
          </cell>
          <cell r="B949" t="str">
            <v>Derechos arancelarios</v>
          </cell>
        </row>
        <row r="950">
          <cell r="A950">
            <v>40152</v>
          </cell>
          <cell r="B950" t="str">
            <v>Otros derechos arancelarios</v>
          </cell>
        </row>
        <row r="951">
          <cell r="A951">
            <v>4017</v>
          </cell>
          <cell r="B951" t="str">
            <v>Impuesto a la renta</v>
          </cell>
        </row>
        <row r="952">
          <cell r="A952">
            <v>40171</v>
          </cell>
          <cell r="B952" t="str">
            <v>Renta de tercera categoría</v>
          </cell>
        </row>
        <row r="953">
          <cell r="A953">
            <v>40172</v>
          </cell>
          <cell r="B953" t="str">
            <v>Renta de cuarta categoría</v>
          </cell>
        </row>
        <row r="954">
          <cell r="A954">
            <v>40173</v>
          </cell>
          <cell r="B954" t="str">
            <v>Renta de quinta categoría</v>
          </cell>
        </row>
        <row r="955">
          <cell r="A955">
            <v>40174</v>
          </cell>
          <cell r="B955" t="str">
            <v>Renta de no domiciliados</v>
          </cell>
        </row>
        <row r="956">
          <cell r="A956">
            <v>40175</v>
          </cell>
          <cell r="B956" t="str">
            <v>Otras retenciones</v>
          </cell>
        </row>
        <row r="957">
          <cell r="A957">
            <v>4018</v>
          </cell>
          <cell r="B957" t="str">
            <v>Otros impuestos y contraprestaciones</v>
          </cell>
        </row>
        <row r="958">
          <cell r="A958">
            <v>40181</v>
          </cell>
          <cell r="B958" t="str">
            <v>Impuesto a las transacciones financieras</v>
          </cell>
        </row>
        <row r="959">
          <cell r="A959">
            <v>40182</v>
          </cell>
          <cell r="B959" t="str">
            <v>Impuesto a los juegos de casino y tragamonedas</v>
          </cell>
        </row>
        <row r="960">
          <cell r="A960">
            <v>40183</v>
          </cell>
          <cell r="B960" t="str">
            <v>Tasas por la prestación de servicios públicos</v>
          </cell>
        </row>
        <row r="961">
          <cell r="A961">
            <v>40184</v>
          </cell>
          <cell r="B961" t="str">
            <v>Regalías</v>
          </cell>
        </row>
        <row r="962">
          <cell r="A962">
            <v>40185</v>
          </cell>
          <cell r="B962" t="str">
            <v>Impuesto a los dividendos</v>
          </cell>
        </row>
        <row r="963">
          <cell r="A963">
            <v>40186</v>
          </cell>
          <cell r="B963" t="str">
            <v>Impuesto temporal a los activos netos</v>
          </cell>
        </row>
        <row r="964">
          <cell r="A964">
            <v>40189</v>
          </cell>
          <cell r="B964" t="str">
            <v>Otros impuestos</v>
          </cell>
        </row>
        <row r="965">
          <cell r="A965">
            <v>402</v>
          </cell>
          <cell r="B965" t="str">
            <v>Certificados tributarios</v>
          </cell>
        </row>
        <row r="966">
          <cell r="A966">
            <v>403</v>
          </cell>
          <cell r="B966" t="str">
            <v>Instituciones públicas</v>
          </cell>
        </row>
        <row r="967">
          <cell r="A967">
            <v>4031</v>
          </cell>
          <cell r="B967" t="str">
            <v>ESSALUD</v>
          </cell>
        </row>
        <row r="968">
          <cell r="A968">
            <v>4032</v>
          </cell>
          <cell r="B968" t="str">
            <v>ONP</v>
          </cell>
        </row>
        <row r="969">
          <cell r="A969">
            <v>4033</v>
          </cell>
          <cell r="B969" t="str">
            <v>Contribución al SENATI</v>
          </cell>
        </row>
        <row r="970">
          <cell r="A970">
            <v>4034</v>
          </cell>
          <cell r="B970" t="str">
            <v>Contribución al SENCICO</v>
          </cell>
        </row>
        <row r="971">
          <cell r="A971">
            <v>4039</v>
          </cell>
          <cell r="B971" t="str">
            <v>Otras instituciones</v>
          </cell>
        </row>
        <row r="972">
          <cell r="A972">
            <v>405</v>
          </cell>
          <cell r="B972" t="str">
            <v>Gobiernos regionales</v>
          </cell>
        </row>
        <row r="973">
          <cell r="A973">
            <v>406</v>
          </cell>
          <cell r="B973" t="str">
            <v>Gobiernos locales</v>
          </cell>
        </row>
        <row r="974">
          <cell r="A974">
            <v>4061</v>
          </cell>
          <cell r="B974" t="str">
            <v>Impuestos</v>
          </cell>
        </row>
        <row r="975">
          <cell r="A975">
            <v>40611</v>
          </cell>
          <cell r="B975" t="str">
            <v>Impuesto al patrimonio vehicular</v>
          </cell>
        </row>
        <row r="976">
          <cell r="A976">
            <v>40612</v>
          </cell>
          <cell r="B976" t="str">
            <v>Impuesto a las apuestas</v>
          </cell>
        </row>
        <row r="977">
          <cell r="A977">
            <v>40613</v>
          </cell>
          <cell r="B977" t="str">
            <v>Impuesto a los juegos</v>
          </cell>
        </row>
        <row r="978">
          <cell r="A978">
            <v>40614</v>
          </cell>
          <cell r="B978" t="str">
            <v>Impuesto de alcabala</v>
          </cell>
        </row>
        <row r="979">
          <cell r="A979">
            <v>40615</v>
          </cell>
          <cell r="B979" t="str">
            <v>Impuesto predial</v>
          </cell>
        </row>
        <row r="980">
          <cell r="A980">
            <v>40616</v>
          </cell>
          <cell r="B980" t="str">
            <v>Impuesto a los espectáculos públicos no deportivos</v>
          </cell>
        </row>
        <row r="981">
          <cell r="A981">
            <v>4062</v>
          </cell>
          <cell r="B981" t="str">
            <v>Contribuciones</v>
          </cell>
        </row>
        <row r="982">
          <cell r="A982">
            <v>4063</v>
          </cell>
          <cell r="B982" t="str">
            <v>Tasas</v>
          </cell>
        </row>
        <row r="983">
          <cell r="A983">
            <v>40631</v>
          </cell>
          <cell r="B983" t="str">
            <v>Licencia de apertura de establecimientos</v>
          </cell>
        </row>
        <row r="984">
          <cell r="A984">
            <v>40632</v>
          </cell>
          <cell r="B984" t="str">
            <v>Transporte público</v>
          </cell>
        </row>
        <row r="985">
          <cell r="A985">
            <v>40633</v>
          </cell>
          <cell r="B985" t="str">
            <v>Estacionamiento de vehículos</v>
          </cell>
        </row>
        <row r="986">
          <cell r="A986">
            <v>40634</v>
          </cell>
          <cell r="B986" t="str">
            <v>Servicios públicos o arbitrios</v>
          </cell>
        </row>
        <row r="987">
          <cell r="A987">
            <v>40635</v>
          </cell>
          <cell r="B987" t="str">
            <v>Servicios administrativos o derechos</v>
          </cell>
        </row>
        <row r="988">
          <cell r="A988">
            <v>409</v>
          </cell>
          <cell r="B988" t="str">
            <v>Otros costos administrativos e intereses</v>
          </cell>
        </row>
        <row r="989">
          <cell r="A989">
            <v>41</v>
          </cell>
          <cell r="B989" t="str">
            <v>REMUNERACIONES Y PARTICIPACIONES POR PAGAR</v>
          </cell>
        </row>
        <row r="990">
          <cell r="A990">
            <v>411</v>
          </cell>
          <cell r="B990" t="str">
            <v>Remuneraciones por pagar</v>
          </cell>
        </row>
        <row r="991">
          <cell r="A991">
            <v>4111</v>
          </cell>
          <cell r="B991" t="str">
            <v>Sueldos y salarios por pagar</v>
          </cell>
        </row>
        <row r="992">
          <cell r="A992">
            <v>4112</v>
          </cell>
          <cell r="B992" t="str">
            <v>Comisiones por pagar</v>
          </cell>
        </row>
        <row r="993">
          <cell r="A993">
            <v>4113</v>
          </cell>
          <cell r="B993" t="str">
            <v>Remuneraciones en especie por pagar</v>
          </cell>
        </row>
        <row r="994">
          <cell r="A994">
            <v>4114</v>
          </cell>
          <cell r="B994" t="str">
            <v>Gratificaciones por pagar</v>
          </cell>
        </row>
        <row r="995">
          <cell r="A995">
            <v>4115</v>
          </cell>
          <cell r="B995" t="str">
            <v>Vacaciones por pagar</v>
          </cell>
        </row>
        <row r="996">
          <cell r="A996">
            <v>413</v>
          </cell>
          <cell r="B996" t="str">
            <v>Participaciones de los trabajadores por pagar</v>
          </cell>
        </row>
        <row r="997">
          <cell r="A997">
            <v>415</v>
          </cell>
          <cell r="B997" t="str">
            <v>Beneficios sociales de los trabajadores por pagar</v>
          </cell>
        </row>
        <row r="998">
          <cell r="A998">
            <v>4151</v>
          </cell>
          <cell r="B998" t="str">
            <v>Compensación por tiempo de servicios</v>
          </cell>
        </row>
        <row r="999">
          <cell r="A999">
            <v>4152</v>
          </cell>
          <cell r="B999" t="str">
            <v>Adelanto de compensación por tiempo de servicios</v>
          </cell>
        </row>
        <row r="1000">
          <cell r="A1000">
            <v>4153</v>
          </cell>
          <cell r="B1000" t="str">
            <v>Pensiones y jubilaciones</v>
          </cell>
        </row>
        <row r="1001">
          <cell r="A1001">
            <v>417</v>
          </cell>
          <cell r="B1001" t="str">
            <v>Administradoras de fondos de pensiones</v>
          </cell>
        </row>
        <row r="1002">
          <cell r="A1002">
            <v>419</v>
          </cell>
          <cell r="B1002" t="str">
            <v>Otras remuneraciones y participaciones por pagar</v>
          </cell>
        </row>
        <row r="1003">
          <cell r="A1003">
            <v>42</v>
          </cell>
          <cell r="B1003" t="str">
            <v>CUENTAS POR PAGAR COMERCIALES TERCEROS</v>
          </cell>
        </row>
        <row r="1004">
          <cell r="A1004">
            <v>421</v>
          </cell>
          <cell r="B1004" t="str">
            <v>Facturas, boletas y otros comprobantes por pagar</v>
          </cell>
        </row>
        <row r="1005">
          <cell r="A1005">
            <v>4211</v>
          </cell>
          <cell r="B1005" t="str">
            <v>No emitidas</v>
          </cell>
        </row>
        <row r="1006">
          <cell r="A1006">
            <v>4212</v>
          </cell>
          <cell r="B1006" t="str">
            <v>Emitidas</v>
          </cell>
        </row>
        <row r="1007">
          <cell r="A1007">
            <v>422</v>
          </cell>
          <cell r="B1007" t="str">
            <v>Anticipos a proveedores</v>
          </cell>
        </row>
        <row r="1008">
          <cell r="A1008">
            <v>423</v>
          </cell>
          <cell r="B1008" t="str">
            <v>Letras por pagar</v>
          </cell>
        </row>
        <row r="1009">
          <cell r="A1009">
            <v>424</v>
          </cell>
          <cell r="B1009" t="str">
            <v>Honorarios por pagar</v>
          </cell>
        </row>
        <row r="1010">
          <cell r="A1010">
            <v>43</v>
          </cell>
          <cell r="B1010" t="str">
            <v>CUENTAS POR PAGAR COMERCIALES RELACIONADAS</v>
          </cell>
        </row>
        <row r="1011">
          <cell r="A1011">
            <v>431</v>
          </cell>
          <cell r="B1011" t="str">
            <v>Facturas, boletas y otros comprobantes por pagar</v>
          </cell>
        </row>
        <row r="1012">
          <cell r="A1012">
            <v>4311</v>
          </cell>
          <cell r="B1012" t="str">
            <v>No emitidas</v>
          </cell>
        </row>
        <row r="1013">
          <cell r="A1013">
            <v>4312</v>
          </cell>
          <cell r="B1013" t="str">
            <v>Emitidas</v>
          </cell>
        </row>
        <row r="1014">
          <cell r="A1014">
            <v>432</v>
          </cell>
          <cell r="B1014" t="str">
            <v>Anticipos otorgados</v>
          </cell>
        </row>
        <row r="1015">
          <cell r="A1015">
            <v>4321</v>
          </cell>
          <cell r="B1015" t="str">
            <v>Anticipos otorgados</v>
          </cell>
        </row>
        <row r="1016">
          <cell r="A1016">
            <v>433</v>
          </cell>
          <cell r="B1016" t="str">
            <v>Letras por pagar</v>
          </cell>
        </row>
        <row r="1017">
          <cell r="A1017">
            <v>4331</v>
          </cell>
          <cell r="B1017" t="str">
            <v>Letras por pagar</v>
          </cell>
        </row>
        <row r="1018">
          <cell r="A1018">
            <v>434</v>
          </cell>
          <cell r="B1018" t="str">
            <v>Honorarios por pagar</v>
          </cell>
        </row>
        <row r="1019">
          <cell r="A1019">
            <v>4341</v>
          </cell>
          <cell r="B1019" t="str">
            <v>Honorarios por pagar</v>
          </cell>
        </row>
        <row r="1020">
          <cell r="A1020">
            <v>44</v>
          </cell>
          <cell r="B1020" t="str">
            <v>CUENTAS POR PAGAR A LOS ACCIONISTAS (SOCIOS, PARTÍCIPES) Y
DIRECTORES</v>
          </cell>
        </row>
        <row r="1021">
          <cell r="A1021">
            <v>441</v>
          </cell>
          <cell r="B1021" t="str">
            <v>Accionistas ( socios, partícipes)</v>
          </cell>
        </row>
        <row r="1022">
          <cell r="A1022">
            <v>4411</v>
          </cell>
          <cell r="B1022" t="str">
            <v>Préstamos</v>
          </cell>
        </row>
        <row r="1023">
          <cell r="A1023">
            <v>4412</v>
          </cell>
          <cell r="B1023" t="str">
            <v>Dividendos</v>
          </cell>
        </row>
        <row r="1024">
          <cell r="A1024">
            <v>4419</v>
          </cell>
          <cell r="B1024" t="str">
            <v>Otras cuentas por pagar</v>
          </cell>
        </row>
        <row r="1025">
          <cell r="A1025">
            <v>442</v>
          </cell>
          <cell r="B1025" t="str">
            <v>Directores</v>
          </cell>
        </row>
        <row r="1026">
          <cell r="A1026">
            <v>4421</v>
          </cell>
          <cell r="B1026" t="str">
            <v>Dietas</v>
          </cell>
        </row>
        <row r="1027">
          <cell r="A1027">
            <v>4429</v>
          </cell>
          <cell r="B1027" t="str">
            <v>Otras cuentas por pagar</v>
          </cell>
        </row>
        <row r="1028">
          <cell r="A1028">
            <v>45</v>
          </cell>
          <cell r="B1028" t="str">
            <v>OBLIGACIONES FINANCIERAS</v>
          </cell>
        </row>
        <row r="1029">
          <cell r="A1029">
            <v>451</v>
          </cell>
          <cell r="B1029" t="str">
            <v>Préstamos de instituciones financieras y otras entidades</v>
          </cell>
        </row>
        <row r="1030">
          <cell r="A1030">
            <v>4511</v>
          </cell>
          <cell r="B1030" t="str">
            <v>Instituciones financieras</v>
          </cell>
        </row>
        <row r="1031">
          <cell r="A1031">
            <v>4512</v>
          </cell>
          <cell r="B1031" t="str">
            <v>Otras entidades</v>
          </cell>
        </row>
        <row r="1032">
          <cell r="A1032">
            <v>452</v>
          </cell>
          <cell r="B1032" t="str">
            <v>Contratos de arrendamiento financiero</v>
          </cell>
        </row>
        <row r="1033">
          <cell r="A1033">
            <v>453</v>
          </cell>
          <cell r="B1033" t="str">
            <v>Obligaciones emitidas</v>
          </cell>
        </row>
        <row r="1034">
          <cell r="A1034">
            <v>4531</v>
          </cell>
          <cell r="B1034" t="str">
            <v>Bonos emitidos</v>
          </cell>
        </row>
        <row r="1035">
          <cell r="A1035">
            <v>4532</v>
          </cell>
          <cell r="B1035" t="str">
            <v>Bonos titulizados</v>
          </cell>
        </row>
        <row r="1036">
          <cell r="A1036">
            <v>4533</v>
          </cell>
          <cell r="B1036" t="str">
            <v>Papeles comerciales</v>
          </cell>
        </row>
        <row r="1037">
          <cell r="A1037">
            <v>4539</v>
          </cell>
          <cell r="B1037" t="str">
            <v>Otras obligaciones</v>
          </cell>
        </row>
        <row r="1038">
          <cell r="A1038">
            <v>454</v>
          </cell>
          <cell r="B1038" t="str">
            <v>Otros Instrumentos financieros por pagar</v>
          </cell>
        </row>
        <row r="1039">
          <cell r="A1039">
            <v>4541</v>
          </cell>
          <cell r="B1039" t="str">
            <v>Letras</v>
          </cell>
        </row>
        <row r="1040">
          <cell r="A1040">
            <v>4542</v>
          </cell>
          <cell r="B1040" t="str">
            <v>Papeles comerciales</v>
          </cell>
        </row>
        <row r="1041">
          <cell r="A1041">
            <v>4543</v>
          </cell>
          <cell r="B1041" t="str">
            <v>Bonos</v>
          </cell>
        </row>
        <row r="1042">
          <cell r="A1042">
            <v>4544</v>
          </cell>
          <cell r="B1042" t="str">
            <v>Pagarés</v>
          </cell>
        </row>
        <row r="1043">
          <cell r="A1043">
            <v>4545</v>
          </cell>
          <cell r="B1043" t="str">
            <v>Facturas conformadas</v>
          </cell>
        </row>
        <row r="1044">
          <cell r="A1044">
            <v>4549</v>
          </cell>
          <cell r="B1044" t="str">
            <v>Otras obligaciones financieras</v>
          </cell>
        </row>
        <row r="1045">
          <cell r="A1045">
            <v>455</v>
          </cell>
          <cell r="B1045" t="str">
            <v>Costos de financiación por pagar</v>
          </cell>
        </row>
        <row r="1046">
          <cell r="A1046">
            <v>4551</v>
          </cell>
          <cell r="B1046" t="str">
            <v>Préstamos de instituciones financieras y otras entidades</v>
          </cell>
        </row>
        <row r="1047">
          <cell r="A1047">
            <v>45511</v>
          </cell>
          <cell r="B1047" t="str">
            <v>Instituciones financieras</v>
          </cell>
        </row>
        <row r="1048">
          <cell r="A1048">
            <v>45512</v>
          </cell>
          <cell r="B1048" t="str">
            <v>Otras entidades</v>
          </cell>
        </row>
        <row r="1049">
          <cell r="A1049">
            <v>4552</v>
          </cell>
          <cell r="B1049" t="str">
            <v>Contratos de arrendamiento financiero</v>
          </cell>
        </row>
        <row r="1050">
          <cell r="A1050">
            <v>4553</v>
          </cell>
          <cell r="B1050" t="str">
            <v>Obligaciones emitidas</v>
          </cell>
        </row>
        <row r="1051">
          <cell r="A1051">
            <v>45531</v>
          </cell>
          <cell r="B1051" t="str">
            <v>Bonos emitidos</v>
          </cell>
        </row>
        <row r="1052">
          <cell r="A1052">
            <v>45532</v>
          </cell>
          <cell r="B1052" t="str">
            <v>Bonos titulizados</v>
          </cell>
        </row>
        <row r="1053">
          <cell r="A1053">
            <v>45533</v>
          </cell>
          <cell r="B1053" t="str">
            <v>Papeles comerciales</v>
          </cell>
        </row>
        <row r="1054">
          <cell r="A1054">
            <v>45539</v>
          </cell>
          <cell r="B1054" t="str">
            <v>Otras obligaciones</v>
          </cell>
        </row>
        <row r="1055">
          <cell r="A1055">
            <v>4554</v>
          </cell>
          <cell r="B1055" t="str">
            <v>Otros instrumentos financieros por pagar</v>
          </cell>
        </row>
        <row r="1056">
          <cell r="A1056">
            <v>45541</v>
          </cell>
          <cell r="B1056" t="str">
            <v>Letras</v>
          </cell>
        </row>
        <row r="1057">
          <cell r="A1057">
            <v>45542</v>
          </cell>
          <cell r="B1057" t="str">
            <v>Papeles comerciales</v>
          </cell>
        </row>
        <row r="1058">
          <cell r="A1058">
            <v>45543</v>
          </cell>
          <cell r="B1058" t="str">
            <v>Bonos</v>
          </cell>
        </row>
        <row r="1059">
          <cell r="A1059">
            <v>45544</v>
          </cell>
          <cell r="B1059" t="str">
            <v>Pagarés</v>
          </cell>
        </row>
        <row r="1060">
          <cell r="A1060">
            <v>45545</v>
          </cell>
          <cell r="B1060" t="str">
            <v>Facturas conformadas</v>
          </cell>
        </row>
        <row r="1061">
          <cell r="A1061">
            <v>45549</v>
          </cell>
          <cell r="B1061" t="str">
            <v>Otras obligaciones financieras</v>
          </cell>
        </row>
        <row r="1062">
          <cell r="A1062">
            <v>456</v>
          </cell>
          <cell r="B1062" t="str">
            <v>Préstamos con compromisos de recompra</v>
          </cell>
        </row>
        <row r="1063">
          <cell r="A1063">
            <v>46</v>
          </cell>
          <cell r="B1063" t="str">
            <v>CUENTAS POR PAGAR DIVERSAS – TERCEROS</v>
          </cell>
        </row>
        <row r="1064">
          <cell r="A1064">
            <v>461</v>
          </cell>
          <cell r="B1064" t="str">
            <v>Reclamaciones de terceros</v>
          </cell>
        </row>
        <row r="1065">
          <cell r="A1065">
            <v>464</v>
          </cell>
          <cell r="B1065" t="str">
            <v>Pasivos por instrumentos financieros</v>
          </cell>
        </row>
        <row r="1066">
          <cell r="A1066">
            <v>4641</v>
          </cell>
          <cell r="B1066" t="str">
            <v>Instrumentos financieros primarios</v>
          </cell>
        </row>
        <row r="1067">
          <cell r="A1067">
            <v>4642</v>
          </cell>
          <cell r="B1067" t="str">
            <v>Instrumentos financieros derivados</v>
          </cell>
        </row>
        <row r="1068">
          <cell r="A1068">
            <v>46421</v>
          </cell>
          <cell r="B1068" t="str">
            <v>Cartera de negociación</v>
          </cell>
        </row>
        <row r="1069">
          <cell r="A1069">
            <v>46422</v>
          </cell>
          <cell r="B1069" t="str">
            <v>Instrumentos de cobertura</v>
          </cell>
        </row>
        <row r="1070">
          <cell r="A1070">
            <v>465</v>
          </cell>
          <cell r="B1070" t="str">
            <v>Pasivos por compra de activo inmovilizado</v>
          </cell>
        </row>
        <row r="1071">
          <cell r="A1071">
            <v>4651</v>
          </cell>
          <cell r="B1071" t="str">
            <v>Inversiones mobiliarias</v>
          </cell>
        </row>
        <row r="1072">
          <cell r="A1072">
            <v>4652</v>
          </cell>
          <cell r="B1072" t="str">
            <v>Propiedades de inversión</v>
          </cell>
        </row>
        <row r="1073">
          <cell r="A1073">
            <v>4653</v>
          </cell>
          <cell r="B1073" t="str">
            <v>Activos adquiridos en arrendamiento financiero</v>
          </cell>
        </row>
        <row r="1074">
          <cell r="A1074">
            <v>4654</v>
          </cell>
          <cell r="B1074" t="str">
            <v>Propiedad, planta y equipo</v>
          </cell>
        </row>
        <row r="1075">
          <cell r="A1075">
            <v>4655</v>
          </cell>
          <cell r="B1075" t="str">
            <v>Intangibles</v>
          </cell>
        </row>
        <row r="1076">
          <cell r="A1076">
            <v>4656</v>
          </cell>
          <cell r="B1076" t="str">
            <v>Activos biológicos</v>
          </cell>
        </row>
        <row r="1077">
          <cell r="A1077">
            <v>466</v>
          </cell>
          <cell r="B1077" t="str">
            <v>Participación de terceros en acuerdos conjuntos</v>
          </cell>
        </row>
        <row r="1078">
          <cell r="A1078">
            <v>467</v>
          </cell>
          <cell r="B1078" t="str">
            <v>Depósitos recibidos en garantía</v>
          </cell>
        </row>
        <row r="1079">
          <cell r="A1079">
            <v>469</v>
          </cell>
          <cell r="B1079" t="str">
            <v>Otras cuentas por pagar diversas</v>
          </cell>
        </row>
        <row r="1080">
          <cell r="A1080">
            <v>4691</v>
          </cell>
          <cell r="B1080" t="str">
            <v>Subsidios gubernamentales</v>
          </cell>
        </row>
        <row r="1081">
          <cell r="A1081">
            <v>4692</v>
          </cell>
          <cell r="B1081" t="str">
            <v>Donaciones condicionadas</v>
          </cell>
        </row>
        <row r="1082">
          <cell r="A1082">
            <v>4699</v>
          </cell>
          <cell r="B1082" t="str">
            <v>Otras cuentas por pagar</v>
          </cell>
        </row>
        <row r="1083">
          <cell r="A1083">
            <v>47</v>
          </cell>
          <cell r="B1083" t="str">
            <v>CUENTAS POR PAGAR DIVERSAS – RELACIONADAS</v>
          </cell>
        </row>
        <row r="1084">
          <cell r="A1084">
            <v>471</v>
          </cell>
          <cell r="B1084" t="str">
            <v>Préstamos</v>
          </cell>
        </row>
        <row r="1085">
          <cell r="A1085">
            <v>472</v>
          </cell>
          <cell r="B1085" t="str">
            <v>Costos de financiación</v>
          </cell>
        </row>
        <row r="1086">
          <cell r="A1086">
            <v>473</v>
          </cell>
          <cell r="B1086" t="str">
            <v>Anticipos recibidos</v>
          </cell>
        </row>
        <row r="1087">
          <cell r="A1087">
            <v>474</v>
          </cell>
          <cell r="B1087" t="str">
            <v>Regalías</v>
          </cell>
        </row>
        <row r="1088">
          <cell r="A1088">
            <v>475</v>
          </cell>
          <cell r="B1088" t="str">
            <v>Dividendos</v>
          </cell>
        </row>
        <row r="1089">
          <cell r="A1089">
            <v>476</v>
          </cell>
          <cell r="B1089" t="str">
            <v>Depósitos recibidos en garantía</v>
          </cell>
        </row>
        <row r="1090">
          <cell r="A1090">
            <v>477</v>
          </cell>
          <cell r="B1090" t="str">
            <v>Pasivo por compra de activo inmovilizado</v>
          </cell>
        </row>
        <row r="1091">
          <cell r="A1091">
            <v>4771</v>
          </cell>
          <cell r="B1091" t="str">
            <v>Inversiones mobiliarias</v>
          </cell>
        </row>
        <row r="1092">
          <cell r="A1092">
            <v>4772</v>
          </cell>
          <cell r="B1092" t="str">
            <v>Inversiones inmobiliarias</v>
          </cell>
        </row>
        <row r="1093">
          <cell r="A1093">
            <v>4773</v>
          </cell>
          <cell r="B1093" t="str">
            <v>Activos adquiridos en arrendamiento financiero</v>
          </cell>
        </row>
        <row r="1094">
          <cell r="A1094">
            <v>4774</v>
          </cell>
          <cell r="B1094" t="str">
            <v>Propiedad, planta y equipo</v>
          </cell>
        </row>
        <row r="1095">
          <cell r="A1095">
            <v>4775</v>
          </cell>
          <cell r="B1095" t="str">
            <v>Intangibles</v>
          </cell>
        </row>
        <row r="1096">
          <cell r="A1096">
            <v>4776</v>
          </cell>
          <cell r="B1096" t="str">
            <v>Activos biológicos</v>
          </cell>
        </row>
        <row r="1097">
          <cell r="A1097">
            <v>479</v>
          </cell>
          <cell r="B1097" t="str">
            <v>Otras cuentas por pagar diversas</v>
          </cell>
        </row>
        <row r="1098">
          <cell r="A1098">
            <v>4791</v>
          </cell>
          <cell r="B1098" t="str">
            <v>Otras cuentas por pagar diversas</v>
          </cell>
        </row>
        <row r="1099">
          <cell r="A1099">
            <v>48</v>
          </cell>
          <cell r="B1099" t="str">
            <v>PROVISIONES</v>
          </cell>
        </row>
        <row r="1100">
          <cell r="A1100">
            <v>481</v>
          </cell>
          <cell r="B1100" t="str">
            <v>Provisión para litigios</v>
          </cell>
        </row>
        <row r="1101">
          <cell r="A1101">
            <v>482</v>
          </cell>
          <cell r="B1101" t="str">
            <v>Provisión por desmantelamiento, retiro o rehabilitación del inmovilizado</v>
          </cell>
        </row>
        <row r="1102">
          <cell r="A1102">
            <v>483</v>
          </cell>
          <cell r="B1102" t="str">
            <v>Provisión para reestructuraciones</v>
          </cell>
        </row>
        <row r="1103">
          <cell r="A1103">
            <v>484</v>
          </cell>
          <cell r="B1103" t="str">
            <v>Provisión para protección y remediación del medio ambiente</v>
          </cell>
        </row>
        <row r="1104">
          <cell r="A1104">
            <v>485</v>
          </cell>
          <cell r="B1104" t="str">
            <v>Provisión para gastos de responsabilidad social</v>
          </cell>
        </row>
        <row r="1105">
          <cell r="A1105">
            <v>486</v>
          </cell>
          <cell r="B1105" t="str">
            <v>Provisión para garantías</v>
          </cell>
        </row>
        <row r="1106">
          <cell r="A1106">
            <v>487</v>
          </cell>
          <cell r="B1106" t="str">
            <v>Provisión por activos por derecho de uso</v>
          </cell>
        </row>
        <row r="1107">
          <cell r="A1107">
            <v>489</v>
          </cell>
          <cell r="B1107" t="str">
            <v>Otras provisiones</v>
          </cell>
        </row>
        <row r="1108">
          <cell r="A1108">
            <v>49</v>
          </cell>
          <cell r="B1108" t="str">
            <v>PASIVO DIFERIDO</v>
          </cell>
        </row>
        <row r="1109">
          <cell r="A1109">
            <v>491</v>
          </cell>
          <cell r="B1109" t="str">
            <v>Impuesto a la renta diferido</v>
          </cell>
        </row>
        <row r="1110">
          <cell r="A1110">
            <v>4911</v>
          </cell>
          <cell r="B1110" t="str">
            <v>Impuesto a la renta diferido – Patrimonio</v>
          </cell>
        </row>
        <row r="1111">
          <cell r="A1111">
            <v>4912</v>
          </cell>
          <cell r="B1111" t="str">
            <v>Impuesto a la renta diferido – Resultados</v>
          </cell>
        </row>
        <row r="1112">
          <cell r="A1112">
            <v>492</v>
          </cell>
          <cell r="B1112" t="str">
            <v>Participaciones de los trabajadores diferidas</v>
          </cell>
        </row>
        <row r="1113">
          <cell r="A1113">
            <v>4921</v>
          </cell>
          <cell r="B1113" t="str">
            <v>Participaciones de los trabajadores diferidas – Patrimonio</v>
          </cell>
        </row>
        <row r="1114">
          <cell r="A1114">
            <v>4922</v>
          </cell>
          <cell r="B1114" t="str">
            <v>Participaciones de los trabajadores diferidas – Resultados</v>
          </cell>
        </row>
        <row r="1115">
          <cell r="A1115">
            <v>493</v>
          </cell>
          <cell r="B1115" t="str">
            <v>Intereses diferidos</v>
          </cell>
        </row>
        <row r="1116">
          <cell r="A1116">
            <v>4931</v>
          </cell>
          <cell r="B1116" t="str">
            <v>Intereses no devengados en transacciones con terceros</v>
          </cell>
        </row>
        <row r="1117">
          <cell r="A1117">
            <v>4932</v>
          </cell>
          <cell r="B1117" t="str">
            <v>Intereses no devengados en medición a valor descontado</v>
          </cell>
        </row>
        <row r="1118">
          <cell r="A1118">
            <v>494</v>
          </cell>
          <cell r="B1118" t="str">
            <v>Ganancia en venta con arrendamiento financiero paralelo</v>
          </cell>
        </row>
        <row r="1119">
          <cell r="A1119">
            <v>495</v>
          </cell>
          <cell r="B1119" t="str">
            <v>Subsidios recibidos diferidos</v>
          </cell>
        </row>
        <row r="1120">
          <cell r="A1120">
            <v>496</v>
          </cell>
          <cell r="B1120" t="str">
            <v>Ingresos diferidos</v>
          </cell>
        </row>
        <row r="1121">
          <cell r="A1121">
            <v>497</v>
          </cell>
          <cell r="B1121" t="str">
            <v>Costos diferidos</v>
          </cell>
        </row>
        <row r="1122">
          <cell r="A1122">
            <v>50</v>
          </cell>
          <cell r="B1122" t="str">
            <v>CAPITAL</v>
          </cell>
        </row>
        <row r="1123">
          <cell r="A1123">
            <v>501</v>
          </cell>
          <cell r="B1123" t="str">
            <v>Capital social</v>
          </cell>
        </row>
        <row r="1124">
          <cell r="A1124">
            <v>5011</v>
          </cell>
          <cell r="B1124" t="str">
            <v>Acciones</v>
          </cell>
        </row>
        <row r="1125">
          <cell r="A1125">
            <v>5012</v>
          </cell>
          <cell r="B1125" t="str">
            <v>Participaciones</v>
          </cell>
        </row>
        <row r="1126">
          <cell r="A1126">
            <v>502</v>
          </cell>
          <cell r="B1126" t="str">
            <v>Acciones en tesorería</v>
          </cell>
        </row>
        <row r="1127">
          <cell r="A1127">
            <v>51</v>
          </cell>
          <cell r="B1127" t="str">
            <v>ACCIONES DE INVERSIÓN</v>
          </cell>
        </row>
        <row r="1128">
          <cell r="A1128">
            <v>511</v>
          </cell>
          <cell r="B1128" t="str">
            <v>Acciones de inversión</v>
          </cell>
        </row>
        <row r="1129">
          <cell r="A1129">
            <v>512</v>
          </cell>
          <cell r="B1129" t="str">
            <v>Acciones de inversión en tesorería</v>
          </cell>
        </row>
        <row r="1130">
          <cell r="A1130">
            <v>52</v>
          </cell>
          <cell r="B1130" t="str">
            <v>CAPITAL ADICIONAL</v>
          </cell>
        </row>
        <row r="1131">
          <cell r="A1131">
            <v>521</v>
          </cell>
          <cell r="B1131" t="str">
            <v>Primas (descuento) de acciones</v>
          </cell>
        </row>
        <row r="1132">
          <cell r="A1132">
            <v>522</v>
          </cell>
          <cell r="B1132" t="str">
            <v>Capitalizaciones en trámite</v>
          </cell>
        </row>
        <row r="1133">
          <cell r="A1133">
            <v>5221</v>
          </cell>
          <cell r="B1133" t="str">
            <v>Aportes</v>
          </cell>
        </row>
        <row r="1134">
          <cell r="A1134">
            <v>5222</v>
          </cell>
          <cell r="B1134" t="str">
            <v>Reservas</v>
          </cell>
        </row>
        <row r="1135">
          <cell r="A1135">
            <v>5223</v>
          </cell>
          <cell r="B1135" t="str">
            <v>Acreencias</v>
          </cell>
        </row>
        <row r="1136">
          <cell r="A1136">
            <v>5224</v>
          </cell>
          <cell r="B1136" t="str">
            <v>Utilidades</v>
          </cell>
        </row>
        <row r="1137">
          <cell r="A1137">
            <v>523</v>
          </cell>
          <cell r="B1137" t="str">
            <v>Reducciones de capital pendientes de formalización</v>
          </cell>
        </row>
        <row r="1138">
          <cell r="A1138">
            <v>56</v>
          </cell>
          <cell r="B1138" t="str">
            <v>RESULTADOS NO REALIZADOS</v>
          </cell>
        </row>
        <row r="1139">
          <cell r="A1139">
            <v>561</v>
          </cell>
          <cell r="B1139" t="str">
            <v>Diferencia en cambio de inversiones permanentes en entidades extranjeras</v>
          </cell>
        </row>
        <row r="1140">
          <cell r="A1140">
            <v>562</v>
          </cell>
          <cell r="B1140" t="str">
            <v>Instrumentos financieros – Coberturas</v>
          </cell>
        </row>
        <row r="1141">
          <cell r="A1141">
            <v>563</v>
          </cell>
          <cell r="B1141" t="str">
            <v>Resultado en activos o pasivos financieros mantenidos para negociación</v>
          </cell>
        </row>
        <row r="1142">
          <cell r="A1142">
            <v>5631</v>
          </cell>
          <cell r="B1142" t="str">
            <v>Ganancia</v>
          </cell>
        </row>
        <row r="1143">
          <cell r="A1143">
            <v>5632</v>
          </cell>
          <cell r="B1143" t="str">
            <v>Pérdida</v>
          </cell>
        </row>
        <row r="1144">
          <cell r="A1144">
            <v>564</v>
          </cell>
          <cell r="B1144" t="str">
            <v>Resultado en otros activos o pasivos por inversiones financieras</v>
          </cell>
        </row>
        <row r="1145">
          <cell r="A1145">
            <v>5641</v>
          </cell>
          <cell r="B1145" t="str">
            <v>Ganancia</v>
          </cell>
        </row>
        <row r="1146">
          <cell r="A1146">
            <v>5642</v>
          </cell>
          <cell r="B1146" t="str">
            <v>Pérdida</v>
          </cell>
        </row>
        <row r="1147">
          <cell r="A1147">
            <v>565</v>
          </cell>
          <cell r="B1147" t="str">
            <v>Resultado en activos o pasivos financieros mantenidos para negociación – Compra
o venta convencional fecha de liquidación</v>
          </cell>
        </row>
        <row r="1148">
          <cell r="A1148">
            <v>5651</v>
          </cell>
          <cell r="B1148" t="str">
            <v>Ganancia</v>
          </cell>
        </row>
        <row r="1149">
          <cell r="A1149">
            <v>5652</v>
          </cell>
          <cell r="B1149" t="str">
            <v>Pérdida</v>
          </cell>
        </row>
        <row r="1150">
          <cell r="A1150">
            <v>57</v>
          </cell>
          <cell r="B1150" t="str">
            <v>EXCEDENTE DE REVALUACIÓN</v>
          </cell>
        </row>
        <row r="1151">
          <cell r="A1151">
            <v>571</v>
          </cell>
          <cell r="B1151" t="str">
            <v>Excedente de revaluación</v>
          </cell>
        </row>
        <row r="1152">
          <cell r="A1152">
            <v>5711</v>
          </cell>
          <cell r="B1152" t="str">
            <v>Propiedad de inversión</v>
          </cell>
        </row>
        <row r="1153">
          <cell r="A1153">
            <v>57111</v>
          </cell>
          <cell r="B1153" t="str">
            <v>Adquisición directa</v>
          </cell>
        </row>
        <row r="1154">
          <cell r="A1154">
            <v>57112</v>
          </cell>
          <cell r="B1154" t="str">
            <v>Arrendamiento financiero</v>
          </cell>
        </row>
        <row r="1155">
          <cell r="A1155">
            <v>5712</v>
          </cell>
          <cell r="B1155" t="str">
            <v>Propiedad, planta y equipo</v>
          </cell>
        </row>
        <row r="1156">
          <cell r="A1156">
            <v>57121</v>
          </cell>
          <cell r="B1156" t="str">
            <v>Adquisición directa</v>
          </cell>
        </row>
        <row r="1157">
          <cell r="A1157">
            <v>57122</v>
          </cell>
          <cell r="B1157" t="str">
            <v>Arrendamiento financiero</v>
          </cell>
        </row>
        <row r="1158">
          <cell r="A1158">
            <v>5713</v>
          </cell>
          <cell r="B1158" t="str">
            <v>Intangibles</v>
          </cell>
        </row>
        <row r="1159">
          <cell r="A1159">
            <v>5714</v>
          </cell>
          <cell r="B1159" t="str">
            <v>Activos por derecho de uso - arrendamiento operativo</v>
          </cell>
        </row>
        <row r="1160">
          <cell r="A1160">
            <v>572</v>
          </cell>
          <cell r="B1160" t="str">
            <v>Excedente de revaluación – Acciones liberadas recibidas</v>
          </cell>
        </row>
        <row r="1161">
          <cell r="A1161">
            <v>573</v>
          </cell>
          <cell r="B1161" t="str">
            <v>Participación en excedente de revaluación – Inversiones en entidades relacionadas</v>
          </cell>
        </row>
        <row r="1162">
          <cell r="A1162">
            <v>58</v>
          </cell>
          <cell r="B1162" t="str">
            <v>RESERVAS</v>
          </cell>
        </row>
        <row r="1163">
          <cell r="A1163">
            <v>581</v>
          </cell>
          <cell r="B1163" t="str">
            <v>Reinversión</v>
          </cell>
        </row>
        <row r="1164">
          <cell r="A1164">
            <v>582</v>
          </cell>
          <cell r="B1164" t="str">
            <v>Legal</v>
          </cell>
        </row>
        <row r="1165">
          <cell r="A1165">
            <v>583</v>
          </cell>
          <cell r="B1165" t="str">
            <v>Contractuales</v>
          </cell>
        </row>
        <row r="1166">
          <cell r="A1166">
            <v>584</v>
          </cell>
          <cell r="B1166" t="str">
            <v>Estatutarias</v>
          </cell>
        </row>
        <row r="1167">
          <cell r="A1167">
            <v>585</v>
          </cell>
          <cell r="B1167" t="str">
            <v>Facultativas</v>
          </cell>
        </row>
        <row r="1168">
          <cell r="A1168">
            <v>589</v>
          </cell>
          <cell r="B1168" t="str">
            <v>Otras reservas</v>
          </cell>
        </row>
        <row r="1169">
          <cell r="A1169">
            <v>59</v>
          </cell>
          <cell r="B1169" t="str">
            <v>RESULTADOS ACUMULADOS</v>
          </cell>
        </row>
        <row r="1170">
          <cell r="A1170">
            <v>591</v>
          </cell>
          <cell r="B1170" t="str">
            <v>Utilidades no distribuidas</v>
          </cell>
        </row>
        <row r="1171">
          <cell r="A1171">
            <v>5911</v>
          </cell>
          <cell r="B1171" t="str">
            <v>Utilidades acumuladas</v>
          </cell>
        </row>
        <row r="1172">
          <cell r="A1172">
            <v>5912</v>
          </cell>
          <cell r="B1172" t="str">
            <v>Ingresos de años anteriores</v>
          </cell>
        </row>
        <row r="1173">
          <cell r="A1173">
            <v>592</v>
          </cell>
          <cell r="B1173" t="str">
            <v>Pérdidas acumuladas</v>
          </cell>
        </row>
        <row r="1174">
          <cell r="A1174">
            <v>5921</v>
          </cell>
          <cell r="B1174" t="str">
            <v>Pérdidas acumuladas</v>
          </cell>
        </row>
        <row r="1175">
          <cell r="A1175">
            <v>5922</v>
          </cell>
          <cell r="B1175" t="str">
            <v>Gastos de años anteriores</v>
          </cell>
        </row>
        <row r="1176">
          <cell r="A1176">
            <v>60</v>
          </cell>
          <cell r="B1176" t="str">
            <v>COMPRAS</v>
          </cell>
        </row>
        <row r="1177">
          <cell r="A1177">
            <v>601</v>
          </cell>
          <cell r="B1177" t="str">
            <v>Mercaderías</v>
          </cell>
        </row>
        <row r="1178">
          <cell r="A1178">
            <v>6011</v>
          </cell>
          <cell r="B1178" t="str">
            <v>Mercaderías</v>
          </cell>
        </row>
        <row r="1179">
          <cell r="A1179">
            <v>602</v>
          </cell>
          <cell r="B1179" t="str">
            <v>Materias primas</v>
          </cell>
        </row>
        <row r="1180">
          <cell r="A1180">
            <v>603</v>
          </cell>
          <cell r="B1180" t="str">
            <v>Materiales auxiliares, suministros y repuestos</v>
          </cell>
        </row>
        <row r="1181">
          <cell r="A1181">
            <v>6031</v>
          </cell>
          <cell r="B1181" t="str">
            <v>Materiales auxiliares</v>
          </cell>
        </row>
        <row r="1182">
          <cell r="A1182">
            <v>6032</v>
          </cell>
          <cell r="B1182" t="str">
            <v>Suministros</v>
          </cell>
        </row>
        <row r="1183">
          <cell r="A1183">
            <v>6033</v>
          </cell>
          <cell r="B1183" t="str">
            <v>Repuestos</v>
          </cell>
        </row>
        <row r="1184">
          <cell r="A1184">
            <v>604</v>
          </cell>
          <cell r="B1184" t="str">
            <v>Envases y embalajes</v>
          </cell>
        </row>
        <row r="1185">
          <cell r="A1185">
            <v>6041</v>
          </cell>
          <cell r="B1185" t="str">
            <v>Envases</v>
          </cell>
        </row>
        <row r="1186">
          <cell r="A1186">
            <v>6042</v>
          </cell>
          <cell r="B1186" t="str">
            <v>Embalajes</v>
          </cell>
        </row>
        <row r="1187">
          <cell r="A1187">
            <v>609</v>
          </cell>
          <cell r="B1187" t="str">
            <v>Costos vinculados con las compras</v>
          </cell>
        </row>
        <row r="1188">
          <cell r="A1188">
            <v>6091</v>
          </cell>
          <cell r="B1188" t="str">
            <v>Costos vinculados con las compras de mercaderías</v>
          </cell>
        </row>
        <row r="1189">
          <cell r="A1189">
            <v>60911</v>
          </cell>
          <cell r="B1189" t="str">
            <v>Transporte</v>
          </cell>
        </row>
        <row r="1190">
          <cell r="A1190">
            <v>60912</v>
          </cell>
          <cell r="B1190" t="str">
            <v>Seguros</v>
          </cell>
        </row>
        <row r="1191">
          <cell r="A1191">
            <v>60913</v>
          </cell>
          <cell r="B1191" t="str">
            <v>Derechos aduaneros</v>
          </cell>
        </row>
        <row r="1192">
          <cell r="A1192">
            <v>60914</v>
          </cell>
          <cell r="B1192" t="str">
            <v>Comisiones</v>
          </cell>
        </row>
        <row r="1193">
          <cell r="A1193">
            <v>60919</v>
          </cell>
          <cell r="B1193" t="str">
            <v>Otros costos</v>
          </cell>
        </row>
        <row r="1194">
          <cell r="A1194">
            <v>6092</v>
          </cell>
          <cell r="B1194" t="str">
            <v>Costos vinculados con las compras de materias primas</v>
          </cell>
        </row>
        <row r="1195">
          <cell r="A1195">
            <v>60921</v>
          </cell>
          <cell r="B1195" t="str">
            <v>Transporte</v>
          </cell>
        </row>
        <row r="1196">
          <cell r="A1196">
            <v>60922</v>
          </cell>
          <cell r="B1196" t="str">
            <v>Seguros</v>
          </cell>
        </row>
        <row r="1197">
          <cell r="A1197">
            <v>60923</v>
          </cell>
          <cell r="B1197" t="str">
            <v>Derechos aduaneros</v>
          </cell>
        </row>
        <row r="1198">
          <cell r="A1198">
            <v>60924</v>
          </cell>
          <cell r="B1198" t="str">
            <v>Comisiones</v>
          </cell>
        </row>
        <row r="1199">
          <cell r="A1199">
            <v>60925</v>
          </cell>
          <cell r="B1199" t="str">
            <v>Otros costos</v>
          </cell>
        </row>
        <row r="1200">
          <cell r="A1200">
            <v>6093</v>
          </cell>
          <cell r="B1200" t="str">
            <v>Costos vinculados con las compras de materiales, suministros y repuestos</v>
          </cell>
        </row>
        <row r="1201">
          <cell r="A1201">
            <v>60931</v>
          </cell>
          <cell r="B1201" t="str">
            <v>Transporte</v>
          </cell>
        </row>
        <row r="1202">
          <cell r="A1202">
            <v>60932</v>
          </cell>
          <cell r="B1202" t="str">
            <v>Seguros</v>
          </cell>
        </row>
        <row r="1203">
          <cell r="A1203">
            <v>60933</v>
          </cell>
          <cell r="B1203" t="str">
            <v>Derechos aduaneros</v>
          </cell>
        </row>
        <row r="1204">
          <cell r="A1204">
            <v>60934</v>
          </cell>
          <cell r="B1204" t="str">
            <v>Comisiones</v>
          </cell>
        </row>
        <row r="1205">
          <cell r="A1205">
            <v>60935</v>
          </cell>
          <cell r="B1205" t="str">
            <v>Otros costos</v>
          </cell>
        </row>
        <row r="1206">
          <cell r="A1206">
            <v>6094</v>
          </cell>
          <cell r="B1206" t="str">
            <v>Costos vinculados con las compras de envases y embalajes</v>
          </cell>
        </row>
        <row r="1207">
          <cell r="A1207">
            <v>60941</v>
          </cell>
          <cell r="B1207" t="str">
            <v>Transporte</v>
          </cell>
        </row>
        <row r="1208">
          <cell r="A1208">
            <v>60942</v>
          </cell>
          <cell r="B1208" t="str">
            <v>Seguros</v>
          </cell>
        </row>
        <row r="1209">
          <cell r="A1209">
            <v>60943</v>
          </cell>
          <cell r="B1209" t="str">
            <v>Derechos aduaneros</v>
          </cell>
        </row>
        <row r="1210">
          <cell r="A1210">
            <v>60944</v>
          </cell>
          <cell r="B1210" t="str">
            <v>Comisiones</v>
          </cell>
        </row>
        <row r="1211">
          <cell r="A1211">
            <v>60945</v>
          </cell>
          <cell r="B1211" t="str">
            <v>Otros costos</v>
          </cell>
        </row>
        <row r="1212">
          <cell r="A1212">
            <v>61</v>
          </cell>
          <cell r="B1212" t="str">
            <v>VARIACIÓN DE INVENTARIOS</v>
          </cell>
        </row>
        <row r="1213">
          <cell r="A1213">
            <v>611</v>
          </cell>
          <cell r="B1213" t="str">
            <v>Mercaderías</v>
          </cell>
        </row>
        <row r="1214">
          <cell r="A1214">
            <v>6111</v>
          </cell>
          <cell r="B1214" t="str">
            <v>Mercaderías</v>
          </cell>
        </row>
        <row r="1215">
          <cell r="A1215">
            <v>612</v>
          </cell>
          <cell r="B1215" t="str">
            <v>Materias primas</v>
          </cell>
        </row>
        <row r="1216">
          <cell r="A1216">
            <v>6121</v>
          </cell>
          <cell r="B1216" t="str">
            <v>Materias primas</v>
          </cell>
        </row>
        <row r="1217">
          <cell r="A1217">
            <v>613</v>
          </cell>
          <cell r="B1217" t="str">
            <v>Materiales auxiliares, suministros y repuestos</v>
          </cell>
        </row>
        <row r="1218">
          <cell r="A1218">
            <v>6131</v>
          </cell>
          <cell r="B1218" t="str">
            <v>Materiales auxiliares</v>
          </cell>
        </row>
        <row r="1219">
          <cell r="A1219">
            <v>6132</v>
          </cell>
          <cell r="B1219" t="str">
            <v>Suministros</v>
          </cell>
        </row>
        <row r="1220">
          <cell r="A1220">
            <v>6133</v>
          </cell>
          <cell r="B1220" t="str">
            <v>Repuestos</v>
          </cell>
        </row>
        <row r="1221">
          <cell r="A1221">
            <v>614</v>
          </cell>
          <cell r="B1221" t="str">
            <v>Envases y embalajes</v>
          </cell>
        </row>
        <row r="1222">
          <cell r="A1222">
            <v>6141</v>
          </cell>
          <cell r="B1222" t="str">
            <v>Envases</v>
          </cell>
        </row>
        <row r="1223">
          <cell r="A1223">
            <v>6142</v>
          </cell>
          <cell r="B1223" t="str">
            <v>Embalajes</v>
          </cell>
        </row>
        <row r="1224">
          <cell r="A1224">
            <v>62</v>
          </cell>
          <cell r="B1224" t="str">
            <v>GASTOS DE PERSONAL Y DIRECTORES</v>
          </cell>
        </row>
        <row r="1225">
          <cell r="A1225">
            <v>621</v>
          </cell>
          <cell r="B1225" t="str">
            <v>Remuneraciones</v>
          </cell>
        </row>
        <row r="1226">
          <cell r="A1226">
            <v>6211</v>
          </cell>
          <cell r="B1226" t="str">
            <v>Sueldos y salarios</v>
          </cell>
        </row>
        <row r="1227">
          <cell r="A1227">
            <v>6212</v>
          </cell>
          <cell r="B1227" t="str">
            <v>Comisiones</v>
          </cell>
        </row>
        <row r="1228">
          <cell r="A1228">
            <v>6213</v>
          </cell>
          <cell r="B1228" t="str">
            <v>Remuneraciones en especie</v>
          </cell>
        </row>
        <row r="1229">
          <cell r="A1229">
            <v>6214</v>
          </cell>
          <cell r="B1229" t="str">
            <v>Gratificaciones</v>
          </cell>
        </row>
        <row r="1230">
          <cell r="A1230">
            <v>6215</v>
          </cell>
          <cell r="B1230" t="str">
            <v>Vacaciones</v>
          </cell>
        </row>
        <row r="1231">
          <cell r="A1231">
            <v>622</v>
          </cell>
          <cell r="B1231" t="str">
            <v>Otras remuneraciones</v>
          </cell>
        </row>
        <row r="1232">
          <cell r="A1232">
            <v>623</v>
          </cell>
          <cell r="B1232" t="str">
            <v>Indemnizaciones al personal</v>
          </cell>
        </row>
        <row r="1233">
          <cell r="A1233">
            <v>624</v>
          </cell>
          <cell r="B1233" t="str">
            <v>Capacitación</v>
          </cell>
        </row>
        <row r="1234">
          <cell r="A1234">
            <v>625</v>
          </cell>
          <cell r="B1234" t="str">
            <v>Atención al personal</v>
          </cell>
        </row>
        <row r="1235">
          <cell r="A1235">
            <v>627</v>
          </cell>
          <cell r="B1235" t="str">
            <v>Seguridad, previsión social y otras contribuciones</v>
          </cell>
        </row>
        <row r="1236">
          <cell r="A1236">
            <v>6271</v>
          </cell>
          <cell r="B1236" t="str">
            <v>Régimen de prestaciones de salud</v>
          </cell>
        </row>
        <row r="1237">
          <cell r="A1237">
            <v>6272</v>
          </cell>
          <cell r="B1237" t="str">
            <v>Régimen de pensiones - Aporte de empresa</v>
          </cell>
        </row>
        <row r="1238">
          <cell r="A1238">
            <v>6273</v>
          </cell>
          <cell r="B1238" t="str">
            <v>Seguro complementario de trabajo de riesgo, accidentes de trabajo y
enfermedades profesionales</v>
          </cell>
        </row>
        <row r="1239">
          <cell r="A1239">
            <v>6274</v>
          </cell>
          <cell r="B1239" t="str">
            <v>Seguro de vida</v>
          </cell>
        </row>
        <row r="1240">
          <cell r="A1240">
            <v>6275</v>
          </cell>
          <cell r="B1240" t="str">
            <v>Seguros particulares de prestaciones de salud – EPS y otros particulares</v>
          </cell>
        </row>
        <row r="1241">
          <cell r="A1241">
            <v>6276</v>
          </cell>
          <cell r="B1241" t="str">
            <v>Caja de beneficios de seguridad social del pescador</v>
          </cell>
        </row>
        <row r="1242">
          <cell r="A1242">
            <v>6277</v>
          </cell>
          <cell r="B1242" t="str">
            <v>Contribuciones al SENATI</v>
          </cell>
        </row>
        <row r="1243">
          <cell r="A1243">
            <v>628</v>
          </cell>
          <cell r="B1243" t="str">
            <v>Retribuciones al directorio</v>
          </cell>
        </row>
        <row r="1244">
          <cell r="A1244">
            <v>629</v>
          </cell>
          <cell r="B1244" t="str">
            <v>Beneficios sociales de los trabajadores</v>
          </cell>
        </row>
        <row r="1245">
          <cell r="A1245">
            <v>6291</v>
          </cell>
          <cell r="B1245" t="str">
            <v>Compensación por tiempo de servicio</v>
          </cell>
        </row>
        <row r="1246">
          <cell r="A1246">
            <v>6292</v>
          </cell>
          <cell r="B1246" t="str">
            <v>Pensiones y jubilaciones</v>
          </cell>
        </row>
        <row r="1247">
          <cell r="A1247">
            <v>6293</v>
          </cell>
          <cell r="B1247" t="str">
            <v>Otros beneficios post-empleo</v>
          </cell>
        </row>
        <row r="1248">
          <cell r="A1248">
            <v>6294</v>
          </cell>
          <cell r="B1248" t="str">
            <v>Participación en las utilidades</v>
          </cell>
        </row>
        <row r="1249">
          <cell r="A1249">
            <v>62941</v>
          </cell>
          <cell r="B1249" t="str">
            <v>Participación corriente</v>
          </cell>
        </row>
        <row r="1250">
          <cell r="A1250">
            <v>62942</v>
          </cell>
          <cell r="B1250" t="str">
            <v>Participación diferida</v>
          </cell>
        </row>
        <row r="1251">
          <cell r="A1251">
            <v>63</v>
          </cell>
          <cell r="B1251" t="str">
            <v>GASTOS DE SERVICIOS PRESTADOS POR TERCEROS</v>
          </cell>
        </row>
        <row r="1252">
          <cell r="A1252">
            <v>631</v>
          </cell>
          <cell r="B1252" t="str">
            <v>Transporte, correos y gastos de viaje</v>
          </cell>
        </row>
        <row r="1253">
          <cell r="A1253">
            <v>6311</v>
          </cell>
          <cell r="B1253" t="str">
            <v>Transporte</v>
          </cell>
        </row>
        <row r="1254">
          <cell r="A1254">
            <v>63111</v>
          </cell>
          <cell r="B1254" t="str">
            <v>De carga</v>
          </cell>
        </row>
        <row r="1255">
          <cell r="A1255">
            <v>63112</v>
          </cell>
          <cell r="B1255" t="str">
            <v>De pasajeros</v>
          </cell>
        </row>
        <row r="1256">
          <cell r="A1256">
            <v>6312</v>
          </cell>
          <cell r="B1256" t="str">
            <v>Correos</v>
          </cell>
        </row>
        <row r="1257">
          <cell r="A1257">
            <v>6313</v>
          </cell>
          <cell r="B1257" t="str">
            <v>Alojamiento</v>
          </cell>
        </row>
        <row r="1258">
          <cell r="A1258">
            <v>6314</v>
          </cell>
          <cell r="B1258" t="str">
            <v>Alimentación</v>
          </cell>
        </row>
        <row r="1259">
          <cell r="A1259">
            <v>6315</v>
          </cell>
          <cell r="B1259" t="str">
            <v>Otros gastos de viaje</v>
          </cell>
        </row>
        <row r="1260">
          <cell r="A1260">
            <v>632</v>
          </cell>
          <cell r="B1260" t="str">
            <v>Asesoría y consultoría</v>
          </cell>
        </row>
        <row r="1261">
          <cell r="A1261">
            <v>6321</v>
          </cell>
          <cell r="B1261" t="str">
            <v>Administrativa</v>
          </cell>
        </row>
        <row r="1262">
          <cell r="A1262">
            <v>6322</v>
          </cell>
          <cell r="B1262" t="str">
            <v>Legal y tributaria</v>
          </cell>
        </row>
        <row r="1263">
          <cell r="A1263">
            <v>6323</v>
          </cell>
          <cell r="B1263" t="str">
            <v>Auditoría y contable</v>
          </cell>
        </row>
        <row r="1264">
          <cell r="A1264">
            <v>6324</v>
          </cell>
          <cell r="B1264" t="str">
            <v>Mercadotecnia</v>
          </cell>
        </row>
        <row r="1265">
          <cell r="A1265">
            <v>6325</v>
          </cell>
          <cell r="B1265" t="str">
            <v>Medioambiental</v>
          </cell>
        </row>
        <row r="1266">
          <cell r="A1266">
            <v>6326</v>
          </cell>
          <cell r="B1266" t="str">
            <v>Investigación y desarrollo</v>
          </cell>
        </row>
        <row r="1267">
          <cell r="A1267">
            <v>6327</v>
          </cell>
          <cell r="B1267" t="str">
            <v>Producción</v>
          </cell>
        </row>
        <row r="1268">
          <cell r="A1268">
            <v>6329</v>
          </cell>
          <cell r="B1268" t="str">
            <v>Otros</v>
          </cell>
        </row>
        <row r="1269">
          <cell r="A1269">
            <v>633</v>
          </cell>
          <cell r="B1269" t="str">
            <v>Producción encargada a terceros</v>
          </cell>
        </row>
        <row r="1270">
          <cell r="A1270">
            <v>634</v>
          </cell>
          <cell r="B1270" t="str">
            <v>Mantenimiento y reparaciones</v>
          </cell>
        </row>
        <row r="1271">
          <cell r="A1271">
            <v>6341</v>
          </cell>
          <cell r="B1271" t="str">
            <v>Propiedad de inversión</v>
          </cell>
        </row>
        <row r="1272">
          <cell r="A1272">
            <v>6342</v>
          </cell>
          <cell r="B1272" t="str">
            <v>Activos por derecho de uso</v>
          </cell>
        </row>
        <row r="1273">
          <cell r="A1273">
            <v>63421</v>
          </cell>
          <cell r="B1273" t="str">
            <v>Financiero</v>
          </cell>
        </row>
        <row r="1274">
          <cell r="A1274">
            <v>63432</v>
          </cell>
          <cell r="B1274" t="str">
            <v>Operativo</v>
          </cell>
        </row>
        <row r="1275">
          <cell r="A1275">
            <v>6343</v>
          </cell>
          <cell r="B1275" t="str">
            <v>Propiedad, planta y equipo</v>
          </cell>
        </row>
        <row r="1276">
          <cell r="A1276">
            <v>6344</v>
          </cell>
          <cell r="B1276" t="str">
            <v>Intangibles</v>
          </cell>
        </row>
        <row r="1277">
          <cell r="A1277">
            <v>6345</v>
          </cell>
          <cell r="B1277" t="str">
            <v>Activos biológicos</v>
          </cell>
        </row>
        <row r="1278">
          <cell r="A1278">
            <v>635</v>
          </cell>
          <cell r="B1278" t="str">
            <v>Alquileres</v>
          </cell>
        </row>
        <row r="1279">
          <cell r="A1279">
            <v>6351</v>
          </cell>
          <cell r="B1279" t="str">
            <v>Terrenos</v>
          </cell>
        </row>
        <row r="1280">
          <cell r="A1280">
            <v>6352</v>
          </cell>
          <cell r="B1280" t="str">
            <v>Edificaciones</v>
          </cell>
        </row>
        <row r="1281">
          <cell r="A1281">
            <v>6353</v>
          </cell>
          <cell r="B1281" t="str">
            <v>Maquinarias y equipos de explotación</v>
          </cell>
        </row>
        <row r="1282">
          <cell r="A1282">
            <v>6354</v>
          </cell>
          <cell r="B1282" t="str">
            <v>Equipo de transporte</v>
          </cell>
        </row>
        <row r="1283">
          <cell r="A1283">
            <v>6355</v>
          </cell>
          <cell r="B1283" t="str">
            <v>Muebles y enseres</v>
          </cell>
        </row>
        <row r="1284">
          <cell r="A1284">
            <v>6356</v>
          </cell>
          <cell r="B1284" t="str">
            <v>Equipos diversos</v>
          </cell>
        </row>
        <row r="1285">
          <cell r="A1285">
            <v>636</v>
          </cell>
          <cell r="B1285" t="str">
            <v>Servicios básicos</v>
          </cell>
        </row>
        <row r="1286">
          <cell r="A1286">
            <v>6361</v>
          </cell>
          <cell r="B1286" t="str">
            <v>Energía eléctrica</v>
          </cell>
        </row>
        <row r="1287">
          <cell r="A1287">
            <v>6362</v>
          </cell>
          <cell r="B1287" t="str">
            <v>Gas</v>
          </cell>
        </row>
        <row r="1288">
          <cell r="A1288">
            <v>6363</v>
          </cell>
          <cell r="B1288" t="str">
            <v>Agua</v>
          </cell>
        </row>
        <row r="1289">
          <cell r="A1289">
            <v>6364</v>
          </cell>
          <cell r="B1289" t="str">
            <v>Teléfono</v>
          </cell>
        </row>
        <row r="1290">
          <cell r="A1290">
            <v>6365</v>
          </cell>
          <cell r="B1290" t="str">
            <v>Internet</v>
          </cell>
        </row>
        <row r="1291">
          <cell r="A1291">
            <v>6366</v>
          </cell>
          <cell r="B1291" t="str">
            <v>Radio</v>
          </cell>
        </row>
        <row r="1292">
          <cell r="A1292">
            <v>6367</v>
          </cell>
          <cell r="B1292" t="str">
            <v>Cable</v>
          </cell>
        </row>
        <row r="1293">
          <cell r="A1293">
            <v>637</v>
          </cell>
          <cell r="B1293" t="str">
            <v>Publicidad, publicaciones, relaciones públicas</v>
          </cell>
        </row>
        <row r="1294">
          <cell r="A1294">
            <v>6371</v>
          </cell>
          <cell r="B1294" t="str">
            <v>Publicidad</v>
          </cell>
        </row>
        <row r="1295">
          <cell r="A1295">
            <v>6372</v>
          </cell>
          <cell r="B1295" t="str">
            <v>Publicaciones</v>
          </cell>
        </row>
        <row r="1296">
          <cell r="A1296">
            <v>6373</v>
          </cell>
          <cell r="B1296" t="str">
            <v>Relaciones públicas</v>
          </cell>
        </row>
        <row r="1297">
          <cell r="A1297">
            <v>638</v>
          </cell>
          <cell r="B1297" t="str">
            <v>Servicios de contratistas</v>
          </cell>
        </row>
        <row r="1298">
          <cell r="A1298">
            <v>639</v>
          </cell>
          <cell r="B1298" t="str">
            <v>Otros servicios prestados por terceros</v>
          </cell>
        </row>
        <row r="1299">
          <cell r="A1299">
            <v>6391</v>
          </cell>
          <cell r="B1299" t="str">
            <v>Gastos bancarios</v>
          </cell>
        </row>
        <row r="1300">
          <cell r="A1300">
            <v>6392</v>
          </cell>
          <cell r="B1300" t="str">
            <v>Gastos de laboratorio</v>
          </cell>
        </row>
        <row r="1301">
          <cell r="A1301">
            <v>64</v>
          </cell>
          <cell r="B1301" t="str">
            <v>GASTOS POR TRIBUTOS</v>
          </cell>
        </row>
        <row r="1302">
          <cell r="A1302">
            <v>641</v>
          </cell>
          <cell r="B1302" t="str">
            <v>Gobierno nacional</v>
          </cell>
        </row>
        <row r="1303">
          <cell r="A1303">
            <v>6411</v>
          </cell>
          <cell r="B1303" t="str">
            <v>Impuesto general a las ventas y selectivo al consumo</v>
          </cell>
        </row>
        <row r="1304">
          <cell r="A1304">
            <v>6412</v>
          </cell>
          <cell r="B1304" t="str">
            <v>Impuesto a las transacciones financieras</v>
          </cell>
        </row>
        <row r="1305">
          <cell r="A1305">
            <v>6413</v>
          </cell>
          <cell r="B1305" t="str">
            <v>Impuesto temporal a los activos netos</v>
          </cell>
        </row>
        <row r="1306">
          <cell r="A1306">
            <v>6414</v>
          </cell>
          <cell r="B1306" t="str">
            <v>Impuesto a los juegos de casino y máquinas tragamonedas</v>
          </cell>
        </row>
        <row r="1307">
          <cell r="A1307">
            <v>6415</v>
          </cell>
          <cell r="B1307" t="str">
            <v>Regalías mineras</v>
          </cell>
        </row>
        <row r="1308">
          <cell r="A1308">
            <v>6416</v>
          </cell>
          <cell r="B1308" t="str">
            <v>Cánones</v>
          </cell>
        </row>
        <row r="1309">
          <cell r="A1309">
            <v>6419</v>
          </cell>
          <cell r="B1309" t="str">
            <v>Otros</v>
          </cell>
        </row>
        <row r="1310">
          <cell r="A1310">
            <v>642</v>
          </cell>
          <cell r="B1310" t="str">
            <v>Gobierno regional</v>
          </cell>
        </row>
        <row r="1311">
          <cell r="A1311">
            <v>643</v>
          </cell>
          <cell r="B1311" t="str">
            <v>Gobierno local</v>
          </cell>
        </row>
        <row r="1312">
          <cell r="A1312">
            <v>6431</v>
          </cell>
          <cell r="B1312" t="str">
            <v>Impuesto predial</v>
          </cell>
        </row>
        <row r="1313">
          <cell r="A1313">
            <v>6432</v>
          </cell>
          <cell r="B1313" t="str">
            <v>Arbitrios municipales y seguridad ciudadana</v>
          </cell>
        </row>
        <row r="1314">
          <cell r="A1314">
            <v>6433</v>
          </cell>
          <cell r="B1314" t="str">
            <v>Impuesto al patrimonio vehicular</v>
          </cell>
        </row>
        <row r="1315">
          <cell r="A1315">
            <v>6434</v>
          </cell>
          <cell r="B1315" t="str">
            <v>Licencia de funcionamiento</v>
          </cell>
        </row>
        <row r="1316">
          <cell r="A1316">
            <v>6439</v>
          </cell>
          <cell r="B1316" t="str">
            <v>Otros</v>
          </cell>
        </row>
        <row r="1317">
          <cell r="A1317">
            <v>644</v>
          </cell>
          <cell r="B1317" t="str">
            <v>Otros gastos por tributos</v>
          </cell>
        </row>
        <row r="1318">
          <cell r="A1318">
            <v>6442</v>
          </cell>
          <cell r="B1318" t="str">
            <v>Contribución al SENCICO</v>
          </cell>
        </row>
        <row r="1319">
          <cell r="A1319">
            <v>6443</v>
          </cell>
          <cell r="B1319" t="str">
            <v>Otros</v>
          </cell>
        </row>
        <row r="1320">
          <cell r="A1320">
            <v>645</v>
          </cell>
          <cell r="B1320" t="str">
            <v>Gastos en deuda tributaria</v>
          </cell>
        </row>
        <row r="1321">
          <cell r="A1321">
            <v>6451</v>
          </cell>
          <cell r="B1321" t="str">
            <v>Intereses</v>
          </cell>
        </row>
        <row r="1322">
          <cell r="A1322">
            <v>6452</v>
          </cell>
          <cell r="B1322" t="str">
            <v>intereses - fraccionamiento</v>
          </cell>
        </row>
        <row r="1323">
          <cell r="A1323">
            <v>6453</v>
          </cell>
          <cell r="B1323" t="str">
            <v>Multas</v>
          </cell>
        </row>
        <row r="1324">
          <cell r="A1324">
            <v>6454</v>
          </cell>
          <cell r="B1324" t="str">
            <v>Costas y otros</v>
          </cell>
        </row>
        <row r="1325">
          <cell r="A1325">
            <v>65</v>
          </cell>
          <cell r="B1325" t="str">
            <v>OTROS GASTOS DE GESTION</v>
          </cell>
        </row>
        <row r="1326">
          <cell r="A1326">
            <v>651</v>
          </cell>
          <cell r="B1326" t="str">
            <v>Seguros</v>
          </cell>
        </row>
        <row r="1327">
          <cell r="A1327">
            <v>652</v>
          </cell>
          <cell r="B1327" t="str">
            <v>Regalías</v>
          </cell>
        </row>
        <row r="1328">
          <cell r="A1328">
            <v>653</v>
          </cell>
          <cell r="B1328" t="str">
            <v>Suscripciones</v>
          </cell>
        </row>
        <row r="1329">
          <cell r="A1329">
            <v>654</v>
          </cell>
          <cell r="B1329" t="str">
            <v>Licencias y derechos de vigencia</v>
          </cell>
        </row>
        <row r="1330">
          <cell r="A1330">
            <v>655</v>
          </cell>
          <cell r="B1330" t="str">
            <v>Costo neto de enajenación de activos inmovilizados y operaciones discontinuadas</v>
          </cell>
        </row>
        <row r="1331">
          <cell r="A1331">
            <v>6551</v>
          </cell>
          <cell r="B1331" t="str">
            <v>Costo neto de enajenación de activos inmovilizados</v>
          </cell>
        </row>
        <row r="1332">
          <cell r="A1332">
            <v>65511</v>
          </cell>
          <cell r="B1332" t="str">
            <v>Inversiones mobiliarias</v>
          </cell>
        </row>
        <row r="1333">
          <cell r="A1333">
            <v>65512</v>
          </cell>
          <cell r="B1333" t="str">
            <v>Propiedades de inversión</v>
          </cell>
        </row>
        <row r="1334">
          <cell r="A1334">
            <v>65513</v>
          </cell>
          <cell r="B1334" t="str">
            <v>Activos por derecho de uso - arrendamiento financiero</v>
          </cell>
        </row>
        <row r="1335">
          <cell r="A1335">
            <v>65514</v>
          </cell>
          <cell r="B1335" t="str">
            <v>Propiedad, planta y equipo</v>
          </cell>
        </row>
        <row r="1336">
          <cell r="A1336">
            <v>65515</v>
          </cell>
          <cell r="B1336" t="str">
            <v>Intangibles</v>
          </cell>
        </row>
        <row r="1337">
          <cell r="A1337">
            <v>65516</v>
          </cell>
          <cell r="B1337" t="str">
            <v>Activos biológicos</v>
          </cell>
        </row>
        <row r="1338">
          <cell r="A1338">
            <v>6552</v>
          </cell>
          <cell r="B1338" t="str">
            <v>Operaciones discontinuadas – Abandono de activos</v>
          </cell>
        </row>
        <row r="1339">
          <cell r="A1339">
            <v>65521</v>
          </cell>
          <cell r="B1339" t="str">
            <v>Propiedades de inversión</v>
          </cell>
        </row>
        <row r="1340">
          <cell r="A1340">
            <v>65522</v>
          </cell>
          <cell r="B1340" t="str">
            <v>Activos por derecho de uso - Arrendamiento financiero</v>
          </cell>
        </row>
        <row r="1341">
          <cell r="A1341">
            <v>65523</v>
          </cell>
          <cell r="B1341" t="str">
            <v>Propiedad, planta y equipo</v>
          </cell>
        </row>
        <row r="1342">
          <cell r="A1342">
            <v>65524</v>
          </cell>
          <cell r="B1342" t="str">
            <v>Intangibles</v>
          </cell>
        </row>
        <row r="1343">
          <cell r="A1343">
            <v>65525</v>
          </cell>
          <cell r="B1343" t="str">
            <v>Activos biológicos</v>
          </cell>
        </row>
        <row r="1344">
          <cell r="A1344">
            <v>656</v>
          </cell>
          <cell r="B1344" t="str">
            <v>Suministros</v>
          </cell>
        </row>
        <row r="1345">
          <cell r="A1345">
            <v>658</v>
          </cell>
          <cell r="B1345" t="str">
            <v>Gestión medioambiental</v>
          </cell>
        </row>
        <row r="1346">
          <cell r="A1346">
            <v>659</v>
          </cell>
          <cell r="B1346" t="str">
            <v>Otros gastos de gestión</v>
          </cell>
        </row>
        <row r="1347">
          <cell r="A1347">
            <v>6591</v>
          </cell>
          <cell r="B1347" t="str">
            <v>Donaciones</v>
          </cell>
        </row>
        <row r="1348">
          <cell r="A1348">
            <v>6592</v>
          </cell>
          <cell r="B1348" t="str">
            <v>Sanciones administrativas</v>
          </cell>
        </row>
        <row r="1349">
          <cell r="A1349">
            <v>66</v>
          </cell>
          <cell r="B1349" t="str">
            <v>PERDIDA POR MEDICIÓN DE ACTIVOS NO FINANCIEROS AL VALOR RAZONABLE</v>
          </cell>
        </row>
        <row r="1350">
          <cell r="A1350">
            <v>661</v>
          </cell>
          <cell r="B1350" t="str">
            <v>Activo realizable</v>
          </cell>
        </row>
        <row r="1351">
          <cell r="A1351">
            <v>6611</v>
          </cell>
          <cell r="B1351" t="str">
            <v>Mercaderías</v>
          </cell>
        </row>
        <row r="1352">
          <cell r="A1352">
            <v>6612</v>
          </cell>
          <cell r="B1352" t="str">
            <v>Productos terminados</v>
          </cell>
        </row>
        <row r="1353">
          <cell r="A1353">
            <v>6613</v>
          </cell>
          <cell r="B1353" t="str">
            <v>Activos no corrientes mantenidos para la venta</v>
          </cell>
        </row>
        <row r="1354">
          <cell r="A1354">
            <v>66131</v>
          </cell>
          <cell r="B1354" t="str">
            <v>Propiedades de inversión</v>
          </cell>
        </row>
        <row r="1355">
          <cell r="A1355">
            <v>66132</v>
          </cell>
          <cell r="B1355" t="str">
            <v>Propiedad, planta y equipo</v>
          </cell>
        </row>
        <row r="1356">
          <cell r="A1356">
            <v>66133</v>
          </cell>
          <cell r="B1356" t="str">
            <v>Intangibles</v>
          </cell>
        </row>
        <row r="1357">
          <cell r="A1357">
            <v>66134</v>
          </cell>
          <cell r="B1357" t="str">
            <v>Activos biológicos</v>
          </cell>
        </row>
        <row r="1358">
          <cell r="A1358">
            <v>662</v>
          </cell>
          <cell r="B1358" t="str">
            <v>Activo inmovilizado</v>
          </cell>
        </row>
        <row r="1359">
          <cell r="A1359">
            <v>6621</v>
          </cell>
          <cell r="B1359" t="str">
            <v>Propiedades de inversión</v>
          </cell>
        </row>
        <row r="1360">
          <cell r="A1360">
            <v>6622</v>
          </cell>
          <cell r="B1360" t="str">
            <v>Activos biológicos</v>
          </cell>
        </row>
        <row r="1361">
          <cell r="A1361">
            <v>67</v>
          </cell>
          <cell r="B1361" t="str">
            <v>GASTOS FINANCIEROS</v>
          </cell>
        </row>
        <row r="1362">
          <cell r="A1362">
            <v>671</v>
          </cell>
          <cell r="B1362" t="str">
            <v>Gastos en operaciones de endeudamiento y otros</v>
          </cell>
        </row>
        <row r="1363">
          <cell r="A1363">
            <v>6711</v>
          </cell>
          <cell r="B1363" t="str">
            <v>Préstamos de instituciones financieras y otras entidades</v>
          </cell>
        </row>
        <row r="1364">
          <cell r="A1364">
            <v>6712</v>
          </cell>
          <cell r="B1364" t="str">
            <v>Contratos de arrendamiento financiero</v>
          </cell>
        </row>
        <row r="1365">
          <cell r="A1365">
            <v>6713</v>
          </cell>
          <cell r="B1365" t="str">
            <v>Emisión y colocación de instrumentos representativos de deuda y
patrimonio</v>
          </cell>
        </row>
        <row r="1366">
          <cell r="A1366">
            <v>6714</v>
          </cell>
          <cell r="B1366" t="str">
            <v>Documentos vendidos o descontados</v>
          </cell>
        </row>
        <row r="1367">
          <cell r="A1367">
            <v>672</v>
          </cell>
          <cell r="B1367" t="str">
            <v>Pérdida por instrumentos financieros derivados</v>
          </cell>
        </row>
        <row r="1368">
          <cell r="A1368">
            <v>673</v>
          </cell>
          <cell r="B1368" t="str">
            <v>Intereses por préstamos y otras obligaciones</v>
          </cell>
        </row>
        <row r="1369">
          <cell r="A1369">
            <v>6731</v>
          </cell>
          <cell r="B1369" t="str">
            <v>Préstamos de instituciones financieras y otras entidades</v>
          </cell>
        </row>
        <row r="1370">
          <cell r="A1370">
            <v>67311</v>
          </cell>
          <cell r="B1370" t="str">
            <v>Instituciones financieras</v>
          </cell>
        </row>
        <row r="1371">
          <cell r="A1371">
            <v>67312</v>
          </cell>
          <cell r="B1371" t="str">
            <v>Otras entidades</v>
          </cell>
        </row>
        <row r="1372">
          <cell r="A1372">
            <v>6732</v>
          </cell>
          <cell r="B1372" t="str">
            <v>Contratos de arrendamiento financiero</v>
          </cell>
        </row>
        <row r="1373">
          <cell r="A1373">
            <v>6733</v>
          </cell>
          <cell r="B1373" t="str">
            <v>Otros instrumentos financieros por pagar</v>
          </cell>
        </row>
        <row r="1374">
          <cell r="A1374">
            <v>6734</v>
          </cell>
          <cell r="B1374" t="str">
            <v>Documentos vendidos o descontados</v>
          </cell>
        </row>
        <row r="1375">
          <cell r="A1375">
            <v>6735</v>
          </cell>
          <cell r="B1375" t="str">
            <v>Obligaciones emitidas</v>
          </cell>
        </row>
        <row r="1376">
          <cell r="A1376">
            <v>6736</v>
          </cell>
          <cell r="B1376" t="str">
            <v>Obligaciones comerciales</v>
          </cell>
        </row>
        <row r="1377">
          <cell r="A1377">
            <v>674</v>
          </cell>
          <cell r="B1377" t="str">
            <v>Gastos en operaciones de factoraje (factoring)</v>
          </cell>
        </row>
        <row r="1378">
          <cell r="A1378">
            <v>6741</v>
          </cell>
          <cell r="B1378" t="str">
            <v>Pérdida en instrumentos vendidos</v>
          </cell>
        </row>
        <row r="1379">
          <cell r="A1379">
            <v>675</v>
          </cell>
          <cell r="B1379" t="str">
            <v>Descuentos concedidos por pronto pago</v>
          </cell>
        </row>
        <row r="1380">
          <cell r="A1380">
            <v>676</v>
          </cell>
          <cell r="B1380" t="str">
            <v>Diferencia de cambio</v>
          </cell>
        </row>
        <row r="1381">
          <cell r="A1381">
            <v>677</v>
          </cell>
          <cell r="B1381" t="str">
            <v>Pérdida por medición de activos y pasivos financieros al valor razonable</v>
          </cell>
        </row>
        <row r="1382">
          <cell r="A1382">
            <v>6771</v>
          </cell>
          <cell r="B1382" t="str">
            <v>Inversiones mantenidas para negociación</v>
          </cell>
        </row>
        <row r="1383">
          <cell r="A1383">
            <v>6772</v>
          </cell>
          <cell r="B1383" t="str">
            <v>Otras inversiones financieras</v>
          </cell>
        </row>
        <row r="1384">
          <cell r="A1384">
            <v>6773</v>
          </cell>
          <cell r="B1384" t="str">
            <v>Otros</v>
          </cell>
        </row>
        <row r="1385">
          <cell r="A1385">
            <v>678</v>
          </cell>
          <cell r="B1385" t="str">
            <v>Participación en resultados de entidades relacionadas</v>
          </cell>
        </row>
        <row r="1386">
          <cell r="A1386">
            <v>6781</v>
          </cell>
          <cell r="B1386" t="str">
            <v>Participación en los resultados de subsidiarias y asociadas bajo el método
del valor patrimonial</v>
          </cell>
        </row>
        <row r="1387">
          <cell r="A1387">
            <v>6782</v>
          </cell>
          <cell r="B1387" t="str">
            <v>Participaciones en negocios conjuntos</v>
          </cell>
        </row>
        <row r="1388">
          <cell r="A1388">
            <v>679</v>
          </cell>
          <cell r="B1388" t="str">
            <v>Otros gastos financieros</v>
          </cell>
        </row>
        <row r="1389">
          <cell r="A1389">
            <v>6791</v>
          </cell>
          <cell r="B1389" t="str">
            <v>Primas por opciones</v>
          </cell>
        </row>
        <row r="1390">
          <cell r="A1390">
            <v>6792</v>
          </cell>
          <cell r="B1390" t="str">
            <v>Gastos financieros en medición a valor descontado</v>
          </cell>
        </row>
        <row r="1391">
          <cell r="A1391">
            <v>6793</v>
          </cell>
          <cell r="B1391" t="str">
            <v>Gastos financieros en actualización de activos por derecho de uso</v>
          </cell>
        </row>
        <row r="1392">
          <cell r="A1392">
            <v>68</v>
          </cell>
          <cell r="B1392" t="str">
            <v>VALUACIÓN Y DETERIORO DE ACTIVOS Y PROVISIONES</v>
          </cell>
        </row>
        <row r="1393">
          <cell r="A1393">
            <v>681</v>
          </cell>
          <cell r="B1393" t="str">
            <v>Depreciación de propiedades de inversión</v>
          </cell>
        </row>
        <row r="1394">
          <cell r="A1394">
            <v>6811</v>
          </cell>
          <cell r="B1394" t="str">
            <v>Edificaciones</v>
          </cell>
        </row>
        <row r="1395">
          <cell r="A1395">
            <v>68111</v>
          </cell>
          <cell r="B1395" t="str">
            <v>Costo</v>
          </cell>
        </row>
        <row r="1396">
          <cell r="A1396">
            <v>68112</v>
          </cell>
          <cell r="B1396" t="str">
            <v>Revaluación</v>
          </cell>
        </row>
        <row r="1397">
          <cell r="A1397">
            <v>68113</v>
          </cell>
          <cell r="B1397" t="str">
            <v>Costo de financiación</v>
          </cell>
        </row>
        <row r="1398">
          <cell r="A1398">
            <v>682</v>
          </cell>
          <cell r="B1398" t="str">
            <v>Depreciación de activos por derecho de uso - arrendamiento financiero</v>
          </cell>
        </row>
        <row r="1399">
          <cell r="A1399">
            <v>6821</v>
          </cell>
          <cell r="B1399" t="str">
            <v>Propiedades de inversión</v>
          </cell>
        </row>
        <row r="1400">
          <cell r="A1400">
            <v>68211</v>
          </cell>
          <cell r="B1400" t="str">
            <v>Edificaciones</v>
          </cell>
        </row>
        <row r="1401">
          <cell r="A1401">
            <v>682111</v>
          </cell>
          <cell r="B1401" t="str">
            <v>Costo</v>
          </cell>
        </row>
        <row r="1402">
          <cell r="A1402">
            <v>682112</v>
          </cell>
          <cell r="B1402" t="str">
            <v>Revaluación</v>
          </cell>
        </row>
        <row r="1403">
          <cell r="A1403">
            <v>682113</v>
          </cell>
          <cell r="B1403" t="str">
            <v>Costo de financiación</v>
          </cell>
        </row>
        <row r="1404">
          <cell r="A1404">
            <v>6822</v>
          </cell>
          <cell r="B1404" t="str">
            <v>Propiedad, planta y equipo</v>
          </cell>
        </row>
        <row r="1405">
          <cell r="A1405">
            <v>68221</v>
          </cell>
          <cell r="B1405" t="str">
            <v>Edificaciones</v>
          </cell>
        </row>
        <row r="1406">
          <cell r="A1406">
            <v>682211</v>
          </cell>
          <cell r="B1406" t="str">
            <v>Costo</v>
          </cell>
        </row>
        <row r="1407">
          <cell r="A1407">
            <v>682212</v>
          </cell>
          <cell r="B1407" t="str">
            <v>Revaluación</v>
          </cell>
        </row>
        <row r="1408">
          <cell r="A1408">
            <v>682213</v>
          </cell>
          <cell r="B1408" t="str">
            <v>Costo de financiación</v>
          </cell>
        </row>
        <row r="1409">
          <cell r="A1409">
            <v>68222</v>
          </cell>
          <cell r="B1409" t="str">
            <v>Maquinarias y equipos de explotación</v>
          </cell>
        </row>
        <row r="1410">
          <cell r="A1410">
            <v>682221</v>
          </cell>
          <cell r="B1410" t="str">
            <v>Costo</v>
          </cell>
        </row>
        <row r="1411">
          <cell r="A1411">
            <v>682222</v>
          </cell>
          <cell r="B1411" t="str">
            <v>Revaluación</v>
          </cell>
        </row>
        <row r="1412">
          <cell r="A1412">
            <v>682223</v>
          </cell>
          <cell r="B1412" t="str">
            <v>Costo de financiación</v>
          </cell>
        </row>
        <row r="1413">
          <cell r="A1413">
            <v>68223</v>
          </cell>
          <cell r="B1413" t="str">
            <v>Unidades de transporte</v>
          </cell>
        </row>
        <row r="1414">
          <cell r="A1414">
            <v>682231</v>
          </cell>
          <cell r="B1414" t="str">
            <v>Costo</v>
          </cell>
        </row>
        <row r="1415">
          <cell r="A1415">
            <v>682232</v>
          </cell>
          <cell r="B1415" t="str">
            <v>Revaluación</v>
          </cell>
        </row>
        <row r="1416">
          <cell r="A1416">
            <v>68225</v>
          </cell>
          <cell r="B1416" t="str">
            <v>Equipos diversos</v>
          </cell>
        </row>
        <row r="1417">
          <cell r="A1417">
            <v>682251</v>
          </cell>
          <cell r="B1417" t="str">
            <v>Costo</v>
          </cell>
        </row>
        <row r="1418">
          <cell r="A1418">
            <v>682252</v>
          </cell>
          <cell r="B1418" t="str">
            <v>Revaluación</v>
          </cell>
        </row>
        <row r="1419">
          <cell r="A1419">
            <v>683</v>
          </cell>
          <cell r="B1419" t="str">
            <v>Depreciación de activos por derecho de uso - arrendamiento operativo</v>
          </cell>
        </row>
        <row r="1420">
          <cell r="A1420">
            <v>6831</v>
          </cell>
          <cell r="B1420" t="str">
            <v>Depreciación de activos por derecho de uso - arrendamiento operativo</v>
          </cell>
        </row>
        <row r="1421">
          <cell r="A1421">
            <v>68311</v>
          </cell>
          <cell r="B1421" t="str">
            <v>Edificaciones</v>
          </cell>
        </row>
        <row r="1422">
          <cell r="A1422">
            <v>683111</v>
          </cell>
          <cell r="B1422" t="str">
            <v>Costo</v>
          </cell>
        </row>
        <row r="1423">
          <cell r="A1423">
            <v>683112</v>
          </cell>
          <cell r="B1423" t="str">
            <v>Revaluación</v>
          </cell>
        </row>
        <row r="1424">
          <cell r="A1424">
            <v>68312</v>
          </cell>
          <cell r="B1424" t="str">
            <v>Maquinarias y equipos de explotación</v>
          </cell>
        </row>
        <row r="1425">
          <cell r="A1425">
            <v>683121</v>
          </cell>
          <cell r="B1425" t="str">
            <v>Costo</v>
          </cell>
        </row>
        <row r="1426">
          <cell r="A1426">
            <v>683122</v>
          </cell>
          <cell r="B1426" t="str">
            <v>Revaluación</v>
          </cell>
        </row>
        <row r="1427">
          <cell r="A1427">
            <v>68313</v>
          </cell>
          <cell r="B1427" t="str">
            <v>Unidades de transporte</v>
          </cell>
        </row>
        <row r="1428">
          <cell r="A1428">
            <v>683131</v>
          </cell>
          <cell r="B1428" t="str">
            <v>Costo</v>
          </cell>
        </row>
        <row r="1429">
          <cell r="A1429">
            <v>683132</v>
          </cell>
          <cell r="B1429" t="str">
            <v>Revaluación</v>
          </cell>
        </row>
        <row r="1430">
          <cell r="A1430">
            <v>68315</v>
          </cell>
          <cell r="B1430" t="str">
            <v>Equipos diversos</v>
          </cell>
        </row>
        <row r="1431">
          <cell r="A1431">
            <v>683351</v>
          </cell>
          <cell r="B1431" t="str">
            <v>Costo</v>
          </cell>
        </row>
        <row r="1432">
          <cell r="A1432">
            <v>683152</v>
          </cell>
          <cell r="B1432" t="str">
            <v>Revaluación</v>
          </cell>
        </row>
        <row r="1433">
          <cell r="A1433">
            <v>684</v>
          </cell>
          <cell r="B1433" t="str">
            <v>Depreciación de propiedad, planta y equipo</v>
          </cell>
        </row>
        <row r="1434">
          <cell r="A1434">
            <v>6841</v>
          </cell>
          <cell r="B1434" t="str">
            <v>Depreciación de propiedad, planta y equipo - Costo</v>
          </cell>
        </row>
        <row r="1435">
          <cell r="A1435">
            <v>68410</v>
          </cell>
          <cell r="B1435" t="str">
            <v>Plantas productoras</v>
          </cell>
        </row>
        <row r="1436">
          <cell r="A1436">
            <v>68411</v>
          </cell>
          <cell r="B1436" t="str">
            <v>Edificaciones</v>
          </cell>
        </row>
        <row r="1437">
          <cell r="A1437">
            <v>68412</v>
          </cell>
          <cell r="B1437" t="str">
            <v>Maquinarias y equipos de explotación</v>
          </cell>
        </row>
        <row r="1438">
          <cell r="A1438">
            <v>68413</v>
          </cell>
          <cell r="B1438" t="str">
            <v>Unidades de transporte</v>
          </cell>
        </row>
        <row r="1439">
          <cell r="A1439">
            <v>68414</v>
          </cell>
          <cell r="B1439" t="str">
            <v>Muebles y enseres</v>
          </cell>
        </row>
        <row r="1440">
          <cell r="A1440">
            <v>68415</v>
          </cell>
          <cell r="B1440" t="str">
            <v>Equipos diversos</v>
          </cell>
        </row>
        <row r="1441">
          <cell r="A1441">
            <v>68416</v>
          </cell>
          <cell r="B1441" t="str">
            <v>Herramientas y unidades de reemplazo</v>
          </cell>
        </row>
        <row r="1442">
          <cell r="A1442">
            <v>6842</v>
          </cell>
          <cell r="B1442" t="str">
            <v>Depreciación de propiedad, planta y equipo - Revaluación</v>
          </cell>
        </row>
        <row r="1443">
          <cell r="A1443">
            <v>68420</v>
          </cell>
          <cell r="B1443" t="str">
            <v>Plantas productoras</v>
          </cell>
        </row>
        <row r="1444">
          <cell r="A1444">
            <v>68421</v>
          </cell>
          <cell r="B1444" t="str">
            <v>Edificaciones</v>
          </cell>
        </row>
        <row r="1445">
          <cell r="A1445">
            <v>68422</v>
          </cell>
          <cell r="B1445" t="str">
            <v>Maquinarias y equipos de explotación</v>
          </cell>
        </row>
        <row r="1446">
          <cell r="A1446">
            <v>68423</v>
          </cell>
          <cell r="B1446" t="str">
            <v>Unidades de transporte</v>
          </cell>
        </row>
        <row r="1447">
          <cell r="A1447">
            <v>68424</v>
          </cell>
          <cell r="B1447" t="str">
            <v>Muebles y enseres</v>
          </cell>
        </row>
        <row r="1448">
          <cell r="A1448">
            <v>68425</v>
          </cell>
          <cell r="B1448" t="str">
            <v>Equipos diversos</v>
          </cell>
        </row>
        <row r="1449">
          <cell r="A1449">
            <v>68426</v>
          </cell>
          <cell r="B1449" t="str">
            <v>Herramientas y unidades de reemplazo</v>
          </cell>
        </row>
        <row r="1450">
          <cell r="A1450">
            <v>6843</v>
          </cell>
          <cell r="B1450" t="str">
            <v>Depreciación de propiedad, planta y equipo - Costos de financiación</v>
          </cell>
        </row>
        <row r="1451">
          <cell r="A1451">
            <v>68430</v>
          </cell>
          <cell r="B1451" t="str">
            <v>Plantas productoras</v>
          </cell>
        </row>
        <row r="1452">
          <cell r="A1452">
            <v>68431</v>
          </cell>
          <cell r="B1452" t="str">
            <v>Edificaciones</v>
          </cell>
        </row>
        <row r="1453">
          <cell r="A1453">
            <v>68432</v>
          </cell>
          <cell r="B1453" t="str">
            <v>Maquinarias y equipos de explotación</v>
          </cell>
        </row>
        <row r="1454">
          <cell r="A1454">
            <v>685</v>
          </cell>
          <cell r="B1454" t="str">
            <v>Depreciación de activos biológicos en producción</v>
          </cell>
        </row>
        <row r="1455">
          <cell r="A1455">
            <v>6851</v>
          </cell>
          <cell r="B1455" t="str">
            <v>Depreciación de activos biológicos en producción - costo</v>
          </cell>
        </row>
        <row r="1456">
          <cell r="A1456">
            <v>68511</v>
          </cell>
          <cell r="B1456" t="str">
            <v>Activos biológicos de origen animal</v>
          </cell>
        </row>
        <row r="1457">
          <cell r="A1457">
            <v>68512</v>
          </cell>
          <cell r="B1457" t="str">
            <v>Activos biológicos de origen vegetal</v>
          </cell>
        </row>
        <row r="1458">
          <cell r="A1458">
            <v>6852</v>
          </cell>
          <cell r="B1458" t="str">
            <v>Depreciación de activos biológicos en producción - costo de financiación</v>
          </cell>
        </row>
        <row r="1459">
          <cell r="A1459">
            <v>68521</v>
          </cell>
          <cell r="B1459" t="str">
            <v>Activos biológicos de origen animal</v>
          </cell>
        </row>
        <row r="1460">
          <cell r="A1460">
            <v>68522</v>
          </cell>
          <cell r="B1460" t="str">
            <v>Activos biológicos de origen vegetal</v>
          </cell>
        </row>
        <row r="1461">
          <cell r="A1461">
            <v>686</v>
          </cell>
          <cell r="B1461" t="str">
            <v>Amortización de intangibles</v>
          </cell>
        </row>
        <row r="1462">
          <cell r="A1462">
            <v>6861</v>
          </cell>
          <cell r="B1462" t="str">
            <v>Amortización de intangibles – Costo</v>
          </cell>
        </row>
        <row r="1463">
          <cell r="A1463">
            <v>68611</v>
          </cell>
          <cell r="B1463" t="str">
            <v>Concesiones, licencias y otros derechos</v>
          </cell>
        </row>
        <row r="1464">
          <cell r="A1464">
            <v>68612</v>
          </cell>
          <cell r="B1464" t="str">
            <v>Patentes y propiedad industrial</v>
          </cell>
        </row>
        <row r="1465">
          <cell r="A1465">
            <v>68613</v>
          </cell>
          <cell r="B1465" t="str">
            <v>Programas de computadora (software)</v>
          </cell>
        </row>
        <row r="1466">
          <cell r="A1466">
            <v>68614</v>
          </cell>
          <cell r="B1466" t="str">
            <v>Costos de exploración y desarrollo</v>
          </cell>
        </row>
        <row r="1467">
          <cell r="A1467">
            <v>68615</v>
          </cell>
          <cell r="B1467" t="str">
            <v>Fórmulas, diseños y prototipos</v>
          </cell>
        </row>
        <row r="1468">
          <cell r="A1468">
            <v>68619</v>
          </cell>
          <cell r="B1468" t="str">
            <v>Otros activos intangibles</v>
          </cell>
        </row>
        <row r="1469">
          <cell r="A1469">
            <v>6862</v>
          </cell>
          <cell r="B1469" t="str">
            <v>Amortización de intangibles – Revaluación</v>
          </cell>
        </row>
        <row r="1470">
          <cell r="A1470">
            <v>68621</v>
          </cell>
          <cell r="B1470" t="str">
            <v>Concesiones, licencias y otros derechos</v>
          </cell>
        </row>
        <row r="1471">
          <cell r="A1471">
            <v>68622</v>
          </cell>
          <cell r="B1471" t="str">
            <v>Patentes y propiedad industrial</v>
          </cell>
        </row>
        <row r="1472">
          <cell r="A1472">
            <v>68623</v>
          </cell>
          <cell r="B1472" t="str">
            <v>Programas de computadora (software)</v>
          </cell>
        </row>
        <row r="1473">
          <cell r="A1473">
            <v>68624</v>
          </cell>
          <cell r="B1473" t="str">
            <v>Costos de exploración y desarrollo</v>
          </cell>
        </row>
        <row r="1474">
          <cell r="A1474">
            <v>68625</v>
          </cell>
          <cell r="B1474" t="str">
            <v>Fórmulas, diseños y prototipos</v>
          </cell>
        </row>
        <row r="1475">
          <cell r="A1475">
            <v>68629</v>
          </cell>
          <cell r="B1475" t="str">
            <v>Otros activos intangibles</v>
          </cell>
        </row>
        <row r="1476">
          <cell r="A1476">
            <v>687</v>
          </cell>
          <cell r="B1476" t="str">
            <v>Valuación de activos</v>
          </cell>
        </row>
        <row r="1477">
          <cell r="A1477">
            <v>6871</v>
          </cell>
          <cell r="B1477" t="str">
            <v>Estimación de cuentas de cobranza dudosa</v>
          </cell>
        </row>
        <row r="1478">
          <cell r="A1478">
            <v>68711</v>
          </cell>
          <cell r="B1478" t="str">
            <v>Cuentas por cobrar comerciales – Terceros</v>
          </cell>
        </row>
        <row r="1479">
          <cell r="A1479">
            <v>68712</v>
          </cell>
          <cell r="B1479" t="str">
            <v>Cuentas por cobrar comerciales – Relacionadas</v>
          </cell>
        </row>
        <row r="1480">
          <cell r="A1480">
            <v>68713</v>
          </cell>
          <cell r="B1480" t="str">
            <v>Cuentas por cobrar al personal, a los accionistas (socios) y
directores</v>
          </cell>
        </row>
        <row r="1481">
          <cell r="A1481">
            <v>68714</v>
          </cell>
          <cell r="B1481" t="str">
            <v>Cuentas por cobrar diversas – Terceros</v>
          </cell>
        </row>
        <row r="1482">
          <cell r="A1482">
            <v>68715</v>
          </cell>
          <cell r="B1482" t="str">
            <v>Cuentas por cobrar diversas – Relacionadas</v>
          </cell>
        </row>
        <row r="1483">
          <cell r="A1483">
            <v>6873</v>
          </cell>
          <cell r="B1483" t="str">
            <v>Desvalorización de inversiones mobiliarias</v>
          </cell>
        </row>
        <row r="1484">
          <cell r="A1484">
            <v>68731</v>
          </cell>
          <cell r="B1484" t="str">
            <v>Inversiones a ser mantenidas hasta el vencimiento</v>
          </cell>
        </row>
        <row r="1485">
          <cell r="A1485">
            <v>68732</v>
          </cell>
          <cell r="B1485" t="str">
            <v>Instrumentos financieros representativos de derecho
patrimonial</v>
          </cell>
        </row>
        <row r="1486">
          <cell r="A1486">
            <v>688</v>
          </cell>
          <cell r="B1486" t="str">
            <v>Deterioro del valor de los activos</v>
          </cell>
        </row>
        <row r="1487">
          <cell r="A1487">
            <v>6881</v>
          </cell>
          <cell r="B1487" t="str">
            <v>Desvalorización de propiedad de inversión</v>
          </cell>
        </row>
        <row r="1488">
          <cell r="A1488">
            <v>68812</v>
          </cell>
          <cell r="B1488" t="str">
            <v>Edificaciones</v>
          </cell>
        </row>
        <row r="1489">
          <cell r="A1489">
            <v>68813</v>
          </cell>
          <cell r="B1489" t="str">
            <v>Construcciones en curso</v>
          </cell>
        </row>
        <row r="1490">
          <cell r="A1490">
            <v>6882</v>
          </cell>
          <cell r="B1490" t="str">
            <v>Desvalorización de activos por derecho de uso - arrendamiento financiero</v>
          </cell>
        </row>
        <row r="1491">
          <cell r="A1491">
            <v>68820</v>
          </cell>
          <cell r="B1491" t="str">
            <v>Planta productora en producción</v>
          </cell>
        </row>
        <row r="1492">
          <cell r="A1492">
            <v>68821</v>
          </cell>
          <cell r="B1492" t="str">
            <v>Planta productora en desarrollo</v>
          </cell>
        </row>
        <row r="1493">
          <cell r="A1493">
            <v>68822</v>
          </cell>
          <cell r="B1493" t="str">
            <v>Terrenos</v>
          </cell>
        </row>
        <row r="1494">
          <cell r="A1494">
            <v>68823</v>
          </cell>
          <cell r="B1494" t="str">
            <v>Edificaciones</v>
          </cell>
        </row>
        <row r="1495">
          <cell r="A1495">
            <v>68824</v>
          </cell>
          <cell r="B1495" t="str">
            <v>Maquinarias y equipos de explotación</v>
          </cell>
        </row>
        <row r="1496">
          <cell r="A1496">
            <v>68825</v>
          </cell>
          <cell r="B1496" t="str">
            <v>Unidades de transporte</v>
          </cell>
        </row>
        <row r="1497">
          <cell r="A1497">
            <v>68826</v>
          </cell>
          <cell r="B1497" t="str">
            <v>Muebles y enseres</v>
          </cell>
        </row>
        <row r="1498">
          <cell r="A1498">
            <v>68827</v>
          </cell>
          <cell r="B1498" t="str">
            <v>Equipos diversos</v>
          </cell>
        </row>
        <row r="1499">
          <cell r="A1499">
            <v>68828</v>
          </cell>
          <cell r="B1499" t="str">
            <v>Herramientas y unidades de reemplazo</v>
          </cell>
        </row>
        <row r="1500">
          <cell r="A1500">
            <v>6883</v>
          </cell>
          <cell r="B1500" t="str">
            <v>Desvalorización de propiedad, planta y equipo</v>
          </cell>
        </row>
        <row r="1501">
          <cell r="A1501">
            <v>68830</v>
          </cell>
          <cell r="B1501" t="str">
            <v>Planta productora en producción</v>
          </cell>
        </row>
        <row r="1502">
          <cell r="A1502">
            <v>68831</v>
          </cell>
          <cell r="B1502" t="str">
            <v>Planta productora en desarrollo</v>
          </cell>
        </row>
        <row r="1503">
          <cell r="A1503">
            <v>68832</v>
          </cell>
          <cell r="B1503" t="str">
            <v>Terrenos</v>
          </cell>
        </row>
        <row r="1504">
          <cell r="A1504">
            <v>68833</v>
          </cell>
          <cell r="B1504" t="str">
            <v>Edificaciones</v>
          </cell>
        </row>
        <row r="1505">
          <cell r="A1505">
            <v>68834</v>
          </cell>
          <cell r="B1505" t="str">
            <v>Maquinarias y equipos de explotación</v>
          </cell>
        </row>
        <row r="1506">
          <cell r="A1506">
            <v>68835</v>
          </cell>
          <cell r="B1506" t="str">
            <v>Unidades de transporte</v>
          </cell>
        </row>
        <row r="1507">
          <cell r="A1507">
            <v>68836</v>
          </cell>
          <cell r="B1507" t="str">
            <v>Muebles y enseres</v>
          </cell>
        </row>
        <row r="1508">
          <cell r="A1508">
            <v>68837</v>
          </cell>
          <cell r="B1508" t="str">
            <v>Equipos diversos</v>
          </cell>
        </row>
        <row r="1509">
          <cell r="A1509">
            <v>68838</v>
          </cell>
          <cell r="B1509" t="str">
            <v>Herramientas y unidades de reemplazo</v>
          </cell>
        </row>
        <row r="1510">
          <cell r="A1510">
            <v>6884</v>
          </cell>
          <cell r="B1510" t="str">
            <v>Desvalorización de intangibles</v>
          </cell>
        </row>
        <row r="1511">
          <cell r="A1511">
            <v>68841</v>
          </cell>
          <cell r="B1511" t="str">
            <v>Concesiones, licencias y otros derechos</v>
          </cell>
        </row>
        <row r="1512">
          <cell r="A1512">
            <v>68842</v>
          </cell>
          <cell r="B1512" t="str">
            <v>Patentes y propiedad industrial</v>
          </cell>
        </row>
        <row r="1513">
          <cell r="A1513">
            <v>68843</v>
          </cell>
          <cell r="B1513" t="str">
            <v>Programas de computadora (software)</v>
          </cell>
        </row>
        <row r="1514">
          <cell r="A1514">
            <v>68844</v>
          </cell>
          <cell r="B1514" t="str">
            <v>Costos de exploración y desarrollo</v>
          </cell>
        </row>
        <row r="1515">
          <cell r="A1515">
            <v>68845</v>
          </cell>
          <cell r="B1515" t="str">
            <v>Fórmulas, diseños y prototipos</v>
          </cell>
        </row>
        <row r="1516">
          <cell r="A1516">
            <v>68846</v>
          </cell>
          <cell r="B1516" t="str">
            <v>Otros activos intangibles</v>
          </cell>
        </row>
        <row r="1517">
          <cell r="A1517">
            <v>68847</v>
          </cell>
          <cell r="B1517" t="str">
            <v>Plusvalía mercantil</v>
          </cell>
        </row>
        <row r="1518">
          <cell r="A1518">
            <v>6889</v>
          </cell>
          <cell r="B1518" t="str">
            <v>Desvalorización de activos biológicos en producción</v>
          </cell>
        </row>
        <row r="1519">
          <cell r="A1519">
            <v>68891</v>
          </cell>
          <cell r="B1519" t="str">
            <v>Activos biológicos de origen animal</v>
          </cell>
        </row>
        <row r="1520">
          <cell r="A1520">
            <v>68892</v>
          </cell>
          <cell r="B1520" t="str">
            <v>Activos biológicos de origen vegetal</v>
          </cell>
        </row>
        <row r="1521">
          <cell r="A1521">
            <v>689</v>
          </cell>
          <cell r="B1521" t="str">
            <v>Provisiones</v>
          </cell>
        </row>
        <row r="1522">
          <cell r="A1522">
            <v>6891</v>
          </cell>
          <cell r="B1522" t="str">
            <v>Provisión para litigios</v>
          </cell>
        </row>
        <row r="1523">
          <cell r="A1523">
            <v>68911</v>
          </cell>
          <cell r="B1523" t="str">
            <v>Provisión para litigios – Costo</v>
          </cell>
        </row>
        <row r="1524">
          <cell r="A1524">
            <v>68912</v>
          </cell>
          <cell r="B1524" t="str">
            <v>Provisión para litigios – Actualización financiera</v>
          </cell>
        </row>
        <row r="1525">
          <cell r="A1525">
            <v>6892</v>
          </cell>
          <cell r="B1525" t="str">
            <v>Provisión por desmantelamiento, retiro o rehabilitación del inmovilizado</v>
          </cell>
        </row>
        <row r="1526">
          <cell r="A1526">
            <v>68921</v>
          </cell>
          <cell r="B1526" t="str">
            <v>Provisión por desmantelamiento, retiro o rehabilitación del
inmovilizado – Costo</v>
          </cell>
        </row>
        <row r="1527">
          <cell r="A1527">
            <v>68922</v>
          </cell>
          <cell r="B1527" t="str">
            <v>Provisión por desmantelamiento, retiro o rehabilitación del
inmovilizado – Actualización financiera</v>
          </cell>
        </row>
        <row r="1528">
          <cell r="A1528">
            <v>6893</v>
          </cell>
          <cell r="B1528" t="str">
            <v>Provisión para reestructuraciones</v>
          </cell>
        </row>
        <row r="1529">
          <cell r="A1529">
            <v>6894</v>
          </cell>
          <cell r="B1529" t="str">
            <v>Provisión para protección y remediación del medio ambiente</v>
          </cell>
        </row>
        <row r="1530">
          <cell r="A1530">
            <v>68941</v>
          </cell>
          <cell r="B1530" t="str">
            <v>Provisión para protección y remediación del medio ambiente –
Costo</v>
          </cell>
        </row>
        <row r="1531">
          <cell r="A1531">
            <v>68942</v>
          </cell>
          <cell r="B1531" t="str">
            <v>Provisión para protección y remediación del medio ambiente –
Actualización financiera</v>
          </cell>
        </row>
        <row r="1532">
          <cell r="A1532">
            <v>6896</v>
          </cell>
          <cell r="B1532" t="str">
            <v>Provisión para garantías</v>
          </cell>
        </row>
        <row r="1533">
          <cell r="A1533">
            <v>68961</v>
          </cell>
          <cell r="B1533" t="str">
            <v>Provisión para garantías – Costo</v>
          </cell>
        </row>
        <row r="1534">
          <cell r="A1534">
            <v>68962</v>
          </cell>
          <cell r="B1534" t="str">
            <v>Provisión para garantías – Actualización financiera</v>
          </cell>
        </row>
        <row r="1535">
          <cell r="A1535">
            <v>6897</v>
          </cell>
          <cell r="B1535" t="str">
            <v>Provisión por activos por derecho de uso</v>
          </cell>
        </row>
        <row r="1536">
          <cell r="A1536">
            <v>68971</v>
          </cell>
          <cell r="B1536" t="str">
            <v>Provisión por activos por derecho de uso arrendamiento
operativo</v>
          </cell>
        </row>
        <row r="1537">
          <cell r="A1537">
            <v>68972</v>
          </cell>
          <cell r="B1537" t="str">
            <v>Provisión por activos por derecho de uso arrendamiento
operativo - actualización financiera</v>
          </cell>
        </row>
        <row r="1538">
          <cell r="A1538">
            <v>6899</v>
          </cell>
          <cell r="B1538" t="str">
            <v>Otras provisiones</v>
          </cell>
        </row>
        <row r="1539">
          <cell r="A1539">
            <v>69</v>
          </cell>
          <cell r="B1539" t="str">
            <v>COSTO DE VENTAS</v>
          </cell>
        </row>
        <row r="1540">
          <cell r="A1540">
            <v>691</v>
          </cell>
          <cell r="B1540" t="str">
            <v>Mercaderías</v>
          </cell>
        </row>
        <row r="1541">
          <cell r="A1541">
            <v>6911</v>
          </cell>
          <cell r="B1541" t="str">
            <v>Mercaderías - exportación</v>
          </cell>
        </row>
        <row r="1542">
          <cell r="A1542">
            <v>69111</v>
          </cell>
          <cell r="B1542" t="str">
            <v>Terceros</v>
          </cell>
        </row>
        <row r="1543">
          <cell r="A1543">
            <v>69112</v>
          </cell>
          <cell r="B1543" t="str">
            <v>Relacionadas</v>
          </cell>
        </row>
        <row r="1544">
          <cell r="A1544">
            <v>6912</v>
          </cell>
          <cell r="B1544" t="str">
            <v>Mercaderías - venta local</v>
          </cell>
        </row>
        <row r="1545">
          <cell r="A1545">
            <v>69121</v>
          </cell>
          <cell r="B1545" t="str">
            <v>Terceros</v>
          </cell>
        </row>
        <row r="1546">
          <cell r="A1546">
            <v>69122</v>
          </cell>
          <cell r="B1546" t="str">
            <v>Relacionadas</v>
          </cell>
        </row>
        <row r="1547">
          <cell r="A1547">
            <v>692</v>
          </cell>
          <cell r="B1547" t="str">
            <v>Productos terminados</v>
          </cell>
        </row>
        <row r="1548">
          <cell r="A1548">
            <v>6921</v>
          </cell>
          <cell r="B1548" t="str">
            <v>Productos terminados - Exportación</v>
          </cell>
        </row>
        <row r="1549">
          <cell r="A1549">
            <v>69211</v>
          </cell>
          <cell r="B1549" t="str">
            <v>Terceros</v>
          </cell>
        </row>
        <row r="1550">
          <cell r="A1550">
            <v>69212</v>
          </cell>
          <cell r="B1550" t="str">
            <v>Relacionadas</v>
          </cell>
        </row>
        <row r="1551">
          <cell r="A1551">
            <v>6922</v>
          </cell>
          <cell r="B1551" t="str">
            <v>Productos terminados - Venta local</v>
          </cell>
        </row>
        <row r="1552">
          <cell r="A1552">
            <v>69221</v>
          </cell>
          <cell r="B1552" t="str">
            <v>Terceros</v>
          </cell>
        </row>
        <row r="1553">
          <cell r="A1553">
            <v>69222</v>
          </cell>
          <cell r="B1553" t="str">
            <v>Relacionadas</v>
          </cell>
        </row>
        <row r="1554">
          <cell r="A1554">
            <v>6923</v>
          </cell>
          <cell r="B1554" t="str">
            <v>Costos de financiación – Productos terminados</v>
          </cell>
        </row>
        <row r="1555">
          <cell r="A1555">
            <v>69231</v>
          </cell>
          <cell r="B1555" t="str">
            <v>Terceros</v>
          </cell>
        </row>
        <row r="1556">
          <cell r="A1556">
            <v>69232</v>
          </cell>
          <cell r="B1556" t="str">
            <v>Relacionadas</v>
          </cell>
        </row>
        <row r="1557">
          <cell r="A1557">
            <v>6924</v>
          </cell>
          <cell r="B1557" t="str">
            <v>Costos de producción no absorbido – Productos terminados</v>
          </cell>
        </row>
        <row r="1558">
          <cell r="A1558">
            <v>6925</v>
          </cell>
          <cell r="B1558" t="str">
            <v>Costo de ineficiencia – Productos terminados</v>
          </cell>
        </row>
        <row r="1559">
          <cell r="A1559">
            <v>693</v>
          </cell>
          <cell r="B1559" t="str">
            <v>Servicios terminados</v>
          </cell>
        </row>
        <row r="1560">
          <cell r="A1560">
            <v>6931</v>
          </cell>
          <cell r="B1560" t="str">
            <v>Servicios – Exportación</v>
          </cell>
        </row>
        <row r="1561">
          <cell r="A1561">
            <v>69311</v>
          </cell>
          <cell r="B1561" t="str">
            <v>Terceros</v>
          </cell>
        </row>
        <row r="1562">
          <cell r="A1562">
            <v>69312</v>
          </cell>
          <cell r="B1562" t="str">
            <v>Relacionadas</v>
          </cell>
        </row>
        <row r="1563">
          <cell r="A1563">
            <v>6932</v>
          </cell>
          <cell r="B1563" t="str">
            <v>Servicios – local</v>
          </cell>
        </row>
        <row r="1564">
          <cell r="A1564">
            <v>69321</v>
          </cell>
          <cell r="B1564" t="str">
            <v>Terceros</v>
          </cell>
        </row>
        <row r="1565">
          <cell r="A1565">
            <v>69322</v>
          </cell>
          <cell r="B1565" t="str">
            <v>Relacionadas</v>
          </cell>
        </row>
        <row r="1566">
          <cell r="A1566">
            <v>694</v>
          </cell>
          <cell r="B1566" t="str">
            <v>Subproductos, desechos y desperdicios</v>
          </cell>
        </row>
        <row r="1567">
          <cell r="A1567">
            <v>6941</v>
          </cell>
          <cell r="B1567" t="str">
            <v>Subproductos</v>
          </cell>
        </row>
        <row r="1568">
          <cell r="A1568">
            <v>69411</v>
          </cell>
          <cell r="B1568" t="str">
            <v>Terceros</v>
          </cell>
        </row>
        <row r="1569">
          <cell r="A1569">
            <v>69412</v>
          </cell>
          <cell r="B1569" t="str">
            <v>Relacionadas</v>
          </cell>
        </row>
        <row r="1570">
          <cell r="A1570">
            <v>6942</v>
          </cell>
          <cell r="B1570" t="str">
            <v>Desechos y desperdicios</v>
          </cell>
        </row>
        <row r="1571">
          <cell r="A1571">
            <v>69421</v>
          </cell>
          <cell r="B1571" t="str">
            <v>Terceros</v>
          </cell>
        </row>
        <row r="1572">
          <cell r="A1572">
            <v>69422</v>
          </cell>
          <cell r="B1572" t="str">
            <v>Relacionadas</v>
          </cell>
        </row>
        <row r="1573">
          <cell r="A1573">
            <v>695</v>
          </cell>
          <cell r="B1573" t="str">
            <v>Gastos por desvalorización de inventarios al costo</v>
          </cell>
        </row>
        <row r="1574">
          <cell r="A1574">
            <v>6951</v>
          </cell>
          <cell r="B1574" t="str">
            <v>Mercaderías</v>
          </cell>
        </row>
        <row r="1575">
          <cell r="A1575">
            <v>6952</v>
          </cell>
          <cell r="B1575" t="str">
            <v>Productos terminados</v>
          </cell>
        </row>
        <row r="1576">
          <cell r="A1576">
            <v>6953</v>
          </cell>
          <cell r="B1576" t="str">
            <v>Subproductos, desechos y desperdicios</v>
          </cell>
        </row>
        <row r="1577">
          <cell r="A1577">
            <v>6954</v>
          </cell>
          <cell r="B1577" t="str">
            <v>Productos en proceso</v>
          </cell>
        </row>
        <row r="1578">
          <cell r="A1578">
            <v>6955</v>
          </cell>
          <cell r="B1578" t="str">
            <v>Materias primas</v>
          </cell>
        </row>
        <row r="1579">
          <cell r="A1579">
            <v>6956</v>
          </cell>
          <cell r="B1579" t="str">
            <v>Materiales auxiliares, suministros y repuestos</v>
          </cell>
        </row>
        <row r="1580">
          <cell r="A1580">
            <v>6957</v>
          </cell>
          <cell r="B1580" t="str">
            <v>Envases y embalajes</v>
          </cell>
        </row>
        <row r="1581">
          <cell r="A1581">
            <v>6958</v>
          </cell>
          <cell r="B1581" t="str">
            <v>Inventarios por recibir</v>
          </cell>
        </row>
        <row r="1582">
          <cell r="A1582">
            <v>70</v>
          </cell>
          <cell r="B1582" t="str">
            <v>VENTAS</v>
          </cell>
        </row>
        <row r="1583">
          <cell r="A1583">
            <v>701</v>
          </cell>
          <cell r="B1583" t="str">
            <v>Mercaderías</v>
          </cell>
        </row>
        <row r="1584">
          <cell r="A1584">
            <v>7011</v>
          </cell>
          <cell r="B1584" t="str">
            <v>Mercaderías - venta de exportación</v>
          </cell>
        </row>
        <row r="1585">
          <cell r="A1585">
            <v>70111</v>
          </cell>
          <cell r="B1585" t="str">
            <v>Terceros</v>
          </cell>
        </row>
        <row r="1586">
          <cell r="A1586">
            <v>70112</v>
          </cell>
          <cell r="B1586" t="str">
            <v>Relacionadas</v>
          </cell>
        </row>
        <row r="1587">
          <cell r="A1587">
            <v>7012</v>
          </cell>
          <cell r="B1587" t="str">
            <v>Mercaderías - venta local</v>
          </cell>
        </row>
        <row r="1588">
          <cell r="A1588">
            <v>70121</v>
          </cell>
          <cell r="B1588" t="str">
            <v>Terceros</v>
          </cell>
        </row>
        <row r="1589">
          <cell r="A1589">
            <v>70122</v>
          </cell>
          <cell r="B1589" t="str">
            <v>Relacionadas</v>
          </cell>
        </row>
        <row r="1590">
          <cell r="A1590">
            <v>702</v>
          </cell>
          <cell r="B1590" t="str">
            <v>Productos terminados</v>
          </cell>
        </row>
        <row r="1591">
          <cell r="A1591">
            <v>7021</v>
          </cell>
          <cell r="B1591" t="str">
            <v>Productos terminados - venta de exportación</v>
          </cell>
        </row>
        <row r="1592">
          <cell r="A1592">
            <v>70211</v>
          </cell>
          <cell r="B1592" t="str">
            <v>Terceros</v>
          </cell>
        </row>
        <row r="1593">
          <cell r="A1593">
            <v>70212</v>
          </cell>
          <cell r="B1593" t="str">
            <v>Relacionadas</v>
          </cell>
        </row>
        <row r="1594">
          <cell r="A1594">
            <v>7022</v>
          </cell>
          <cell r="B1594" t="str">
            <v>Productos terminados - venta local</v>
          </cell>
        </row>
        <row r="1595">
          <cell r="A1595">
            <v>70221</v>
          </cell>
          <cell r="B1595" t="str">
            <v>Terceros</v>
          </cell>
        </row>
        <row r="1596">
          <cell r="A1596">
            <v>70222</v>
          </cell>
          <cell r="B1596" t="str">
            <v>Relacionadas</v>
          </cell>
        </row>
        <row r="1597">
          <cell r="A1597">
            <v>703</v>
          </cell>
          <cell r="B1597" t="str">
            <v>Servicios terminados</v>
          </cell>
        </row>
        <row r="1598">
          <cell r="A1598">
            <v>7031</v>
          </cell>
          <cell r="B1598" t="str">
            <v>Servicios – exportación</v>
          </cell>
        </row>
        <row r="1599">
          <cell r="A1599">
            <v>70311</v>
          </cell>
          <cell r="B1599" t="str">
            <v>Terceros</v>
          </cell>
        </row>
        <row r="1600">
          <cell r="A1600">
            <v>70312</v>
          </cell>
          <cell r="B1600" t="str">
            <v>Relacionadas</v>
          </cell>
        </row>
        <row r="1601">
          <cell r="A1601">
            <v>7032</v>
          </cell>
          <cell r="B1601" t="str">
            <v>Servicios – local</v>
          </cell>
        </row>
        <row r="1602">
          <cell r="A1602">
            <v>70321</v>
          </cell>
          <cell r="B1602" t="str">
            <v>Terceros</v>
          </cell>
        </row>
        <row r="1603">
          <cell r="A1603">
            <v>70322</v>
          </cell>
          <cell r="B1603" t="str">
            <v>Relacionadas</v>
          </cell>
        </row>
        <row r="1604">
          <cell r="A1604">
            <v>704</v>
          </cell>
          <cell r="B1604" t="str">
            <v>Subproductos, desechos y desperdicios</v>
          </cell>
        </row>
        <row r="1605">
          <cell r="A1605">
            <v>7041</v>
          </cell>
          <cell r="B1605" t="str">
            <v>Subproductos</v>
          </cell>
        </row>
        <row r="1606">
          <cell r="A1606">
            <v>70411</v>
          </cell>
          <cell r="B1606" t="str">
            <v>Terceros</v>
          </cell>
        </row>
        <row r="1607">
          <cell r="A1607">
            <v>70412</v>
          </cell>
          <cell r="B1607" t="str">
            <v>Relacionadas</v>
          </cell>
        </row>
        <row r="1608">
          <cell r="A1608">
            <v>7042</v>
          </cell>
          <cell r="B1608" t="str">
            <v>Desechos y desperdicios</v>
          </cell>
        </row>
        <row r="1609">
          <cell r="A1609">
            <v>70421</v>
          </cell>
          <cell r="B1609" t="str">
            <v>Terceros</v>
          </cell>
        </row>
        <row r="1610">
          <cell r="A1610">
            <v>70422</v>
          </cell>
          <cell r="B1610" t="str">
            <v>Relacionadas</v>
          </cell>
        </row>
        <row r="1611">
          <cell r="A1611">
            <v>709</v>
          </cell>
          <cell r="B1611" t="str">
            <v>Devoluciones sobre ventas</v>
          </cell>
        </row>
        <row r="1612">
          <cell r="A1612">
            <v>7091</v>
          </cell>
          <cell r="B1612" t="str">
            <v>Mercaderías - Venta de exportación</v>
          </cell>
        </row>
        <row r="1613">
          <cell r="A1613">
            <v>70911</v>
          </cell>
          <cell r="B1613" t="str">
            <v>Terceros</v>
          </cell>
        </row>
        <row r="1614">
          <cell r="A1614">
            <v>70912</v>
          </cell>
          <cell r="B1614" t="str">
            <v>Relacionadas</v>
          </cell>
        </row>
        <row r="1615">
          <cell r="A1615">
            <v>7092</v>
          </cell>
          <cell r="B1615" t="str">
            <v>Mercaderías - Venta local</v>
          </cell>
        </row>
        <row r="1616">
          <cell r="A1616">
            <v>70921</v>
          </cell>
          <cell r="B1616" t="str">
            <v>Terceros</v>
          </cell>
        </row>
        <row r="1617">
          <cell r="A1617">
            <v>70922</v>
          </cell>
          <cell r="B1617" t="str">
            <v>Relacionadas</v>
          </cell>
        </row>
        <row r="1618">
          <cell r="A1618">
            <v>7093</v>
          </cell>
          <cell r="B1618" t="str">
            <v>Productos terminados - Venta de exportación</v>
          </cell>
        </row>
        <row r="1619">
          <cell r="A1619">
            <v>70931</v>
          </cell>
          <cell r="B1619" t="str">
            <v>Terceros</v>
          </cell>
        </row>
        <row r="1620">
          <cell r="A1620">
            <v>70932</v>
          </cell>
          <cell r="B1620" t="str">
            <v>Relacionadas</v>
          </cell>
        </row>
        <row r="1621">
          <cell r="A1621">
            <v>7094</v>
          </cell>
          <cell r="B1621" t="str">
            <v>Productos terminados - Venta local</v>
          </cell>
        </row>
        <row r="1622">
          <cell r="A1622">
            <v>70941</v>
          </cell>
          <cell r="B1622" t="str">
            <v>Terceros</v>
          </cell>
        </row>
        <row r="1623">
          <cell r="A1623">
            <v>70942</v>
          </cell>
          <cell r="B1623" t="str">
            <v>Relacionadas</v>
          </cell>
        </row>
        <row r="1624">
          <cell r="A1624">
            <v>7095</v>
          </cell>
          <cell r="B1624" t="str">
            <v>Inventarios de servicios rechazados</v>
          </cell>
        </row>
        <row r="1625">
          <cell r="A1625">
            <v>70951</v>
          </cell>
          <cell r="B1625" t="str">
            <v>Terceros</v>
          </cell>
        </row>
        <row r="1626">
          <cell r="A1626">
            <v>70952</v>
          </cell>
          <cell r="B1626" t="str">
            <v>Relacionadas</v>
          </cell>
        </row>
        <row r="1627">
          <cell r="A1627">
            <v>7096</v>
          </cell>
          <cell r="B1627" t="str">
            <v>Subproductos, desechos y desperdicios</v>
          </cell>
        </row>
        <row r="1628">
          <cell r="A1628">
            <v>70961</v>
          </cell>
          <cell r="B1628" t="str">
            <v>Terceros</v>
          </cell>
        </row>
        <row r="1629">
          <cell r="A1629">
            <v>70962</v>
          </cell>
          <cell r="B1629" t="str">
            <v>Relacionadas</v>
          </cell>
        </row>
        <row r="1630">
          <cell r="A1630">
            <v>71</v>
          </cell>
          <cell r="B1630" t="str">
            <v>VARIACIÓN DE LA PRODUCCIÓN ALMACENADA</v>
          </cell>
        </row>
        <row r="1631">
          <cell r="A1631">
            <v>711</v>
          </cell>
          <cell r="B1631" t="str">
            <v>Variación de productos terminados</v>
          </cell>
        </row>
        <row r="1632">
          <cell r="A1632">
            <v>7111</v>
          </cell>
          <cell r="B1632" t="str">
            <v>Productos terminados</v>
          </cell>
        </row>
        <row r="1633">
          <cell r="A1633">
            <v>712</v>
          </cell>
          <cell r="B1633" t="str">
            <v>Variación de subproductos, desechos y desperdicios</v>
          </cell>
        </row>
        <row r="1634">
          <cell r="A1634">
            <v>7121</v>
          </cell>
          <cell r="B1634" t="str">
            <v>Subproductos</v>
          </cell>
        </row>
        <row r="1635">
          <cell r="A1635">
            <v>7122</v>
          </cell>
          <cell r="B1635" t="str">
            <v>Desechos y desperdicios</v>
          </cell>
        </row>
        <row r="1636">
          <cell r="A1636">
            <v>713</v>
          </cell>
          <cell r="B1636" t="str">
            <v>Variación de productos en proceso</v>
          </cell>
        </row>
        <row r="1637">
          <cell r="A1637">
            <v>7131</v>
          </cell>
          <cell r="B1637" t="str">
            <v>Productos en proceso de manufactura</v>
          </cell>
        </row>
        <row r="1638">
          <cell r="A1638">
            <v>714</v>
          </cell>
          <cell r="B1638" t="str">
            <v>Variación de envases y embalajes</v>
          </cell>
        </row>
        <row r="1639">
          <cell r="A1639">
            <v>7141</v>
          </cell>
          <cell r="B1639" t="str">
            <v>Envases</v>
          </cell>
        </row>
        <row r="1640">
          <cell r="A1640">
            <v>7142</v>
          </cell>
          <cell r="B1640" t="str">
            <v>Embalajes</v>
          </cell>
        </row>
        <row r="1641">
          <cell r="A1641">
            <v>715</v>
          </cell>
          <cell r="B1641" t="str">
            <v>Variación de inventarios de servicios</v>
          </cell>
        </row>
        <row r="1642">
          <cell r="A1642">
            <v>7151</v>
          </cell>
          <cell r="B1642" t="str">
            <v xml:space="preserve"> Inventarios de servicios en proceso</v>
          </cell>
        </row>
        <row r="1643">
          <cell r="A1643">
            <v>72</v>
          </cell>
          <cell r="B1643" t="str">
            <v>PRODUCCIÓN DE ACTIVO INMOVILIZADO</v>
          </cell>
        </row>
        <row r="1644">
          <cell r="A1644">
            <v>721</v>
          </cell>
          <cell r="B1644" t="str">
            <v>Propiedades de inversión</v>
          </cell>
        </row>
        <row r="1645">
          <cell r="A1645">
            <v>7211</v>
          </cell>
          <cell r="B1645" t="str">
            <v>Edificaciones</v>
          </cell>
        </row>
        <row r="1646">
          <cell r="A1646">
            <v>722</v>
          </cell>
          <cell r="B1646" t="str">
            <v>Propiedad, planta y equipo</v>
          </cell>
        </row>
        <row r="1647">
          <cell r="A1647">
            <v>7220</v>
          </cell>
          <cell r="B1647" t="str">
            <v>Planta productora</v>
          </cell>
        </row>
        <row r="1648">
          <cell r="A1648">
            <v>7221</v>
          </cell>
          <cell r="B1648" t="str">
            <v>Edificaciones</v>
          </cell>
        </row>
        <row r="1649">
          <cell r="A1649">
            <v>7222</v>
          </cell>
          <cell r="B1649" t="str">
            <v>Maquinarias y otros equipos de explotación</v>
          </cell>
        </row>
        <row r="1650">
          <cell r="A1650">
            <v>7223</v>
          </cell>
          <cell r="B1650" t="str">
            <v>Unidades de transporte</v>
          </cell>
        </row>
        <row r="1651">
          <cell r="A1651">
            <v>7224</v>
          </cell>
          <cell r="B1651" t="str">
            <v>Muebles y enseres</v>
          </cell>
        </row>
        <row r="1652">
          <cell r="A1652">
            <v>7225</v>
          </cell>
          <cell r="B1652" t="str">
            <v>Equipos diversos</v>
          </cell>
        </row>
        <row r="1653">
          <cell r="A1653">
            <v>723</v>
          </cell>
          <cell r="B1653" t="str">
            <v>Intangibles</v>
          </cell>
        </row>
        <row r="1654">
          <cell r="A1654">
            <v>7231</v>
          </cell>
          <cell r="B1654" t="str">
            <v>Programas de computadora (software)</v>
          </cell>
        </row>
        <row r="1655">
          <cell r="A1655">
            <v>7232</v>
          </cell>
          <cell r="B1655" t="str">
            <v>Costos de exploración y desarrollo</v>
          </cell>
        </row>
        <row r="1656">
          <cell r="A1656">
            <v>7233</v>
          </cell>
          <cell r="B1656" t="str">
            <v>Fórmulas, diseños y prototipos</v>
          </cell>
        </row>
        <row r="1657">
          <cell r="A1657">
            <v>724</v>
          </cell>
          <cell r="B1657" t="str">
            <v>Activos biológicos</v>
          </cell>
        </row>
        <row r="1658">
          <cell r="A1658">
            <v>7241</v>
          </cell>
          <cell r="B1658" t="str">
            <v>Activos biológicos en desarrollo de origen animal</v>
          </cell>
        </row>
        <row r="1659">
          <cell r="A1659">
            <v>7242</v>
          </cell>
          <cell r="B1659" t="str">
            <v>Activos biológicos en desarrollo de origen vegetal</v>
          </cell>
        </row>
        <row r="1660">
          <cell r="A1660">
            <v>725</v>
          </cell>
          <cell r="B1660" t="str">
            <v>Costos de financiación capitalizados</v>
          </cell>
        </row>
        <row r="1661">
          <cell r="A1661">
            <v>7251</v>
          </cell>
          <cell r="B1661" t="str">
            <v>Costos de financiación – Propiedades de inversión</v>
          </cell>
        </row>
        <row r="1662">
          <cell r="A1662">
            <v>72511</v>
          </cell>
          <cell r="B1662" t="str">
            <v>Plantas productoras en desarrollo</v>
          </cell>
        </row>
        <row r="1663">
          <cell r="A1663">
            <v>72512</v>
          </cell>
          <cell r="B1663" t="str">
            <v>Edificaciones</v>
          </cell>
        </row>
        <row r="1664">
          <cell r="A1664">
            <v>7252</v>
          </cell>
          <cell r="B1664" t="str">
            <v>Costos de financiación – Propiedad, planta y equipo</v>
          </cell>
        </row>
        <row r="1665">
          <cell r="A1665">
            <v>72521</v>
          </cell>
          <cell r="B1665" t="str">
            <v>Plantas productoras en desarrollo</v>
          </cell>
        </row>
        <row r="1666">
          <cell r="A1666">
            <v>72522</v>
          </cell>
          <cell r="B1666" t="str">
            <v>Edificaciones</v>
          </cell>
        </row>
        <row r="1667">
          <cell r="A1667">
            <v>72523</v>
          </cell>
          <cell r="B1667" t="str">
            <v>Maquinarias y otros equipos de explotación</v>
          </cell>
        </row>
        <row r="1668">
          <cell r="A1668">
            <v>7253</v>
          </cell>
          <cell r="B1668" t="str">
            <v>Costos de financiación – Intangibles</v>
          </cell>
        </row>
        <row r="1669">
          <cell r="A1669">
            <v>7254</v>
          </cell>
          <cell r="B1669" t="str">
            <v>Costos de financiación – Activos biológicos en desarrollo</v>
          </cell>
        </row>
        <row r="1670">
          <cell r="A1670">
            <v>72541</v>
          </cell>
          <cell r="B1670" t="str">
            <v>Activos biológicos de origen animal</v>
          </cell>
        </row>
        <row r="1671">
          <cell r="A1671">
            <v>72542</v>
          </cell>
          <cell r="B1671" t="str">
            <v>Activos biológicos de origen vegetal</v>
          </cell>
        </row>
        <row r="1672">
          <cell r="A1672">
            <v>73</v>
          </cell>
          <cell r="B1672" t="str">
            <v>DESCUENTOS, REBAJAS Y BONIFICACIONES OBTENIDOS</v>
          </cell>
        </row>
        <row r="1673">
          <cell r="A1673">
            <v>731</v>
          </cell>
          <cell r="B1673" t="str">
            <v>Descuentos, rebajas y bonificaciones obtenidos</v>
          </cell>
        </row>
        <row r="1674">
          <cell r="A1674">
            <v>7311</v>
          </cell>
          <cell r="B1674" t="str">
            <v>Terceros</v>
          </cell>
        </row>
        <row r="1675">
          <cell r="A1675">
            <v>7312</v>
          </cell>
          <cell r="B1675" t="str">
            <v>Relacionadas</v>
          </cell>
        </row>
        <row r="1676">
          <cell r="A1676">
            <v>74</v>
          </cell>
          <cell r="B1676" t="str">
            <v>DESCUENTOS, REBAJAS y BONIFICACIONES CONCEDIDOS</v>
          </cell>
        </row>
        <row r="1677">
          <cell r="A1677">
            <v>741</v>
          </cell>
          <cell r="B1677" t="str">
            <v>Descuentos, rebajas y bonificaciones concedidos</v>
          </cell>
        </row>
        <row r="1678">
          <cell r="A1678">
            <v>7411</v>
          </cell>
          <cell r="B1678" t="str">
            <v>Terceros</v>
          </cell>
        </row>
        <row r="1679">
          <cell r="A1679">
            <v>7412</v>
          </cell>
          <cell r="B1679" t="str">
            <v>Relacionadas</v>
          </cell>
        </row>
        <row r="1680">
          <cell r="A1680">
            <v>75</v>
          </cell>
          <cell r="B1680" t="str">
            <v>OTROS INGRESOS DE GESTIÓN</v>
          </cell>
        </row>
        <row r="1681">
          <cell r="A1681">
            <v>751</v>
          </cell>
          <cell r="B1681" t="str">
            <v>Servicios en beneficio del personal</v>
          </cell>
        </row>
        <row r="1682">
          <cell r="A1682">
            <v>752</v>
          </cell>
          <cell r="B1682" t="str">
            <v>Comisiones y corretajes</v>
          </cell>
        </row>
        <row r="1683">
          <cell r="A1683">
            <v>753</v>
          </cell>
          <cell r="B1683" t="str">
            <v>Regalías</v>
          </cell>
        </row>
        <row r="1684">
          <cell r="A1684">
            <v>754</v>
          </cell>
          <cell r="B1684" t="str">
            <v>Alquileres</v>
          </cell>
        </row>
        <row r="1685">
          <cell r="A1685">
            <v>7540</v>
          </cell>
          <cell r="B1685" t="str">
            <v>Plantas productoras</v>
          </cell>
        </row>
        <row r="1686">
          <cell r="A1686">
            <v>7541</v>
          </cell>
          <cell r="B1686" t="str">
            <v>Terrenos</v>
          </cell>
        </row>
        <row r="1687">
          <cell r="A1687">
            <v>7542</v>
          </cell>
          <cell r="B1687" t="str">
            <v>Edificaciones</v>
          </cell>
        </row>
        <row r="1688">
          <cell r="A1688">
            <v>7543</v>
          </cell>
          <cell r="B1688" t="str">
            <v>Maquinarias y equipos de explotación</v>
          </cell>
        </row>
        <row r="1689">
          <cell r="A1689">
            <v>7544</v>
          </cell>
          <cell r="B1689" t="str">
            <v>Unidades de transporte</v>
          </cell>
        </row>
        <row r="1690">
          <cell r="A1690">
            <v>7545</v>
          </cell>
          <cell r="B1690" t="str">
            <v>Equipos diversos</v>
          </cell>
        </row>
        <row r="1691">
          <cell r="A1691">
            <v>755</v>
          </cell>
          <cell r="B1691" t="str">
            <v>Recuperación de cuentas de valuación</v>
          </cell>
        </row>
        <row r="1692">
          <cell r="A1692">
            <v>7551</v>
          </cell>
          <cell r="B1692" t="str">
            <v>Recuperación – Cuentas de cobranza dudosa</v>
          </cell>
        </row>
        <row r="1693">
          <cell r="A1693">
            <v>7552</v>
          </cell>
          <cell r="B1693" t="str">
            <v>Recuperación – Desvalorización de inventarios</v>
          </cell>
        </row>
        <row r="1694">
          <cell r="A1694">
            <v>7553</v>
          </cell>
          <cell r="B1694" t="str">
            <v>Recuperación – Desvalorización de inversiones mobiliarias</v>
          </cell>
        </row>
        <row r="1695">
          <cell r="A1695">
            <v>756</v>
          </cell>
          <cell r="B1695" t="str">
            <v>Enajenación de activos inmovilizados</v>
          </cell>
        </row>
        <row r="1696">
          <cell r="A1696">
            <v>7561</v>
          </cell>
          <cell r="B1696" t="str">
            <v>Inversiones mobiliarias</v>
          </cell>
        </row>
        <row r="1697">
          <cell r="A1697">
            <v>7562</v>
          </cell>
          <cell r="B1697" t="str">
            <v>Propiedades de inversión</v>
          </cell>
        </row>
        <row r="1698">
          <cell r="A1698">
            <v>7563</v>
          </cell>
          <cell r="B1698" t="str">
            <v>Activos adquiridos en arrendamiento financiero</v>
          </cell>
        </row>
        <row r="1699">
          <cell r="A1699">
            <v>7564</v>
          </cell>
          <cell r="B1699" t="str">
            <v>Propiedad, planta y equipo</v>
          </cell>
        </row>
        <row r="1700">
          <cell r="A1700">
            <v>7565</v>
          </cell>
          <cell r="B1700" t="str">
            <v>Intangibles</v>
          </cell>
        </row>
        <row r="1701">
          <cell r="A1701">
            <v>7566</v>
          </cell>
          <cell r="B1701" t="str">
            <v>Activos biológicos</v>
          </cell>
        </row>
        <row r="1702">
          <cell r="A1702">
            <v>757</v>
          </cell>
          <cell r="B1702" t="str">
            <v>Recuperación de deterioro de cuentas de activos inmovilizados</v>
          </cell>
        </row>
        <row r="1703">
          <cell r="A1703">
            <v>7571</v>
          </cell>
          <cell r="B1703" t="str">
            <v>Recuperación de deterioro de propiedades de inversión</v>
          </cell>
        </row>
        <row r="1704">
          <cell r="A1704">
            <v>7572</v>
          </cell>
          <cell r="B1704" t="str">
            <v>Recuperación de deterioro de propiedad, planta y equipo</v>
          </cell>
        </row>
        <row r="1705">
          <cell r="A1705">
            <v>7573</v>
          </cell>
          <cell r="B1705" t="str">
            <v>Recuperación de deterioro de intangibles</v>
          </cell>
        </row>
        <row r="1706">
          <cell r="A1706">
            <v>7574</v>
          </cell>
          <cell r="B1706" t="str">
            <v>Recuperación de deterioro de activos biológicos</v>
          </cell>
        </row>
        <row r="1707">
          <cell r="A1707">
            <v>759</v>
          </cell>
          <cell r="B1707" t="str">
            <v>Otros ingresos de gestión</v>
          </cell>
        </row>
        <row r="1708">
          <cell r="A1708">
            <v>7591</v>
          </cell>
          <cell r="B1708" t="str">
            <v>Subsidios gubernamentales</v>
          </cell>
        </row>
        <row r="1709">
          <cell r="A1709">
            <v>7592</v>
          </cell>
          <cell r="B1709" t="str">
            <v>Reclamos al seguro</v>
          </cell>
        </row>
        <row r="1710">
          <cell r="A1710">
            <v>7593</v>
          </cell>
          <cell r="B1710" t="str">
            <v>Donaciones</v>
          </cell>
        </row>
        <row r="1711">
          <cell r="A1711">
            <v>7594</v>
          </cell>
          <cell r="B1711" t="str">
            <v>Devoluciones tributarias</v>
          </cell>
        </row>
        <row r="1712">
          <cell r="A1712">
            <v>7599</v>
          </cell>
          <cell r="B1712" t="str">
            <v>Otros ingresos de gestión</v>
          </cell>
        </row>
        <row r="1713">
          <cell r="A1713">
            <v>76</v>
          </cell>
          <cell r="B1713" t="str">
            <v>GANANCIA POR MEDICIÓN DE ACTIVOS NO FINANCIEROS AL VALOR RAZONABLE</v>
          </cell>
        </row>
        <row r="1714">
          <cell r="A1714">
            <v>761</v>
          </cell>
          <cell r="B1714" t="str">
            <v>Activo realizable</v>
          </cell>
        </row>
        <row r="1715">
          <cell r="A1715">
            <v>7611</v>
          </cell>
          <cell r="B1715" t="str">
            <v>Mercaderías</v>
          </cell>
        </row>
        <row r="1716">
          <cell r="A1716">
            <v>7612</v>
          </cell>
          <cell r="B1716" t="str">
            <v>Productos terminados</v>
          </cell>
        </row>
        <row r="1717">
          <cell r="A1717">
            <v>7613</v>
          </cell>
          <cell r="B1717" t="str">
            <v>Activos no corrientes mantenidos para la venta</v>
          </cell>
        </row>
        <row r="1718">
          <cell r="A1718">
            <v>76131</v>
          </cell>
          <cell r="B1718" t="str">
            <v>Propiedades de inversión</v>
          </cell>
        </row>
        <row r="1719">
          <cell r="A1719">
            <v>76132</v>
          </cell>
          <cell r="B1719" t="str">
            <v>Propiedad, planta y equipo</v>
          </cell>
        </row>
        <row r="1720">
          <cell r="A1720">
            <v>76133</v>
          </cell>
          <cell r="B1720" t="str">
            <v>Intangibles</v>
          </cell>
        </row>
        <row r="1721">
          <cell r="A1721">
            <v>76134</v>
          </cell>
          <cell r="B1721" t="str">
            <v>Activos biológicos</v>
          </cell>
        </row>
        <row r="1722">
          <cell r="A1722">
            <v>762</v>
          </cell>
          <cell r="B1722" t="str">
            <v>Activo inmovilizado</v>
          </cell>
        </row>
        <row r="1723">
          <cell r="A1723">
            <v>7621</v>
          </cell>
          <cell r="B1723" t="str">
            <v>Propiedades de inversión</v>
          </cell>
        </row>
        <row r="1724">
          <cell r="A1724">
            <v>7622</v>
          </cell>
          <cell r="B1724" t="str">
            <v>Activos biológicos</v>
          </cell>
        </row>
        <row r="1725">
          <cell r="A1725">
            <v>77</v>
          </cell>
          <cell r="B1725" t="str">
            <v>INGRESOS FINANCIEROS</v>
          </cell>
        </row>
        <row r="1726">
          <cell r="A1726">
            <v>771</v>
          </cell>
          <cell r="B1726" t="str">
            <v>Ganancia por instrumento financiero derivado</v>
          </cell>
        </row>
        <row r="1727">
          <cell r="A1727">
            <v>772</v>
          </cell>
          <cell r="B1727" t="str">
            <v>Rendimientos ganados</v>
          </cell>
        </row>
        <row r="1728">
          <cell r="A1728">
            <v>7721</v>
          </cell>
          <cell r="B1728" t="str">
            <v>Depósitos en instituciones financieras</v>
          </cell>
        </row>
        <row r="1729">
          <cell r="A1729">
            <v>7722</v>
          </cell>
          <cell r="B1729" t="str">
            <v>Cuentas por cobrar comerciales</v>
          </cell>
        </row>
        <row r="1730">
          <cell r="A1730">
            <v>7723</v>
          </cell>
          <cell r="B1730" t="str">
            <v>Préstamos otorgados</v>
          </cell>
        </row>
        <row r="1731">
          <cell r="A1731">
            <v>7724</v>
          </cell>
          <cell r="B1731" t="str">
            <v>Inversiones a ser mantenidas hasta el vencimiento</v>
          </cell>
        </row>
        <row r="1732">
          <cell r="A1732">
            <v>7725</v>
          </cell>
          <cell r="B1732" t="str">
            <v>Instrumentos financieros representativos de derecho patrimonial</v>
          </cell>
        </row>
        <row r="1733">
          <cell r="A1733">
            <v>773</v>
          </cell>
          <cell r="B1733" t="str">
            <v>Dividendos</v>
          </cell>
        </row>
        <row r="1734">
          <cell r="A1734">
            <v>774</v>
          </cell>
          <cell r="B1734" t="str">
            <v>Ingresos en operaciones de factoraje (factoring)</v>
          </cell>
        </row>
        <row r="1735">
          <cell r="A1735">
            <v>775</v>
          </cell>
          <cell r="B1735" t="str">
            <v>Descuentos obtenidos por pronto pago</v>
          </cell>
        </row>
        <row r="1736">
          <cell r="A1736">
            <v>776</v>
          </cell>
          <cell r="B1736" t="str">
            <v>Diferencia en cambio</v>
          </cell>
        </row>
        <row r="1737">
          <cell r="A1737">
            <v>777</v>
          </cell>
          <cell r="B1737" t="str">
            <v>Ganancia por medición de activos y pasivos financieros al valor razonable</v>
          </cell>
        </row>
        <row r="1738">
          <cell r="A1738">
            <v>7771</v>
          </cell>
          <cell r="B1738" t="str">
            <v>Inversiones mantenidas para negociación</v>
          </cell>
        </row>
        <row r="1739">
          <cell r="A1739">
            <v>7772</v>
          </cell>
          <cell r="B1739" t="str">
            <v>Otras inversiones</v>
          </cell>
        </row>
        <row r="1740">
          <cell r="A1740">
            <v>7773</v>
          </cell>
          <cell r="B1740" t="str">
            <v>Otras</v>
          </cell>
        </row>
        <row r="1741">
          <cell r="A1741">
            <v>778</v>
          </cell>
          <cell r="B1741" t="str">
            <v>Participación en resultados de entidades relacionadas</v>
          </cell>
        </row>
        <row r="1742">
          <cell r="A1742">
            <v>7781</v>
          </cell>
          <cell r="B1742" t="str">
            <v>Participación en los resultados de subsidiarias y asociadas bajo el método
del valor patrimonial</v>
          </cell>
        </row>
        <row r="1743">
          <cell r="A1743">
            <v>7782</v>
          </cell>
          <cell r="B1743" t="str">
            <v>Ingresos por participaciones en negocios conjuntos</v>
          </cell>
        </row>
        <row r="1744">
          <cell r="A1744">
            <v>779</v>
          </cell>
          <cell r="B1744" t="str">
            <v>Otros ingresos financieros</v>
          </cell>
        </row>
        <row r="1745">
          <cell r="A1745">
            <v>7792</v>
          </cell>
          <cell r="B1745" t="str">
            <v>Ingresos financieros en medición a valor descontado</v>
          </cell>
        </row>
        <row r="1746">
          <cell r="A1746">
            <v>78</v>
          </cell>
          <cell r="B1746" t="str">
            <v>CARGAS CUBIERTAS POR PROVISIONES</v>
          </cell>
        </row>
        <row r="1747">
          <cell r="A1747">
            <v>781</v>
          </cell>
          <cell r="B1747" t="str">
            <v>Cargas cubiertas por provisiones</v>
          </cell>
        </row>
        <row r="1748">
          <cell r="A1748">
            <v>79</v>
          </cell>
          <cell r="B1748" t="str">
            <v>CARGAS IMPUTABLES A CUENTAS DE COSTOS Y GASTOS</v>
          </cell>
        </row>
        <row r="1749">
          <cell r="A1749">
            <v>791</v>
          </cell>
          <cell r="B1749" t="str">
            <v>Cargas imputables a cuentas de costos y gastos</v>
          </cell>
        </row>
        <row r="1750">
          <cell r="A1750">
            <v>7912</v>
          </cell>
          <cell r="B1750" t="str">
            <v>Produccion</v>
          </cell>
        </row>
        <row r="1751">
          <cell r="A1751">
            <v>79121</v>
          </cell>
          <cell r="B1751" t="str">
            <v>Materia Prima</v>
          </cell>
        </row>
        <row r="1752">
          <cell r="A1752">
            <v>79122</v>
          </cell>
          <cell r="B1752" t="str">
            <v>Mano de Obra Directa</v>
          </cell>
        </row>
        <row r="1753">
          <cell r="A1753">
            <v>79123</v>
          </cell>
          <cell r="B1753" t="str">
            <v>Costos indirectos de Fabricación</v>
          </cell>
        </row>
        <row r="1754">
          <cell r="A1754">
            <v>791231</v>
          </cell>
          <cell r="B1754" t="str">
            <v>Materiales Auxiliares</v>
          </cell>
        </row>
        <row r="1755">
          <cell r="A1755">
            <v>791232</v>
          </cell>
          <cell r="B1755" t="str">
            <v>Mano de Obra Indirecta</v>
          </cell>
        </row>
        <row r="1756">
          <cell r="A1756">
            <v>791233</v>
          </cell>
          <cell r="B1756" t="str">
            <v>Otros costos de fabricación</v>
          </cell>
        </row>
        <row r="1757">
          <cell r="A1757">
            <v>7914</v>
          </cell>
          <cell r="B1757" t="str">
            <v>Administración</v>
          </cell>
        </row>
        <row r="1758">
          <cell r="A1758">
            <v>79141</v>
          </cell>
          <cell r="B1758" t="str">
            <v>Personal</v>
          </cell>
        </row>
        <row r="1759">
          <cell r="A1759">
            <v>79142</v>
          </cell>
          <cell r="B1759" t="str">
            <v>Depreciación</v>
          </cell>
        </row>
        <row r="1760">
          <cell r="A1760">
            <v>7915</v>
          </cell>
          <cell r="B1760" t="str">
            <v>Ventas</v>
          </cell>
        </row>
        <row r="1761">
          <cell r="A1761">
            <v>79151</v>
          </cell>
          <cell r="B1761" t="str">
            <v>Personal</v>
          </cell>
        </row>
        <row r="1762">
          <cell r="A1762">
            <v>79152</v>
          </cell>
          <cell r="B1762" t="str">
            <v>Depreciación</v>
          </cell>
        </row>
        <row r="1763">
          <cell r="A1763">
            <v>792</v>
          </cell>
          <cell r="B1763" t="str">
            <v>Gastos financieros imputables a cuentas de inventarios</v>
          </cell>
        </row>
        <row r="1764">
          <cell r="A1764">
            <v>80</v>
          </cell>
          <cell r="B1764" t="str">
            <v>MARGEN COMERCIAL</v>
          </cell>
        </row>
        <row r="1765">
          <cell r="A1765">
            <v>801</v>
          </cell>
          <cell r="B1765" t="str">
            <v>Margen comercial</v>
          </cell>
        </row>
        <row r="1766">
          <cell r="A1766">
            <v>81</v>
          </cell>
          <cell r="B1766" t="str">
            <v>PRODUCCIÓN DEL EJERCICIO</v>
          </cell>
        </row>
        <row r="1767">
          <cell r="A1767">
            <v>811</v>
          </cell>
          <cell r="B1767" t="str">
            <v>Producción de bienes</v>
          </cell>
        </row>
        <row r="1768">
          <cell r="A1768">
            <v>812</v>
          </cell>
          <cell r="B1768" t="str">
            <v>Producción de servicios</v>
          </cell>
        </row>
        <row r="1769">
          <cell r="A1769">
            <v>813</v>
          </cell>
          <cell r="B1769" t="str">
            <v>Producción de activo inmovilizado</v>
          </cell>
        </row>
        <row r="1770">
          <cell r="A1770">
            <v>82</v>
          </cell>
          <cell r="B1770" t="str">
            <v>VALOR AGREGADO</v>
          </cell>
        </row>
        <row r="1771">
          <cell r="A1771">
            <v>821</v>
          </cell>
          <cell r="B1771" t="str">
            <v>Valor agregado</v>
          </cell>
        </row>
        <row r="1772">
          <cell r="A1772">
            <v>83</v>
          </cell>
          <cell r="B1772" t="str">
            <v>EXCEDENTE BRUTO (INSUFICIENCIA BRUTA) DE EXPLOTACIÓN</v>
          </cell>
        </row>
        <row r="1773">
          <cell r="A1773">
            <v>831</v>
          </cell>
          <cell r="B1773" t="str">
            <v>Excedente bruto (insuficiencia bruta) de explotación</v>
          </cell>
        </row>
        <row r="1774">
          <cell r="A1774">
            <v>84</v>
          </cell>
          <cell r="B1774" t="str">
            <v>RESULTADO DE EXPLOTACIÓN</v>
          </cell>
        </row>
        <row r="1775">
          <cell r="A1775">
            <v>841</v>
          </cell>
          <cell r="B1775" t="str">
            <v>Resultado de explotación</v>
          </cell>
        </row>
        <row r="1776">
          <cell r="A1776">
            <v>85</v>
          </cell>
          <cell r="B1776" t="str">
            <v>RESULTADO ANTES DE PARTICIPACIONES E IMPUESTOS</v>
          </cell>
        </row>
        <row r="1777">
          <cell r="A1777">
            <v>851</v>
          </cell>
          <cell r="B1777" t="str">
            <v>Resultado antes del impuesto a las ganancias</v>
          </cell>
        </row>
        <row r="1778">
          <cell r="A1778">
            <v>88</v>
          </cell>
          <cell r="B1778" t="str">
            <v>IMPUESTO A LA RENTA</v>
          </cell>
        </row>
        <row r="1779">
          <cell r="A1779">
            <v>881</v>
          </cell>
          <cell r="B1779" t="str">
            <v>Impuesto a las ganancias – Corriente</v>
          </cell>
        </row>
        <row r="1780">
          <cell r="A1780">
            <v>882</v>
          </cell>
          <cell r="B1780" t="str">
            <v>Impuesto a las ganancias – Diferido</v>
          </cell>
        </row>
        <row r="1781">
          <cell r="A1781">
            <v>89</v>
          </cell>
          <cell r="B1781" t="str">
            <v>DETERMINACIÓN DEL RESULTADO DEL EJERCICIO</v>
          </cell>
        </row>
        <row r="1782">
          <cell r="A1782">
            <v>891</v>
          </cell>
          <cell r="B1782" t="str">
            <v>Utilidad</v>
          </cell>
        </row>
        <row r="1783">
          <cell r="A1783">
            <v>892</v>
          </cell>
          <cell r="B1783" t="str">
            <v>Pérdida</v>
          </cell>
        </row>
        <row r="1784">
          <cell r="A1784">
            <v>90</v>
          </cell>
          <cell r="B1784" t="str">
            <v xml:space="preserve">CUENTAS REFLEJAS </v>
          </cell>
        </row>
        <row r="1785">
          <cell r="A1785">
            <v>91</v>
          </cell>
          <cell r="B1785" t="str">
            <v>COSTOS POR DISTRIBUIR</v>
          </cell>
        </row>
        <row r="1786">
          <cell r="A1786">
            <v>92</v>
          </cell>
          <cell r="B1786" t="str">
            <v>COSTO DE PRODUCCIÓN</v>
          </cell>
        </row>
        <row r="1787">
          <cell r="A1787">
            <v>921</v>
          </cell>
          <cell r="B1787" t="str">
            <v xml:space="preserve">Materia Prima directa </v>
          </cell>
        </row>
        <row r="1788">
          <cell r="A1788">
            <v>922</v>
          </cell>
          <cell r="B1788" t="str">
            <v>Mano de obra directa</v>
          </cell>
        </row>
        <row r="1789">
          <cell r="A1789">
            <v>923</v>
          </cell>
          <cell r="B1789" t="str">
            <v xml:space="preserve">Costos indirectos de fabricación </v>
          </cell>
        </row>
        <row r="1790">
          <cell r="A1790">
            <v>9231</v>
          </cell>
          <cell r="B1790" t="str">
            <v>Materia Prima Indirecta</v>
          </cell>
        </row>
        <row r="1791">
          <cell r="A1791">
            <v>92311</v>
          </cell>
          <cell r="B1791" t="str">
            <v xml:space="preserve">Materiales auxiliares </v>
          </cell>
        </row>
        <row r="1792">
          <cell r="A1792">
            <v>92312</v>
          </cell>
          <cell r="B1792" t="str">
            <v xml:space="preserve">Suministros </v>
          </cell>
        </row>
        <row r="1793">
          <cell r="A1793">
            <v>92313</v>
          </cell>
          <cell r="B1793" t="str">
            <v>Envases y embalajes</v>
          </cell>
        </row>
        <row r="1794">
          <cell r="A1794">
            <v>9232</v>
          </cell>
          <cell r="B1794" t="str">
            <v xml:space="preserve">Mano de obra indirecta </v>
          </cell>
        </row>
        <row r="1795">
          <cell r="A1795">
            <v>9233</v>
          </cell>
          <cell r="B1795" t="str">
            <v>Otros costos de fabricación</v>
          </cell>
        </row>
        <row r="1796">
          <cell r="A1796">
            <v>92331</v>
          </cell>
          <cell r="B1796" t="str">
            <v xml:space="preserve">Cargas sociales </v>
          </cell>
        </row>
        <row r="1797">
          <cell r="A1797">
            <v>92332</v>
          </cell>
          <cell r="B1797" t="str">
            <v>Depreciación y amortizaciones</v>
          </cell>
        </row>
        <row r="1798">
          <cell r="A1798">
            <v>92333</v>
          </cell>
          <cell r="B1798" t="str">
            <v xml:space="preserve">Otros costos de fabricación </v>
          </cell>
        </row>
        <row r="1799">
          <cell r="A1799">
            <v>92334</v>
          </cell>
          <cell r="B1799" t="str">
            <v>Servicios básicos</v>
          </cell>
        </row>
        <row r="1800">
          <cell r="A1800">
            <v>926</v>
          </cell>
          <cell r="B1800" t="str">
            <v xml:space="preserve">Fuerza motriz </v>
          </cell>
        </row>
        <row r="1801">
          <cell r="A1801">
            <v>93</v>
          </cell>
          <cell r="B1801" t="str">
            <v xml:space="preserve">CENTRO DE COSTOS </v>
          </cell>
        </row>
        <row r="1802">
          <cell r="A1802">
            <v>94</v>
          </cell>
          <cell r="B1802" t="str">
            <v xml:space="preserve">GASTOS DE ADMINISTRACIÓN </v>
          </cell>
        </row>
        <row r="1803">
          <cell r="A1803">
            <v>941</v>
          </cell>
          <cell r="B1803" t="str">
            <v>Personal</v>
          </cell>
        </row>
        <row r="1804">
          <cell r="A1804">
            <v>942</v>
          </cell>
          <cell r="B1804" t="str">
            <v>Depreciación</v>
          </cell>
        </row>
        <row r="1805">
          <cell r="A1805">
            <v>95</v>
          </cell>
          <cell r="B1805" t="str">
            <v>GASTOS DE VENTAS</v>
          </cell>
        </row>
        <row r="1806">
          <cell r="A1806">
            <v>951</v>
          </cell>
          <cell r="B1806" t="str">
            <v>Personal</v>
          </cell>
        </row>
        <row r="1807">
          <cell r="A1807">
            <v>952</v>
          </cell>
          <cell r="B1807" t="str">
            <v>Depreciación</v>
          </cell>
        </row>
        <row r="1808">
          <cell r="A1808">
            <v>96</v>
          </cell>
          <cell r="B1808" t="str">
            <v>GASTOS PERMANENTES</v>
          </cell>
        </row>
        <row r="1809">
          <cell r="A1809">
            <v>97</v>
          </cell>
          <cell r="B1809" t="str">
            <v>GASTOS FINANCIEROS</v>
          </cell>
        </row>
        <row r="1810">
          <cell r="A1810">
            <v>1</v>
          </cell>
          <cell r="B1810" t="str">
            <v>BIENES Y VALORES ENTREGADOS</v>
          </cell>
        </row>
        <row r="1811">
          <cell r="A1811">
            <v>2</v>
          </cell>
          <cell r="B1811" t="str">
            <v>DERECHOS SOBRE INSTRUMENTOS FINANCIEROS</v>
          </cell>
        </row>
        <row r="1812">
          <cell r="A1812">
            <v>3</v>
          </cell>
          <cell r="B1812" t="str">
            <v>OTRAS CUENTAS DE ORDEN DEUDORAS</v>
          </cell>
        </row>
        <row r="1813">
          <cell r="A1813">
            <v>4</v>
          </cell>
          <cell r="B1813" t="str">
            <v>CONTRAPARTIDA DE CUENTAS DE ORDEN DEUDORAS</v>
          </cell>
        </row>
        <row r="1814">
          <cell r="A1814">
            <v>6</v>
          </cell>
          <cell r="B1814" t="str">
            <v>BIENES Y VALORES RECIBIDOS</v>
          </cell>
        </row>
        <row r="1815">
          <cell r="A1815">
            <v>7</v>
          </cell>
          <cell r="B1815" t="str">
            <v>COMPROMISOS SOBRE INSTRUMENTOS FINANCIEROS</v>
          </cell>
        </row>
        <row r="1816">
          <cell r="A1816">
            <v>8</v>
          </cell>
          <cell r="B1816" t="str">
            <v>OTRAS CUENTAS DE ORDEN ACREEDORAS</v>
          </cell>
        </row>
        <row r="1817">
          <cell r="A1817">
            <v>9</v>
          </cell>
          <cell r="B1817" t="str">
            <v>CONTRAPARTIDA DE CUENTAS DE ORDEN ACREEDORAS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CGE"/>
      <sheetName val="tume."/>
      <sheetName val="libro diario"/>
      <sheetName val="NIC 16"/>
      <sheetName val="Hoja2"/>
      <sheetName val="NIFF 16"/>
      <sheetName val="NIC 40"/>
      <sheetName val="NIC 36"/>
    </sheetNames>
    <sheetDataSet>
      <sheetData sheetId="0" refreshError="1">
        <row r="2">
          <cell r="A2" t="str">
            <v>CÓDIGO</v>
          </cell>
          <cell r="B2" t="str">
            <v>DESCRIPCIÓN DE LA CUENTA</v>
          </cell>
        </row>
        <row r="3">
          <cell r="A3">
            <v>10</v>
          </cell>
          <cell r="B3" t="str">
            <v>EFECTIVO Y EQUIVALENTES DE EFECTIVO</v>
          </cell>
        </row>
        <row r="4">
          <cell r="A4">
            <v>101</v>
          </cell>
          <cell r="B4" t="str">
            <v>Caja</v>
          </cell>
        </row>
        <row r="5">
          <cell r="A5">
            <v>102</v>
          </cell>
          <cell r="B5" t="str">
            <v>Fondos fijos</v>
          </cell>
        </row>
        <row r="6">
          <cell r="A6">
            <v>103</v>
          </cell>
          <cell r="B6" t="str">
            <v>Efectivo y cheques en tránsito</v>
          </cell>
        </row>
        <row r="7">
          <cell r="A7">
            <v>1031</v>
          </cell>
          <cell r="B7" t="str">
            <v>Efectivo en tránsito</v>
          </cell>
        </row>
        <row r="8">
          <cell r="A8">
            <v>1032</v>
          </cell>
          <cell r="B8" t="str">
            <v>Cheques en tránsito</v>
          </cell>
        </row>
        <row r="9">
          <cell r="A9">
            <v>104</v>
          </cell>
          <cell r="B9" t="str">
            <v>Cuentas corrientes en instituciones financieras</v>
          </cell>
        </row>
        <row r="10">
          <cell r="A10">
            <v>1041</v>
          </cell>
          <cell r="B10" t="str">
            <v>Cuentas corrientes operativas</v>
          </cell>
        </row>
        <row r="11">
          <cell r="A11">
            <v>1042</v>
          </cell>
          <cell r="B11" t="str">
            <v>Cuentas corrientes para fines específicos</v>
          </cell>
        </row>
        <row r="12">
          <cell r="A12">
            <v>105</v>
          </cell>
          <cell r="B12" t="str">
            <v>Otros equivalentes de efectivo</v>
          </cell>
        </row>
        <row r="13">
          <cell r="A13">
            <v>1051</v>
          </cell>
          <cell r="B13" t="str">
            <v>Otro equivalentes de efectivo</v>
          </cell>
        </row>
        <row r="14">
          <cell r="A14">
            <v>106</v>
          </cell>
          <cell r="B14" t="str">
            <v>Depósitos en instituciones financieras</v>
          </cell>
        </row>
        <row r="15">
          <cell r="A15">
            <v>1061</v>
          </cell>
          <cell r="B15" t="str">
            <v>Depósitos de ahorro</v>
          </cell>
        </row>
        <row r="16">
          <cell r="A16">
            <v>1062</v>
          </cell>
          <cell r="B16" t="str">
            <v>Depósitos a plazo</v>
          </cell>
        </row>
        <row r="17">
          <cell r="A17">
            <v>107</v>
          </cell>
          <cell r="B17" t="str">
            <v>Fondos sujetos a restricción</v>
          </cell>
        </row>
        <row r="18">
          <cell r="A18">
            <v>1071</v>
          </cell>
          <cell r="B18" t="str">
            <v>Fondos en garantía</v>
          </cell>
        </row>
        <row r="19">
          <cell r="A19">
            <v>1072</v>
          </cell>
          <cell r="B19" t="str">
            <v>Fondos retenidos por mandato de la autoridad</v>
          </cell>
        </row>
        <row r="20">
          <cell r="A20">
            <v>1073</v>
          </cell>
          <cell r="B20" t="str">
            <v>Otros fondos sujetos a restricción</v>
          </cell>
        </row>
        <row r="21">
          <cell r="A21">
            <v>11</v>
          </cell>
          <cell r="B21" t="str">
            <v>INVERSIONES FINANCIERAS</v>
          </cell>
        </row>
        <row r="22">
          <cell r="A22">
            <v>111</v>
          </cell>
          <cell r="B22" t="str">
            <v>Inversiones mantenidas para negociación</v>
          </cell>
        </row>
        <row r="23">
          <cell r="A23">
            <v>1111</v>
          </cell>
          <cell r="B23" t="str">
            <v>Valores emitidos o garantizados por el Estado</v>
          </cell>
        </row>
        <row r="24">
          <cell r="A24">
            <v>11111</v>
          </cell>
          <cell r="B24" t="str">
            <v>Costo</v>
          </cell>
        </row>
        <row r="25">
          <cell r="A25">
            <v>11112</v>
          </cell>
          <cell r="B25" t="str">
            <v>Valor Razonable</v>
          </cell>
        </row>
        <row r="26">
          <cell r="A26">
            <v>1112</v>
          </cell>
          <cell r="B26" t="str">
            <v>Valores emitidos por el sistema financiero</v>
          </cell>
        </row>
        <row r="27">
          <cell r="A27">
            <v>11121</v>
          </cell>
          <cell r="B27" t="str">
            <v>Costo</v>
          </cell>
        </row>
        <row r="28">
          <cell r="A28">
            <v>11122</v>
          </cell>
          <cell r="B28" t="str">
            <v>Valor Razonable</v>
          </cell>
        </row>
        <row r="29">
          <cell r="A29">
            <v>1113</v>
          </cell>
          <cell r="B29" t="str">
            <v>Valores emitidos por entidades</v>
          </cell>
        </row>
        <row r="30">
          <cell r="A30">
            <v>11131</v>
          </cell>
          <cell r="B30" t="str">
            <v>Costo</v>
          </cell>
        </row>
        <row r="31">
          <cell r="A31">
            <v>11132</v>
          </cell>
          <cell r="B31" t="str">
            <v>Valor Razonable</v>
          </cell>
        </row>
        <row r="32">
          <cell r="A32">
            <v>1114</v>
          </cell>
          <cell r="B32" t="str">
            <v>Otros títulos representativos de deuda</v>
          </cell>
        </row>
        <row r="33">
          <cell r="A33">
            <v>11141</v>
          </cell>
          <cell r="B33" t="str">
            <v>Costo</v>
          </cell>
        </row>
        <row r="34">
          <cell r="A34">
            <v>11142</v>
          </cell>
          <cell r="B34" t="str">
            <v>Valor Razonable</v>
          </cell>
        </row>
        <row r="35">
          <cell r="A35">
            <v>1115</v>
          </cell>
          <cell r="B35" t="str">
            <v>Participaciones en entidades</v>
          </cell>
        </row>
        <row r="36">
          <cell r="A36">
            <v>11151</v>
          </cell>
          <cell r="B36" t="str">
            <v>Costo</v>
          </cell>
        </row>
        <row r="37">
          <cell r="A37">
            <v>11152</v>
          </cell>
          <cell r="B37" t="str">
            <v>Valor Razonable</v>
          </cell>
        </row>
        <row r="38">
          <cell r="A38">
            <v>112</v>
          </cell>
          <cell r="B38" t="str">
            <v>Otras inversiones financieras</v>
          </cell>
        </row>
        <row r="39">
          <cell r="A39">
            <v>1121</v>
          </cell>
          <cell r="B39" t="str">
            <v>Otras inversiones financieras</v>
          </cell>
        </row>
        <row r="40">
          <cell r="A40">
            <v>11211</v>
          </cell>
          <cell r="B40" t="str">
            <v>Costo</v>
          </cell>
        </row>
        <row r="41">
          <cell r="A41">
            <v>11212</v>
          </cell>
          <cell r="B41" t="str">
            <v>Valor Razonable</v>
          </cell>
        </row>
        <row r="42">
          <cell r="A42">
            <v>113</v>
          </cell>
          <cell r="B42" t="str">
            <v>Activos financieros – Acuerdo de compra</v>
          </cell>
        </row>
        <row r="43">
          <cell r="A43">
            <v>1131</v>
          </cell>
          <cell r="B43" t="str">
            <v>Inversiones mantenidas para negociación – Acuerdo de compra</v>
          </cell>
        </row>
        <row r="44">
          <cell r="A44">
            <v>11311</v>
          </cell>
          <cell r="B44" t="str">
            <v>Costo</v>
          </cell>
        </row>
        <row r="45">
          <cell r="A45">
            <v>11312</v>
          </cell>
          <cell r="B45" t="str">
            <v>Valor Razonable</v>
          </cell>
        </row>
        <row r="46">
          <cell r="A46">
            <v>1132</v>
          </cell>
          <cell r="B46" t="str">
            <v>Otras inversiones financieras</v>
          </cell>
        </row>
        <row r="47">
          <cell r="A47">
            <v>11321</v>
          </cell>
          <cell r="B47" t="str">
            <v>Costo</v>
          </cell>
        </row>
        <row r="48">
          <cell r="A48">
            <v>11322</v>
          </cell>
          <cell r="B48" t="str">
            <v>Valor Razonable</v>
          </cell>
        </row>
        <row r="49">
          <cell r="A49">
            <v>12</v>
          </cell>
          <cell r="B49" t="str">
            <v>CUENTAS POR COBRAR COMERCIALES – TERCEROS</v>
          </cell>
        </row>
        <row r="50">
          <cell r="A50">
            <v>121</v>
          </cell>
          <cell r="B50" t="str">
            <v>Facturas, boletas y otros comprobantes por cobrar</v>
          </cell>
        </row>
        <row r="51">
          <cell r="A51">
            <v>1211</v>
          </cell>
          <cell r="B51" t="str">
            <v>No emitidas</v>
          </cell>
        </row>
        <row r="52">
          <cell r="A52">
            <v>1212</v>
          </cell>
          <cell r="B52" t="str">
            <v>Emitidas en cartera</v>
          </cell>
        </row>
        <row r="53">
          <cell r="A53">
            <v>1213</v>
          </cell>
          <cell r="B53" t="str">
            <v>En cobranza</v>
          </cell>
        </row>
        <row r="54">
          <cell r="A54">
            <v>1214</v>
          </cell>
          <cell r="B54" t="str">
            <v>En descuento</v>
          </cell>
        </row>
        <row r="55">
          <cell r="A55">
            <v>122</v>
          </cell>
          <cell r="B55" t="str">
            <v>Anticipos de clientes</v>
          </cell>
        </row>
        <row r="56">
          <cell r="A56">
            <v>123</v>
          </cell>
          <cell r="B56" t="str">
            <v>Letras por cobrar</v>
          </cell>
        </row>
        <row r="57">
          <cell r="A57">
            <v>1232</v>
          </cell>
          <cell r="B57" t="str">
            <v>En cartera</v>
          </cell>
        </row>
        <row r="58">
          <cell r="A58">
            <v>1233</v>
          </cell>
          <cell r="B58" t="str">
            <v>En cobranza</v>
          </cell>
        </row>
        <row r="59">
          <cell r="A59">
            <v>1234</v>
          </cell>
          <cell r="B59" t="str">
            <v>En descuento</v>
          </cell>
        </row>
        <row r="60">
          <cell r="A60">
            <v>13</v>
          </cell>
          <cell r="B60" t="str">
            <v>CUENTAS POR COBRAR COMERCIALES – RELACIONADAS</v>
          </cell>
        </row>
        <row r="61">
          <cell r="A61">
            <v>131</v>
          </cell>
          <cell r="B61" t="str">
            <v>Facturas, boletas y otros comprobantes por cobrar</v>
          </cell>
        </row>
        <row r="62">
          <cell r="A62">
            <v>1311</v>
          </cell>
          <cell r="B62" t="str">
            <v>No emitidas</v>
          </cell>
        </row>
        <row r="63">
          <cell r="A63">
            <v>1312</v>
          </cell>
          <cell r="B63" t="str">
            <v>En cartera</v>
          </cell>
        </row>
        <row r="64">
          <cell r="A64">
            <v>1313</v>
          </cell>
          <cell r="B64" t="str">
            <v>En cobranza</v>
          </cell>
        </row>
        <row r="65">
          <cell r="A65">
            <v>1314</v>
          </cell>
          <cell r="B65" t="str">
            <v>En descuento</v>
          </cell>
        </row>
        <row r="66">
          <cell r="A66">
            <v>132</v>
          </cell>
          <cell r="B66" t="str">
            <v>Anticipos recibidos</v>
          </cell>
        </row>
        <row r="67">
          <cell r="A67">
            <v>1321</v>
          </cell>
          <cell r="B67" t="str">
            <v>Anticipos recibidos</v>
          </cell>
        </row>
        <row r="68">
          <cell r="A68">
            <v>133</v>
          </cell>
          <cell r="B68" t="str">
            <v>Letras por cobrar</v>
          </cell>
        </row>
        <row r="69">
          <cell r="A69">
            <v>1331</v>
          </cell>
          <cell r="B69" t="str">
            <v>En cartera</v>
          </cell>
        </row>
        <row r="70">
          <cell r="A70">
            <v>1332</v>
          </cell>
          <cell r="B70" t="str">
            <v>En cobranza</v>
          </cell>
        </row>
        <row r="71">
          <cell r="A71">
            <v>1333</v>
          </cell>
          <cell r="B71" t="str">
            <v>En descuento</v>
          </cell>
        </row>
        <row r="72">
          <cell r="A72">
            <v>14</v>
          </cell>
          <cell r="B72" t="str">
            <v>CUENTAS POR COBRAR AL PERSONAL, A LOS ACCIONISTAS (SOCIOS) y
DIRECTORES</v>
          </cell>
        </row>
        <row r="73">
          <cell r="A73">
            <v>141</v>
          </cell>
          <cell r="B73" t="str">
            <v>Personal</v>
          </cell>
        </row>
        <row r="74">
          <cell r="A74">
            <v>1411</v>
          </cell>
          <cell r="B74" t="str">
            <v>Préstamos</v>
          </cell>
        </row>
        <row r="75">
          <cell r="A75">
            <v>1412</v>
          </cell>
          <cell r="B75" t="str">
            <v>Adelanto de remuneraciones</v>
          </cell>
        </row>
        <row r="76">
          <cell r="A76">
            <v>1413</v>
          </cell>
          <cell r="B76" t="str">
            <v>Entregas a rendir cuenta</v>
          </cell>
        </row>
        <row r="77">
          <cell r="A77">
            <v>1419</v>
          </cell>
          <cell r="B77" t="str">
            <v>Otras cuentas por cobrar al personal</v>
          </cell>
        </row>
        <row r="78">
          <cell r="A78">
            <v>142</v>
          </cell>
          <cell r="B78" t="str">
            <v>Accionistas (o socios)</v>
          </cell>
        </row>
        <row r="79">
          <cell r="A79">
            <v>1421</v>
          </cell>
          <cell r="B79" t="str">
            <v>Suscripciones por cobrar a socios o accionistas</v>
          </cell>
        </row>
        <row r="80">
          <cell r="A80">
            <v>1422</v>
          </cell>
          <cell r="B80" t="str">
            <v>Préstamos</v>
          </cell>
        </row>
        <row r="81">
          <cell r="A81">
            <v>143</v>
          </cell>
          <cell r="B81" t="str">
            <v>Directores</v>
          </cell>
        </row>
        <row r="82">
          <cell r="A82">
            <v>1431</v>
          </cell>
          <cell r="B82" t="str">
            <v>Préstamos</v>
          </cell>
        </row>
        <row r="83">
          <cell r="A83">
            <v>1432</v>
          </cell>
          <cell r="B83" t="str">
            <v>Adelanto de dietas</v>
          </cell>
        </row>
        <row r="84">
          <cell r="A84">
            <v>1433</v>
          </cell>
          <cell r="B84" t="str">
            <v>Entregas a rendir cuenta</v>
          </cell>
        </row>
        <row r="85">
          <cell r="A85">
            <v>149</v>
          </cell>
          <cell r="B85" t="str">
            <v>Diversas</v>
          </cell>
        </row>
        <row r="86">
          <cell r="A86">
            <v>16</v>
          </cell>
          <cell r="B86" t="str">
            <v>CUENTAS POR COBRAR DIVERSAS – TERCEROS</v>
          </cell>
        </row>
        <row r="87">
          <cell r="A87">
            <v>161</v>
          </cell>
          <cell r="B87" t="str">
            <v>Préstamos</v>
          </cell>
        </row>
        <row r="88">
          <cell r="A88">
            <v>1611</v>
          </cell>
          <cell r="B88" t="str">
            <v>Con garantía</v>
          </cell>
        </row>
        <row r="89">
          <cell r="A89">
            <v>1612</v>
          </cell>
          <cell r="B89" t="str">
            <v>Sin garantía</v>
          </cell>
        </row>
        <row r="90">
          <cell r="A90">
            <v>162</v>
          </cell>
          <cell r="B90" t="str">
            <v>Reclamaciones a terceros</v>
          </cell>
        </row>
        <row r="91">
          <cell r="A91">
            <v>1621</v>
          </cell>
          <cell r="B91" t="str">
            <v>Compañías aseguradoras</v>
          </cell>
        </row>
        <row r="92">
          <cell r="A92">
            <v>1622</v>
          </cell>
          <cell r="B92" t="str">
            <v>Transportadoras</v>
          </cell>
        </row>
        <row r="93">
          <cell r="A93">
            <v>1623</v>
          </cell>
          <cell r="B93" t="str">
            <v>Servicios públicos</v>
          </cell>
        </row>
        <row r="94">
          <cell r="A94">
            <v>1624</v>
          </cell>
          <cell r="B94" t="str">
            <v>Tributos</v>
          </cell>
        </row>
        <row r="95">
          <cell r="A95">
            <v>1629</v>
          </cell>
          <cell r="B95" t="str">
            <v>Otras</v>
          </cell>
        </row>
        <row r="96">
          <cell r="A96">
            <v>163</v>
          </cell>
          <cell r="B96" t="str">
            <v>Intereses, regalías y dividendos</v>
          </cell>
        </row>
        <row r="97">
          <cell r="A97">
            <v>1631</v>
          </cell>
          <cell r="B97" t="str">
            <v>Intereses</v>
          </cell>
        </row>
        <row r="98">
          <cell r="A98">
            <v>1632</v>
          </cell>
          <cell r="B98" t="str">
            <v>Regalías</v>
          </cell>
        </row>
        <row r="99">
          <cell r="A99">
            <v>1633</v>
          </cell>
          <cell r="B99" t="str">
            <v>Dividendos</v>
          </cell>
        </row>
        <row r="100">
          <cell r="A100">
            <v>164</v>
          </cell>
          <cell r="B100" t="str">
            <v>Depósitos otorgados en garantía</v>
          </cell>
        </row>
        <row r="101">
          <cell r="A101">
            <v>1641</v>
          </cell>
          <cell r="B101" t="str">
            <v>Préstamos de instituciones financieras</v>
          </cell>
        </row>
        <row r="102">
          <cell r="A102">
            <v>1642</v>
          </cell>
          <cell r="B102" t="str">
            <v>Préstamos de instituciones no financieras</v>
          </cell>
        </row>
        <row r="103">
          <cell r="A103">
            <v>1643</v>
          </cell>
          <cell r="B103" t="str">
            <v>Depósitos en garantía por alquileres</v>
          </cell>
        </row>
        <row r="104">
          <cell r="A104">
            <v>1649</v>
          </cell>
          <cell r="B104" t="str">
            <v>Otros depósitos en garantía</v>
          </cell>
        </row>
        <row r="105">
          <cell r="A105">
            <v>165</v>
          </cell>
          <cell r="B105" t="str">
            <v>Venta de activo inmovilizado</v>
          </cell>
        </row>
        <row r="106">
          <cell r="A106">
            <v>1651</v>
          </cell>
          <cell r="B106" t="str">
            <v>Inversión mobiliaria</v>
          </cell>
        </row>
        <row r="107">
          <cell r="A107">
            <v>1652</v>
          </cell>
          <cell r="B107" t="str">
            <v>Propiedades de inversión</v>
          </cell>
        </row>
        <row r="108">
          <cell r="A108">
            <v>1653</v>
          </cell>
          <cell r="B108" t="str">
            <v>Propiedad, planta y equipo</v>
          </cell>
        </row>
        <row r="109">
          <cell r="A109">
            <v>1654</v>
          </cell>
          <cell r="B109" t="str">
            <v>Intangibles</v>
          </cell>
        </row>
        <row r="110">
          <cell r="A110">
            <v>1655</v>
          </cell>
          <cell r="B110" t="str">
            <v>Activos biológicos</v>
          </cell>
        </row>
        <row r="111">
          <cell r="A111">
            <v>1659</v>
          </cell>
          <cell r="B111" t="str">
            <v>Otros activos inmovilizados</v>
          </cell>
        </row>
        <row r="112">
          <cell r="A112">
            <v>166</v>
          </cell>
          <cell r="B112" t="str">
            <v>Activos por instrumentos financieros</v>
          </cell>
        </row>
        <row r="113">
          <cell r="A113">
            <v>1661</v>
          </cell>
          <cell r="B113" t="str">
            <v>Instrumentos financieros primarios</v>
          </cell>
        </row>
        <row r="114">
          <cell r="A114">
            <v>16611</v>
          </cell>
          <cell r="B114" t="str">
            <v>Costo</v>
          </cell>
        </row>
        <row r="115">
          <cell r="A115">
            <v>16612</v>
          </cell>
          <cell r="B115" t="str">
            <v>Valor razonable</v>
          </cell>
        </row>
        <row r="116">
          <cell r="A116">
            <v>1662</v>
          </cell>
          <cell r="B116" t="str">
            <v>Instrumentos financieros derivados</v>
          </cell>
        </row>
        <row r="117">
          <cell r="A117">
            <v>16621</v>
          </cell>
          <cell r="B117" t="str">
            <v>Costo</v>
          </cell>
        </row>
        <row r="118">
          <cell r="A118">
            <v>16622</v>
          </cell>
          <cell r="B118" t="str">
            <v>Valor razonable</v>
          </cell>
        </row>
        <row r="119">
          <cell r="A119">
            <v>167</v>
          </cell>
          <cell r="B119" t="str">
            <v>Tributos por acreditar</v>
          </cell>
        </row>
        <row r="120">
          <cell r="A120">
            <v>1671</v>
          </cell>
          <cell r="B120" t="str">
            <v>Pagos a cuenta del impuesto a la renta</v>
          </cell>
        </row>
        <row r="121">
          <cell r="A121">
            <v>1672</v>
          </cell>
          <cell r="B121" t="str">
            <v>Pagos a cuenta de ITAN</v>
          </cell>
        </row>
        <row r="122">
          <cell r="A122">
            <v>1673</v>
          </cell>
          <cell r="B122" t="str">
            <v>IGV por acreditar en compras</v>
          </cell>
        </row>
        <row r="123">
          <cell r="A123">
            <v>1674</v>
          </cell>
          <cell r="B123" t="str">
            <v>IGV por acreditar no domiciliados</v>
          </cell>
        </row>
        <row r="124">
          <cell r="A124">
            <v>1675</v>
          </cell>
          <cell r="B124" t="str">
            <v>Obras por impuestos</v>
          </cell>
        </row>
        <row r="125">
          <cell r="A125">
            <v>169</v>
          </cell>
          <cell r="B125" t="str">
            <v>Otras cuentas por cobrar diversas</v>
          </cell>
        </row>
        <row r="126">
          <cell r="A126">
            <v>1691</v>
          </cell>
          <cell r="B126" t="str">
            <v>Entregas a rendir cuenta a terceros</v>
          </cell>
        </row>
        <row r="127">
          <cell r="A127">
            <v>1699</v>
          </cell>
          <cell r="B127" t="str">
            <v>Otras cuentas por cobrar diversas</v>
          </cell>
        </row>
        <row r="128">
          <cell r="A128">
            <v>17</v>
          </cell>
          <cell r="B128" t="str">
            <v>CUENTAS POR COBRAR DIVERSAS – RELACIONADAS</v>
          </cell>
        </row>
        <row r="129">
          <cell r="A129">
            <v>171</v>
          </cell>
          <cell r="B129" t="str">
            <v>Préstamos</v>
          </cell>
        </row>
        <row r="130">
          <cell r="A130">
            <v>1711</v>
          </cell>
          <cell r="B130" t="str">
            <v>Con garantía</v>
          </cell>
        </row>
        <row r="131">
          <cell r="A131">
            <v>1712</v>
          </cell>
          <cell r="B131" t="str">
            <v>Sin garantía</v>
          </cell>
        </row>
        <row r="132">
          <cell r="A132">
            <v>173</v>
          </cell>
          <cell r="B132" t="str">
            <v>Intereses, regalías y dividendos</v>
          </cell>
        </row>
        <row r="133">
          <cell r="A133">
            <v>1731</v>
          </cell>
          <cell r="B133" t="str">
            <v>Intereses</v>
          </cell>
        </row>
        <row r="134">
          <cell r="A134">
            <v>1732</v>
          </cell>
          <cell r="B134" t="str">
            <v>Regalías</v>
          </cell>
        </row>
        <row r="135">
          <cell r="A135">
            <v>1733</v>
          </cell>
          <cell r="B135" t="str">
            <v>Dividendos</v>
          </cell>
        </row>
        <row r="136">
          <cell r="A136">
            <v>174</v>
          </cell>
          <cell r="B136" t="str">
            <v>Depósitos otorgados en garantía</v>
          </cell>
        </row>
        <row r="137">
          <cell r="A137">
            <v>1741</v>
          </cell>
          <cell r="B137" t="str">
            <v>Préstamos de instituciones financieras</v>
          </cell>
        </row>
        <row r="138">
          <cell r="A138">
            <v>1742</v>
          </cell>
          <cell r="B138" t="str">
            <v>Préstamos de instituciones no financieras</v>
          </cell>
        </row>
        <row r="139">
          <cell r="A139">
            <v>1743</v>
          </cell>
          <cell r="B139" t="str">
            <v>Depósitos en garantía por alquileres</v>
          </cell>
        </row>
        <row r="140">
          <cell r="A140">
            <v>1749</v>
          </cell>
          <cell r="B140" t="str">
            <v>Otros depósitos en garantía</v>
          </cell>
        </row>
        <row r="141">
          <cell r="A141">
            <v>175</v>
          </cell>
          <cell r="B141" t="str">
            <v>Venta de activo inmovilizado</v>
          </cell>
        </row>
        <row r="142">
          <cell r="A142">
            <v>1751</v>
          </cell>
          <cell r="B142" t="str">
            <v>Inversión mobiliaria</v>
          </cell>
        </row>
        <row r="143">
          <cell r="A143">
            <v>1752</v>
          </cell>
          <cell r="B143" t="str">
            <v>Propiedades de inversión</v>
          </cell>
        </row>
        <row r="144">
          <cell r="A144">
            <v>1753</v>
          </cell>
          <cell r="B144" t="str">
            <v>Propiedad, planta y equipo</v>
          </cell>
        </row>
        <row r="145">
          <cell r="A145">
            <v>1754</v>
          </cell>
          <cell r="B145" t="str">
            <v>Intangibles</v>
          </cell>
        </row>
        <row r="146">
          <cell r="A146">
            <v>1755</v>
          </cell>
          <cell r="B146" t="str">
            <v>Activos biológicos</v>
          </cell>
        </row>
        <row r="147">
          <cell r="A147">
            <v>1759</v>
          </cell>
          <cell r="B147" t="str">
            <v>Otros activos inmovilizados</v>
          </cell>
        </row>
        <row r="148">
          <cell r="A148">
            <v>176</v>
          </cell>
          <cell r="B148" t="str">
            <v>Activos por instrumentos financieros</v>
          </cell>
        </row>
        <row r="149">
          <cell r="A149">
            <v>1761</v>
          </cell>
          <cell r="B149" t="str">
            <v>Instrumentos financieros primarios</v>
          </cell>
        </row>
        <row r="150">
          <cell r="A150">
            <v>17611</v>
          </cell>
          <cell r="B150" t="str">
            <v>Costo</v>
          </cell>
        </row>
        <row r="151">
          <cell r="A151">
            <v>17612</v>
          </cell>
          <cell r="B151" t="str">
            <v>Valor razonable</v>
          </cell>
        </row>
        <row r="152">
          <cell r="A152">
            <v>1762</v>
          </cell>
          <cell r="B152" t="str">
            <v>Instrumentos financieros derivados</v>
          </cell>
        </row>
        <row r="153">
          <cell r="A153">
            <v>17621</v>
          </cell>
          <cell r="B153" t="str">
            <v>Costo</v>
          </cell>
        </row>
        <row r="154">
          <cell r="A154">
            <v>17622</v>
          </cell>
          <cell r="B154" t="str">
            <v>Valor razonable</v>
          </cell>
        </row>
        <row r="155">
          <cell r="A155">
            <v>179</v>
          </cell>
          <cell r="B155" t="str">
            <v>Otras cuentas por cobrar diversas</v>
          </cell>
        </row>
        <row r="156">
          <cell r="A156">
            <v>18</v>
          </cell>
          <cell r="B156" t="str">
            <v>SERVICIOS Y OTROS CONTRATADOS POR ANTICIPADO</v>
          </cell>
        </row>
        <row r="157">
          <cell r="A157">
            <v>181</v>
          </cell>
          <cell r="B157" t="str">
            <v>Costos financieros</v>
          </cell>
        </row>
        <row r="158">
          <cell r="A158">
            <v>182</v>
          </cell>
          <cell r="B158" t="str">
            <v>Seguros</v>
          </cell>
        </row>
        <row r="159">
          <cell r="A159">
            <v>183</v>
          </cell>
          <cell r="B159" t="str">
            <v>Alquileres</v>
          </cell>
        </row>
        <row r="160">
          <cell r="A160">
            <v>184</v>
          </cell>
          <cell r="B160" t="str">
            <v>Primas pagadas por opciones</v>
          </cell>
        </row>
        <row r="161">
          <cell r="A161">
            <v>185</v>
          </cell>
          <cell r="B161" t="str">
            <v>Mantenimiento de activos inmovilizados</v>
          </cell>
        </row>
        <row r="162">
          <cell r="A162">
            <v>189</v>
          </cell>
          <cell r="B162" t="str">
            <v>Otros gastos contratados por anticipado</v>
          </cell>
        </row>
        <row r="163">
          <cell r="A163">
            <v>19</v>
          </cell>
          <cell r="B163" t="str">
            <v>ESTIMACIÓN DE CUENTAS DE COBRANZA DUDOSA</v>
          </cell>
        </row>
        <row r="164">
          <cell r="A164">
            <v>191</v>
          </cell>
          <cell r="B164" t="str">
            <v>Cuentas por cobrar comerciales – Terceros</v>
          </cell>
        </row>
        <row r="165">
          <cell r="A165">
            <v>1911</v>
          </cell>
          <cell r="B165" t="str">
            <v>Facturas, boletas y otros comprobantes por cobrar</v>
          </cell>
        </row>
        <row r="166">
          <cell r="A166">
            <v>1913</v>
          </cell>
          <cell r="B166" t="str">
            <v>Letras por cobrar</v>
          </cell>
        </row>
        <row r="167">
          <cell r="A167">
            <v>192</v>
          </cell>
          <cell r="B167" t="str">
            <v>Cuentas por cobrar comerciales – Relacionadas</v>
          </cell>
        </row>
        <row r="168">
          <cell r="A168">
            <v>1921</v>
          </cell>
          <cell r="B168" t="str">
            <v>Facturas, boletas y otros comprobantes por cobrar</v>
          </cell>
        </row>
        <row r="169">
          <cell r="A169">
            <v>1923</v>
          </cell>
          <cell r="B169" t="str">
            <v>Letras por cobrar</v>
          </cell>
        </row>
        <row r="170">
          <cell r="A170">
            <v>193</v>
          </cell>
          <cell r="B170" t="str">
            <v>Cuentas por cobrar al personal, a los accionistas (socios) y directores</v>
          </cell>
        </row>
        <row r="171">
          <cell r="A171">
            <v>1931</v>
          </cell>
          <cell r="B171" t="str">
            <v>Personal</v>
          </cell>
        </row>
        <row r="172">
          <cell r="A172">
            <v>1932</v>
          </cell>
          <cell r="B172" t="str">
            <v>Accionistas (o socios)</v>
          </cell>
        </row>
        <row r="173">
          <cell r="A173">
            <v>1933</v>
          </cell>
          <cell r="B173" t="str">
            <v>Directores</v>
          </cell>
        </row>
        <row r="174">
          <cell r="A174">
            <v>1939</v>
          </cell>
          <cell r="B174" t="str">
            <v>Diversas</v>
          </cell>
        </row>
        <row r="175">
          <cell r="A175">
            <v>194</v>
          </cell>
          <cell r="B175" t="str">
            <v>Cuentas por cobrar diversas – Terceros</v>
          </cell>
        </row>
        <row r="176">
          <cell r="A176">
            <v>1941</v>
          </cell>
          <cell r="B176" t="str">
            <v>Préstamos</v>
          </cell>
        </row>
        <row r="177">
          <cell r="A177">
            <v>1942</v>
          </cell>
          <cell r="B177" t="str">
            <v>Reclamaciones a terceros</v>
          </cell>
        </row>
        <row r="178">
          <cell r="A178">
            <v>1943</v>
          </cell>
          <cell r="B178" t="str">
            <v>Intereses, regalías y dividendos</v>
          </cell>
        </row>
        <row r="179">
          <cell r="A179">
            <v>1944</v>
          </cell>
          <cell r="B179" t="str">
            <v>Depósitos otorgados en garantía</v>
          </cell>
        </row>
        <row r="180">
          <cell r="A180">
            <v>1945</v>
          </cell>
          <cell r="B180" t="str">
            <v>Venta de activo inmovilizado</v>
          </cell>
        </row>
        <row r="181">
          <cell r="A181">
            <v>1946</v>
          </cell>
          <cell r="B181" t="str">
            <v>Activos por instrumentos financieros</v>
          </cell>
        </row>
        <row r="182">
          <cell r="A182">
            <v>1949</v>
          </cell>
          <cell r="B182" t="str">
            <v>Otras cuentas por cobrar diversas</v>
          </cell>
        </row>
        <row r="183">
          <cell r="A183">
            <v>195</v>
          </cell>
          <cell r="B183" t="str">
            <v>Cuentas por cobrar diversas – Relacionadas</v>
          </cell>
        </row>
        <row r="184">
          <cell r="A184">
            <v>1951</v>
          </cell>
          <cell r="B184" t="str">
            <v>Préstamos</v>
          </cell>
        </row>
        <row r="185">
          <cell r="A185">
            <v>1953</v>
          </cell>
          <cell r="B185" t="str">
            <v>Intereses, regalías y dividendos</v>
          </cell>
        </row>
        <row r="186">
          <cell r="A186">
            <v>1954</v>
          </cell>
          <cell r="B186" t="str">
            <v>Depósitos otorgados en garantía</v>
          </cell>
        </row>
        <row r="187">
          <cell r="A187">
            <v>1955</v>
          </cell>
          <cell r="B187" t="str">
            <v>Venta de activo inmovilizado</v>
          </cell>
        </row>
        <row r="188">
          <cell r="A188">
            <v>1956</v>
          </cell>
          <cell r="B188" t="str">
            <v>Activos por instrumentos financieros</v>
          </cell>
        </row>
        <row r="189">
          <cell r="A189">
            <v>1959</v>
          </cell>
          <cell r="B189" t="str">
            <v>Otras cuentas por cobrar diversas</v>
          </cell>
        </row>
        <row r="190">
          <cell r="A190">
            <v>20</v>
          </cell>
          <cell r="B190" t="str">
            <v>MERCADERÍAS</v>
          </cell>
        </row>
        <row r="191">
          <cell r="A191">
            <v>201</v>
          </cell>
          <cell r="B191" t="str">
            <v>Mercaderías</v>
          </cell>
        </row>
        <row r="192">
          <cell r="A192">
            <v>2011</v>
          </cell>
          <cell r="B192" t="str">
            <v>Mercaderías</v>
          </cell>
        </row>
        <row r="193">
          <cell r="A193">
            <v>20111</v>
          </cell>
          <cell r="B193" t="str">
            <v>Costo</v>
          </cell>
        </row>
        <row r="194">
          <cell r="A194">
            <v>20114</v>
          </cell>
          <cell r="B194" t="str">
            <v>Valor razonable</v>
          </cell>
        </row>
        <row r="195">
          <cell r="A195">
            <v>21</v>
          </cell>
          <cell r="B195" t="str">
            <v>PRODUCTOS TERMINADOS</v>
          </cell>
        </row>
        <row r="196">
          <cell r="A196">
            <v>211</v>
          </cell>
          <cell r="B196" t="str">
            <v>Productos terminados</v>
          </cell>
        </row>
        <row r="197">
          <cell r="A197">
            <v>2111</v>
          </cell>
          <cell r="B197" t="str">
            <v>Productos terminados</v>
          </cell>
        </row>
        <row r="198">
          <cell r="A198">
            <v>21111</v>
          </cell>
          <cell r="B198" t="str">
            <v>Costo</v>
          </cell>
        </row>
        <row r="199">
          <cell r="A199">
            <v>21113</v>
          </cell>
          <cell r="B199" t="str">
            <v>Costo de financiación</v>
          </cell>
        </row>
        <row r="200">
          <cell r="A200">
            <v>21114</v>
          </cell>
          <cell r="B200" t="str">
            <v>Valor razonable</v>
          </cell>
        </row>
        <row r="201">
          <cell r="A201">
            <v>215</v>
          </cell>
          <cell r="B201" t="str">
            <v>Inventario de servicios terminados</v>
          </cell>
        </row>
        <row r="202">
          <cell r="A202">
            <v>2151</v>
          </cell>
          <cell r="B202" t="str">
            <v>Servicios terminados</v>
          </cell>
        </row>
        <row r="203">
          <cell r="A203">
            <v>21511</v>
          </cell>
          <cell r="B203" t="str">
            <v>Costo</v>
          </cell>
        </row>
        <row r="204">
          <cell r="A204">
            <v>22</v>
          </cell>
          <cell r="B204" t="str">
            <v>SUBPRODUCTOS, DESECHOS Y DESPERDICIOS</v>
          </cell>
        </row>
        <row r="205">
          <cell r="A205">
            <v>221</v>
          </cell>
          <cell r="B205" t="str">
            <v>Subproductos</v>
          </cell>
        </row>
        <row r="206">
          <cell r="A206">
            <v>222</v>
          </cell>
          <cell r="B206" t="str">
            <v>Desechos y desperdicios</v>
          </cell>
        </row>
        <row r="207">
          <cell r="A207">
            <v>23</v>
          </cell>
          <cell r="B207" t="str">
            <v>PRODUCTOS EN PROCESO</v>
          </cell>
        </row>
        <row r="208">
          <cell r="A208">
            <v>231</v>
          </cell>
          <cell r="B208" t="str">
            <v>Productos en proceso</v>
          </cell>
        </row>
        <row r="209">
          <cell r="A209">
            <v>2311</v>
          </cell>
          <cell r="B209" t="str">
            <v>Productos en proceso</v>
          </cell>
        </row>
        <row r="210">
          <cell r="A210">
            <v>23111</v>
          </cell>
          <cell r="B210" t="str">
            <v>Costo</v>
          </cell>
        </row>
        <row r="211">
          <cell r="A211">
            <v>23113</v>
          </cell>
          <cell r="B211" t="str">
            <v>Costo de financiación</v>
          </cell>
        </row>
        <row r="212">
          <cell r="A212">
            <v>235</v>
          </cell>
          <cell r="B212" t="str">
            <v>Inventario de servicios en proceso</v>
          </cell>
        </row>
        <row r="213">
          <cell r="A213">
            <v>2351</v>
          </cell>
          <cell r="B213" t="str">
            <v>Servicios en proceso</v>
          </cell>
        </row>
        <row r="214">
          <cell r="A214">
            <v>23511</v>
          </cell>
          <cell r="B214" t="str">
            <v>Costo</v>
          </cell>
        </row>
        <row r="215">
          <cell r="A215">
            <v>24</v>
          </cell>
          <cell r="B215" t="str">
            <v>MATERIAS PRIMAS</v>
          </cell>
        </row>
        <row r="216">
          <cell r="A216">
            <v>241</v>
          </cell>
          <cell r="B216" t="str">
            <v>Materias primas</v>
          </cell>
        </row>
        <row r="217">
          <cell r="A217">
            <v>2411</v>
          </cell>
          <cell r="B217" t="str">
            <v>Materias primas</v>
          </cell>
        </row>
        <row r="218">
          <cell r="A218">
            <v>24111</v>
          </cell>
          <cell r="B218" t="str">
            <v>Costo</v>
          </cell>
        </row>
        <row r="219">
          <cell r="A219">
            <v>24114</v>
          </cell>
          <cell r="B219" t="str">
            <v>Valor razonable</v>
          </cell>
        </row>
        <row r="220">
          <cell r="A220">
            <v>25</v>
          </cell>
          <cell r="B220" t="str">
            <v>MATERIALES AUXILIARES, SUMINISTROS Y REPUESTOS</v>
          </cell>
        </row>
        <row r="221">
          <cell r="A221">
            <v>251</v>
          </cell>
          <cell r="B221" t="str">
            <v>Materiales auxiliares</v>
          </cell>
        </row>
        <row r="222">
          <cell r="A222">
            <v>252</v>
          </cell>
          <cell r="B222" t="str">
            <v>Suministros</v>
          </cell>
        </row>
        <row r="223">
          <cell r="A223">
            <v>2521</v>
          </cell>
          <cell r="B223" t="str">
            <v>Combustibles</v>
          </cell>
        </row>
        <row r="224">
          <cell r="A224">
            <v>2522</v>
          </cell>
          <cell r="B224" t="str">
            <v>Lubricantes</v>
          </cell>
        </row>
        <row r="225">
          <cell r="A225">
            <v>2523</v>
          </cell>
          <cell r="B225" t="str">
            <v>Energía</v>
          </cell>
        </row>
        <row r="226">
          <cell r="A226">
            <v>2524</v>
          </cell>
          <cell r="B226" t="str">
            <v>Otros suministros</v>
          </cell>
        </row>
        <row r="227">
          <cell r="A227">
            <v>253</v>
          </cell>
          <cell r="B227" t="str">
            <v>Repuestos</v>
          </cell>
        </row>
        <row r="228">
          <cell r="A228">
            <v>26</v>
          </cell>
          <cell r="B228" t="str">
            <v>ENVASES Y EMBALAJES</v>
          </cell>
        </row>
        <row r="229">
          <cell r="A229">
            <v>261</v>
          </cell>
          <cell r="B229" t="str">
            <v>Envases</v>
          </cell>
        </row>
        <row r="230">
          <cell r="A230">
            <v>262</v>
          </cell>
          <cell r="B230" t="str">
            <v>Embalajes</v>
          </cell>
        </row>
        <row r="231">
          <cell r="A231">
            <v>27</v>
          </cell>
          <cell r="B231" t="str">
            <v>ACTIVOS NO CORRIENTES MANTENIDOS PARA LA VENTA</v>
          </cell>
        </row>
        <row r="232">
          <cell r="A232">
            <v>271</v>
          </cell>
          <cell r="B232" t="str">
            <v>Propiedades de inversión</v>
          </cell>
        </row>
        <row r="233">
          <cell r="A233">
            <v>2711</v>
          </cell>
          <cell r="B233" t="str">
            <v>Terrenos</v>
          </cell>
        </row>
        <row r="234">
          <cell r="A234">
            <v>27111</v>
          </cell>
          <cell r="B234" t="str">
            <v>Costo</v>
          </cell>
        </row>
        <row r="235">
          <cell r="A235">
            <v>27112</v>
          </cell>
          <cell r="B235" t="str">
            <v>Revaluación</v>
          </cell>
        </row>
        <row r="236">
          <cell r="A236">
            <v>27114</v>
          </cell>
          <cell r="B236" t="str">
            <v>Valor razonable</v>
          </cell>
        </row>
        <row r="237">
          <cell r="A237">
            <v>2712</v>
          </cell>
          <cell r="B237" t="str">
            <v>Edificaciones</v>
          </cell>
        </row>
        <row r="238">
          <cell r="A238">
            <v>27121</v>
          </cell>
          <cell r="B238" t="str">
            <v>Costo</v>
          </cell>
        </row>
        <row r="239">
          <cell r="A239">
            <v>27122</v>
          </cell>
          <cell r="B239" t="str">
            <v>Revaluación</v>
          </cell>
        </row>
        <row r="240">
          <cell r="A240">
            <v>27123</v>
          </cell>
          <cell r="B240" t="str">
            <v>Costos de financiación</v>
          </cell>
        </row>
        <row r="241">
          <cell r="A241">
            <v>27124</v>
          </cell>
          <cell r="B241" t="str">
            <v>Valor razonable</v>
          </cell>
        </row>
        <row r="242">
          <cell r="A242">
            <v>272</v>
          </cell>
          <cell r="B242" t="str">
            <v>Propiedad, planta y equipo</v>
          </cell>
        </row>
        <row r="243">
          <cell r="A243">
            <v>2720</v>
          </cell>
          <cell r="B243" t="str">
            <v>Planta productora en producción</v>
          </cell>
        </row>
        <row r="244">
          <cell r="A244">
            <v>27201</v>
          </cell>
          <cell r="B244" t="str">
            <v>Costo</v>
          </cell>
        </row>
        <row r="245">
          <cell r="A245">
            <v>27202</v>
          </cell>
          <cell r="B245" t="str">
            <v>Revaluación</v>
          </cell>
        </row>
        <row r="246">
          <cell r="A246">
            <v>27203</v>
          </cell>
          <cell r="B246" t="str">
            <v>Costo de financiación</v>
          </cell>
        </row>
        <row r="247">
          <cell r="A247">
            <v>27204</v>
          </cell>
          <cell r="B247" t="str">
            <v>Valor razonable</v>
          </cell>
        </row>
        <row r="248">
          <cell r="A248">
            <v>2721</v>
          </cell>
          <cell r="B248" t="str">
            <v>Planta productora en desarrollo</v>
          </cell>
        </row>
        <row r="249">
          <cell r="A249">
            <v>27211</v>
          </cell>
          <cell r="B249" t="str">
            <v>Costo</v>
          </cell>
        </row>
        <row r="250">
          <cell r="A250">
            <v>27212</v>
          </cell>
          <cell r="B250" t="str">
            <v>Revaluación</v>
          </cell>
        </row>
        <row r="251">
          <cell r="A251">
            <v>27213</v>
          </cell>
          <cell r="B251" t="str">
            <v>Costo de financiación</v>
          </cell>
        </row>
        <row r="252">
          <cell r="A252">
            <v>27214</v>
          </cell>
          <cell r="B252" t="str">
            <v>Valor razonable</v>
          </cell>
        </row>
        <row r="253">
          <cell r="A253">
            <v>2722</v>
          </cell>
          <cell r="B253" t="str">
            <v>Terrenos</v>
          </cell>
        </row>
        <row r="254">
          <cell r="A254">
            <v>27221</v>
          </cell>
          <cell r="B254" t="str">
            <v>Costo</v>
          </cell>
        </row>
        <row r="255">
          <cell r="A255">
            <v>27222</v>
          </cell>
          <cell r="B255" t="str">
            <v>Revaluación</v>
          </cell>
        </row>
        <row r="256">
          <cell r="A256">
            <v>2723</v>
          </cell>
          <cell r="B256" t="str">
            <v>Edificaciones</v>
          </cell>
        </row>
        <row r="257">
          <cell r="A257">
            <v>27231</v>
          </cell>
          <cell r="B257" t="str">
            <v>Costo</v>
          </cell>
        </row>
        <row r="258">
          <cell r="A258">
            <v>27232</v>
          </cell>
          <cell r="B258" t="str">
            <v>Revaluación</v>
          </cell>
        </row>
        <row r="259">
          <cell r="A259">
            <v>27233</v>
          </cell>
          <cell r="B259" t="str">
            <v>Costo de financiación</v>
          </cell>
        </row>
        <row r="260">
          <cell r="A260">
            <v>2724</v>
          </cell>
          <cell r="B260" t="str">
            <v>Maquinarias y equipos de explotación</v>
          </cell>
        </row>
        <row r="261">
          <cell r="A261">
            <v>27241</v>
          </cell>
          <cell r="B261" t="str">
            <v>Costo</v>
          </cell>
        </row>
        <row r="262">
          <cell r="A262">
            <v>27242</v>
          </cell>
          <cell r="B262" t="str">
            <v>Revaluación</v>
          </cell>
        </row>
        <row r="263">
          <cell r="A263">
            <v>27233</v>
          </cell>
          <cell r="B263" t="str">
            <v>Costo de financiación</v>
          </cell>
        </row>
        <row r="264">
          <cell r="A264">
            <v>2725</v>
          </cell>
          <cell r="B264" t="str">
            <v>Unidades de transporte</v>
          </cell>
        </row>
        <row r="265">
          <cell r="A265">
            <v>27251</v>
          </cell>
          <cell r="B265" t="str">
            <v>Costo</v>
          </cell>
        </row>
        <row r="266">
          <cell r="A266">
            <v>27252</v>
          </cell>
          <cell r="B266" t="str">
            <v>Revaluación</v>
          </cell>
        </row>
        <row r="267">
          <cell r="A267">
            <v>2726</v>
          </cell>
          <cell r="B267" t="str">
            <v>Muebles y enseres</v>
          </cell>
        </row>
        <row r="268">
          <cell r="A268">
            <v>27261</v>
          </cell>
          <cell r="B268" t="str">
            <v>Costo</v>
          </cell>
        </row>
        <row r="269">
          <cell r="A269">
            <v>27262</v>
          </cell>
          <cell r="B269" t="str">
            <v>Revaluación</v>
          </cell>
        </row>
        <row r="270">
          <cell r="A270">
            <v>2727</v>
          </cell>
          <cell r="B270" t="str">
            <v>Equipos diversos</v>
          </cell>
        </row>
        <row r="271">
          <cell r="A271">
            <v>27271</v>
          </cell>
          <cell r="B271" t="str">
            <v>Costo</v>
          </cell>
        </row>
        <row r="272">
          <cell r="A272">
            <v>27272</v>
          </cell>
          <cell r="B272" t="str">
            <v>Revaluación</v>
          </cell>
        </row>
        <row r="273">
          <cell r="A273">
            <v>2728</v>
          </cell>
          <cell r="B273" t="str">
            <v>Herramientas y unidades de reemplazo</v>
          </cell>
        </row>
        <row r="274">
          <cell r="A274">
            <v>27281</v>
          </cell>
          <cell r="B274" t="str">
            <v>Costo</v>
          </cell>
        </row>
        <row r="275">
          <cell r="A275">
            <v>27282</v>
          </cell>
          <cell r="B275" t="str">
            <v>Revaluación</v>
          </cell>
        </row>
        <row r="276">
          <cell r="A276">
            <v>2729</v>
          </cell>
          <cell r="B276" t="str">
            <v>Obras en curso</v>
          </cell>
        </row>
        <row r="277">
          <cell r="A277">
            <v>27291</v>
          </cell>
          <cell r="B277" t="str">
            <v>Costo</v>
          </cell>
        </row>
        <row r="278">
          <cell r="A278">
            <v>27292</v>
          </cell>
          <cell r="B278" t="str">
            <v>Revaluación</v>
          </cell>
        </row>
        <row r="279">
          <cell r="A279">
            <v>273</v>
          </cell>
          <cell r="B279" t="str">
            <v>Intangibles</v>
          </cell>
        </row>
        <row r="280">
          <cell r="A280">
            <v>2731</v>
          </cell>
          <cell r="B280" t="str">
            <v>Concesiones, licencias y derechos</v>
          </cell>
        </row>
        <row r="281">
          <cell r="A281">
            <v>27311</v>
          </cell>
          <cell r="B281" t="str">
            <v>Costo</v>
          </cell>
        </row>
        <row r="282">
          <cell r="A282">
            <v>27312</v>
          </cell>
          <cell r="B282" t="str">
            <v>Revaluación</v>
          </cell>
        </row>
        <row r="283">
          <cell r="A283">
            <v>2732</v>
          </cell>
          <cell r="B283" t="str">
            <v>Patentes y propiedad industrial</v>
          </cell>
        </row>
        <row r="284">
          <cell r="A284">
            <v>27321</v>
          </cell>
          <cell r="B284" t="str">
            <v>Costo</v>
          </cell>
        </row>
        <row r="285">
          <cell r="A285">
            <v>27322</v>
          </cell>
          <cell r="B285" t="str">
            <v>Revaluación</v>
          </cell>
        </row>
        <row r="286">
          <cell r="A286">
            <v>2733</v>
          </cell>
          <cell r="B286" t="str">
            <v>Programas de computadora (software)</v>
          </cell>
        </row>
        <row r="287">
          <cell r="A287">
            <v>27331</v>
          </cell>
          <cell r="B287" t="str">
            <v>Costo</v>
          </cell>
        </row>
        <row r="288">
          <cell r="A288">
            <v>27332</v>
          </cell>
          <cell r="B288" t="str">
            <v>Revaluación</v>
          </cell>
        </row>
        <row r="289">
          <cell r="A289">
            <v>2734</v>
          </cell>
          <cell r="B289" t="str">
            <v>Costos de exploración y desarrollo</v>
          </cell>
        </row>
        <row r="290">
          <cell r="A290">
            <v>27341</v>
          </cell>
          <cell r="B290" t="str">
            <v>Costo</v>
          </cell>
        </row>
        <row r="291">
          <cell r="A291">
            <v>27342</v>
          </cell>
          <cell r="B291" t="str">
            <v>Revaluación</v>
          </cell>
        </row>
        <row r="292">
          <cell r="A292">
            <v>2735</v>
          </cell>
          <cell r="B292" t="str">
            <v>Fórmulas, diseños y prototipos</v>
          </cell>
        </row>
        <row r="293">
          <cell r="A293">
            <v>27351</v>
          </cell>
          <cell r="B293" t="str">
            <v>Costo</v>
          </cell>
        </row>
        <row r="294">
          <cell r="A294">
            <v>27352</v>
          </cell>
          <cell r="B294" t="str">
            <v>Revaluación</v>
          </cell>
        </row>
        <row r="295">
          <cell r="A295">
            <v>2739</v>
          </cell>
          <cell r="B295" t="str">
            <v>Otros activos intangibles</v>
          </cell>
        </row>
        <row r="296">
          <cell r="A296">
            <v>27391</v>
          </cell>
          <cell r="B296" t="str">
            <v>Costo</v>
          </cell>
        </row>
        <row r="297">
          <cell r="A297">
            <v>27392</v>
          </cell>
          <cell r="B297" t="str">
            <v>Revaluación</v>
          </cell>
        </row>
        <row r="298">
          <cell r="A298">
            <v>274</v>
          </cell>
          <cell r="B298" t="str">
            <v>Activos biológicos</v>
          </cell>
        </row>
        <row r="299">
          <cell r="A299">
            <v>2741</v>
          </cell>
          <cell r="B299" t="str">
            <v>Activos biológicos en producción</v>
          </cell>
        </row>
        <row r="300">
          <cell r="A300">
            <v>27411</v>
          </cell>
          <cell r="B300" t="str">
            <v>Costo</v>
          </cell>
        </row>
        <row r="301">
          <cell r="A301">
            <v>27413</v>
          </cell>
          <cell r="B301" t="str">
            <v>Costos de financiación</v>
          </cell>
        </row>
        <row r="302">
          <cell r="A302">
            <v>27414</v>
          </cell>
          <cell r="B302" t="str">
            <v>Valor razonable</v>
          </cell>
        </row>
        <row r="303">
          <cell r="A303">
            <v>2742</v>
          </cell>
          <cell r="B303" t="str">
            <v>Activos biológicos en desarrollo</v>
          </cell>
        </row>
        <row r="304">
          <cell r="A304">
            <v>27421</v>
          </cell>
          <cell r="B304" t="str">
            <v>Costo</v>
          </cell>
        </row>
        <row r="305">
          <cell r="A305">
            <v>27423</v>
          </cell>
          <cell r="B305" t="str">
            <v>Costos de financiación</v>
          </cell>
        </row>
        <row r="306">
          <cell r="A306">
            <v>27424</v>
          </cell>
          <cell r="B306" t="str">
            <v>Valor razonable</v>
          </cell>
        </row>
        <row r="307">
          <cell r="A307">
            <v>275</v>
          </cell>
          <cell r="B307" t="str">
            <v>Depreciación acumulada – Propiedades de inversión</v>
          </cell>
        </row>
        <row r="308">
          <cell r="A308">
            <v>2752</v>
          </cell>
          <cell r="B308" t="str">
            <v>Edificaciones</v>
          </cell>
        </row>
        <row r="309">
          <cell r="A309">
            <v>27521</v>
          </cell>
          <cell r="B309" t="str">
            <v>Costo</v>
          </cell>
        </row>
        <row r="310">
          <cell r="A310">
            <v>27522</v>
          </cell>
          <cell r="B310" t="str">
            <v>Revaluación</v>
          </cell>
        </row>
        <row r="311">
          <cell r="A311">
            <v>27523</v>
          </cell>
          <cell r="B311" t="str">
            <v>Costo de financiación</v>
          </cell>
        </row>
        <row r="312">
          <cell r="A312">
            <v>276</v>
          </cell>
          <cell r="B312" t="str">
            <v>Depreciación acumulada – Propiedad, planta y equipo</v>
          </cell>
        </row>
        <row r="313">
          <cell r="A313">
            <v>2760</v>
          </cell>
          <cell r="B313" t="str">
            <v>Planta productora en producción</v>
          </cell>
        </row>
        <row r="314">
          <cell r="A314">
            <v>27601</v>
          </cell>
          <cell r="B314" t="str">
            <v>Costo</v>
          </cell>
        </row>
        <row r="315">
          <cell r="A315">
            <v>27602</v>
          </cell>
          <cell r="B315" t="str">
            <v>Revaluación</v>
          </cell>
        </row>
        <row r="316">
          <cell r="A316">
            <v>27603</v>
          </cell>
          <cell r="B316" t="str">
            <v>Costo de financiación
27604 Valor razonable</v>
          </cell>
        </row>
        <row r="317">
          <cell r="A317">
            <v>2762</v>
          </cell>
          <cell r="B317" t="str">
            <v>Edificaciones</v>
          </cell>
        </row>
        <row r="318">
          <cell r="A318">
            <v>27621</v>
          </cell>
          <cell r="B318" t="str">
            <v>Costo</v>
          </cell>
        </row>
        <row r="319">
          <cell r="A319">
            <v>27622</v>
          </cell>
          <cell r="B319" t="str">
            <v>Revaluación</v>
          </cell>
        </row>
        <row r="320">
          <cell r="A320">
            <v>27623</v>
          </cell>
          <cell r="B320" t="str">
            <v>Costo de financiación</v>
          </cell>
        </row>
        <row r="321">
          <cell r="A321">
            <v>2763</v>
          </cell>
          <cell r="B321" t="str">
            <v>Maquinarias y equipo de explotación</v>
          </cell>
        </row>
        <row r="322">
          <cell r="A322">
            <v>27631</v>
          </cell>
          <cell r="B322" t="str">
            <v>Costo</v>
          </cell>
        </row>
        <row r="323">
          <cell r="A323">
            <v>27632</v>
          </cell>
          <cell r="B323" t="str">
            <v>Revaluación</v>
          </cell>
        </row>
        <row r="324">
          <cell r="A324">
            <v>27633</v>
          </cell>
          <cell r="B324" t="str">
            <v>Costo de financiación</v>
          </cell>
        </row>
        <row r="325">
          <cell r="A325">
            <v>2764</v>
          </cell>
          <cell r="B325" t="str">
            <v>Unidades de transporte</v>
          </cell>
        </row>
        <row r="326">
          <cell r="A326">
            <v>27641</v>
          </cell>
          <cell r="B326" t="str">
            <v>Costo</v>
          </cell>
        </row>
        <row r="327">
          <cell r="A327">
            <v>27642</v>
          </cell>
          <cell r="B327" t="str">
            <v>Revaluación</v>
          </cell>
        </row>
        <row r="328">
          <cell r="A328">
            <v>2765</v>
          </cell>
          <cell r="B328" t="str">
            <v>Muebles y enseres</v>
          </cell>
        </row>
        <row r="329">
          <cell r="A329">
            <v>27651</v>
          </cell>
          <cell r="B329" t="str">
            <v>Costo</v>
          </cell>
        </row>
        <row r="330">
          <cell r="A330">
            <v>27652</v>
          </cell>
          <cell r="B330" t="str">
            <v>Revaluación</v>
          </cell>
        </row>
        <row r="331">
          <cell r="A331">
            <v>2766</v>
          </cell>
          <cell r="B331" t="str">
            <v>Equipos diversos</v>
          </cell>
        </row>
        <row r="332">
          <cell r="A332">
            <v>27661</v>
          </cell>
          <cell r="B332" t="str">
            <v>Costo</v>
          </cell>
        </row>
        <row r="333">
          <cell r="A333">
            <v>27662</v>
          </cell>
          <cell r="B333" t="str">
            <v>Revaluación</v>
          </cell>
        </row>
        <row r="334">
          <cell r="A334">
            <v>2767</v>
          </cell>
          <cell r="B334" t="str">
            <v>Herramientas y unidades de reemplazo</v>
          </cell>
        </row>
        <row r="335">
          <cell r="A335">
            <v>27671</v>
          </cell>
          <cell r="B335" t="str">
            <v>Costo</v>
          </cell>
        </row>
        <row r="336">
          <cell r="A336">
            <v>27672</v>
          </cell>
          <cell r="B336" t="str">
            <v>Revaluación</v>
          </cell>
        </row>
        <row r="337">
          <cell r="A337">
            <v>277</v>
          </cell>
          <cell r="B337" t="str">
            <v>Amortización acumulada – Intangibles</v>
          </cell>
        </row>
        <row r="338">
          <cell r="A338">
            <v>2771</v>
          </cell>
          <cell r="B338" t="str">
            <v>Concesiones, licencias y derechos</v>
          </cell>
        </row>
        <row r="339">
          <cell r="A339">
            <v>27711</v>
          </cell>
          <cell r="B339" t="str">
            <v>Costo</v>
          </cell>
        </row>
        <row r="340">
          <cell r="A340">
            <v>27712</v>
          </cell>
          <cell r="B340" t="str">
            <v>Revaluación</v>
          </cell>
        </row>
        <row r="341">
          <cell r="A341">
            <v>2772</v>
          </cell>
          <cell r="B341" t="str">
            <v>Patentes y propiedad industrial</v>
          </cell>
        </row>
        <row r="342">
          <cell r="A342">
            <v>27721</v>
          </cell>
          <cell r="B342" t="str">
            <v>Costo</v>
          </cell>
        </row>
        <row r="343">
          <cell r="A343">
            <v>27722</v>
          </cell>
          <cell r="B343" t="str">
            <v>Revaluación</v>
          </cell>
        </row>
        <row r="344">
          <cell r="A344">
            <v>2773</v>
          </cell>
          <cell r="B344" t="str">
            <v>Programas de computadora (software)</v>
          </cell>
        </row>
        <row r="345">
          <cell r="A345">
            <v>27731</v>
          </cell>
          <cell r="B345" t="str">
            <v>Costo</v>
          </cell>
        </row>
        <row r="346">
          <cell r="A346">
            <v>27732</v>
          </cell>
          <cell r="B346" t="str">
            <v>Revaluación</v>
          </cell>
        </row>
        <row r="347">
          <cell r="A347">
            <v>2774</v>
          </cell>
          <cell r="B347" t="str">
            <v>Costos de exploración y desarrollo</v>
          </cell>
        </row>
        <row r="348">
          <cell r="A348">
            <v>27741</v>
          </cell>
          <cell r="B348" t="str">
            <v>Costo</v>
          </cell>
        </row>
        <row r="349">
          <cell r="A349">
            <v>27742</v>
          </cell>
          <cell r="B349" t="str">
            <v>Revaluación</v>
          </cell>
        </row>
        <row r="350">
          <cell r="A350">
            <v>2775</v>
          </cell>
          <cell r="B350" t="str">
            <v>Fórmulas, diseños y prototipos</v>
          </cell>
        </row>
        <row r="351">
          <cell r="A351">
            <v>27751</v>
          </cell>
          <cell r="B351" t="str">
            <v>Costo</v>
          </cell>
        </row>
        <row r="352">
          <cell r="A352">
            <v>27752</v>
          </cell>
          <cell r="B352" t="str">
            <v>Revaluación</v>
          </cell>
        </row>
        <row r="353">
          <cell r="A353">
            <v>2779</v>
          </cell>
          <cell r="B353" t="str">
            <v>Otros activos intangibles</v>
          </cell>
        </row>
        <row r="354">
          <cell r="A354">
            <v>27791</v>
          </cell>
          <cell r="B354" t="str">
            <v>Costo</v>
          </cell>
        </row>
        <row r="355">
          <cell r="A355">
            <v>27792</v>
          </cell>
          <cell r="B355" t="str">
            <v>Revaluación</v>
          </cell>
        </row>
        <row r="356">
          <cell r="A356">
            <v>278</v>
          </cell>
          <cell r="B356" t="str">
            <v>Depreciación acumulada – Activos biológicos</v>
          </cell>
        </row>
        <row r="357">
          <cell r="A357">
            <v>2781</v>
          </cell>
          <cell r="B357" t="str">
            <v>Activos biológicos en producción</v>
          </cell>
        </row>
        <row r="358">
          <cell r="A358">
            <v>27811</v>
          </cell>
          <cell r="B358" t="str">
            <v>Costo</v>
          </cell>
        </row>
        <row r="359">
          <cell r="A359">
            <v>27813</v>
          </cell>
          <cell r="B359" t="str">
            <v>Costo de financiación</v>
          </cell>
        </row>
        <row r="360">
          <cell r="A360">
            <v>2782</v>
          </cell>
          <cell r="B360" t="str">
            <v>Activos biológicos en desarrollo</v>
          </cell>
        </row>
        <row r="361">
          <cell r="A361">
            <v>27821</v>
          </cell>
          <cell r="B361" t="str">
            <v>Costo</v>
          </cell>
        </row>
        <row r="362">
          <cell r="A362">
            <v>27823</v>
          </cell>
          <cell r="B362" t="str">
            <v>Costo de financiación</v>
          </cell>
        </row>
        <row r="363">
          <cell r="A363">
            <v>279</v>
          </cell>
          <cell r="B363" t="str">
            <v>Desvalorización acumulada</v>
          </cell>
        </row>
        <row r="364">
          <cell r="A364">
            <v>2791</v>
          </cell>
          <cell r="B364" t="str">
            <v>Propiedad de inversión</v>
          </cell>
        </row>
        <row r="365">
          <cell r="A365">
            <v>27910</v>
          </cell>
          <cell r="B365" t="str">
            <v>Planta productora en producción</v>
          </cell>
        </row>
        <row r="366">
          <cell r="A366">
            <v>27911</v>
          </cell>
          <cell r="B366" t="str">
            <v>Planta productora en desarrollo</v>
          </cell>
        </row>
        <row r="367">
          <cell r="A367">
            <v>27912</v>
          </cell>
          <cell r="B367" t="str">
            <v>Terrenos</v>
          </cell>
        </row>
        <row r="368">
          <cell r="A368">
            <v>27913</v>
          </cell>
          <cell r="B368" t="str">
            <v>Edificaciones</v>
          </cell>
        </row>
        <row r="369">
          <cell r="A369">
            <v>2793</v>
          </cell>
          <cell r="B369" t="str">
            <v>Propiedad, planta y equipo</v>
          </cell>
        </row>
        <row r="370">
          <cell r="A370">
            <v>27930</v>
          </cell>
          <cell r="B370" t="str">
            <v>Plantas productoras en producción</v>
          </cell>
        </row>
        <row r="371">
          <cell r="A371">
            <v>27931</v>
          </cell>
          <cell r="B371" t="str">
            <v>Planta productora en desarrollo</v>
          </cell>
        </row>
        <row r="372">
          <cell r="A372">
            <v>27932</v>
          </cell>
          <cell r="B372" t="str">
            <v>Terrenos</v>
          </cell>
        </row>
        <row r="373">
          <cell r="A373">
            <v>27933</v>
          </cell>
          <cell r="B373" t="str">
            <v>Edificaciones</v>
          </cell>
        </row>
        <row r="374">
          <cell r="A374">
            <v>27934</v>
          </cell>
          <cell r="B374" t="str">
            <v>Maquinarias y equipos de explotación</v>
          </cell>
        </row>
        <row r="375">
          <cell r="A375">
            <v>27935</v>
          </cell>
          <cell r="B375" t="str">
            <v>Unidades de transporte</v>
          </cell>
        </row>
        <row r="376">
          <cell r="A376">
            <v>27936</v>
          </cell>
          <cell r="B376" t="str">
            <v>Muebles y enseres</v>
          </cell>
        </row>
        <row r="377">
          <cell r="A377">
            <v>27937</v>
          </cell>
          <cell r="B377" t="str">
            <v>Equipos diversos</v>
          </cell>
        </row>
        <row r="378">
          <cell r="A378">
            <v>27938</v>
          </cell>
          <cell r="B378" t="str">
            <v>Herramientas y unidades de reemplazo</v>
          </cell>
        </row>
        <row r="379">
          <cell r="A379">
            <v>2794</v>
          </cell>
          <cell r="B379" t="str">
            <v>Intangibles</v>
          </cell>
        </row>
        <row r="380">
          <cell r="A380">
            <v>27941</v>
          </cell>
          <cell r="B380" t="str">
            <v>Concesiones, licencias y otros derechos</v>
          </cell>
        </row>
        <row r="381">
          <cell r="A381">
            <v>27942</v>
          </cell>
          <cell r="B381" t="str">
            <v>Patentes y propiedad industrial</v>
          </cell>
        </row>
        <row r="382">
          <cell r="A382">
            <v>27943</v>
          </cell>
          <cell r="B382" t="str">
            <v>Programas de computadora (software)</v>
          </cell>
        </row>
        <row r="383">
          <cell r="A383">
            <v>27944</v>
          </cell>
          <cell r="B383" t="str">
            <v>Costos de exploración y desarrollo</v>
          </cell>
        </row>
        <row r="384">
          <cell r="A384">
            <v>27945</v>
          </cell>
          <cell r="B384" t="str">
            <v>Fórmulas, diseños y prototipos</v>
          </cell>
        </row>
        <row r="385">
          <cell r="A385">
            <v>27949</v>
          </cell>
          <cell r="B385" t="str">
            <v>Otros activos intangibles</v>
          </cell>
        </row>
        <row r="386">
          <cell r="A386">
            <v>2795</v>
          </cell>
          <cell r="B386" t="str">
            <v>Activos biológicos</v>
          </cell>
        </row>
        <row r="387">
          <cell r="A387">
            <v>27951</v>
          </cell>
          <cell r="B387" t="str">
            <v>Activos biológicos en producción</v>
          </cell>
        </row>
        <row r="388">
          <cell r="A388">
            <v>27952</v>
          </cell>
          <cell r="B388" t="str">
            <v>Activos biológicos en desarrollo</v>
          </cell>
        </row>
        <row r="389">
          <cell r="A389">
            <v>28</v>
          </cell>
          <cell r="B389" t="str">
            <v>INVENTARIOS POR RECIBIR</v>
          </cell>
        </row>
        <row r="390">
          <cell r="A390">
            <v>281</v>
          </cell>
          <cell r="B390" t="str">
            <v>Mercaderías</v>
          </cell>
        </row>
        <row r="391">
          <cell r="A391">
            <v>284</v>
          </cell>
          <cell r="B391" t="str">
            <v>Materias primas</v>
          </cell>
        </row>
        <row r="392">
          <cell r="A392">
            <v>285</v>
          </cell>
          <cell r="B392" t="str">
            <v>Materiales auxiliares, suministros y repuestos</v>
          </cell>
        </row>
        <row r="393">
          <cell r="A393">
            <v>286</v>
          </cell>
          <cell r="B393" t="str">
            <v>Envases y embalajes</v>
          </cell>
        </row>
        <row r="394">
          <cell r="A394">
            <v>29</v>
          </cell>
          <cell r="B394" t="str">
            <v>DESVALORIZACIÓN DE INVENTARIOS</v>
          </cell>
        </row>
        <row r="395">
          <cell r="A395">
            <v>291</v>
          </cell>
          <cell r="B395" t="str">
            <v>Mercaderías</v>
          </cell>
        </row>
        <row r="396">
          <cell r="A396">
            <v>2911</v>
          </cell>
          <cell r="B396" t="str">
            <v>Mercaderías</v>
          </cell>
        </row>
        <row r="397">
          <cell r="A397">
            <v>29111</v>
          </cell>
          <cell r="B397" t="str">
            <v>Costo</v>
          </cell>
        </row>
        <row r="398">
          <cell r="A398">
            <v>292</v>
          </cell>
          <cell r="B398" t="str">
            <v>Productos terminados</v>
          </cell>
        </row>
        <row r="399">
          <cell r="A399">
            <v>2921</v>
          </cell>
          <cell r="B399" t="str">
            <v>Productos terminados</v>
          </cell>
        </row>
        <row r="400">
          <cell r="A400">
            <v>29211</v>
          </cell>
          <cell r="B400" t="str">
            <v>Costo</v>
          </cell>
        </row>
        <row r="401">
          <cell r="A401">
            <v>29213</v>
          </cell>
          <cell r="B401" t="str">
            <v>Costo de financiación</v>
          </cell>
        </row>
        <row r="402">
          <cell r="A402">
            <v>2925</v>
          </cell>
          <cell r="B402" t="str">
            <v>Inventario de servicios terminados</v>
          </cell>
        </row>
        <row r="403">
          <cell r="A403">
            <v>29251</v>
          </cell>
          <cell r="B403" t="str">
            <v>Costo</v>
          </cell>
        </row>
        <row r="404">
          <cell r="A404">
            <v>293</v>
          </cell>
          <cell r="B404" t="str">
            <v>Subproductos, desechos y desperdicios</v>
          </cell>
        </row>
        <row r="405">
          <cell r="A405">
            <v>2931</v>
          </cell>
          <cell r="B405" t="str">
            <v>Subproductos</v>
          </cell>
        </row>
        <row r="406">
          <cell r="A406">
            <v>2932</v>
          </cell>
          <cell r="B406" t="str">
            <v>Desechos y desperdicios</v>
          </cell>
        </row>
        <row r="407">
          <cell r="A407">
            <v>294</v>
          </cell>
          <cell r="B407" t="str">
            <v>Productos en proceso</v>
          </cell>
        </row>
        <row r="408">
          <cell r="A408">
            <v>2941</v>
          </cell>
          <cell r="B408" t="str">
            <v>Productos en proceso</v>
          </cell>
        </row>
        <row r="409">
          <cell r="A409">
            <v>29411</v>
          </cell>
          <cell r="B409" t="str">
            <v>Costo</v>
          </cell>
        </row>
        <row r="410">
          <cell r="A410">
            <v>29413</v>
          </cell>
          <cell r="B410" t="str">
            <v>Costo de financiación</v>
          </cell>
        </row>
        <row r="411">
          <cell r="A411">
            <v>2945</v>
          </cell>
          <cell r="B411" t="str">
            <v>Inventario de servicios en proceso</v>
          </cell>
        </row>
        <row r="412">
          <cell r="A412">
            <v>295</v>
          </cell>
          <cell r="B412" t="str">
            <v>Materias primas</v>
          </cell>
        </row>
        <row r="413">
          <cell r="A413">
            <v>2951</v>
          </cell>
          <cell r="B413" t="str">
            <v>Materias primas</v>
          </cell>
        </row>
        <row r="414">
          <cell r="A414">
            <v>29511</v>
          </cell>
          <cell r="B414" t="str">
            <v>Costo</v>
          </cell>
        </row>
        <row r="415">
          <cell r="A415">
            <v>296</v>
          </cell>
          <cell r="B415" t="str">
            <v>Materiales auxiliares, suministros y repuestos</v>
          </cell>
        </row>
        <row r="416">
          <cell r="A416">
            <v>2961</v>
          </cell>
          <cell r="B416" t="str">
            <v>Materiales auxiliares</v>
          </cell>
        </row>
        <row r="417">
          <cell r="A417">
            <v>2962</v>
          </cell>
          <cell r="B417" t="str">
            <v>Suministros</v>
          </cell>
        </row>
        <row r="418">
          <cell r="A418">
            <v>2963</v>
          </cell>
          <cell r="B418" t="str">
            <v>Repuestos</v>
          </cell>
        </row>
        <row r="419">
          <cell r="A419">
            <v>297</v>
          </cell>
          <cell r="B419" t="str">
            <v>Envases y embalajes</v>
          </cell>
        </row>
        <row r="420">
          <cell r="A420">
            <v>2971</v>
          </cell>
          <cell r="B420" t="str">
            <v>Envases</v>
          </cell>
        </row>
        <row r="421">
          <cell r="A421">
            <v>2972</v>
          </cell>
          <cell r="B421" t="str">
            <v>Embalajes</v>
          </cell>
        </row>
        <row r="422">
          <cell r="A422">
            <v>298</v>
          </cell>
          <cell r="B422" t="str">
            <v>Existencias por recibir</v>
          </cell>
        </row>
        <row r="423">
          <cell r="A423">
            <v>2981</v>
          </cell>
          <cell r="B423" t="str">
            <v>Mercaderías</v>
          </cell>
        </row>
        <row r="424">
          <cell r="A424">
            <v>2982</v>
          </cell>
          <cell r="B424" t="str">
            <v>Materias primas</v>
          </cell>
        </row>
        <row r="425">
          <cell r="A425">
            <v>2983</v>
          </cell>
          <cell r="B425" t="str">
            <v>Materiales auxiliares, suministros y repuestos</v>
          </cell>
        </row>
        <row r="426">
          <cell r="A426">
            <v>2984</v>
          </cell>
          <cell r="B426" t="str">
            <v>Envases y embalajes</v>
          </cell>
        </row>
        <row r="427">
          <cell r="A427">
            <v>30</v>
          </cell>
          <cell r="B427" t="str">
            <v>INVERSIONES MOBILIARIAS</v>
          </cell>
        </row>
        <row r="428">
          <cell r="A428">
            <v>301</v>
          </cell>
          <cell r="B428" t="str">
            <v>Inversiones a ser mantenidas hasta el vencimiento</v>
          </cell>
        </row>
        <row r="429">
          <cell r="A429">
            <v>3011</v>
          </cell>
          <cell r="B429" t="str">
            <v>Instrumentos financieros representativos de deuda</v>
          </cell>
        </row>
        <row r="430">
          <cell r="A430">
            <v>30111</v>
          </cell>
          <cell r="B430" t="str">
            <v>Costo</v>
          </cell>
        </row>
        <row r="431">
          <cell r="A431">
            <v>30114</v>
          </cell>
          <cell r="B431" t="str">
            <v>Valor razonable</v>
          </cell>
        </row>
        <row r="432">
          <cell r="A432">
            <v>302</v>
          </cell>
          <cell r="B432" t="str">
            <v>Instrumentos financieros representativos de derecho patrimonial</v>
          </cell>
        </row>
        <row r="433">
          <cell r="A433">
            <v>3021</v>
          </cell>
          <cell r="B433" t="str">
            <v>Certificados de suscripción preferente</v>
          </cell>
        </row>
        <row r="434">
          <cell r="A434">
            <v>3022</v>
          </cell>
          <cell r="B434" t="str">
            <v>Acciones representativas de capital social – Comunes</v>
          </cell>
        </row>
        <row r="435">
          <cell r="A435">
            <v>30221</v>
          </cell>
          <cell r="B435" t="str">
            <v>Costo</v>
          </cell>
        </row>
        <row r="436">
          <cell r="A436">
            <v>30224</v>
          </cell>
          <cell r="B436" t="str">
            <v>Valor razonable</v>
          </cell>
        </row>
        <row r="437">
          <cell r="A437">
            <v>30225</v>
          </cell>
          <cell r="B437" t="str">
            <v>Participación patrimonial</v>
          </cell>
        </row>
        <row r="438">
          <cell r="A438">
            <v>3023</v>
          </cell>
          <cell r="B438" t="str">
            <v>Acciones representativas de capital social – Preferentes</v>
          </cell>
        </row>
        <row r="439">
          <cell r="A439">
            <v>30231</v>
          </cell>
          <cell r="B439" t="str">
            <v>Costo</v>
          </cell>
        </row>
        <row r="440">
          <cell r="A440">
            <v>30234</v>
          </cell>
          <cell r="B440" t="str">
            <v>Valor razonable</v>
          </cell>
        </row>
        <row r="441">
          <cell r="A441">
            <v>30235</v>
          </cell>
          <cell r="B441" t="str">
            <v>Participación patrimonial</v>
          </cell>
        </row>
        <row r="442">
          <cell r="A442">
            <v>3024</v>
          </cell>
          <cell r="B442" t="str">
            <v>Acciones de inversión</v>
          </cell>
        </row>
        <row r="443">
          <cell r="A443">
            <v>30241</v>
          </cell>
          <cell r="B443" t="str">
            <v>Costo</v>
          </cell>
        </row>
        <row r="444">
          <cell r="A444">
            <v>30244</v>
          </cell>
          <cell r="B444" t="str">
            <v>Valor razonable</v>
          </cell>
        </row>
        <row r="445">
          <cell r="A445">
            <v>30245</v>
          </cell>
          <cell r="B445" t="str">
            <v>Participación patrimonial</v>
          </cell>
        </row>
        <row r="446">
          <cell r="A446">
            <v>3028</v>
          </cell>
          <cell r="B446" t="str">
            <v>Otros títulos representativos de patrimonio</v>
          </cell>
        </row>
        <row r="447">
          <cell r="A447">
            <v>30281</v>
          </cell>
          <cell r="B447" t="str">
            <v>Costo</v>
          </cell>
        </row>
        <row r="448">
          <cell r="A448">
            <v>30284</v>
          </cell>
          <cell r="B448" t="str">
            <v>Valor razonable</v>
          </cell>
        </row>
        <row r="449">
          <cell r="A449">
            <v>30285</v>
          </cell>
          <cell r="B449" t="str">
            <v>Participación patrimonial</v>
          </cell>
        </row>
        <row r="450">
          <cell r="A450">
            <v>303</v>
          </cell>
          <cell r="B450" t="str">
            <v>Certificados de participación en fondos - Cuotas</v>
          </cell>
        </row>
        <row r="451">
          <cell r="A451">
            <v>3031</v>
          </cell>
          <cell r="B451" t="str">
            <v>Fondos de inversión</v>
          </cell>
        </row>
        <row r="452">
          <cell r="A452">
            <v>30311</v>
          </cell>
          <cell r="B452" t="str">
            <v>Costo</v>
          </cell>
        </row>
        <row r="453">
          <cell r="A453">
            <v>30314</v>
          </cell>
          <cell r="B453" t="str">
            <v>Valor razonable</v>
          </cell>
        </row>
        <row r="454">
          <cell r="A454">
            <v>3032</v>
          </cell>
          <cell r="B454" t="str">
            <v>Fondos mutuos</v>
          </cell>
        </row>
        <row r="455">
          <cell r="A455">
            <v>30321</v>
          </cell>
          <cell r="B455" t="str">
            <v>Costo</v>
          </cell>
        </row>
        <row r="456">
          <cell r="A456">
            <v>30324</v>
          </cell>
          <cell r="B456" t="str">
            <v>Valor razonable</v>
          </cell>
        </row>
        <row r="457">
          <cell r="A457">
            <v>304</v>
          </cell>
          <cell r="B457" t="str">
            <v>Participaciones en acuerdos conjuntos</v>
          </cell>
        </row>
        <row r="458">
          <cell r="A458">
            <v>3041</v>
          </cell>
          <cell r="B458" t="str">
            <v>Operaciones conjuntas</v>
          </cell>
        </row>
        <row r="459">
          <cell r="A459">
            <v>30411</v>
          </cell>
          <cell r="B459" t="str">
            <v>Costo</v>
          </cell>
        </row>
        <row r="460">
          <cell r="A460">
            <v>30414</v>
          </cell>
          <cell r="B460" t="str">
            <v>Valor razonable</v>
          </cell>
        </row>
        <row r="461">
          <cell r="A461">
            <v>30415</v>
          </cell>
          <cell r="B461" t="str">
            <v>Participación patrimonial</v>
          </cell>
        </row>
        <row r="462">
          <cell r="A462">
            <v>3042</v>
          </cell>
          <cell r="B462" t="str">
            <v>Negocios conjuntos</v>
          </cell>
        </row>
        <row r="463">
          <cell r="A463">
            <v>30421</v>
          </cell>
          <cell r="B463" t="str">
            <v>Costo</v>
          </cell>
        </row>
        <row r="464">
          <cell r="A464">
            <v>30424</v>
          </cell>
          <cell r="B464" t="str">
            <v>Valor razonable</v>
          </cell>
        </row>
        <row r="465">
          <cell r="A465">
            <v>30425</v>
          </cell>
          <cell r="B465" t="str">
            <v>Participación patrimonial</v>
          </cell>
        </row>
        <row r="466">
          <cell r="A466">
            <v>308</v>
          </cell>
          <cell r="B466" t="str">
            <v>Inversiones mobiliarias – Acuerdos de compra</v>
          </cell>
        </row>
        <row r="467">
          <cell r="A467">
            <v>3081</v>
          </cell>
          <cell r="B467" t="str">
            <v>Instrumentos financieros representativos de deuda – Acuerdo de compra</v>
          </cell>
        </row>
        <row r="468">
          <cell r="A468">
            <v>30811</v>
          </cell>
          <cell r="B468" t="str">
            <v>Costo</v>
          </cell>
        </row>
        <row r="469">
          <cell r="A469">
            <v>30814</v>
          </cell>
          <cell r="B469" t="str">
            <v>Valor razonable</v>
          </cell>
        </row>
        <row r="470">
          <cell r="A470">
            <v>3082</v>
          </cell>
          <cell r="B470" t="str">
            <v>Instrumentos financieros representativos de derecho patrimonial –
Acuerdo de compra</v>
          </cell>
        </row>
        <row r="471">
          <cell r="A471">
            <v>30821</v>
          </cell>
          <cell r="B471" t="str">
            <v>Costo</v>
          </cell>
        </row>
        <row r="472">
          <cell r="A472">
            <v>30824</v>
          </cell>
          <cell r="B472" t="str">
            <v>Valor razonable</v>
          </cell>
        </row>
        <row r="473">
          <cell r="A473">
            <v>31</v>
          </cell>
          <cell r="B473" t="str">
            <v>PROPIEDADES DE INVERSIÓN</v>
          </cell>
        </row>
        <row r="474">
          <cell r="A474">
            <v>311</v>
          </cell>
          <cell r="B474" t="str">
            <v>Terrenos</v>
          </cell>
        </row>
        <row r="475">
          <cell r="A475">
            <v>3111</v>
          </cell>
          <cell r="B475" t="str">
            <v>Urbanos</v>
          </cell>
        </row>
        <row r="476">
          <cell r="A476">
            <v>31111</v>
          </cell>
          <cell r="B476" t="str">
            <v>Costo</v>
          </cell>
        </row>
        <row r="477">
          <cell r="A477">
            <v>31112</v>
          </cell>
          <cell r="B477" t="str">
            <v>Revaluación</v>
          </cell>
        </row>
        <row r="478">
          <cell r="A478">
            <v>31114</v>
          </cell>
          <cell r="B478" t="str">
            <v>Valor razonable</v>
          </cell>
        </row>
        <row r="479">
          <cell r="A479">
            <v>3112</v>
          </cell>
          <cell r="B479" t="str">
            <v>Rurales</v>
          </cell>
        </row>
        <row r="480">
          <cell r="A480">
            <v>31121</v>
          </cell>
          <cell r="B480" t="str">
            <v>Costo</v>
          </cell>
        </row>
        <row r="481">
          <cell r="A481">
            <v>31122</v>
          </cell>
          <cell r="B481" t="str">
            <v>Revaluación</v>
          </cell>
        </row>
        <row r="482">
          <cell r="A482">
            <v>31124</v>
          </cell>
          <cell r="B482" t="str">
            <v>Valor razonable</v>
          </cell>
        </row>
        <row r="483">
          <cell r="A483">
            <v>312</v>
          </cell>
          <cell r="B483" t="str">
            <v>Edificaciones</v>
          </cell>
        </row>
        <row r="484">
          <cell r="A484">
            <v>3121</v>
          </cell>
          <cell r="B484" t="str">
            <v>Edificaciones</v>
          </cell>
        </row>
        <row r="485">
          <cell r="A485">
            <v>31211</v>
          </cell>
          <cell r="B485" t="str">
            <v>Costo</v>
          </cell>
        </row>
        <row r="486">
          <cell r="A486">
            <v>31212</v>
          </cell>
          <cell r="B486" t="str">
            <v>Revaluación</v>
          </cell>
        </row>
        <row r="487">
          <cell r="A487">
            <v>31213</v>
          </cell>
          <cell r="B487" t="str">
            <v>Costos de financiación</v>
          </cell>
        </row>
        <row r="488">
          <cell r="A488">
            <v>31214</v>
          </cell>
          <cell r="B488" t="str">
            <v>Valor razonable</v>
          </cell>
        </row>
        <row r="489">
          <cell r="A489">
            <v>313</v>
          </cell>
          <cell r="B489" t="str">
            <v>Construcciones en curso</v>
          </cell>
        </row>
        <row r="490">
          <cell r="A490">
            <v>3131</v>
          </cell>
          <cell r="B490" t="str">
            <v>Edificaciones</v>
          </cell>
        </row>
        <row r="491">
          <cell r="A491">
            <v>31311</v>
          </cell>
          <cell r="B491" t="str">
            <v>Costo</v>
          </cell>
        </row>
        <row r="492">
          <cell r="A492">
            <v>31312</v>
          </cell>
          <cell r="B492" t="str">
            <v>Revaluación</v>
          </cell>
        </row>
        <row r="493">
          <cell r="A493">
            <v>31313</v>
          </cell>
          <cell r="B493" t="str">
            <v>Costos de financiación</v>
          </cell>
        </row>
        <row r="494">
          <cell r="A494">
            <v>31314</v>
          </cell>
          <cell r="B494" t="str">
            <v>Valor razonable</v>
          </cell>
        </row>
        <row r="495">
          <cell r="A495">
            <v>32</v>
          </cell>
          <cell r="B495" t="str">
            <v>ACTIVOS POR DERECHO DE USO</v>
          </cell>
        </row>
        <row r="496">
          <cell r="A496">
            <v>321</v>
          </cell>
          <cell r="B496" t="str">
            <v>Propiedades de inversión - Arrendamiento financiero</v>
          </cell>
        </row>
        <row r="497">
          <cell r="A497">
            <v>3211</v>
          </cell>
          <cell r="B497" t="str">
            <v>Terrenos</v>
          </cell>
        </row>
        <row r="498">
          <cell r="A498">
            <v>32111</v>
          </cell>
          <cell r="B498" t="str">
            <v>Costo</v>
          </cell>
        </row>
        <row r="499">
          <cell r="A499">
            <v>32112</v>
          </cell>
          <cell r="B499" t="str">
            <v>Revaluación</v>
          </cell>
        </row>
        <row r="500">
          <cell r="A500">
            <v>32114</v>
          </cell>
          <cell r="B500" t="str">
            <v>Valor razonable</v>
          </cell>
        </row>
        <row r="501">
          <cell r="A501">
            <v>3212</v>
          </cell>
          <cell r="B501" t="str">
            <v>Edificaciones</v>
          </cell>
        </row>
        <row r="502">
          <cell r="A502">
            <v>32121</v>
          </cell>
          <cell r="B502" t="str">
            <v>Costo</v>
          </cell>
        </row>
        <row r="503">
          <cell r="A503">
            <v>32122</v>
          </cell>
          <cell r="B503" t="str">
            <v>Revaluación</v>
          </cell>
        </row>
        <row r="504">
          <cell r="A504">
            <v>32123</v>
          </cell>
          <cell r="B504" t="str">
            <v>Costo de financiación</v>
          </cell>
        </row>
        <row r="505">
          <cell r="A505">
            <v>32124</v>
          </cell>
          <cell r="B505" t="str">
            <v>Valor razonable</v>
          </cell>
        </row>
        <row r="506">
          <cell r="A506">
            <v>322</v>
          </cell>
          <cell r="B506" t="str">
            <v>Propiedad, planta y equipo - Arrendamiento financiero</v>
          </cell>
        </row>
        <row r="507">
          <cell r="A507">
            <v>3220</v>
          </cell>
          <cell r="B507" t="str">
            <v>Planta productora en producción</v>
          </cell>
        </row>
        <row r="508">
          <cell r="A508">
            <v>32201</v>
          </cell>
          <cell r="B508" t="str">
            <v>Costo</v>
          </cell>
        </row>
        <row r="509">
          <cell r="A509">
            <v>32202</v>
          </cell>
          <cell r="B509" t="str">
            <v>Revaluación</v>
          </cell>
        </row>
        <row r="510">
          <cell r="A510">
            <v>32203</v>
          </cell>
          <cell r="B510" t="str">
            <v>Costo de financiación</v>
          </cell>
        </row>
        <row r="511">
          <cell r="A511">
            <v>3221</v>
          </cell>
          <cell r="B511" t="str">
            <v>Planta productora en desarrollo</v>
          </cell>
        </row>
        <row r="512">
          <cell r="A512">
            <v>32211</v>
          </cell>
          <cell r="B512" t="str">
            <v>Costo</v>
          </cell>
        </row>
        <row r="513">
          <cell r="A513">
            <v>32212</v>
          </cell>
          <cell r="B513" t="str">
            <v>Revaluación</v>
          </cell>
        </row>
        <row r="514">
          <cell r="A514">
            <v>32213</v>
          </cell>
          <cell r="B514" t="str">
            <v>Costo de financiación</v>
          </cell>
        </row>
        <row r="515">
          <cell r="A515">
            <v>3222</v>
          </cell>
          <cell r="B515" t="str">
            <v>Terrenos</v>
          </cell>
        </row>
        <row r="516">
          <cell r="A516">
            <v>32221</v>
          </cell>
          <cell r="B516" t="str">
            <v>Costo</v>
          </cell>
        </row>
        <row r="517">
          <cell r="A517">
            <v>32222</v>
          </cell>
          <cell r="B517" t="str">
            <v>Revaluación</v>
          </cell>
        </row>
        <row r="518">
          <cell r="A518">
            <v>3223</v>
          </cell>
          <cell r="B518" t="str">
            <v>Edificaciones</v>
          </cell>
        </row>
        <row r="519">
          <cell r="A519">
            <v>32231</v>
          </cell>
          <cell r="B519" t="str">
            <v>Costo</v>
          </cell>
        </row>
        <row r="520">
          <cell r="A520">
            <v>32232</v>
          </cell>
          <cell r="B520" t="str">
            <v>Revaluación</v>
          </cell>
        </row>
        <row r="521">
          <cell r="A521">
            <v>32233</v>
          </cell>
          <cell r="B521" t="str">
            <v>Costo de financiación</v>
          </cell>
        </row>
        <row r="522">
          <cell r="A522">
            <v>3224</v>
          </cell>
          <cell r="B522" t="str">
            <v>Maquinaria y equipo de explotación</v>
          </cell>
        </row>
        <row r="523">
          <cell r="A523">
            <v>32241</v>
          </cell>
          <cell r="B523" t="str">
            <v>Costo</v>
          </cell>
        </row>
        <row r="524">
          <cell r="A524">
            <v>32242</v>
          </cell>
          <cell r="B524" t="str">
            <v>Revaluación</v>
          </cell>
        </row>
        <row r="525">
          <cell r="A525">
            <v>32243</v>
          </cell>
          <cell r="B525" t="str">
            <v>Costo de financiación</v>
          </cell>
        </row>
        <row r="526">
          <cell r="A526">
            <v>3225</v>
          </cell>
          <cell r="B526" t="str">
            <v>Unidades de transporte</v>
          </cell>
        </row>
        <row r="527">
          <cell r="A527">
            <v>32251</v>
          </cell>
          <cell r="B527" t="str">
            <v>Costo</v>
          </cell>
        </row>
        <row r="528">
          <cell r="A528">
            <v>32252</v>
          </cell>
          <cell r="B528" t="str">
            <v>Revaluación</v>
          </cell>
        </row>
        <row r="529">
          <cell r="A529">
            <v>3226</v>
          </cell>
          <cell r="B529" t="str">
            <v>Muebles y enseres</v>
          </cell>
        </row>
        <row r="530">
          <cell r="A530">
            <v>32261</v>
          </cell>
          <cell r="B530" t="str">
            <v>Costo</v>
          </cell>
        </row>
        <row r="531">
          <cell r="A531">
            <v>32262</v>
          </cell>
          <cell r="B531" t="str">
            <v>Revaluación</v>
          </cell>
        </row>
        <row r="532">
          <cell r="A532">
            <v>3227</v>
          </cell>
          <cell r="B532" t="str">
            <v>Equipos diversos</v>
          </cell>
        </row>
        <row r="533">
          <cell r="A533">
            <v>32271</v>
          </cell>
          <cell r="B533" t="str">
            <v>Costo</v>
          </cell>
        </row>
        <row r="534">
          <cell r="A534">
            <v>32272</v>
          </cell>
          <cell r="B534" t="str">
            <v>Revaluación</v>
          </cell>
        </row>
        <row r="535">
          <cell r="A535">
            <v>3228</v>
          </cell>
          <cell r="B535" t="str">
            <v>Herramientas y unidades de reemplazo</v>
          </cell>
        </row>
        <row r="536">
          <cell r="A536">
            <v>32281</v>
          </cell>
          <cell r="B536" t="str">
            <v>Costo</v>
          </cell>
        </row>
        <row r="537">
          <cell r="A537">
            <v>32282</v>
          </cell>
          <cell r="B537" t="str">
            <v>Revaluación</v>
          </cell>
        </row>
        <row r="538">
          <cell r="A538">
            <v>323</v>
          </cell>
          <cell r="B538" t="str">
            <v>Propiedad, planta y equipo - Arrendamiento operativo</v>
          </cell>
        </row>
        <row r="539">
          <cell r="A539">
            <v>3230</v>
          </cell>
          <cell r="B539" t="str">
            <v>Planta productora en producción</v>
          </cell>
        </row>
        <row r="540">
          <cell r="A540">
            <v>32301</v>
          </cell>
          <cell r="B540" t="str">
            <v>Costo</v>
          </cell>
        </row>
        <row r="541">
          <cell r="A541">
            <v>32302</v>
          </cell>
          <cell r="B541" t="str">
            <v>Revaluación</v>
          </cell>
        </row>
        <row r="542">
          <cell r="A542">
            <v>3232</v>
          </cell>
          <cell r="B542" t="str">
            <v>Terrenos</v>
          </cell>
        </row>
        <row r="543">
          <cell r="A543">
            <v>32321</v>
          </cell>
          <cell r="B543" t="str">
            <v>Costo</v>
          </cell>
        </row>
        <row r="544">
          <cell r="A544">
            <v>3233</v>
          </cell>
          <cell r="B544" t="str">
            <v>Edificaciones</v>
          </cell>
        </row>
        <row r="545">
          <cell r="A545">
            <v>32331</v>
          </cell>
          <cell r="B545" t="str">
            <v>Costo</v>
          </cell>
        </row>
        <row r="546">
          <cell r="A546">
            <v>32332</v>
          </cell>
          <cell r="B546" t="str">
            <v>Revaluación</v>
          </cell>
        </row>
        <row r="547">
          <cell r="A547">
            <v>3234</v>
          </cell>
          <cell r="B547" t="str">
            <v>Maquinaria y equipo de explotación</v>
          </cell>
        </row>
        <row r="548">
          <cell r="A548">
            <v>32341</v>
          </cell>
          <cell r="B548" t="str">
            <v>Costo</v>
          </cell>
        </row>
        <row r="549">
          <cell r="A549">
            <v>32342</v>
          </cell>
          <cell r="B549" t="str">
            <v>Revaluación</v>
          </cell>
        </row>
        <row r="550">
          <cell r="A550">
            <v>3235</v>
          </cell>
          <cell r="B550" t="str">
            <v>Unidades de transporte</v>
          </cell>
        </row>
        <row r="551">
          <cell r="A551">
            <v>32351</v>
          </cell>
          <cell r="B551" t="str">
            <v>Costo</v>
          </cell>
        </row>
        <row r="552">
          <cell r="A552">
            <v>32352</v>
          </cell>
          <cell r="B552" t="str">
            <v>Revaluación</v>
          </cell>
        </row>
        <row r="553">
          <cell r="A553">
            <v>3236</v>
          </cell>
          <cell r="B553" t="str">
            <v>Equipos diversos</v>
          </cell>
        </row>
        <row r="554">
          <cell r="A554">
            <v>32361</v>
          </cell>
          <cell r="B554" t="str">
            <v>Costo</v>
          </cell>
        </row>
        <row r="555">
          <cell r="A555">
            <v>32362</v>
          </cell>
          <cell r="B555" t="str">
            <v>Revaluación</v>
          </cell>
        </row>
        <row r="556">
          <cell r="A556">
            <v>33</v>
          </cell>
          <cell r="B556" t="str">
            <v>PROPIEDAD, PLANTA Y EQUIPO</v>
          </cell>
        </row>
        <row r="557">
          <cell r="A557">
            <v>330</v>
          </cell>
          <cell r="B557" t="str">
            <v>Planta productora</v>
          </cell>
        </row>
        <row r="558">
          <cell r="A558">
            <v>3301</v>
          </cell>
          <cell r="B558" t="str">
            <v>Planta productora en producción</v>
          </cell>
        </row>
        <row r="559">
          <cell r="A559">
            <v>33011</v>
          </cell>
          <cell r="B559" t="str">
            <v>Costo</v>
          </cell>
        </row>
        <row r="560">
          <cell r="A560">
            <v>33012</v>
          </cell>
          <cell r="B560" t="str">
            <v>Revaluación</v>
          </cell>
        </row>
        <row r="561">
          <cell r="A561">
            <v>33013</v>
          </cell>
          <cell r="B561" t="str">
            <v>Costo de financiación</v>
          </cell>
        </row>
        <row r="562">
          <cell r="A562">
            <v>33014</v>
          </cell>
          <cell r="B562" t="str">
            <v>Valor razonable</v>
          </cell>
        </row>
        <row r="563">
          <cell r="A563">
            <v>3302</v>
          </cell>
          <cell r="B563" t="str">
            <v>Planta productora en desarrollo</v>
          </cell>
        </row>
        <row r="564">
          <cell r="A564">
            <v>33021</v>
          </cell>
          <cell r="B564" t="str">
            <v>Costo</v>
          </cell>
        </row>
        <row r="565">
          <cell r="A565">
            <v>33022</v>
          </cell>
          <cell r="B565" t="str">
            <v>Revaluación</v>
          </cell>
        </row>
        <row r="566">
          <cell r="A566">
            <v>33023</v>
          </cell>
          <cell r="B566" t="str">
            <v>Costo de financiación</v>
          </cell>
        </row>
        <row r="567">
          <cell r="A567">
            <v>33024</v>
          </cell>
          <cell r="B567" t="str">
            <v>Valor razonable</v>
          </cell>
        </row>
        <row r="568">
          <cell r="A568">
            <v>331</v>
          </cell>
          <cell r="B568" t="str">
            <v>Terrenos</v>
          </cell>
        </row>
        <row r="569">
          <cell r="A569">
            <v>3311</v>
          </cell>
          <cell r="B569" t="str">
            <v>Terrenos</v>
          </cell>
        </row>
        <row r="570">
          <cell r="A570">
            <v>33111</v>
          </cell>
          <cell r="B570" t="str">
            <v>Costo</v>
          </cell>
        </row>
        <row r="571">
          <cell r="A571">
            <v>33112</v>
          </cell>
          <cell r="B571" t="str">
            <v>Revaluación</v>
          </cell>
        </row>
        <row r="572">
          <cell r="A572">
            <v>332</v>
          </cell>
          <cell r="B572" t="str">
            <v>Edificaciones</v>
          </cell>
        </row>
        <row r="573">
          <cell r="A573">
            <v>3321</v>
          </cell>
          <cell r="B573" t="str">
            <v>Edificaciones</v>
          </cell>
        </row>
        <row r="574">
          <cell r="A574">
            <v>33211</v>
          </cell>
          <cell r="B574" t="str">
            <v>Costo</v>
          </cell>
        </row>
        <row r="575">
          <cell r="A575">
            <v>33212</v>
          </cell>
          <cell r="B575" t="str">
            <v>Revaluación</v>
          </cell>
        </row>
        <row r="576">
          <cell r="A576">
            <v>33213</v>
          </cell>
          <cell r="B576" t="str">
            <v>Costo de financiación</v>
          </cell>
        </row>
        <row r="577">
          <cell r="A577">
            <v>3324</v>
          </cell>
          <cell r="B577" t="str">
            <v>Instalaciones</v>
          </cell>
        </row>
        <row r="578">
          <cell r="A578">
            <v>33241</v>
          </cell>
          <cell r="B578" t="str">
            <v>Costo</v>
          </cell>
        </row>
        <row r="579">
          <cell r="A579">
            <v>33242</v>
          </cell>
          <cell r="B579" t="str">
            <v>Revaluación</v>
          </cell>
        </row>
        <row r="580">
          <cell r="A580">
            <v>33243</v>
          </cell>
          <cell r="B580" t="str">
            <v>Costo de financiación</v>
          </cell>
        </row>
        <row r="581">
          <cell r="A581">
            <v>3325</v>
          </cell>
          <cell r="B581" t="str">
            <v>Mejoras en locales arrendados.</v>
          </cell>
        </row>
        <row r="582">
          <cell r="A582">
            <v>33251</v>
          </cell>
          <cell r="B582" t="str">
            <v>Costo</v>
          </cell>
        </row>
        <row r="583">
          <cell r="A583">
            <v>33252</v>
          </cell>
          <cell r="B583" t="str">
            <v>Revaluación</v>
          </cell>
        </row>
        <row r="584">
          <cell r="A584">
            <v>33253</v>
          </cell>
          <cell r="B584" t="str">
            <v>Costo de Financiación</v>
          </cell>
        </row>
        <row r="585">
          <cell r="A585">
            <v>333</v>
          </cell>
          <cell r="B585" t="str">
            <v>Maquinaria y equipo de explotación</v>
          </cell>
        </row>
        <row r="586">
          <cell r="A586">
            <v>3331</v>
          </cell>
          <cell r="B586" t="str">
            <v>Maquinaria y equipo de explotación</v>
          </cell>
        </row>
        <row r="587">
          <cell r="A587">
            <v>33311</v>
          </cell>
          <cell r="B587" t="str">
            <v>Costo</v>
          </cell>
        </row>
        <row r="588">
          <cell r="A588">
            <v>33312</v>
          </cell>
          <cell r="B588" t="str">
            <v>Revaluación</v>
          </cell>
        </row>
        <row r="589">
          <cell r="A589">
            <v>33313</v>
          </cell>
          <cell r="B589" t="str">
            <v>Costo de financiación</v>
          </cell>
        </row>
        <row r="590">
          <cell r="A590">
            <v>334</v>
          </cell>
          <cell r="B590" t="str">
            <v>Unidades de transporte</v>
          </cell>
        </row>
        <row r="591">
          <cell r="A591">
            <v>3341</v>
          </cell>
          <cell r="B591" t="str">
            <v>Vehículos motorizados</v>
          </cell>
        </row>
        <row r="592">
          <cell r="A592">
            <v>33411</v>
          </cell>
          <cell r="B592" t="str">
            <v>Costo</v>
          </cell>
        </row>
        <row r="593">
          <cell r="A593">
            <v>33412</v>
          </cell>
          <cell r="B593" t="str">
            <v>Revaluación</v>
          </cell>
        </row>
        <row r="594">
          <cell r="A594">
            <v>3342</v>
          </cell>
          <cell r="B594" t="str">
            <v>Vehículos no motorizados</v>
          </cell>
        </row>
        <row r="595">
          <cell r="A595">
            <v>33421</v>
          </cell>
          <cell r="B595" t="str">
            <v>Costo</v>
          </cell>
        </row>
        <row r="596">
          <cell r="A596">
            <v>33422</v>
          </cell>
          <cell r="B596" t="str">
            <v>Revaluación</v>
          </cell>
        </row>
        <row r="597">
          <cell r="A597">
            <v>335</v>
          </cell>
          <cell r="B597" t="str">
            <v>Muebles y enseres</v>
          </cell>
        </row>
        <row r="598">
          <cell r="A598">
            <v>3351</v>
          </cell>
          <cell r="B598" t="str">
            <v>Muebles</v>
          </cell>
        </row>
        <row r="599">
          <cell r="A599">
            <v>33511</v>
          </cell>
          <cell r="B599" t="str">
            <v>Costo</v>
          </cell>
        </row>
        <row r="600">
          <cell r="A600">
            <v>33512</v>
          </cell>
          <cell r="B600" t="str">
            <v>Revaluación</v>
          </cell>
        </row>
        <row r="601">
          <cell r="A601">
            <v>3352</v>
          </cell>
          <cell r="B601" t="str">
            <v>Enseres</v>
          </cell>
        </row>
        <row r="602">
          <cell r="A602">
            <v>33521</v>
          </cell>
          <cell r="B602" t="str">
            <v>Costo</v>
          </cell>
        </row>
        <row r="603">
          <cell r="A603">
            <v>33522</v>
          </cell>
          <cell r="B603" t="str">
            <v>Revaluación</v>
          </cell>
        </row>
        <row r="604">
          <cell r="A604">
            <v>336</v>
          </cell>
          <cell r="B604" t="str">
            <v>Equipos diversos</v>
          </cell>
        </row>
        <row r="605">
          <cell r="A605">
            <v>3361</v>
          </cell>
          <cell r="B605" t="str">
            <v>Equipo para procesamiento de información</v>
          </cell>
        </row>
        <row r="606">
          <cell r="A606">
            <v>33611</v>
          </cell>
          <cell r="B606" t="str">
            <v>Costo</v>
          </cell>
        </row>
        <row r="607">
          <cell r="A607">
            <v>33612</v>
          </cell>
          <cell r="B607" t="str">
            <v>Revaluación</v>
          </cell>
        </row>
        <row r="608">
          <cell r="A608">
            <v>3362</v>
          </cell>
          <cell r="B608" t="str">
            <v>Equipo de comunicación</v>
          </cell>
        </row>
        <row r="609">
          <cell r="A609">
            <v>33621</v>
          </cell>
          <cell r="B609" t="str">
            <v>Costo</v>
          </cell>
        </row>
        <row r="610">
          <cell r="A610">
            <v>33622</v>
          </cell>
          <cell r="B610" t="str">
            <v>Revaluación</v>
          </cell>
        </row>
        <row r="611">
          <cell r="A611">
            <v>3363</v>
          </cell>
          <cell r="B611" t="str">
            <v>Equipo de seguridad</v>
          </cell>
        </row>
        <row r="612">
          <cell r="A612">
            <v>33631</v>
          </cell>
          <cell r="B612" t="str">
            <v>Costo</v>
          </cell>
        </row>
        <row r="613">
          <cell r="A613">
            <v>33632</v>
          </cell>
          <cell r="B613" t="str">
            <v>Revaluación</v>
          </cell>
        </row>
        <row r="614">
          <cell r="A614">
            <v>3364</v>
          </cell>
          <cell r="B614" t="str">
            <v>Equipo de medio ambiente</v>
          </cell>
        </row>
        <row r="615">
          <cell r="A615">
            <v>33641</v>
          </cell>
          <cell r="B615" t="str">
            <v>Costo</v>
          </cell>
        </row>
        <row r="616">
          <cell r="A616">
            <v>33642</v>
          </cell>
          <cell r="B616" t="str">
            <v>Revaluación</v>
          </cell>
        </row>
        <row r="617">
          <cell r="A617">
            <v>3369</v>
          </cell>
          <cell r="B617" t="str">
            <v>Otros equipos</v>
          </cell>
        </row>
        <row r="618">
          <cell r="A618">
            <v>33691</v>
          </cell>
          <cell r="B618" t="str">
            <v>Costo</v>
          </cell>
        </row>
        <row r="619">
          <cell r="A619">
            <v>33692</v>
          </cell>
          <cell r="B619" t="str">
            <v>Revaluación</v>
          </cell>
        </row>
        <row r="620">
          <cell r="A620">
            <v>337</v>
          </cell>
          <cell r="B620" t="str">
            <v>Herramientas y unidades de reemplazo</v>
          </cell>
        </row>
        <row r="621">
          <cell r="A621">
            <v>3371</v>
          </cell>
          <cell r="B621" t="str">
            <v>Herramientas</v>
          </cell>
        </row>
        <row r="622">
          <cell r="A622">
            <v>33711</v>
          </cell>
          <cell r="B622" t="str">
            <v>Costo</v>
          </cell>
        </row>
        <row r="623">
          <cell r="A623">
            <v>33712</v>
          </cell>
          <cell r="B623" t="str">
            <v>Revaluación</v>
          </cell>
        </row>
        <row r="624">
          <cell r="A624">
            <v>3372</v>
          </cell>
          <cell r="B624" t="str">
            <v>Unidades de reemplazo</v>
          </cell>
        </row>
        <row r="625">
          <cell r="A625">
            <v>33721</v>
          </cell>
          <cell r="B625" t="str">
            <v>Costo</v>
          </cell>
        </row>
        <row r="626">
          <cell r="A626">
            <v>33722</v>
          </cell>
          <cell r="B626" t="str">
            <v>Revaluación</v>
          </cell>
        </row>
        <row r="627">
          <cell r="A627">
            <v>338</v>
          </cell>
          <cell r="B627" t="str">
            <v>Unidades por recibir</v>
          </cell>
        </row>
        <row r="628">
          <cell r="A628">
            <v>3381</v>
          </cell>
          <cell r="B628" t="str">
            <v>Maquinaria y equipo de explotación</v>
          </cell>
        </row>
        <row r="629">
          <cell r="A629">
            <v>3382</v>
          </cell>
          <cell r="B629" t="str">
            <v>Equipo de transporte</v>
          </cell>
        </row>
        <row r="630">
          <cell r="A630">
            <v>3383</v>
          </cell>
          <cell r="B630" t="str">
            <v>Muebles y enseres</v>
          </cell>
        </row>
        <row r="631">
          <cell r="A631">
            <v>3386</v>
          </cell>
          <cell r="B631" t="str">
            <v>Equipos diversos</v>
          </cell>
        </row>
        <row r="632">
          <cell r="A632">
            <v>3387</v>
          </cell>
          <cell r="B632" t="str">
            <v>Herramientas y unidades de reemplazo</v>
          </cell>
        </row>
        <row r="633">
          <cell r="A633">
            <v>339</v>
          </cell>
          <cell r="B633" t="str">
            <v>Obras en curso</v>
          </cell>
        </row>
        <row r="634">
          <cell r="A634">
            <v>3391</v>
          </cell>
          <cell r="B634" t="str">
            <v>Adecuación de terrenos</v>
          </cell>
        </row>
        <row r="635">
          <cell r="A635">
            <v>3392</v>
          </cell>
          <cell r="B635" t="str">
            <v>Edificaciones en curso</v>
          </cell>
        </row>
        <row r="636">
          <cell r="A636">
            <v>33921</v>
          </cell>
          <cell r="B636" t="str">
            <v>Costo</v>
          </cell>
        </row>
        <row r="637">
          <cell r="A637">
            <v>33922</v>
          </cell>
          <cell r="B637" t="str">
            <v>Costo de financiación</v>
          </cell>
        </row>
        <row r="638">
          <cell r="A638">
            <v>3393</v>
          </cell>
          <cell r="B638" t="str">
            <v>Maquinaria en montaje</v>
          </cell>
        </row>
        <row r="639">
          <cell r="A639">
            <v>33931</v>
          </cell>
          <cell r="B639" t="str">
            <v>Costo</v>
          </cell>
        </row>
        <row r="640">
          <cell r="A640">
            <v>33932</v>
          </cell>
          <cell r="B640" t="str">
            <v>Costo de financiación</v>
          </cell>
        </row>
        <row r="641">
          <cell r="A641">
            <v>34</v>
          </cell>
          <cell r="B641" t="str">
            <v>INTANGIBLES</v>
          </cell>
        </row>
        <row r="642">
          <cell r="A642">
            <v>341</v>
          </cell>
          <cell r="B642" t="str">
            <v>Concesiones, licencias y otros derechos</v>
          </cell>
        </row>
        <row r="643">
          <cell r="A643">
            <v>3411</v>
          </cell>
          <cell r="B643" t="str">
            <v>Derechos por concesiones</v>
          </cell>
        </row>
        <row r="644">
          <cell r="A644">
            <v>34111</v>
          </cell>
          <cell r="B644" t="str">
            <v>Costo</v>
          </cell>
        </row>
        <row r="645">
          <cell r="A645">
            <v>34112</v>
          </cell>
          <cell r="B645" t="str">
            <v>Revaluación</v>
          </cell>
        </row>
        <row r="646">
          <cell r="A646">
            <v>3412</v>
          </cell>
          <cell r="B646" t="str">
            <v>Licencias</v>
          </cell>
        </row>
        <row r="647">
          <cell r="A647">
            <v>34121</v>
          </cell>
          <cell r="B647" t="str">
            <v>Costo</v>
          </cell>
        </row>
        <row r="648">
          <cell r="A648">
            <v>34122</v>
          </cell>
          <cell r="B648" t="str">
            <v>Revaluación</v>
          </cell>
        </row>
        <row r="649">
          <cell r="A649">
            <v>3419</v>
          </cell>
          <cell r="B649" t="str">
            <v>Otros derechos</v>
          </cell>
        </row>
        <row r="650">
          <cell r="A650">
            <v>34191</v>
          </cell>
          <cell r="B650" t="str">
            <v>Costo</v>
          </cell>
        </row>
        <row r="651">
          <cell r="A651">
            <v>34192</v>
          </cell>
          <cell r="B651" t="str">
            <v>Revaluación</v>
          </cell>
        </row>
        <row r="652">
          <cell r="A652">
            <v>342</v>
          </cell>
          <cell r="B652" t="str">
            <v>Patentes y propiedad industrial</v>
          </cell>
        </row>
        <row r="653">
          <cell r="A653">
            <v>3421</v>
          </cell>
          <cell r="B653" t="str">
            <v>Patentes</v>
          </cell>
        </row>
        <row r="654">
          <cell r="A654">
            <v>34211</v>
          </cell>
          <cell r="B654" t="str">
            <v>Costo</v>
          </cell>
        </row>
        <row r="655">
          <cell r="A655">
            <v>34212</v>
          </cell>
          <cell r="B655" t="str">
            <v>Revaluación</v>
          </cell>
        </row>
        <row r="656">
          <cell r="A656">
            <v>3422</v>
          </cell>
          <cell r="B656" t="str">
            <v>Marcas</v>
          </cell>
        </row>
        <row r="657">
          <cell r="A657">
            <v>34221</v>
          </cell>
          <cell r="B657" t="str">
            <v>Costo</v>
          </cell>
        </row>
        <row r="658">
          <cell r="A658">
            <v>34222</v>
          </cell>
          <cell r="B658" t="str">
            <v>Revaluación</v>
          </cell>
        </row>
        <row r="659">
          <cell r="A659">
            <v>343</v>
          </cell>
          <cell r="B659" t="str">
            <v>Programas de computadora (software)</v>
          </cell>
        </row>
        <row r="660">
          <cell r="A660">
            <v>3431</v>
          </cell>
          <cell r="B660" t="str">
            <v>Aplicaciones informáticas</v>
          </cell>
        </row>
        <row r="661">
          <cell r="A661">
            <v>34311</v>
          </cell>
          <cell r="B661" t="str">
            <v>Costo</v>
          </cell>
        </row>
        <row r="662">
          <cell r="A662">
            <v>34312</v>
          </cell>
          <cell r="B662" t="str">
            <v>Revaluación</v>
          </cell>
        </row>
        <row r="663">
          <cell r="A663">
            <v>344</v>
          </cell>
          <cell r="B663" t="str">
            <v>Costos de exploración y desarrollo</v>
          </cell>
        </row>
        <row r="664">
          <cell r="A664">
            <v>3441</v>
          </cell>
          <cell r="B664" t="str">
            <v>Costos de exploración</v>
          </cell>
        </row>
        <row r="665">
          <cell r="A665">
            <v>34411</v>
          </cell>
          <cell r="B665" t="str">
            <v>Costo</v>
          </cell>
        </row>
        <row r="666">
          <cell r="A666">
            <v>34412</v>
          </cell>
          <cell r="B666" t="str">
            <v>Revaluación</v>
          </cell>
        </row>
        <row r="667">
          <cell r="A667">
            <v>34413</v>
          </cell>
          <cell r="B667" t="str">
            <v>Costo de financiación</v>
          </cell>
        </row>
        <row r="668">
          <cell r="A668">
            <v>3442</v>
          </cell>
          <cell r="B668" t="str">
            <v>Costos de desarrollo</v>
          </cell>
        </row>
        <row r="669">
          <cell r="A669">
            <v>34421</v>
          </cell>
          <cell r="B669" t="str">
            <v>Costo</v>
          </cell>
        </row>
        <row r="670">
          <cell r="A670">
            <v>34422</v>
          </cell>
          <cell r="B670" t="str">
            <v>Revaluación</v>
          </cell>
        </row>
        <row r="671">
          <cell r="A671">
            <v>34423</v>
          </cell>
          <cell r="B671" t="str">
            <v>Costo de financiación</v>
          </cell>
        </row>
        <row r="672">
          <cell r="A672">
            <v>345</v>
          </cell>
          <cell r="B672" t="str">
            <v>Fórmulas, diseños y prototipos</v>
          </cell>
        </row>
        <row r="673">
          <cell r="A673">
            <v>3451</v>
          </cell>
          <cell r="B673" t="str">
            <v>Fórmulas</v>
          </cell>
        </row>
        <row r="674">
          <cell r="A674">
            <v>34511</v>
          </cell>
          <cell r="B674" t="str">
            <v>Costo</v>
          </cell>
        </row>
        <row r="675">
          <cell r="A675">
            <v>34512</v>
          </cell>
          <cell r="B675" t="str">
            <v>Revaluación</v>
          </cell>
        </row>
        <row r="676">
          <cell r="A676">
            <v>3452</v>
          </cell>
          <cell r="B676" t="str">
            <v>Diseños y prototipos</v>
          </cell>
        </row>
        <row r="677">
          <cell r="A677">
            <v>34521</v>
          </cell>
          <cell r="B677" t="str">
            <v>Costo</v>
          </cell>
        </row>
        <row r="678">
          <cell r="A678">
            <v>34522</v>
          </cell>
          <cell r="B678" t="str">
            <v>Revaluación</v>
          </cell>
        </row>
        <row r="679">
          <cell r="A679">
            <v>347</v>
          </cell>
          <cell r="B679" t="str">
            <v>Plusvalía mercantil</v>
          </cell>
        </row>
        <row r="680">
          <cell r="A680">
            <v>3471</v>
          </cell>
          <cell r="B680" t="str">
            <v>Plusvalía mercantil</v>
          </cell>
        </row>
        <row r="681">
          <cell r="A681">
            <v>349</v>
          </cell>
          <cell r="B681" t="str">
            <v>Otros activos intangibles</v>
          </cell>
        </row>
        <row r="682">
          <cell r="A682">
            <v>3491</v>
          </cell>
          <cell r="B682" t="str">
            <v>Otros activos intangibles</v>
          </cell>
        </row>
        <row r="683">
          <cell r="A683">
            <v>34911</v>
          </cell>
          <cell r="B683" t="str">
            <v>Costo</v>
          </cell>
        </row>
        <row r="684">
          <cell r="A684">
            <v>34912</v>
          </cell>
          <cell r="B684" t="str">
            <v>Revaluación</v>
          </cell>
        </row>
        <row r="685">
          <cell r="A685">
            <v>35</v>
          </cell>
          <cell r="B685" t="str">
            <v>ACTIVOS BIOLÓGICOS</v>
          </cell>
        </row>
        <row r="686">
          <cell r="A686">
            <v>351</v>
          </cell>
          <cell r="B686" t="str">
            <v>Activos biológicos en producción</v>
          </cell>
        </row>
        <row r="687">
          <cell r="A687">
            <v>3511</v>
          </cell>
          <cell r="B687" t="str">
            <v>De origen animal</v>
          </cell>
        </row>
        <row r="688">
          <cell r="A688">
            <v>35111</v>
          </cell>
          <cell r="B688" t="str">
            <v>Costo</v>
          </cell>
        </row>
        <row r="689">
          <cell r="A689">
            <v>35113</v>
          </cell>
          <cell r="B689" t="str">
            <v>Costo de financiación</v>
          </cell>
        </row>
        <row r="690">
          <cell r="A690">
            <v>35114</v>
          </cell>
          <cell r="B690" t="str">
            <v>Valor razonable</v>
          </cell>
        </row>
        <row r="691">
          <cell r="A691">
            <v>3512</v>
          </cell>
          <cell r="B691" t="str">
            <v>De origen vegetal</v>
          </cell>
        </row>
        <row r="692">
          <cell r="A692">
            <v>35121</v>
          </cell>
          <cell r="B692" t="str">
            <v>Costo</v>
          </cell>
        </row>
        <row r="693">
          <cell r="A693">
            <v>35123</v>
          </cell>
          <cell r="B693" t="str">
            <v>Costo de financiación</v>
          </cell>
        </row>
        <row r="694">
          <cell r="A694">
            <v>35124</v>
          </cell>
          <cell r="B694" t="str">
            <v>Valor razonable</v>
          </cell>
        </row>
        <row r="695">
          <cell r="A695">
            <v>352</v>
          </cell>
          <cell r="B695" t="str">
            <v>Activos biológicos en desarrollo</v>
          </cell>
        </row>
        <row r="696">
          <cell r="A696">
            <v>3521</v>
          </cell>
          <cell r="B696" t="str">
            <v>De origen animal</v>
          </cell>
        </row>
        <row r="697">
          <cell r="A697">
            <v>35211</v>
          </cell>
          <cell r="B697" t="str">
            <v>Costo</v>
          </cell>
        </row>
        <row r="698">
          <cell r="A698">
            <v>35213</v>
          </cell>
          <cell r="B698" t="str">
            <v>Costo de financiación</v>
          </cell>
        </row>
        <row r="699">
          <cell r="A699">
            <v>35214</v>
          </cell>
          <cell r="B699" t="str">
            <v>Valor razonable</v>
          </cell>
        </row>
        <row r="700">
          <cell r="A700">
            <v>3522</v>
          </cell>
          <cell r="B700" t="str">
            <v>De origen vegetal</v>
          </cell>
        </row>
        <row r="701">
          <cell r="A701">
            <v>35221</v>
          </cell>
          <cell r="B701" t="str">
            <v>Costo</v>
          </cell>
        </row>
        <row r="702">
          <cell r="A702">
            <v>35223</v>
          </cell>
          <cell r="B702" t="str">
            <v>Costo de financiación</v>
          </cell>
        </row>
        <row r="703">
          <cell r="A703">
            <v>35224</v>
          </cell>
          <cell r="B703" t="str">
            <v>Valor razonable</v>
          </cell>
        </row>
        <row r="704">
          <cell r="A704">
            <v>36</v>
          </cell>
          <cell r="B704" t="str">
            <v>DESVALORIZACIÓN DE ACTIVO INMOVILIZADO</v>
          </cell>
        </row>
        <row r="705">
          <cell r="A705">
            <v>361</v>
          </cell>
          <cell r="B705" t="str">
            <v>Desvalorización de propiedades de inversión</v>
          </cell>
        </row>
        <row r="706">
          <cell r="A706">
            <v>3611</v>
          </cell>
          <cell r="B706" t="str">
            <v>Terrenos</v>
          </cell>
        </row>
        <row r="707">
          <cell r="A707">
            <v>36111</v>
          </cell>
          <cell r="B707" t="str">
            <v>Costo</v>
          </cell>
        </row>
        <row r="708">
          <cell r="A708">
            <v>36112</v>
          </cell>
          <cell r="B708" t="str">
            <v>Revaluación</v>
          </cell>
        </row>
        <row r="709">
          <cell r="A709">
            <v>3612</v>
          </cell>
          <cell r="B709" t="str">
            <v>Edificaciones</v>
          </cell>
        </row>
        <row r="710">
          <cell r="A710">
            <v>36121</v>
          </cell>
          <cell r="B710" t="str">
            <v>Costo</v>
          </cell>
        </row>
        <row r="711">
          <cell r="A711">
            <v>36122</v>
          </cell>
          <cell r="B711" t="str">
            <v>Revaluación</v>
          </cell>
        </row>
        <row r="712">
          <cell r="A712">
            <v>36123</v>
          </cell>
          <cell r="B712" t="str">
            <v>Costo de financiación</v>
          </cell>
        </row>
        <row r="713">
          <cell r="A713">
            <v>3613</v>
          </cell>
          <cell r="B713" t="str">
            <v>Construcciones en curso - edificaciones</v>
          </cell>
        </row>
        <row r="714">
          <cell r="A714">
            <v>36131</v>
          </cell>
          <cell r="B714" t="str">
            <v>Costo</v>
          </cell>
        </row>
        <row r="715">
          <cell r="A715">
            <v>36132</v>
          </cell>
          <cell r="B715" t="str">
            <v>Revaluación</v>
          </cell>
        </row>
        <row r="716">
          <cell r="A716">
            <v>36133</v>
          </cell>
          <cell r="B716" t="str">
            <v>Costo de financiación</v>
          </cell>
        </row>
        <row r="717">
          <cell r="A717">
            <v>362</v>
          </cell>
          <cell r="B717" t="str">
            <v>Desvalorización de propiedades de inversión - Arrendamiento financiero</v>
          </cell>
        </row>
        <row r="718">
          <cell r="A718">
            <v>3621</v>
          </cell>
          <cell r="B718" t="str">
            <v>Terrenos</v>
          </cell>
        </row>
        <row r="719">
          <cell r="A719">
            <v>36211</v>
          </cell>
          <cell r="B719" t="str">
            <v>Costo</v>
          </cell>
        </row>
        <row r="720">
          <cell r="A720">
            <v>36212</v>
          </cell>
          <cell r="B720" t="str">
            <v>Revaluación</v>
          </cell>
        </row>
        <row r="721">
          <cell r="A721">
            <v>3622</v>
          </cell>
          <cell r="B721" t="str">
            <v>Edificaciones</v>
          </cell>
        </row>
        <row r="722">
          <cell r="A722">
            <v>36221</v>
          </cell>
          <cell r="B722" t="str">
            <v>Costo</v>
          </cell>
        </row>
        <row r="723">
          <cell r="A723">
            <v>36222</v>
          </cell>
          <cell r="B723" t="str">
            <v>Revaluación</v>
          </cell>
        </row>
        <row r="724">
          <cell r="A724">
            <v>36223</v>
          </cell>
          <cell r="B724" t="str">
            <v>Costo de financiación</v>
          </cell>
        </row>
        <row r="725">
          <cell r="A725">
            <v>363</v>
          </cell>
          <cell r="B725" t="str">
            <v>Desvalorización de propiedad, planta y equipo - Arrendamiento financiero</v>
          </cell>
        </row>
        <row r="726">
          <cell r="A726">
            <v>3631</v>
          </cell>
          <cell r="B726" t="str">
            <v>Terrenos</v>
          </cell>
        </row>
        <row r="727">
          <cell r="A727">
            <v>36311</v>
          </cell>
          <cell r="B727" t="str">
            <v>Costo</v>
          </cell>
        </row>
        <row r="728">
          <cell r="A728">
            <v>36312</v>
          </cell>
          <cell r="B728" t="str">
            <v>Revaluación</v>
          </cell>
        </row>
        <row r="729">
          <cell r="A729">
            <v>3632</v>
          </cell>
          <cell r="B729" t="str">
            <v>Edificaciones</v>
          </cell>
        </row>
        <row r="730">
          <cell r="A730">
            <v>36321</v>
          </cell>
          <cell r="B730" t="str">
            <v>Costo</v>
          </cell>
        </row>
        <row r="731">
          <cell r="A731">
            <v>36322</v>
          </cell>
          <cell r="B731" t="str">
            <v>Revaluación</v>
          </cell>
        </row>
        <row r="732">
          <cell r="A732">
            <v>36323</v>
          </cell>
          <cell r="B732" t="str">
            <v>Costo de financiación</v>
          </cell>
        </row>
        <row r="733">
          <cell r="A733">
            <v>3633</v>
          </cell>
          <cell r="B733" t="str">
            <v>Maquinaria y equipo de explotación</v>
          </cell>
        </row>
        <row r="734">
          <cell r="A734">
            <v>36331</v>
          </cell>
          <cell r="B734" t="str">
            <v>Costo</v>
          </cell>
        </row>
        <row r="735">
          <cell r="A735">
            <v>36332</v>
          </cell>
          <cell r="B735" t="str">
            <v>Revaluación</v>
          </cell>
        </row>
        <row r="736">
          <cell r="A736">
            <v>36333</v>
          </cell>
          <cell r="B736" t="str">
            <v>Costo de financiación</v>
          </cell>
        </row>
        <row r="737">
          <cell r="A737">
            <v>3634</v>
          </cell>
          <cell r="B737" t="str">
            <v>Unidades de transporte</v>
          </cell>
        </row>
        <row r="738">
          <cell r="A738">
            <v>36341</v>
          </cell>
          <cell r="B738" t="str">
            <v>Costo</v>
          </cell>
        </row>
        <row r="739">
          <cell r="A739">
            <v>36342</v>
          </cell>
          <cell r="B739" t="str">
            <v>Revaluación</v>
          </cell>
        </row>
        <row r="740">
          <cell r="A740">
            <v>3635</v>
          </cell>
          <cell r="B740" t="str">
            <v>Muebles y enseres</v>
          </cell>
        </row>
        <row r="741">
          <cell r="A741">
            <v>36351</v>
          </cell>
          <cell r="B741" t="str">
            <v>Costo</v>
          </cell>
        </row>
        <row r="742">
          <cell r="A742">
            <v>36352</v>
          </cell>
          <cell r="B742" t="str">
            <v>Revaluación</v>
          </cell>
        </row>
        <row r="743">
          <cell r="A743">
            <v>3636</v>
          </cell>
          <cell r="B743" t="str">
            <v>Equipos diversos</v>
          </cell>
        </row>
        <row r="744">
          <cell r="A744">
            <v>36361</v>
          </cell>
          <cell r="B744" t="str">
            <v>Costo</v>
          </cell>
        </row>
        <row r="745">
          <cell r="A745">
            <v>36362</v>
          </cell>
          <cell r="B745" t="str">
            <v>Revaluación</v>
          </cell>
        </row>
        <row r="746">
          <cell r="A746">
            <v>364</v>
          </cell>
          <cell r="B746" t="str">
            <v>Desvalorización de propiedad, planta y equipo</v>
          </cell>
        </row>
        <row r="747">
          <cell r="A747">
            <v>3640</v>
          </cell>
          <cell r="B747" t="str">
            <v>Planta productora en producción</v>
          </cell>
        </row>
        <row r="748">
          <cell r="A748">
            <v>36401</v>
          </cell>
          <cell r="B748" t="str">
            <v>Costo</v>
          </cell>
        </row>
        <row r="749">
          <cell r="A749">
            <v>36402</v>
          </cell>
          <cell r="B749" t="str">
            <v>Planta productora en producción - Revaluación</v>
          </cell>
        </row>
        <row r="750">
          <cell r="A750">
            <v>36403</v>
          </cell>
          <cell r="B750" t="str">
            <v>Planta productora en producción - Costo de financiación</v>
          </cell>
        </row>
        <row r="751">
          <cell r="A751">
            <v>33404</v>
          </cell>
          <cell r="B751" t="str">
            <v>Planta productora en producción - Valor razonable</v>
          </cell>
        </row>
        <row r="752">
          <cell r="A752">
            <v>36405</v>
          </cell>
          <cell r="B752" t="str">
            <v>Planta productora en desarrollo - Costo</v>
          </cell>
        </row>
        <row r="753">
          <cell r="A753">
            <v>36406</v>
          </cell>
          <cell r="B753" t="str">
            <v>Planta productora en desarrollo - Revaluación</v>
          </cell>
        </row>
        <row r="754">
          <cell r="A754">
            <v>36407</v>
          </cell>
          <cell r="B754" t="str">
            <v>Planta productora en desarrollo - Costo de financiación</v>
          </cell>
        </row>
        <row r="755">
          <cell r="A755">
            <v>36408</v>
          </cell>
          <cell r="B755" t="str">
            <v>Planta productora en desarrollo - Valor razonable</v>
          </cell>
        </row>
        <row r="756">
          <cell r="A756">
            <v>3641</v>
          </cell>
          <cell r="B756" t="str">
            <v>Terrenos</v>
          </cell>
        </row>
        <row r="757">
          <cell r="A757">
            <v>36411</v>
          </cell>
          <cell r="B757" t="str">
            <v>Costo</v>
          </cell>
        </row>
        <row r="758">
          <cell r="A758">
            <v>36412</v>
          </cell>
          <cell r="B758" t="str">
            <v>Revaluación</v>
          </cell>
        </row>
        <row r="759">
          <cell r="A759">
            <v>3642</v>
          </cell>
          <cell r="B759" t="str">
            <v>Edificaciones</v>
          </cell>
        </row>
        <row r="760">
          <cell r="A760">
            <v>36421</v>
          </cell>
          <cell r="B760" t="str">
            <v>Edificaciones - Costo</v>
          </cell>
        </row>
        <row r="761">
          <cell r="A761">
            <v>36422</v>
          </cell>
          <cell r="B761" t="str">
            <v>Edificaciones - Revaluación</v>
          </cell>
        </row>
        <row r="762">
          <cell r="A762">
            <v>36423</v>
          </cell>
          <cell r="B762" t="str">
            <v>Edificaciones - Costo de financiación</v>
          </cell>
        </row>
        <row r="763">
          <cell r="A763">
            <v>36424</v>
          </cell>
          <cell r="B763" t="str">
            <v>Instalaciones - Costo</v>
          </cell>
        </row>
        <row r="764">
          <cell r="A764">
            <v>36425</v>
          </cell>
          <cell r="B764" t="str">
            <v>Instalaciones - Revaluación</v>
          </cell>
        </row>
        <row r="765">
          <cell r="A765">
            <v>36426</v>
          </cell>
          <cell r="B765" t="str">
            <v>Instalaciones - Costo de financiación</v>
          </cell>
        </row>
        <row r="766">
          <cell r="A766">
            <v>36427</v>
          </cell>
          <cell r="B766" t="str">
            <v>Mejoras en locales arrendados - Costo</v>
          </cell>
        </row>
        <row r="767">
          <cell r="A767">
            <v>36428</v>
          </cell>
          <cell r="B767" t="str">
            <v>Mejoras en locales arrendados - Revaluación</v>
          </cell>
        </row>
        <row r="768">
          <cell r="A768">
            <v>36429</v>
          </cell>
          <cell r="B768" t="str">
            <v>Mejoras en locales arrendados - Costo de financiación</v>
          </cell>
        </row>
        <row r="769">
          <cell r="A769">
            <v>3643</v>
          </cell>
          <cell r="B769" t="str">
            <v>Maquinaria y equipo de explotación</v>
          </cell>
        </row>
        <row r="770">
          <cell r="A770">
            <v>36431</v>
          </cell>
          <cell r="B770" t="str">
            <v>Costo</v>
          </cell>
        </row>
        <row r="771">
          <cell r="A771">
            <v>36432</v>
          </cell>
          <cell r="B771" t="str">
            <v>Revaluación</v>
          </cell>
        </row>
        <row r="772">
          <cell r="A772">
            <v>36433</v>
          </cell>
          <cell r="B772" t="str">
            <v>Costo de financiación</v>
          </cell>
        </row>
        <row r="773">
          <cell r="A773">
            <v>3644</v>
          </cell>
          <cell r="B773" t="str">
            <v>Unidades de transporte</v>
          </cell>
        </row>
        <row r="774">
          <cell r="A774">
            <v>36441</v>
          </cell>
          <cell r="B774" t="str">
            <v>Costo</v>
          </cell>
        </row>
        <row r="775">
          <cell r="A775">
            <v>36442</v>
          </cell>
          <cell r="B775" t="str">
            <v>Revaluación</v>
          </cell>
        </row>
        <row r="776">
          <cell r="A776">
            <v>3645</v>
          </cell>
          <cell r="B776" t="str">
            <v>Muebles y enseres</v>
          </cell>
        </row>
        <row r="777">
          <cell r="A777">
            <v>36451</v>
          </cell>
          <cell r="B777" t="str">
            <v>Costo</v>
          </cell>
        </row>
        <row r="778">
          <cell r="A778">
            <v>36452</v>
          </cell>
          <cell r="B778" t="str">
            <v>Revaluación</v>
          </cell>
        </row>
        <row r="779">
          <cell r="A779">
            <v>3646</v>
          </cell>
          <cell r="B779" t="str">
            <v>Equipos diversos</v>
          </cell>
        </row>
        <row r="780">
          <cell r="A780">
            <v>36461</v>
          </cell>
          <cell r="B780" t="str">
            <v>Costo</v>
          </cell>
        </row>
        <row r="781">
          <cell r="A781">
            <v>36462</v>
          </cell>
          <cell r="B781" t="str">
            <v>Revaluación</v>
          </cell>
        </row>
        <row r="782">
          <cell r="A782">
            <v>3647</v>
          </cell>
          <cell r="B782" t="str">
            <v>Herramientas y unidades de reemplazo</v>
          </cell>
        </row>
        <row r="783">
          <cell r="A783">
            <v>36471</v>
          </cell>
          <cell r="B783" t="str">
            <v>Herramientas - Costo</v>
          </cell>
        </row>
        <row r="784">
          <cell r="A784">
            <v>38472</v>
          </cell>
          <cell r="B784" t="str">
            <v>Herramientas - Revaluación</v>
          </cell>
        </row>
        <row r="785">
          <cell r="A785">
            <v>38473</v>
          </cell>
          <cell r="B785" t="str">
            <v>Unidades de reemplazo - costo</v>
          </cell>
        </row>
        <row r="786">
          <cell r="A786">
            <v>38474</v>
          </cell>
          <cell r="B786" t="str">
            <v>Unidades de reemplazo - Revaluación</v>
          </cell>
        </row>
        <row r="787">
          <cell r="A787">
            <v>3649</v>
          </cell>
          <cell r="B787" t="str">
            <v>Obras en curso</v>
          </cell>
        </row>
        <row r="788">
          <cell r="A788">
            <v>36491</v>
          </cell>
          <cell r="B788" t="str">
            <v>Costo</v>
          </cell>
        </row>
        <row r="789">
          <cell r="A789">
            <v>36492</v>
          </cell>
          <cell r="B789" t="str">
            <v>Revaluación</v>
          </cell>
        </row>
        <row r="790">
          <cell r="A790">
            <v>365</v>
          </cell>
          <cell r="B790" t="str">
            <v>Desvalorización de intangibles</v>
          </cell>
        </row>
        <row r="791">
          <cell r="A791">
            <v>3651</v>
          </cell>
          <cell r="B791" t="str">
            <v>Concesiones, licencias y otros derechos</v>
          </cell>
        </row>
        <row r="792">
          <cell r="A792">
            <v>36511</v>
          </cell>
          <cell r="B792" t="str">
            <v>Costo</v>
          </cell>
        </row>
        <row r="793">
          <cell r="A793">
            <v>36512</v>
          </cell>
          <cell r="B793" t="str">
            <v>Revaluación</v>
          </cell>
        </row>
        <row r="794">
          <cell r="A794">
            <v>3652</v>
          </cell>
          <cell r="B794" t="str">
            <v>Patentes y propiedad industrial</v>
          </cell>
        </row>
        <row r="795">
          <cell r="A795">
            <v>36521</v>
          </cell>
          <cell r="B795" t="str">
            <v>Costo</v>
          </cell>
        </row>
        <row r="796">
          <cell r="A796">
            <v>36522</v>
          </cell>
          <cell r="B796" t="str">
            <v>Revaluación</v>
          </cell>
        </row>
        <row r="797">
          <cell r="A797">
            <v>3653</v>
          </cell>
          <cell r="B797" t="str">
            <v>Programas de computadora (software)</v>
          </cell>
        </row>
        <row r="798">
          <cell r="A798">
            <v>36531</v>
          </cell>
          <cell r="B798" t="str">
            <v>Costo</v>
          </cell>
        </row>
        <row r="799">
          <cell r="A799">
            <v>36532</v>
          </cell>
          <cell r="B799" t="str">
            <v>Revaluación</v>
          </cell>
        </row>
        <row r="800">
          <cell r="A800">
            <v>3654</v>
          </cell>
          <cell r="B800" t="str">
            <v>Costos de exploración y desarrollo</v>
          </cell>
        </row>
        <row r="801">
          <cell r="A801">
            <v>36541</v>
          </cell>
          <cell r="B801" t="str">
            <v>Costo</v>
          </cell>
        </row>
        <row r="802">
          <cell r="A802">
            <v>36542</v>
          </cell>
          <cell r="B802" t="str">
            <v>Revaluación</v>
          </cell>
        </row>
        <row r="803">
          <cell r="A803">
            <v>36543</v>
          </cell>
          <cell r="B803" t="str">
            <v>Costo de financiación</v>
          </cell>
        </row>
        <row r="804">
          <cell r="A804">
            <v>3655</v>
          </cell>
          <cell r="B804" t="str">
            <v>Fórmulas, diseños y prototipos</v>
          </cell>
        </row>
        <row r="805">
          <cell r="A805">
            <v>36551</v>
          </cell>
          <cell r="B805" t="str">
            <v>Costo</v>
          </cell>
        </row>
        <row r="806">
          <cell r="A806">
            <v>36552</v>
          </cell>
          <cell r="B806" t="str">
            <v>Revaluación</v>
          </cell>
        </row>
        <row r="807">
          <cell r="A807">
            <v>3657</v>
          </cell>
          <cell r="B807" t="str">
            <v>Plusvalía mercantil</v>
          </cell>
        </row>
        <row r="808">
          <cell r="A808">
            <v>3659</v>
          </cell>
          <cell r="B808" t="str">
            <v>Otros activos intangibles</v>
          </cell>
        </row>
        <row r="809">
          <cell r="A809">
            <v>36591</v>
          </cell>
          <cell r="B809" t="str">
            <v>Costo</v>
          </cell>
        </row>
        <row r="810">
          <cell r="A810">
            <v>36592</v>
          </cell>
          <cell r="B810" t="str">
            <v>Revaluación</v>
          </cell>
        </row>
        <row r="811">
          <cell r="A811">
            <v>366</v>
          </cell>
          <cell r="B811" t="str">
            <v>Desvalorización de activos biológicos</v>
          </cell>
        </row>
        <row r="812">
          <cell r="A812">
            <v>3661</v>
          </cell>
          <cell r="B812" t="str">
            <v>Activos biológicos en producción</v>
          </cell>
        </row>
        <row r="813">
          <cell r="A813">
            <v>36611</v>
          </cell>
          <cell r="B813" t="str">
            <v>Costo</v>
          </cell>
        </row>
        <row r="814">
          <cell r="A814">
            <v>36613</v>
          </cell>
          <cell r="B814" t="str">
            <v>Costo de financiación</v>
          </cell>
        </row>
        <row r="815">
          <cell r="A815">
            <v>3662</v>
          </cell>
          <cell r="B815" t="str">
            <v>Activos biológicos en desarrollo</v>
          </cell>
        </row>
        <row r="816">
          <cell r="A816">
            <v>36621</v>
          </cell>
          <cell r="B816" t="str">
            <v>Costo</v>
          </cell>
        </row>
        <row r="817">
          <cell r="A817">
            <v>36622</v>
          </cell>
          <cell r="B817" t="str">
            <v>Costo de financiación</v>
          </cell>
        </row>
        <row r="818">
          <cell r="A818">
            <v>367</v>
          </cell>
          <cell r="B818" t="str">
            <v>Desvalorización de inversiones mobiliarias</v>
          </cell>
        </row>
        <row r="819">
          <cell r="A819">
            <v>3671</v>
          </cell>
          <cell r="B819" t="str">
            <v>Inversiones a ser mantenidas hasta el vencimiento</v>
          </cell>
        </row>
        <row r="820">
          <cell r="A820">
            <v>36711</v>
          </cell>
          <cell r="B820" t="str">
            <v>Costo</v>
          </cell>
        </row>
        <row r="821">
          <cell r="A821">
            <v>3672</v>
          </cell>
          <cell r="B821" t="str">
            <v>Inversiones financieras representativas de derecho patrimonial</v>
          </cell>
        </row>
        <row r="822">
          <cell r="A822">
            <v>36721</v>
          </cell>
          <cell r="B822" t="str">
            <v>Costo</v>
          </cell>
        </row>
        <row r="823">
          <cell r="A823">
            <v>3673</v>
          </cell>
          <cell r="B823" t="str">
            <v>Otras inversiones financieras</v>
          </cell>
        </row>
        <row r="824">
          <cell r="A824">
            <v>36731</v>
          </cell>
          <cell r="B824" t="str">
            <v>Costo</v>
          </cell>
        </row>
        <row r="825">
          <cell r="A825">
            <v>37</v>
          </cell>
          <cell r="B825" t="str">
            <v>ACTIVO DIFERIDO</v>
          </cell>
        </row>
        <row r="826">
          <cell r="A826">
            <v>371</v>
          </cell>
          <cell r="B826" t="str">
            <v>Impuesto a la renta diferido</v>
          </cell>
        </row>
        <row r="827">
          <cell r="A827">
            <v>3711</v>
          </cell>
          <cell r="B827" t="str">
            <v>Impuesto a la renta diferido – Patrimonio</v>
          </cell>
        </row>
        <row r="828">
          <cell r="A828">
            <v>3712</v>
          </cell>
          <cell r="B828" t="str">
            <v>Impuesto a la renta diferido – Resultados</v>
          </cell>
        </row>
        <row r="829">
          <cell r="A829">
            <v>372</v>
          </cell>
          <cell r="B829" t="str">
            <v>Participaciones de los trabajadores diferidas</v>
          </cell>
        </row>
        <row r="830">
          <cell r="A830">
            <v>3721</v>
          </cell>
          <cell r="B830" t="str">
            <v>Participaciones de los trabajadores diferidas – Patrimonio</v>
          </cell>
        </row>
        <row r="831">
          <cell r="A831">
            <v>3722</v>
          </cell>
          <cell r="B831" t="str">
            <v>Participaciones de los trabajadores diferidas – Resultados</v>
          </cell>
        </row>
        <row r="832">
          <cell r="A832">
            <v>373</v>
          </cell>
          <cell r="B832" t="str">
            <v>Intereses diferidos</v>
          </cell>
        </row>
        <row r="833">
          <cell r="A833">
            <v>3731</v>
          </cell>
          <cell r="B833" t="str">
            <v>Intereses no devengados en transacciones con terceros</v>
          </cell>
        </row>
        <row r="834">
          <cell r="A834">
            <v>3732</v>
          </cell>
          <cell r="B834" t="str">
            <v>Intereses no devengados en medición a valor descontado</v>
          </cell>
        </row>
        <row r="835">
          <cell r="A835">
            <v>38</v>
          </cell>
          <cell r="B835" t="str">
            <v>OTROS ACTIVOS</v>
          </cell>
        </row>
        <row r="836">
          <cell r="A836">
            <v>381</v>
          </cell>
          <cell r="B836" t="str">
            <v>Bienes de arte y cultura</v>
          </cell>
        </row>
        <row r="837">
          <cell r="A837">
            <v>3811</v>
          </cell>
          <cell r="B837" t="str">
            <v>Obras de arte</v>
          </cell>
        </row>
        <row r="838">
          <cell r="A838">
            <v>3812</v>
          </cell>
          <cell r="B838" t="str">
            <v>Biblioteca</v>
          </cell>
        </row>
        <row r="839">
          <cell r="A839">
            <v>3813</v>
          </cell>
          <cell r="B839" t="str">
            <v>Otros</v>
          </cell>
        </row>
        <row r="840">
          <cell r="A840">
            <v>382</v>
          </cell>
          <cell r="B840" t="str">
            <v>Diversos</v>
          </cell>
        </row>
        <row r="841">
          <cell r="A841">
            <v>3821</v>
          </cell>
          <cell r="B841" t="str">
            <v>Monedas y joyas</v>
          </cell>
        </row>
        <row r="842">
          <cell r="A842">
            <v>3822</v>
          </cell>
          <cell r="B842" t="str">
            <v>Bienes entregados en comodato</v>
          </cell>
        </row>
        <row r="843">
          <cell r="A843">
            <v>3823</v>
          </cell>
          <cell r="B843" t="str">
            <v>Bienes recibidos en pago (adjudicados y realizables)</v>
          </cell>
        </row>
        <row r="844">
          <cell r="A844">
            <v>3829</v>
          </cell>
          <cell r="B844" t="str">
            <v>Otros</v>
          </cell>
        </row>
        <row r="845">
          <cell r="A845">
            <v>39</v>
          </cell>
          <cell r="B845" t="str">
            <v>DEPRECIACIÓN y AMORTIZACIÓN ACUMULADOS</v>
          </cell>
        </row>
        <row r="846">
          <cell r="A846">
            <v>391</v>
          </cell>
          <cell r="B846" t="str">
            <v>Depreciación acumulada propiedades de inversión</v>
          </cell>
        </row>
        <row r="847">
          <cell r="A847">
            <v>3911</v>
          </cell>
          <cell r="B847" t="str">
            <v>Edificaciones</v>
          </cell>
        </row>
        <row r="848">
          <cell r="A848">
            <v>39111</v>
          </cell>
          <cell r="B848" t="str">
            <v>Costo</v>
          </cell>
        </row>
        <row r="849">
          <cell r="A849">
            <v>39112</v>
          </cell>
          <cell r="B849" t="str">
            <v>Revaluación</v>
          </cell>
        </row>
        <row r="850">
          <cell r="A850">
            <v>39113</v>
          </cell>
          <cell r="B850" t="str">
            <v>Costo de financiación</v>
          </cell>
        </row>
        <row r="851">
          <cell r="A851">
            <v>392</v>
          </cell>
          <cell r="B851" t="str">
            <v>Depreciación acumulada propiedades de inversión - Arrendamiento financiero</v>
          </cell>
        </row>
        <row r="852">
          <cell r="A852">
            <v>3921</v>
          </cell>
          <cell r="B852" t="str">
            <v>Edificaciones</v>
          </cell>
        </row>
        <row r="853">
          <cell r="A853">
            <v>39211</v>
          </cell>
          <cell r="B853" t="str">
            <v>Costo</v>
          </cell>
        </row>
        <row r="854">
          <cell r="A854">
            <v>39212</v>
          </cell>
          <cell r="B854" t="str">
            <v>Revaluación</v>
          </cell>
        </row>
        <row r="855">
          <cell r="A855">
            <v>39213</v>
          </cell>
          <cell r="B855" t="str">
            <v>Costo de financiación</v>
          </cell>
        </row>
        <row r="856">
          <cell r="A856">
            <v>393</v>
          </cell>
          <cell r="B856" t="str">
            <v>Depreciación acumulada propiedad, planta y equipo - Arrendamiento financiero</v>
          </cell>
        </row>
        <row r="857">
          <cell r="A857">
            <v>3932</v>
          </cell>
          <cell r="B857" t="str">
            <v>Edificaciones</v>
          </cell>
        </row>
        <row r="858">
          <cell r="A858">
            <v>39321</v>
          </cell>
          <cell r="B858" t="str">
            <v>Costo</v>
          </cell>
        </row>
        <row r="859">
          <cell r="A859">
            <v>39322</v>
          </cell>
          <cell r="B859" t="str">
            <v>Revaluación</v>
          </cell>
        </row>
        <row r="860">
          <cell r="A860">
            <v>39323</v>
          </cell>
          <cell r="B860" t="str">
            <v>Costo de financiación</v>
          </cell>
        </row>
        <row r="861">
          <cell r="A861">
            <v>3933</v>
          </cell>
          <cell r="B861" t="str">
            <v>Maquinarias y equipos de explotación</v>
          </cell>
        </row>
        <row r="862">
          <cell r="A862">
            <v>39331</v>
          </cell>
          <cell r="B862" t="str">
            <v>Costo</v>
          </cell>
        </row>
        <row r="863">
          <cell r="A863">
            <v>39332</v>
          </cell>
          <cell r="B863" t="str">
            <v>Revaluación</v>
          </cell>
        </row>
        <row r="864">
          <cell r="A864">
            <v>39333</v>
          </cell>
          <cell r="B864" t="str">
            <v>Costo de financiación</v>
          </cell>
        </row>
        <row r="865">
          <cell r="A865">
            <v>3934</v>
          </cell>
          <cell r="B865" t="str">
            <v>Unidades de transporte</v>
          </cell>
        </row>
        <row r="866">
          <cell r="A866">
            <v>39341</v>
          </cell>
          <cell r="B866" t="str">
            <v>Costo</v>
          </cell>
        </row>
        <row r="867">
          <cell r="A867">
            <v>39342</v>
          </cell>
          <cell r="B867" t="str">
            <v>Revaluación</v>
          </cell>
        </row>
        <row r="868">
          <cell r="A868">
            <v>3935</v>
          </cell>
          <cell r="B868" t="str">
            <v>Muebles y enseres</v>
          </cell>
        </row>
        <row r="869">
          <cell r="A869">
            <v>39351</v>
          </cell>
          <cell r="B869" t="str">
            <v>Costo</v>
          </cell>
        </row>
        <row r="870">
          <cell r="A870">
            <v>38352</v>
          </cell>
          <cell r="B870" t="str">
            <v>Revaluación</v>
          </cell>
        </row>
        <row r="871">
          <cell r="A871">
            <v>3936</v>
          </cell>
          <cell r="B871" t="str">
            <v>Equipos diversos</v>
          </cell>
        </row>
        <row r="872">
          <cell r="A872">
            <v>39361</v>
          </cell>
          <cell r="B872" t="str">
            <v>Costo</v>
          </cell>
        </row>
        <row r="873">
          <cell r="A873">
            <v>39362</v>
          </cell>
          <cell r="B873" t="str">
            <v>Revaluación</v>
          </cell>
        </row>
        <row r="874">
          <cell r="A874">
            <v>394</v>
          </cell>
          <cell r="B874" t="str">
            <v>Depreciación acumulada - Arrendamiento operativo</v>
          </cell>
        </row>
        <row r="875">
          <cell r="A875">
            <v>3941</v>
          </cell>
          <cell r="B875" t="str">
            <v>Activos por derecho de uso - arrendamiento operativo</v>
          </cell>
        </row>
        <row r="876">
          <cell r="A876">
            <v>39410</v>
          </cell>
          <cell r="B876" t="str">
            <v>Plantas productoras</v>
          </cell>
        </row>
        <row r="877">
          <cell r="A877">
            <v>39411</v>
          </cell>
          <cell r="B877" t="str">
            <v>Terrenos</v>
          </cell>
        </row>
        <row r="878">
          <cell r="A878">
            <v>39412</v>
          </cell>
          <cell r="B878" t="str">
            <v>Edificaciones</v>
          </cell>
        </row>
        <row r="879">
          <cell r="A879">
            <v>39413</v>
          </cell>
          <cell r="B879" t="str">
            <v>Maquinarias y equipos de explotación</v>
          </cell>
        </row>
        <row r="880">
          <cell r="A880">
            <v>39414</v>
          </cell>
          <cell r="B880" t="str">
            <v>Unidades de transporte</v>
          </cell>
        </row>
        <row r="881">
          <cell r="A881">
            <v>39415</v>
          </cell>
          <cell r="B881" t="str">
            <v>Equipos diversos</v>
          </cell>
        </row>
        <row r="882">
          <cell r="A882">
            <v>395</v>
          </cell>
          <cell r="B882" t="str">
            <v>Depreciación acumulada de propiedad, planta y equipo</v>
          </cell>
        </row>
        <row r="883">
          <cell r="A883">
            <v>3952</v>
          </cell>
          <cell r="B883" t="str">
            <v>Depreciación acumulada - Costo</v>
          </cell>
        </row>
        <row r="884">
          <cell r="A884">
            <v>39520</v>
          </cell>
          <cell r="B884" t="str">
            <v>Plantas productoras</v>
          </cell>
        </row>
        <row r="885">
          <cell r="A885">
            <v>39521</v>
          </cell>
          <cell r="B885" t="str">
            <v>Edificaciones</v>
          </cell>
        </row>
        <row r="886">
          <cell r="A886">
            <v>39522</v>
          </cell>
          <cell r="B886" t="str">
            <v>Instalaciones</v>
          </cell>
        </row>
        <row r="887">
          <cell r="A887">
            <v>39523</v>
          </cell>
          <cell r="B887" t="str">
            <v>Mejoras en locales arrendados</v>
          </cell>
        </row>
        <row r="888">
          <cell r="A888">
            <v>39524</v>
          </cell>
          <cell r="B888" t="str">
            <v>Maquinarias y equipos de explotación</v>
          </cell>
        </row>
        <row r="889">
          <cell r="A889">
            <v>39525</v>
          </cell>
          <cell r="B889" t="str">
            <v>Unidades de transporte</v>
          </cell>
        </row>
        <row r="890">
          <cell r="A890">
            <v>39526</v>
          </cell>
          <cell r="B890" t="str">
            <v>Muebles y enseres</v>
          </cell>
        </row>
        <row r="891">
          <cell r="A891">
            <v>39527</v>
          </cell>
          <cell r="B891" t="str">
            <v>Equipos diversos</v>
          </cell>
        </row>
        <row r="892">
          <cell r="A892">
            <v>39528</v>
          </cell>
          <cell r="B892" t="str">
            <v>Herramientas</v>
          </cell>
        </row>
        <row r="893">
          <cell r="A893">
            <v>39529</v>
          </cell>
          <cell r="B893" t="str">
            <v>Unidades de reemplazo</v>
          </cell>
        </row>
        <row r="894">
          <cell r="A894">
            <v>3953</v>
          </cell>
          <cell r="B894" t="str">
            <v>Propiedad, planta y equipo - Revaluación</v>
          </cell>
        </row>
        <row r="895">
          <cell r="A895">
            <v>39530</v>
          </cell>
          <cell r="B895" t="str">
            <v>Plantas productoras</v>
          </cell>
        </row>
        <row r="896">
          <cell r="A896">
            <v>39531</v>
          </cell>
          <cell r="B896" t="str">
            <v>Edificaciones</v>
          </cell>
        </row>
        <row r="897">
          <cell r="A897">
            <v>39532</v>
          </cell>
          <cell r="B897" t="str">
            <v>Instalaciones</v>
          </cell>
        </row>
        <row r="898">
          <cell r="A898">
            <v>39533</v>
          </cell>
          <cell r="B898" t="str">
            <v>Mejoras en locales arrendados</v>
          </cell>
        </row>
        <row r="899">
          <cell r="A899">
            <v>39534</v>
          </cell>
          <cell r="B899" t="str">
            <v>Maquinarias y equipos de explotación</v>
          </cell>
        </row>
        <row r="900">
          <cell r="A900">
            <v>39535</v>
          </cell>
          <cell r="B900" t="str">
            <v>Unidades de transporte</v>
          </cell>
        </row>
        <row r="901">
          <cell r="A901">
            <v>39536</v>
          </cell>
          <cell r="B901" t="str">
            <v>Muebles y enseres</v>
          </cell>
        </row>
        <row r="902">
          <cell r="A902">
            <v>39537</v>
          </cell>
          <cell r="B902" t="str">
            <v>Equipos diversos</v>
          </cell>
        </row>
        <row r="903">
          <cell r="A903">
            <v>39538</v>
          </cell>
          <cell r="B903" t="str">
            <v>Herramientas y unidades de reemplazo</v>
          </cell>
        </row>
        <row r="904">
          <cell r="A904">
            <v>3954</v>
          </cell>
          <cell r="B904" t="str">
            <v>Propiedad, planta y equipo - Costo de financiación</v>
          </cell>
        </row>
        <row r="905">
          <cell r="A905">
            <v>39540</v>
          </cell>
          <cell r="B905" t="str">
            <v>Plantas productoras</v>
          </cell>
        </row>
        <row r="906">
          <cell r="A906">
            <v>39541</v>
          </cell>
          <cell r="B906" t="str">
            <v>Edificaciones</v>
          </cell>
        </row>
        <row r="907">
          <cell r="A907">
            <v>39542</v>
          </cell>
          <cell r="B907" t="str">
            <v>Maquinarias y equipos de explotación</v>
          </cell>
        </row>
        <row r="908">
          <cell r="A908">
            <v>3955</v>
          </cell>
          <cell r="B908" t="str">
            <v>Propiedad, planta y equipo - Valor razonable</v>
          </cell>
        </row>
        <row r="909">
          <cell r="A909">
            <v>39550</v>
          </cell>
          <cell r="B909" t="str">
            <v>Plantas productoras</v>
          </cell>
        </row>
        <row r="910">
          <cell r="A910">
            <v>396</v>
          </cell>
          <cell r="B910" t="str">
            <v>Amortización acumulada</v>
          </cell>
        </row>
        <row r="911">
          <cell r="A911">
            <v>3961</v>
          </cell>
          <cell r="B911" t="str">
            <v>Intangibles – Costo</v>
          </cell>
        </row>
        <row r="912">
          <cell r="A912">
            <v>39611</v>
          </cell>
          <cell r="B912" t="str">
            <v>Concesiones, licencias y otros derechos</v>
          </cell>
        </row>
        <row r="913">
          <cell r="A913">
            <v>39612</v>
          </cell>
          <cell r="B913" t="str">
            <v>Patentes y propiedad industrial</v>
          </cell>
        </row>
        <row r="914">
          <cell r="A914">
            <v>39613</v>
          </cell>
          <cell r="B914" t="str">
            <v>Programas de computadora (software)</v>
          </cell>
        </row>
        <row r="915">
          <cell r="A915">
            <v>39614</v>
          </cell>
          <cell r="B915" t="str">
            <v>Costos de exploración y desarrollo</v>
          </cell>
        </row>
        <row r="916">
          <cell r="A916">
            <v>39615</v>
          </cell>
          <cell r="B916" t="str">
            <v>Fórmulas, diseños y prototipos</v>
          </cell>
        </row>
        <row r="917">
          <cell r="A917">
            <v>39619</v>
          </cell>
          <cell r="B917" t="str">
            <v>Otros activos intangibles</v>
          </cell>
        </row>
        <row r="918">
          <cell r="A918">
            <v>3962</v>
          </cell>
          <cell r="B918" t="str">
            <v>Intangibles – Revaluación</v>
          </cell>
        </row>
        <row r="919">
          <cell r="A919">
            <v>39621</v>
          </cell>
          <cell r="B919" t="str">
            <v>Concesiones, licencias y otros derechos</v>
          </cell>
        </row>
        <row r="920">
          <cell r="A920">
            <v>39622</v>
          </cell>
          <cell r="B920" t="str">
            <v>Patentes y propiedad industrial</v>
          </cell>
        </row>
        <row r="921">
          <cell r="A921">
            <v>39623</v>
          </cell>
          <cell r="B921" t="str">
            <v>Programas de computadora (software)</v>
          </cell>
        </row>
        <row r="922">
          <cell r="A922">
            <v>39624</v>
          </cell>
          <cell r="B922" t="str">
            <v>Costos de exploración y desarrollo</v>
          </cell>
        </row>
        <row r="923">
          <cell r="A923">
            <v>39625</v>
          </cell>
          <cell r="B923" t="str">
            <v>Fórmulas, diseños y prototipos</v>
          </cell>
        </row>
        <row r="924">
          <cell r="A924">
            <v>39629</v>
          </cell>
          <cell r="B924" t="str">
            <v>Otros activos intangibles</v>
          </cell>
        </row>
        <row r="925">
          <cell r="A925">
            <v>3963</v>
          </cell>
          <cell r="B925" t="str">
            <v>Intangibles – Costos de financiación</v>
          </cell>
        </row>
        <row r="926">
          <cell r="A926">
            <v>39633</v>
          </cell>
          <cell r="B926" t="str">
            <v>Programas de computadora</v>
          </cell>
        </row>
        <row r="927">
          <cell r="A927">
            <v>39634</v>
          </cell>
          <cell r="B927" t="str">
            <v>Costos de exploración</v>
          </cell>
        </row>
        <row r="928">
          <cell r="A928">
            <v>39635</v>
          </cell>
          <cell r="B928" t="str">
            <v>Costos de desarrollo</v>
          </cell>
        </row>
        <row r="929">
          <cell r="A929">
            <v>398</v>
          </cell>
          <cell r="B929" t="str">
            <v>Depreciación acumulada - Activos biológicos en producción</v>
          </cell>
        </row>
        <row r="930">
          <cell r="A930">
            <v>3981</v>
          </cell>
          <cell r="B930" t="str">
            <v>Activos biológicos en producción - Costo</v>
          </cell>
        </row>
        <row r="931">
          <cell r="A931">
            <v>39811</v>
          </cell>
          <cell r="B931" t="str">
            <v>Activos biológicos en producción</v>
          </cell>
        </row>
        <row r="932">
          <cell r="A932">
            <v>40</v>
          </cell>
          <cell r="B932" t="str">
            <v>TRIBUTOS, CONTRAPRESTACIONES Y APORTES AL SISTEMA PÚBLICO DE
PENSIONES Y DE SALUD POR PAGAR</v>
          </cell>
        </row>
        <row r="933">
          <cell r="A933">
            <v>401</v>
          </cell>
          <cell r="B933" t="str">
            <v>Gobierno nacional</v>
          </cell>
        </row>
        <row r="934">
          <cell r="A934">
            <v>4011</v>
          </cell>
          <cell r="B934" t="str">
            <v>Impuesto general a las ventas</v>
          </cell>
        </row>
        <row r="935">
          <cell r="A935">
            <v>40111</v>
          </cell>
          <cell r="B935" t="str">
            <v>IGV – Cuenta propia</v>
          </cell>
        </row>
        <row r="936">
          <cell r="A936">
            <v>40112</v>
          </cell>
          <cell r="B936" t="str">
            <v>IGV – Servicios prestados por no domiciliados</v>
          </cell>
        </row>
        <row r="937">
          <cell r="A937">
            <v>40113</v>
          </cell>
          <cell r="B937" t="str">
            <v>IGV – Régimen de percepciones</v>
          </cell>
        </row>
        <row r="938">
          <cell r="A938">
            <v>40114</v>
          </cell>
          <cell r="B938" t="str">
            <v>IGV – Régimen de retenciones</v>
          </cell>
        </row>
        <row r="939">
          <cell r="A939">
            <v>40115</v>
          </cell>
          <cell r="B939" t="str">
            <v xml:space="preserve">IGV - Importaciones </v>
          </cell>
        </row>
        <row r="940">
          <cell r="A940">
            <v>40116</v>
          </cell>
          <cell r="B940" t="str">
            <v>IGV - Destinado a operaciones no gravadas</v>
          </cell>
        </row>
        <row r="941">
          <cell r="A941">
            <v>40117</v>
          </cell>
          <cell r="B941" t="str">
            <v>IGV - Destinado a operaciones comunes</v>
          </cell>
        </row>
        <row r="942">
          <cell r="A942">
            <v>4012</v>
          </cell>
          <cell r="B942" t="str">
            <v>Impuesto selectivo al consumo</v>
          </cell>
        </row>
        <row r="943">
          <cell r="A943">
            <v>4015</v>
          </cell>
          <cell r="B943" t="str">
            <v>Derechos aduaneros</v>
          </cell>
        </row>
        <row r="944">
          <cell r="A944">
            <v>40151</v>
          </cell>
          <cell r="B944" t="str">
            <v>Derechos arancelarios</v>
          </cell>
        </row>
        <row r="945">
          <cell r="A945">
            <v>40152</v>
          </cell>
          <cell r="B945" t="str">
            <v>Otros derechos arancelarios</v>
          </cell>
        </row>
        <row r="946">
          <cell r="A946">
            <v>4017</v>
          </cell>
          <cell r="B946" t="str">
            <v>Impuesto a la renta</v>
          </cell>
        </row>
        <row r="947">
          <cell r="A947">
            <v>40171</v>
          </cell>
          <cell r="B947" t="str">
            <v>Renta de tercera categoría</v>
          </cell>
        </row>
        <row r="948">
          <cell r="A948">
            <v>40172</v>
          </cell>
          <cell r="B948" t="str">
            <v>Renta de cuarta categoría</v>
          </cell>
        </row>
        <row r="949">
          <cell r="A949">
            <v>40173</v>
          </cell>
          <cell r="B949" t="str">
            <v>Renta de quinta categoría</v>
          </cell>
        </row>
        <row r="950">
          <cell r="A950">
            <v>40174</v>
          </cell>
          <cell r="B950" t="str">
            <v>Renta de no domiciliados</v>
          </cell>
        </row>
        <row r="951">
          <cell r="A951">
            <v>40175</v>
          </cell>
          <cell r="B951" t="str">
            <v>Otras retenciones</v>
          </cell>
        </row>
        <row r="952">
          <cell r="A952">
            <v>4018</v>
          </cell>
          <cell r="B952" t="str">
            <v>Otros impuestos y contraprestaciones</v>
          </cell>
        </row>
        <row r="953">
          <cell r="A953">
            <v>40181</v>
          </cell>
          <cell r="B953" t="str">
            <v>Impuesto a las transacciones financieras</v>
          </cell>
        </row>
        <row r="954">
          <cell r="A954">
            <v>40182</v>
          </cell>
          <cell r="B954" t="str">
            <v>Impuesto a los juegos de casino y tragamonedas</v>
          </cell>
        </row>
        <row r="955">
          <cell r="A955">
            <v>40183</v>
          </cell>
          <cell r="B955" t="str">
            <v>Tasas por la prestación de servicios públicos</v>
          </cell>
        </row>
        <row r="956">
          <cell r="A956">
            <v>40184</v>
          </cell>
          <cell r="B956" t="str">
            <v>Regalías</v>
          </cell>
        </row>
        <row r="957">
          <cell r="A957">
            <v>40185</v>
          </cell>
          <cell r="B957" t="str">
            <v>Impuesto a los dividendos</v>
          </cell>
        </row>
        <row r="958">
          <cell r="A958">
            <v>40186</v>
          </cell>
          <cell r="B958" t="str">
            <v>Impuesto temporal a los activos netos</v>
          </cell>
        </row>
        <row r="959">
          <cell r="A959">
            <v>40189</v>
          </cell>
          <cell r="B959" t="str">
            <v>Otros impuestos</v>
          </cell>
        </row>
        <row r="960">
          <cell r="A960">
            <v>402</v>
          </cell>
          <cell r="B960" t="str">
            <v>Certificados tributarios</v>
          </cell>
        </row>
        <row r="961">
          <cell r="A961">
            <v>403</v>
          </cell>
          <cell r="B961" t="str">
            <v>Instituciones públicas</v>
          </cell>
        </row>
        <row r="962">
          <cell r="A962">
            <v>4031</v>
          </cell>
          <cell r="B962" t="str">
            <v>ESSALUD</v>
          </cell>
        </row>
        <row r="963">
          <cell r="A963">
            <v>4032</v>
          </cell>
          <cell r="B963" t="str">
            <v>ONP</v>
          </cell>
        </row>
        <row r="964">
          <cell r="A964">
            <v>4033</v>
          </cell>
          <cell r="B964" t="str">
            <v>Contribución al SENATI</v>
          </cell>
        </row>
        <row r="965">
          <cell r="A965">
            <v>4034</v>
          </cell>
          <cell r="B965" t="str">
            <v>Contribución al SENCICO</v>
          </cell>
        </row>
        <row r="966">
          <cell r="A966">
            <v>4039</v>
          </cell>
          <cell r="B966" t="str">
            <v>Otras instituciones</v>
          </cell>
        </row>
        <row r="967">
          <cell r="A967">
            <v>405</v>
          </cell>
          <cell r="B967" t="str">
            <v>Gobiernos regionales</v>
          </cell>
        </row>
        <row r="968">
          <cell r="A968">
            <v>406</v>
          </cell>
          <cell r="B968" t="str">
            <v>Gobiernos locales</v>
          </cell>
        </row>
        <row r="969">
          <cell r="A969">
            <v>4061</v>
          </cell>
          <cell r="B969" t="str">
            <v>Impuestos</v>
          </cell>
        </row>
        <row r="970">
          <cell r="A970">
            <v>40611</v>
          </cell>
          <cell r="B970" t="str">
            <v>Impuesto al patrimonio vehicular</v>
          </cell>
        </row>
        <row r="971">
          <cell r="A971">
            <v>40612</v>
          </cell>
          <cell r="B971" t="str">
            <v>Impuesto a las apuestas</v>
          </cell>
        </row>
        <row r="972">
          <cell r="A972">
            <v>40613</v>
          </cell>
          <cell r="B972" t="str">
            <v>Impuesto a los juegos</v>
          </cell>
        </row>
        <row r="973">
          <cell r="A973">
            <v>40614</v>
          </cell>
          <cell r="B973" t="str">
            <v>Impuesto de alcabala</v>
          </cell>
        </row>
        <row r="974">
          <cell r="A974">
            <v>40615</v>
          </cell>
          <cell r="B974" t="str">
            <v>Impuesto predial</v>
          </cell>
        </row>
        <row r="975">
          <cell r="A975">
            <v>40616</v>
          </cell>
          <cell r="B975" t="str">
            <v>Impuesto a los espectáculos públicos no deportivos</v>
          </cell>
        </row>
        <row r="976">
          <cell r="A976">
            <v>4062</v>
          </cell>
          <cell r="B976" t="str">
            <v>Contribuciones</v>
          </cell>
        </row>
        <row r="977">
          <cell r="A977">
            <v>4063</v>
          </cell>
          <cell r="B977" t="str">
            <v>Tasas</v>
          </cell>
        </row>
        <row r="978">
          <cell r="A978">
            <v>40631</v>
          </cell>
          <cell r="B978" t="str">
            <v>Licencia de apertura de establecimientos</v>
          </cell>
        </row>
        <row r="979">
          <cell r="A979">
            <v>40632</v>
          </cell>
          <cell r="B979" t="str">
            <v>Transporte público</v>
          </cell>
        </row>
        <row r="980">
          <cell r="A980">
            <v>40633</v>
          </cell>
          <cell r="B980" t="str">
            <v>Estacionamiento de vehículos</v>
          </cell>
        </row>
        <row r="981">
          <cell r="A981">
            <v>40634</v>
          </cell>
          <cell r="B981" t="str">
            <v>Servicios públicos o arbitrios</v>
          </cell>
        </row>
        <row r="982">
          <cell r="A982">
            <v>40635</v>
          </cell>
          <cell r="B982" t="str">
            <v>Servicios administrativos o derechos</v>
          </cell>
        </row>
        <row r="983">
          <cell r="A983">
            <v>409</v>
          </cell>
          <cell r="B983" t="str">
            <v>Otros costos administrativos e intereses</v>
          </cell>
        </row>
        <row r="984">
          <cell r="A984">
            <v>41</v>
          </cell>
          <cell r="B984" t="str">
            <v>REMUNERACIONES Y PARTICIPACIONES POR PAGAR</v>
          </cell>
        </row>
        <row r="985">
          <cell r="A985">
            <v>411</v>
          </cell>
          <cell r="B985" t="str">
            <v>Remuneraciones por pagar</v>
          </cell>
        </row>
        <row r="986">
          <cell r="A986">
            <v>4111</v>
          </cell>
          <cell r="B986" t="str">
            <v>Sueldos y salarios por pagar</v>
          </cell>
        </row>
        <row r="987">
          <cell r="A987">
            <v>4112</v>
          </cell>
          <cell r="B987" t="str">
            <v>Comisiones por pagar</v>
          </cell>
        </row>
        <row r="988">
          <cell r="A988">
            <v>4113</v>
          </cell>
          <cell r="B988" t="str">
            <v>Remuneraciones en especie por pagar</v>
          </cell>
        </row>
        <row r="989">
          <cell r="A989">
            <v>4114</v>
          </cell>
          <cell r="B989" t="str">
            <v>Gratificaciones por pagar</v>
          </cell>
        </row>
        <row r="990">
          <cell r="A990">
            <v>4115</v>
          </cell>
          <cell r="B990" t="str">
            <v>Vacaciones por pagar</v>
          </cell>
        </row>
        <row r="991">
          <cell r="A991">
            <v>413</v>
          </cell>
          <cell r="B991" t="str">
            <v>Participaciones de los trabajadores por pagar</v>
          </cell>
        </row>
        <row r="992">
          <cell r="A992">
            <v>415</v>
          </cell>
          <cell r="B992" t="str">
            <v>Beneficios sociales de los trabajadores por pagar</v>
          </cell>
        </row>
        <row r="993">
          <cell r="A993">
            <v>4151</v>
          </cell>
          <cell r="B993" t="str">
            <v>Compensación por tiempo de servicios</v>
          </cell>
        </row>
        <row r="994">
          <cell r="A994">
            <v>4152</v>
          </cell>
          <cell r="B994" t="str">
            <v>Adelanto de compensación por tiempo de servicios</v>
          </cell>
        </row>
        <row r="995">
          <cell r="A995">
            <v>4153</v>
          </cell>
          <cell r="B995" t="str">
            <v>Pensiones y jubilaciones</v>
          </cell>
        </row>
        <row r="996">
          <cell r="A996">
            <v>417</v>
          </cell>
          <cell r="B996" t="str">
            <v>Administradoras de fondos de pensiones</v>
          </cell>
        </row>
        <row r="997">
          <cell r="A997">
            <v>419</v>
          </cell>
          <cell r="B997" t="str">
            <v>Otras remuneraciones y participaciones por pagar</v>
          </cell>
        </row>
        <row r="998">
          <cell r="A998">
            <v>42</v>
          </cell>
          <cell r="B998" t="str">
            <v>CUENTAS POR PAGAR COMERCIALES TERCEROS</v>
          </cell>
        </row>
        <row r="999">
          <cell r="A999">
            <v>421</v>
          </cell>
          <cell r="B999" t="str">
            <v>Facturas, boletas y otros comprobantes por pagar</v>
          </cell>
        </row>
        <row r="1000">
          <cell r="A1000">
            <v>4211</v>
          </cell>
          <cell r="B1000" t="str">
            <v>No emitidas</v>
          </cell>
        </row>
        <row r="1001">
          <cell r="A1001">
            <v>4212</v>
          </cell>
          <cell r="B1001" t="str">
            <v>Emitidas</v>
          </cell>
        </row>
        <row r="1002">
          <cell r="A1002">
            <v>422</v>
          </cell>
          <cell r="B1002" t="str">
            <v>Anticipos a proveedores</v>
          </cell>
        </row>
        <row r="1003">
          <cell r="A1003">
            <v>423</v>
          </cell>
          <cell r="B1003" t="str">
            <v>Letras por pagar</v>
          </cell>
        </row>
        <row r="1004">
          <cell r="A1004">
            <v>424</v>
          </cell>
          <cell r="B1004" t="str">
            <v>Honorarios por pagar</v>
          </cell>
        </row>
        <row r="1005">
          <cell r="A1005">
            <v>43</v>
          </cell>
          <cell r="B1005" t="str">
            <v>CUENTAS POR PAGAR COMERCIALES RELACIONADAS</v>
          </cell>
        </row>
        <row r="1006">
          <cell r="A1006">
            <v>431</v>
          </cell>
          <cell r="B1006" t="str">
            <v>Facturas, boletas y otros comprobantes por pagar</v>
          </cell>
        </row>
        <row r="1007">
          <cell r="A1007">
            <v>4311</v>
          </cell>
          <cell r="B1007" t="str">
            <v>No emitidas</v>
          </cell>
        </row>
        <row r="1008">
          <cell r="A1008">
            <v>4312</v>
          </cell>
          <cell r="B1008" t="str">
            <v>Emitidas</v>
          </cell>
        </row>
        <row r="1009">
          <cell r="A1009">
            <v>432</v>
          </cell>
          <cell r="B1009" t="str">
            <v>Anticipos otorgados</v>
          </cell>
        </row>
        <row r="1010">
          <cell r="A1010">
            <v>4321</v>
          </cell>
          <cell r="B1010" t="str">
            <v>Anticipos otorgados</v>
          </cell>
        </row>
        <row r="1011">
          <cell r="A1011">
            <v>433</v>
          </cell>
          <cell r="B1011" t="str">
            <v>Letras por pagar</v>
          </cell>
        </row>
        <row r="1012">
          <cell r="A1012">
            <v>4331</v>
          </cell>
          <cell r="B1012" t="str">
            <v>Letras por pagar</v>
          </cell>
        </row>
        <row r="1013">
          <cell r="A1013">
            <v>434</v>
          </cell>
          <cell r="B1013" t="str">
            <v>Honorarios por pagar</v>
          </cell>
        </row>
        <row r="1014">
          <cell r="A1014">
            <v>4341</v>
          </cell>
          <cell r="B1014" t="str">
            <v>Honorarios por pagar</v>
          </cell>
        </row>
        <row r="1015">
          <cell r="A1015">
            <v>44</v>
          </cell>
          <cell r="B1015" t="str">
            <v>CUENTAS POR PAGAR A LOS ACCIONISTAS (SOCIOS, PARTÍCIPES) Y
DIRECTORES</v>
          </cell>
        </row>
        <row r="1016">
          <cell r="A1016">
            <v>441</v>
          </cell>
          <cell r="B1016" t="str">
            <v>Accionistas ( socios, partícipes)</v>
          </cell>
        </row>
        <row r="1017">
          <cell r="A1017">
            <v>4411</v>
          </cell>
          <cell r="B1017" t="str">
            <v>Préstamos</v>
          </cell>
        </row>
        <row r="1018">
          <cell r="A1018">
            <v>4412</v>
          </cell>
          <cell r="B1018" t="str">
            <v>Dividendos</v>
          </cell>
        </row>
        <row r="1019">
          <cell r="A1019">
            <v>4419</v>
          </cell>
          <cell r="B1019" t="str">
            <v>Otras cuentas por pagar</v>
          </cell>
        </row>
        <row r="1020">
          <cell r="A1020">
            <v>442</v>
          </cell>
          <cell r="B1020" t="str">
            <v>Directores</v>
          </cell>
        </row>
        <row r="1021">
          <cell r="A1021">
            <v>4421</v>
          </cell>
          <cell r="B1021" t="str">
            <v>Dietas</v>
          </cell>
        </row>
        <row r="1022">
          <cell r="A1022">
            <v>4429</v>
          </cell>
          <cell r="B1022" t="str">
            <v>Otras cuentas por pagar</v>
          </cell>
        </row>
        <row r="1023">
          <cell r="A1023">
            <v>45</v>
          </cell>
          <cell r="B1023" t="str">
            <v>OBLIGACIONES FINANCIERAS</v>
          </cell>
        </row>
        <row r="1024">
          <cell r="A1024">
            <v>451</v>
          </cell>
          <cell r="B1024" t="str">
            <v>Préstamos de instituciones financieras y otras entidades</v>
          </cell>
        </row>
        <row r="1025">
          <cell r="A1025">
            <v>4511</v>
          </cell>
          <cell r="B1025" t="str">
            <v>Instituciones financieras</v>
          </cell>
        </row>
        <row r="1026">
          <cell r="A1026">
            <v>4512</v>
          </cell>
          <cell r="B1026" t="str">
            <v>Otras entidades</v>
          </cell>
        </row>
        <row r="1027">
          <cell r="A1027">
            <v>452</v>
          </cell>
          <cell r="B1027" t="str">
            <v>Contratos de arrendamiento financiero</v>
          </cell>
        </row>
        <row r="1028">
          <cell r="A1028">
            <v>453</v>
          </cell>
          <cell r="B1028" t="str">
            <v>Obligaciones emitidas</v>
          </cell>
        </row>
        <row r="1029">
          <cell r="A1029">
            <v>4531</v>
          </cell>
          <cell r="B1029" t="str">
            <v>Bonos emitidos</v>
          </cell>
        </row>
        <row r="1030">
          <cell r="A1030">
            <v>4532</v>
          </cell>
          <cell r="B1030" t="str">
            <v>Bonos titulizados</v>
          </cell>
        </row>
        <row r="1031">
          <cell r="A1031">
            <v>4533</v>
          </cell>
          <cell r="B1031" t="str">
            <v>Papeles comerciales</v>
          </cell>
        </row>
        <row r="1032">
          <cell r="A1032">
            <v>4539</v>
          </cell>
          <cell r="B1032" t="str">
            <v>Otras obligaciones</v>
          </cell>
        </row>
        <row r="1033">
          <cell r="A1033">
            <v>454</v>
          </cell>
          <cell r="B1033" t="str">
            <v>Otros Instrumentos financieros por pagar</v>
          </cell>
        </row>
        <row r="1034">
          <cell r="A1034">
            <v>4541</v>
          </cell>
          <cell r="B1034" t="str">
            <v>Letras</v>
          </cell>
        </row>
        <row r="1035">
          <cell r="A1035">
            <v>4542</v>
          </cell>
          <cell r="B1035" t="str">
            <v>Papeles comerciales</v>
          </cell>
        </row>
        <row r="1036">
          <cell r="A1036">
            <v>4543</v>
          </cell>
          <cell r="B1036" t="str">
            <v>Bonos</v>
          </cell>
        </row>
        <row r="1037">
          <cell r="A1037">
            <v>4544</v>
          </cell>
          <cell r="B1037" t="str">
            <v>Pagarés</v>
          </cell>
        </row>
        <row r="1038">
          <cell r="A1038">
            <v>4545</v>
          </cell>
          <cell r="B1038" t="str">
            <v>Facturas conformadas</v>
          </cell>
        </row>
        <row r="1039">
          <cell r="A1039">
            <v>4549</v>
          </cell>
          <cell r="B1039" t="str">
            <v>Otras obligaciones financieras</v>
          </cell>
        </row>
        <row r="1040">
          <cell r="A1040">
            <v>455</v>
          </cell>
          <cell r="B1040" t="str">
            <v>Costos de financiación por pagar</v>
          </cell>
        </row>
        <row r="1041">
          <cell r="A1041">
            <v>4551</v>
          </cell>
          <cell r="B1041" t="str">
            <v>Préstamos de instituciones financieras y otras entidades</v>
          </cell>
        </row>
        <row r="1042">
          <cell r="A1042">
            <v>45511</v>
          </cell>
          <cell r="B1042" t="str">
            <v>Instituciones financieras</v>
          </cell>
        </row>
        <row r="1043">
          <cell r="A1043">
            <v>45512</v>
          </cell>
          <cell r="B1043" t="str">
            <v>Otras entidades</v>
          </cell>
        </row>
        <row r="1044">
          <cell r="A1044">
            <v>4552</v>
          </cell>
          <cell r="B1044" t="str">
            <v>Contratos de arrendamiento financiero</v>
          </cell>
        </row>
        <row r="1045">
          <cell r="A1045">
            <v>4553</v>
          </cell>
          <cell r="B1045" t="str">
            <v>Obligaciones emitidas</v>
          </cell>
        </row>
        <row r="1046">
          <cell r="A1046">
            <v>45531</v>
          </cell>
          <cell r="B1046" t="str">
            <v>Bonos emitidos</v>
          </cell>
        </row>
        <row r="1047">
          <cell r="A1047">
            <v>45532</v>
          </cell>
          <cell r="B1047" t="str">
            <v>Bonos titulizados</v>
          </cell>
        </row>
        <row r="1048">
          <cell r="A1048">
            <v>45533</v>
          </cell>
          <cell r="B1048" t="str">
            <v>Papeles comerciales</v>
          </cell>
        </row>
        <row r="1049">
          <cell r="A1049">
            <v>45539</v>
          </cell>
          <cell r="B1049" t="str">
            <v>Otras obligaciones</v>
          </cell>
        </row>
        <row r="1050">
          <cell r="A1050">
            <v>4554</v>
          </cell>
          <cell r="B1050" t="str">
            <v>Otros instrumentos financieros por pagar</v>
          </cell>
        </row>
        <row r="1051">
          <cell r="A1051">
            <v>45541</v>
          </cell>
          <cell r="B1051" t="str">
            <v>Letras</v>
          </cell>
        </row>
        <row r="1052">
          <cell r="A1052">
            <v>45542</v>
          </cell>
          <cell r="B1052" t="str">
            <v>Papeles comerciales</v>
          </cell>
        </row>
        <row r="1053">
          <cell r="A1053">
            <v>45543</v>
          </cell>
          <cell r="B1053" t="str">
            <v>Bonos</v>
          </cell>
        </row>
        <row r="1054">
          <cell r="A1054">
            <v>45544</v>
          </cell>
          <cell r="B1054" t="str">
            <v>Pagarés</v>
          </cell>
        </row>
        <row r="1055">
          <cell r="A1055">
            <v>45545</v>
          </cell>
          <cell r="B1055" t="str">
            <v>Facturas conformadas</v>
          </cell>
        </row>
        <row r="1056">
          <cell r="A1056">
            <v>45549</v>
          </cell>
          <cell r="B1056" t="str">
            <v>Otras obligaciones financieras</v>
          </cell>
        </row>
        <row r="1057">
          <cell r="A1057">
            <v>456</v>
          </cell>
          <cell r="B1057" t="str">
            <v>Préstamos con compromisos de recompra</v>
          </cell>
        </row>
        <row r="1058">
          <cell r="A1058">
            <v>46</v>
          </cell>
          <cell r="B1058" t="str">
            <v>CUENTAS POR PAGAR DIVERSAS – TERCEROS</v>
          </cell>
        </row>
        <row r="1059">
          <cell r="A1059">
            <v>461</v>
          </cell>
          <cell r="B1059" t="str">
            <v>Reclamaciones de terceros</v>
          </cell>
        </row>
        <row r="1060">
          <cell r="A1060">
            <v>464</v>
          </cell>
          <cell r="B1060" t="str">
            <v>Pasivos por instrumentos financieros</v>
          </cell>
        </row>
        <row r="1061">
          <cell r="A1061">
            <v>4641</v>
          </cell>
          <cell r="B1061" t="str">
            <v>Instrumentos financieros primarios</v>
          </cell>
        </row>
        <row r="1062">
          <cell r="A1062">
            <v>4642</v>
          </cell>
          <cell r="B1062" t="str">
            <v>Instrumentos financieros derivados</v>
          </cell>
        </row>
        <row r="1063">
          <cell r="A1063">
            <v>46421</v>
          </cell>
          <cell r="B1063" t="str">
            <v>Cartera de negociación</v>
          </cell>
        </row>
        <row r="1064">
          <cell r="A1064">
            <v>46422</v>
          </cell>
          <cell r="B1064" t="str">
            <v>Instrumentos de cobertura</v>
          </cell>
        </row>
        <row r="1065">
          <cell r="A1065">
            <v>465</v>
          </cell>
          <cell r="B1065" t="str">
            <v>Pasivos por compra de activo inmovilizado</v>
          </cell>
        </row>
        <row r="1066">
          <cell r="A1066">
            <v>4651</v>
          </cell>
          <cell r="B1066" t="str">
            <v>Inversiones mobiliarias</v>
          </cell>
        </row>
        <row r="1067">
          <cell r="A1067">
            <v>4652</v>
          </cell>
          <cell r="B1067" t="str">
            <v>Propiedades de inversión</v>
          </cell>
        </row>
        <row r="1068">
          <cell r="A1068">
            <v>4653</v>
          </cell>
          <cell r="B1068" t="str">
            <v>Activos adquiridos en arrendamiento financiero</v>
          </cell>
        </row>
        <row r="1069">
          <cell r="A1069">
            <v>4654</v>
          </cell>
          <cell r="B1069" t="str">
            <v>Propiedad, planta y equipo</v>
          </cell>
        </row>
        <row r="1070">
          <cell r="A1070">
            <v>4655</v>
          </cell>
          <cell r="B1070" t="str">
            <v>Intangibles</v>
          </cell>
        </row>
        <row r="1071">
          <cell r="A1071">
            <v>4656</v>
          </cell>
          <cell r="B1071" t="str">
            <v>Activos biológicos</v>
          </cell>
        </row>
        <row r="1072">
          <cell r="A1072">
            <v>466</v>
          </cell>
          <cell r="B1072" t="str">
            <v>Participación de terceros en acuerdos conjuntos</v>
          </cell>
        </row>
        <row r="1073">
          <cell r="A1073">
            <v>467</v>
          </cell>
          <cell r="B1073" t="str">
            <v>Depósitos recibidos en garantía</v>
          </cell>
        </row>
        <row r="1074">
          <cell r="A1074">
            <v>469</v>
          </cell>
          <cell r="B1074" t="str">
            <v>Otras cuentas por pagar diversas</v>
          </cell>
        </row>
        <row r="1075">
          <cell r="A1075">
            <v>4691</v>
          </cell>
          <cell r="B1075" t="str">
            <v>Subsidios gubernamentales</v>
          </cell>
        </row>
        <row r="1076">
          <cell r="A1076">
            <v>4692</v>
          </cell>
          <cell r="B1076" t="str">
            <v>Donaciones condicionadas</v>
          </cell>
        </row>
        <row r="1077">
          <cell r="A1077">
            <v>4699</v>
          </cell>
          <cell r="B1077" t="str">
            <v>Otras cuentas por pagar</v>
          </cell>
        </row>
        <row r="1078">
          <cell r="A1078">
            <v>47</v>
          </cell>
          <cell r="B1078" t="str">
            <v>CUENTAS POR PAGAR DIVERSAS – RELACIONADAS</v>
          </cell>
        </row>
        <row r="1079">
          <cell r="A1079">
            <v>471</v>
          </cell>
          <cell r="B1079" t="str">
            <v>Préstamos</v>
          </cell>
        </row>
        <row r="1080">
          <cell r="A1080">
            <v>472</v>
          </cell>
          <cell r="B1080" t="str">
            <v>Costos de financiación</v>
          </cell>
        </row>
        <row r="1081">
          <cell r="A1081">
            <v>473</v>
          </cell>
          <cell r="B1081" t="str">
            <v>Anticipos recibidos</v>
          </cell>
        </row>
        <row r="1082">
          <cell r="A1082">
            <v>474</v>
          </cell>
          <cell r="B1082" t="str">
            <v>Regalías</v>
          </cell>
        </row>
        <row r="1083">
          <cell r="A1083">
            <v>475</v>
          </cell>
          <cell r="B1083" t="str">
            <v>Dividendos</v>
          </cell>
        </row>
        <row r="1084">
          <cell r="A1084">
            <v>476</v>
          </cell>
          <cell r="B1084" t="str">
            <v>Depósitos recibidos en garantía</v>
          </cell>
        </row>
        <row r="1085">
          <cell r="A1085">
            <v>477</v>
          </cell>
          <cell r="B1085" t="str">
            <v>Pasivo por compra de activo inmovilizado</v>
          </cell>
        </row>
        <row r="1086">
          <cell r="A1086">
            <v>4771</v>
          </cell>
          <cell r="B1086" t="str">
            <v>Inversiones mobiliarias</v>
          </cell>
        </row>
        <row r="1087">
          <cell r="A1087">
            <v>4772</v>
          </cell>
          <cell r="B1087" t="str">
            <v>Inversiones inmobiliarias</v>
          </cell>
        </row>
        <row r="1088">
          <cell r="A1088">
            <v>4773</v>
          </cell>
          <cell r="B1088" t="str">
            <v>Activos adquiridos en arrendamiento financiero</v>
          </cell>
        </row>
        <row r="1089">
          <cell r="A1089">
            <v>4774</v>
          </cell>
          <cell r="B1089" t="str">
            <v>Propiedad, planta y equipo</v>
          </cell>
        </row>
        <row r="1090">
          <cell r="A1090">
            <v>4775</v>
          </cell>
          <cell r="B1090" t="str">
            <v>Intangibles</v>
          </cell>
        </row>
        <row r="1091">
          <cell r="A1091">
            <v>4776</v>
          </cell>
          <cell r="B1091" t="str">
            <v>Activos biológicos</v>
          </cell>
        </row>
        <row r="1092">
          <cell r="A1092">
            <v>479</v>
          </cell>
          <cell r="B1092" t="str">
            <v>Otras cuentas por pagar diversas</v>
          </cell>
        </row>
        <row r="1093">
          <cell r="A1093">
            <v>4791</v>
          </cell>
          <cell r="B1093" t="str">
            <v>Otras cuentas por pagar diversas</v>
          </cell>
        </row>
        <row r="1094">
          <cell r="A1094">
            <v>48</v>
          </cell>
          <cell r="B1094" t="str">
            <v>PROVISIONES</v>
          </cell>
        </row>
        <row r="1095">
          <cell r="A1095">
            <v>481</v>
          </cell>
          <cell r="B1095" t="str">
            <v>Provisión para litigios</v>
          </cell>
        </row>
        <row r="1096">
          <cell r="A1096">
            <v>482</v>
          </cell>
          <cell r="B1096" t="str">
            <v>Provisión por desmantelamiento, retiro o rehabilitación del inmovilizado</v>
          </cell>
        </row>
        <row r="1097">
          <cell r="A1097">
            <v>483</v>
          </cell>
          <cell r="B1097" t="str">
            <v>Provisión para reestructuraciones</v>
          </cell>
        </row>
        <row r="1098">
          <cell r="A1098">
            <v>484</v>
          </cell>
          <cell r="B1098" t="str">
            <v>Provisión para protección y remediación del medio ambiente</v>
          </cell>
        </row>
        <row r="1099">
          <cell r="A1099">
            <v>485</v>
          </cell>
          <cell r="B1099" t="str">
            <v>Provisión para gastos de responsabilidad social</v>
          </cell>
        </row>
        <row r="1100">
          <cell r="A1100">
            <v>486</v>
          </cell>
          <cell r="B1100" t="str">
            <v>Provisión para garantías</v>
          </cell>
        </row>
        <row r="1101">
          <cell r="A1101">
            <v>487</v>
          </cell>
          <cell r="B1101" t="str">
            <v>Provisión por activos por derecho de uso</v>
          </cell>
        </row>
        <row r="1102">
          <cell r="A1102">
            <v>489</v>
          </cell>
          <cell r="B1102" t="str">
            <v>Otras provisiones</v>
          </cell>
        </row>
        <row r="1103">
          <cell r="A1103">
            <v>49</v>
          </cell>
          <cell r="B1103" t="str">
            <v>PASIVO DIFERIDO</v>
          </cell>
        </row>
        <row r="1104">
          <cell r="A1104">
            <v>491</v>
          </cell>
          <cell r="B1104" t="str">
            <v>Impuesto a la renta diferido</v>
          </cell>
        </row>
        <row r="1105">
          <cell r="A1105">
            <v>4911</v>
          </cell>
          <cell r="B1105" t="str">
            <v>Impuesto a la renta diferido – Patrimonio</v>
          </cell>
        </row>
        <row r="1106">
          <cell r="A1106">
            <v>4912</v>
          </cell>
          <cell r="B1106" t="str">
            <v>Impuesto a la renta diferido – Resultados</v>
          </cell>
        </row>
        <row r="1107">
          <cell r="A1107">
            <v>492</v>
          </cell>
          <cell r="B1107" t="str">
            <v>Participaciones de los trabajadores diferidas</v>
          </cell>
        </row>
        <row r="1108">
          <cell r="A1108">
            <v>4921</v>
          </cell>
          <cell r="B1108" t="str">
            <v>Participaciones de los trabajadores diferidas – Patrimonio</v>
          </cell>
        </row>
        <row r="1109">
          <cell r="A1109">
            <v>4922</v>
          </cell>
          <cell r="B1109" t="str">
            <v>Participaciones de los trabajadores diferidas – Resultados</v>
          </cell>
        </row>
        <row r="1110">
          <cell r="A1110">
            <v>493</v>
          </cell>
          <cell r="B1110" t="str">
            <v>Intereses diferidos</v>
          </cell>
        </row>
        <row r="1111">
          <cell r="A1111">
            <v>4931</v>
          </cell>
          <cell r="B1111" t="str">
            <v>Intereses no devengados en transacciones con terceros</v>
          </cell>
        </row>
        <row r="1112">
          <cell r="A1112">
            <v>4932</v>
          </cell>
          <cell r="B1112" t="str">
            <v>Intereses no devengados en medición a valor descontado</v>
          </cell>
        </row>
        <row r="1113">
          <cell r="A1113">
            <v>494</v>
          </cell>
          <cell r="B1113" t="str">
            <v>Ganancia en venta con arrendamiento financiero paralelo</v>
          </cell>
        </row>
        <row r="1114">
          <cell r="A1114">
            <v>495</v>
          </cell>
          <cell r="B1114" t="str">
            <v>Subsidios recibidos diferidos</v>
          </cell>
        </row>
        <row r="1115">
          <cell r="A1115">
            <v>496</v>
          </cell>
          <cell r="B1115" t="str">
            <v>Ingresos diferidos</v>
          </cell>
        </row>
        <row r="1116">
          <cell r="A1116">
            <v>497</v>
          </cell>
          <cell r="B1116" t="str">
            <v>Costos diferidos</v>
          </cell>
        </row>
        <row r="1117">
          <cell r="A1117">
            <v>50</v>
          </cell>
          <cell r="B1117" t="str">
            <v>CAPITAL</v>
          </cell>
        </row>
        <row r="1118">
          <cell r="A1118">
            <v>501</v>
          </cell>
          <cell r="B1118" t="str">
            <v>Capital social</v>
          </cell>
        </row>
        <row r="1119">
          <cell r="A1119">
            <v>5011</v>
          </cell>
          <cell r="B1119" t="str">
            <v>Acciones</v>
          </cell>
        </row>
        <row r="1120">
          <cell r="A1120">
            <v>5012</v>
          </cell>
          <cell r="B1120" t="str">
            <v>Participaciones</v>
          </cell>
        </row>
        <row r="1121">
          <cell r="A1121">
            <v>502</v>
          </cell>
          <cell r="B1121" t="str">
            <v>Acciones en tesorería</v>
          </cell>
        </row>
        <row r="1122">
          <cell r="A1122">
            <v>51</v>
          </cell>
          <cell r="B1122" t="str">
            <v>ACCIONES DE INVERSIÓN</v>
          </cell>
        </row>
        <row r="1123">
          <cell r="A1123">
            <v>511</v>
          </cell>
          <cell r="B1123" t="str">
            <v>Acciones de inversión</v>
          </cell>
        </row>
        <row r="1124">
          <cell r="A1124">
            <v>512</v>
          </cell>
          <cell r="B1124" t="str">
            <v>Acciones de inversión en tesorería</v>
          </cell>
        </row>
        <row r="1125">
          <cell r="A1125">
            <v>52</v>
          </cell>
          <cell r="B1125" t="str">
            <v>CAPITAL ADICIONAL</v>
          </cell>
        </row>
        <row r="1126">
          <cell r="A1126">
            <v>521</v>
          </cell>
          <cell r="B1126" t="str">
            <v>Primas (descuento) de acciones</v>
          </cell>
        </row>
        <row r="1127">
          <cell r="A1127">
            <v>522</v>
          </cell>
          <cell r="B1127" t="str">
            <v>Capitalizaciones en trámite</v>
          </cell>
        </row>
        <row r="1128">
          <cell r="A1128">
            <v>5221</v>
          </cell>
          <cell r="B1128" t="str">
            <v>Aportes</v>
          </cell>
        </row>
        <row r="1129">
          <cell r="A1129">
            <v>5222</v>
          </cell>
          <cell r="B1129" t="str">
            <v>Reservas</v>
          </cell>
        </row>
        <row r="1130">
          <cell r="A1130">
            <v>5223</v>
          </cell>
          <cell r="B1130" t="str">
            <v>Acreencias</v>
          </cell>
        </row>
        <row r="1131">
          <cell r="A1131">
            <v>5224</v>
          </cell>
          <cell r="B1131" t="str">
            <v>Utilidades</v>
          </cell>
        </row>
        <row r="1132">
          <cell r="A1132">
            <v>523</v>
          </cell>
          <cell r="B1132" t="str">
            <v>Reducciones de capital pendientes de formalización</v>
          </cell>
        </row>
        <row r="1133">
          <cell r="A1133">
            <v>56</v>
          </cell>
          <cell r="B1133" t="str">
            <v>RESULTADOS NO REALIZADOS</v>
          </cell>
        </row>
        <row r="1134">
          <cell r="A1134">
            <v>561</v>
          </cell>
          <cell r="B1134" t="str">
            <v>Diferencia en cambio de inversiones permanentes en entidades extranjeras</v>
          </cell>
        </row>
        <row r="1135">
          <cell r="A1135">
            <v>562</v>
          </cell>
          <cell r="B1135" t="str">
            <v>Instrumentos financieros – Coberturas</v>
          </cell>
        </row>
        <row r="1136">
          <cell r="A1136">
            <v>563</v>
          </cell>
          <cell r="B1136" t="str">
            <v>Resultado en activos o pasivos financieros mantenidos para negociación</v>
          </cell>
        </row>
        <row r="1137">
          <cell r="A1137">
            <v>5631</v>
          </cell>
          <cell r="B1137" t="str">
            <v>Ganancia</v>
          </cell>
        </row>
        <row r="1138">
          <cell r="A1138">
            <v>5632</v>
          </cell>
          <cell r="B1138" t="str">
            <v>Pérdida</v>
          </cell>
        </row>
        <row r="1139">
          <cell r="A1139">
            <v>564</v>
          </cell>
          <cell r="B1139" t="str">
            <v>Resultado en otros activos o pasivos por inversiones financieras</v>
          </cell>
        </row>
        <row r="1140">
          <cell r="A1140">
            <v>5641</v>
          </cell>
          <cell r="B1140" t="str">
            <v>Ganancia</v>
          </cell>
        </row>
        <row r="1141">
          <cell r="A1141">
            <v>5642</v>
          </cell>
          <cell r="B1141" t="str">
            <v>Pérdida</v>
          </cell>
        </row>
        <row r="1142">
          <cell r="A1142">
            <v>565</v>
          </cell>
          <cell r="B1142" t="str">
            <v>Resultado en activos o pasivos financieros mantenidos para negociación – Compra
o venta convencional fecha de liquidación</v>
          </cell>
        </row>
        <row r="1143">
          <cell r="A1143">
            <v>5651</v>
          </cell>
          <cell r="B1143" t="str">
            <v>Ganancia</v>
          </cell>
        </row>
        <row r="1144">
          <cell r="A1144">
            <v>5652</v>
          </cell>
          <cell r="B1144" t="str">
            <v>Pérdida</v>
          </cell>
        </row>
        <row r="1145">
          <cell r="A1145">
            <v>57</v>
          </cell>
          <cell r="B1145" t="str">
            <v>EXCEDENTE DE REVALUACIÓN</v>
          </cell>
        </row>
        <row r="1146">
          <cell r="A1146">
            <v>571</v>
          </cell>
          <cell r="B1146" t="str">
            <v>Excedente de revaluación</v>
          </cell>
        </row>
        <row r="1147">
          <cell r="A1147">
            <v>5711</v>
          </cell>
          <cell r="B1147" t="str">
            <v>Propiedad de inversión</v>
          </cell>
        </row>
        <row r="1148">
          <cell r="A1148">
            <v>57111</v>
          </cell>
          <cell r="B1148" t="str">
            <v>Adquisición directa</v>
          </cell>
        </row>
        <row r="1149">
          <cell r="A1149">
            <v>57112</v>
          </cell>
          <cell r="B1149" t="str">
            <v>Arrendamiento financiero</v>
          </cell>
        </row>
        <row r="1150">
          <cell r="A1150">
            <v>5712</v>
          </cell>
          <cell r="B1150" t="str">
            <v>Propiedad, planta y equipo</v>
          </cell>
        </row>
        <row r="1151">
          <cell r="A1151">
            <v>57121</v>
          </cell>
          <cell r="B1151" t="str">
            <v>Adquisición directa</v>
          </cell>
        </row>
        <row r="1152">
          <cell r="A1152">
            <v>57122</v>
          </cell>
          <cell r="B1152" t="str">
            <v>Arrendamiento financiero</v>
          </cell>
        </row>
        <row r="1153">
          <cell r="A1153">
            <v>5713</v>
          </cell>
          <cell r="B1153" t="str">
            <v>Intangibles</v>
          </cell>
        </row>
        <row r="1154">
          <cell r="A1154">
            <v>5714</v>
          </cell>
          <cell r="B1154" t="str">
            <v>Activos por derecho de uso - arrendamiento operativo</v>
          </cell>
        </row>
        <row r="1155">
          <cell r="A1155">
            <v>572</v>
          </cell>
          <cell r="B1155" t="str">
            <v>Excedente de revaluación – Acciones liberadas recibidas</v>
          </cell>
        </row>
        <row r="1156">
          <cell r="A1156">
            <v>573</v>
          </cell>
          <cell r="B1156" t="str">
            <v>Participación en excedente de revaluación – Inversiones en entidades relacionadas</v>
          </cell>
        </row>
        <row r="1157">
          <cell r="A1157">
            <v>58</v>
          </cell>
          <cell r="B1157" t="str">
            <v>RESERVAS</v>
          </cell>
        </row>
        <row r="1158">
          <cell r="A1158">
            <v>581</v>
          </cell>
          <cell r="B1158" t="str">
            <v>Reinversión</v>
          </cell>
        </row>
        <row r="1159">
          <cell r="A1159">
            <v>582</v>
          </cell>
          <cell r="B1159" t="str">
            <v>Legal</v>
          </cell>
        </row>
        <row r="1160">
          <cell r="A1160">
            <v>583</v>
          </cell>
          <cell r="B1160" t="str">
            <v>Contractuales</v>
          </cell>
        </row>
        <row r="1161">
          <cell r="A1161">
            <v>584</v>
          </cell>
          <cell r="B1161" t="str">
            <v>Estatutarias</v>
          </cell>
        </row>
        <row r="1162">
          <cell r="A1162">
            <v>585</v>
          </cell>
          <cell r="B1162" t="str">
            <v>Facultativas</v>
          </cell>
        </row>
        <row r="1163">
          <cell r="A1163">
            <v>589</v>
          </cell>
          <cell r="B1163" t="str">
            <v>Otras reservas</v>
          </cell>
        </row>
        <row r="1164">
          <cell r="A1164">
            <v>59</v>
          </cell>
          <cell r="B1164" t="str">
            <v>RESULTADOS ACUMULADOS</v>
          </cell>
        </row>
        <row r="1165">
          <cell r="A1165">
            <v>591</v>
          </cell>
          <cell r="B1165" t="str">
            <v>Utilidades no distribuidas</v>
          </cell>
        </row>
        <row r="1166">
          <cell r="A1166">
            <v>5911</v>
          </cell>
          <cell r="B1166" t="str">
            <v>Utilidades acumuladas</v>
          </cell>
        </row>
        <row r="1167">
          <cell r="A1167">
            <v>5912</v>
          </cell>
          <cell r="B1167" t="str">
            <v>Ingresos de años anteriores</v>
          </cell>
        </row>
        <row r="1168">
          <cell r="A1168">
            <v>592</v>
          </cell>
          <cell r="B1168" t="str">
            <v>Pérdidas acumuladas</v>
          </cell>
        </row>
        <row r="1169">
          <cell r="A1169">
            <v>5921</v>
          </cell>
          <cell r="B1169" t="str">
            <v>Pérdidas acumuladas</v>
          </cell>
        </row>
        <row r="1170">
          <cell r="A1170">
            <v>5922</v>
          </cell>
          <cell r="B1170" t="str">
            <v>Gastos de años anteriores</v>
          </cell>
        </row>
        <row r="1171">
          <cell r="A1171">
            <v>60</v>
          </cell>
          <cell r="B1171" t="str">
            <v>COMPRAS</v>
          </cell>
        </row>
        <row r="1172">
          <cell r="A1172">
            <v>601</v>
          </cell>
          <cell r="B1172" t="str">
            <v>Mercaderías</v>
          </cell>
        </row>
        <row r="1173">
          <cell r="A1173">
            <v>6011</v>
          </cell>
          <cell r="B1173" t="str">
            <v>Mercaderías</v>
          </cell>
        </row>
        <row r="1174">
          <cell r="A1174">
            <v>602</v>
          </cell>
          <cell r="B1174" t="str">
            <v>Materias primas</v>
          </cell>
        </row>
        <row r="1175">
          <cell r="A1175">
            <v>603</v>
          </cell>
          <cell r="B1175" t="str">
            <v>Materiales auxiliares, suministros y repuestos</v>
          </cell>
        </row>
        <row r="1176">
          <cell r="A1176">
            <v>6031</v>
          </cell>
          <cell r="B1176" t="str">
            <v>Materiales auxiliares</v>
          </cell>
        </row>
        <row r="1177">
          <cell r="A1177">
            <v>6032</v>
          </cell>
          <cell r="B1177" t="str">
            <v>Suministros</v>
          </cell>
        </row>
        <row r="1178">
          <cell r="A1178">
            <v>6033</v>
          </cell>
          <cell r="B1178" t="str">
            <v>Repuestos</v>
          </cell>
        </row>
        <row r="1179">
          <cell r="A1179">
            <v>604</v>
          </cell>
          <cell r="B1179" t="str">
            <v>Envases y embalajes</v>
          </cell>
        </row>
        <row r="1180">
          <cell r="A1180">
            <v>6041</v>
          </cell>
          <cell r="B1180" t="str">
            <v>Envases</v>
          </cell>
        </row>
        <row r="1181">
          <cell r="A1181">
            <v>6042</v>
          </cell>
          <cell r="B1181" t="str">
            <v>Embalajes</v>
          </cell>
        </row>
        <row r="1182">
          <cell r="A1182">
            <v>609</v>
          </cell>
          <cell r="B1182" t="str">
            <v>Costos vinculados con las compras</v>
          </cell>
        </row>
        <row r="1183">
          <cell r="A1183">
            <v>6091</v>
          </cell>
          <cell r="B1183" t="str">
            <v>Costos vinculados con las compras de mercaderías</v>
          </cell>
        </row>
        <row r="1184">
          <cell r="A1184">
            <v>60911</v>
          </cell>
          <cell r="B1184" t="str">
            <v>Transporte</v>
          </cell>
        </row>
        <row r="1185">
          <cell r="A1185">
            <v>60912</v>
          </cell>
          <cell r="B1185" t="str">
            <v>Seguros</v>
          </cell>
        </row>
        <row r="1186">
          <cell r="A1186">
            <v>60913</v>
          </cell>
          <cell r="B1186" t="str">
            <v>Derechos aduaneros</v>
          </cell>
        </row>
        <row r="1187">
          <cell r="A1187">
            <v>60914</v>
          </cell>
          <cell r="B1187" t="str">
            <v>Comisiones</v>
          </cell>
        </row>
        <row r="1188">
          <cell r="A1188">
            <v>60919</v>
          </cell>
          <cell r="B1188" t="str">
            <v>Otros costos</v>
          </cell>
        </row>
        <row r="1189">
          <cell r="A1189">
            <v>6092</v>
          </cell>
          <cell r="B1189" t="str">
            <v>Costos vinculados con las compras de materias primas</v>
          </cell>
        </row>
        <row r="1190">
          <cell r="A1190">
            <v>60921</v>
          </cell>
          <cell r="B1190" t="str">
            <v>Transporte</v>
          </cell>
        </row>
        <row r="1191">
          <cell r="A1191">
            <v>60922</v>
          </cell>
          <cell r="B1191" t="str">
            <v>Seguros</v>
          </cell>
        </row>
        <row r="1192">
          <cell r="A1192">
            <v>60923</v>
          </cell>
          <cell r="B1192" t="str">
            <v>Derechos aduaneros</v>
          </cell>
        </row>
        <row r="1193">
          <cell r="A1193">
            <v>60924</v>
          </cell>
          <cell r="B1193" t="str">
            <v>Comisiones</v>
          </cell>
        </row>
        <row r="1194">
          <cell r="A1194">
            <v>60925</v>
          </cell>
          <cell r="B1194" t="str">
            <v>Otros costos</v>
          </cell>
        </row>
        <row r="1195">
          <cell r="A1195">
            <v>6093</v>
          </cell>
          <cell r="B1195" t="str">
            <v>Costos vinculados con las compras de materiales, suministros y repuestos</v>
          </cell>
        </row>
        <row r="1196">
          <cell r="A1196">
            <v>60931</v>
          </cell>
          <cell r="B1196" t="str">
            <v>Transporte</v>
          </cell>
        </row>
        <row r="1197">
          <cell r="A1197">
            <v>60932</v>
          </cell>
          <cell r="B1197" t="str">
            <v>Seguros</v>
          </cell>
        </row>
        <row r="1198">
          <cell r="A1198">
            <v>60933</v>
          </cell>
          <cell r="B1198" t="str">
            <v>Derechos aduaneros</v>
          </cell>
        </row>
        <row r="1199">
          <cell r="A1199">
            <v>60934</v>
          </cell>
          <cell r="B1199" t="str">
            <v>Comisiones</v>
          </cell>
        </row>
        <row r="1200">
          <cell r="A1200">
            <v>60935</v>
          </cell>
          <cell r="B1200" t="str">
            <v>Otros costos</v>
          </cell>
        </row>
        <row r="1201">
          <cell r="A1201">
            <v>6094</v>
          </cell>
          <cell r="B1201" t="str">
            <v>Costos vinculados con las compras de envases y embalajes</v>
          </cell>
        </row>
        <row r="1202">
          <cell r="A1202">
            <v>60941</v>
          </cell>
          <cell r="B1202" t="str">
            <v>Transporte</v>
          </cell>
        </row>
        <row r="1203">
          <cell r="A1203">
            <v>60942</v>
          </cell>
          <cell r="B1203" t="str">
            <v>Seguros</v>
          </cell>
        </row>
        <row r="1204">
          <cell r="A1204">
            <v>60943</v>
          </cell>
          <cell r="B1204" t="str">
            <v>Derechos aduaneros</v>
          </cell>
        </row>
        <row r="1205">
          <cell r="A1205">
            <v>60944</v>
          </cell>
          <cell r="B1205" t="str">
            <v>Comisiones</v>
          </cell>
        </row>
        <row r="1206">
          <cell r="A1206">
            <v>60945</v>
          </cell>
          <cell r="B1206" t="str">
            <v>Otros costos</v>
          </cell>
        </row>
        <row r="1207">
          <cell r="A1207">
            <v>61</v>
          </cell>
          <cell r="B1207" t="str">
            <v>VARIACIÓN DE INVENTARIOS</v>
          </cell>
        </row>
        <row r="1208">
          <cell r="A1208">
            <v>611</v>
          </cell>
          <cell r="B1208" t="str">
            <v>Mercaderías</v>
          </cell>
        </row>
        <row r="1209">
          <cell r="A1209">
            <v>6111</v>
          </cell>
          <cell r="B1209" t="str">
            <v>Mercaderías</v>
          </cell>
        </row>
        <row r="1210">
          <cell r="A1210">
            <v>612</v>
          </cell>
          <cell r="B1210" t="str">
            <v>Materias primas</v>
          </cell>
        </row>
        <row r="1211">
          <cell r="A1211">
            <v>6121</v>
          </cell>
          <cell r="B1211" t="str">
            <v>Materias primas</v>
          </cell>
        </row>
        <row r="1212">
          <cell r="A1212">
            <v>613</v>
          </cell>
          <cell r="B1212" t="str">
            <v>Materiales auxiliares, suministros y repuestos</v>
          </cell>
        </row>
        <row r="1213">
          <cell r="A1213">
            <v>6131</v>
          </cell>
          <cell r="B1213" t="str">
            <v>Materiales auxiliares</v>
          </cell>
        </row>
        <row r="1214">
          <cell r="A1214">
            <v>6132</v>
          </cell>
          <cell r="B1214" t="str">
            <v>Suministros</v>
          </cell>
        </row>
        <row r="1215">
          <cell r="A1215">
            <v>6133</v>
          </cell>
          <cell r="B1215" t="str">
            <v>Repuestos</v>
          </cell>
        </row>
        <row r="1216">
          <cell r="A1216">
            <v>614</v>
          </cell>
          <cell r="B1216" t="str">
            <v>Envases y embalajes</v>
          </cell>
        </row>
        <row r="1217">
          <cell r="A1217">
            <v>6141</v>
          </cell>
          <cell r="B1217" t="str">
            <v>Envases</v>
          </cell>
        </row>
        <row r="1218">
          <cell r="A1218">
            <v>6142</v>
          </cell>
          <cell r="B1218" t="str">
            <v>Embalajes</v>
          </cell>
        </row>
        <row r="1219">
          <cell r="A1219">
            <v>62</v>
          </cell>
          <cell r="B1219" t="str">
            <v>GASTOS DE PERSONAL Y DIRECTORES</v>
          </cell>
        </row>
        <row r="1220">
          <cell r="A1220">
            <v>621</v>
          </cell>
          <cell r="B1220" t="str">
            <v>Remuneraciones</v>
          </cell>
        </row>
        <row r="1221">
          <cell r="A1221">
            <v>6211</v>
          </cell>
          <cell r="B1221" t="str">
            <v>Sueldos y salarios</v>
          </cell>
        </row>
        <row r="1222">
          <cell r="A1222">
            <v>6212</v>
          </cell>
          <cell r="B1222" t="str">
            <v>Comisiones</v>
          </cell>
        </row>
        <row r="1223">
          <cell r="A1223">
            <v>6213</v>
          </cell>
          <cell r="B1223" t="str">
            <v>Remuneraciones en especie</v>
          </cell>
        </row>
        <row r="1224">
          <cell r="A1224">
            <v>6214</v>
          </cell>
          <cell r="B1224" t="str">
            <v>Gratificaciones</v>
          </cell>
        </row>
        <row r="1225">
          <cell r="A1225">
            <v>6215</v>
          </cell>
          <cell r="B1225" t="str">
            <v>Vacaciones</v>
          </cell>
        </row>
        <row r="1226">
          <cell r="A1226">
            <v>622</v>
          </cell>
          <cell r="B1226" t="str">
            <v>Otras remuneraciones</v>
          </cell>
        </row>
        <row r="1227">
          <cell r="A1227">
            <v>623</v>
          </cell>
          <cell r="B1227" t="str">
            <v>Indemnizaciones al personal</v>
          </cell>
        </row>
        <row r="1228">
          <cell r="A1228">
            <v>624</v>
          </cell>
          <cell r="B1228" t="str">
            <v>Capacitación</v>
          </cell>
        </row>
        <row r="1229">
          <cell r="A1229">
            <v>625</v>
          </cell>
          <cell r="B1229" t="str">
            <v>Atención al personal</v>
          </cell>
        </row>
        <row r="1230">
          <cell r="A1230">
            <v>627</v>
          </cell>
          <cell r="B1230" t="str">
            <v>Seguridad, previsión social y otras contribuciones</v>
          </cell>
        </row>
        <row r="1231">
          <cell r="A1231">
            <v>6271</v>
          </cell>
          <cell r="B1231" t="str">
            <v>Régimen de prestaciones de salud</v>
          </cell>
        </row>
        <row r="1232">
          <cell r="A1232">
            <v>6272</v>
          </cell>
          <cell r="B1232" t="str">
            <v>Régimen de pensiones - Aporte de empresa</v>
          </cell>
        </row>
        <row r="1233">
          <cell r="A1233">
            <v>6273</v>
          </cell>
          <cell r="B1233" t="str">
            <v>Seguro complementario de trabajo de riesgo, accidentes de trabajo y
enfermedades profesionales</v>
          </cell>
        </row>
        <row r="1234">
          <cell r="A1234">
            <v>6274</v>
          </cell>
          <cell r="B1234" t="str">
            <v>Seguro de vida</v>
          </cell>
        </row>
        <row r="1235">
          <cell r="A1235">
            <v>6275</v>
          </cell>
          <cell r="B1235" t="str">
            <v>Seguros particulares de prestaciones de salud – EPS y otros particulares</v>
          </cell>
        </row>
        <row r="1236">
          <cell r="A1236">
            <v>6276</v>
          </cell>
          <cell r="B1236" t="str">
            <v>Caja de beneficios de seguridad social del pescador</v>
          </cell>
        </row>
        <row r="1237">
          <cell r="A1237">
            <v>6277</v>
          </cell>
          <cell r="B1237" t="str">
            <v>Contribuciones al SENATI</v>
          </cell>
        </row>
        <row r="1238">
          <cell r="A1238">
            <v>628</v>
          </cell>
          <cell r="B1238" t="str">
            <v>Retribuciones al directorio</v>
          </cell>
        </row>
        <row r="1239">
          <cell r="A1239">
            <v>629</v>
          </cell>
          <cell r="B1239" t="str">
            <v>Beneficios sociales de los trabajadores</v>
          </cell>
        </row>
        <row r="1240">
          <cell r="A1240">
            <v>6291</v>
          </cell>
          <cell r="B1240" t="str">
            <v>Compensación por tiempo de servicio</v>
          </cell>
        </row>
        <row r="1241">
          <cell r="A1241">
            <v>6292</v>
          </cell>
          <cell r="B1241" t="str">
            <v>Pensiones y jubilaciones</v>
          </cell>
        </row>
        <row r="1242">
          <cell r="A1242">
            <v>6293</v>
          </cell>
          <cell r="B1242" t="str">
            <v>Otros beneficios post-empleo</v>
          </cell>
        </row>
        <row r="1243">
          <cell r="A1243">
            <v>6294</v>
          </cell>
          <cell r="B1243" t="str">
            <v>Participación en las utilidades</v>
          </cell>
        </row>
        <row r="1244">
          <cell r="A1244">
            <v>62941</v>
          </cell>
          <cell r="B1244" t="str">
            <v>Participación corriente</v>
          </cell>
        </row>
        <row r="1245">
          <cell r="A1245">
            <v>62942</v>
          </cell>
          <cell r="B1245" t="str">
            <v>Participación diferida</v>
          </cell>
        </row>
        <row r="1246">
          <cell r="A1246">
            <v>63</v>
          </cell>
          <cell r="B1246" t="str">
            <v>GASTOS DE SERVICIOS PRESTADOS POR TERCEROS</v>
          </cell>
        </row>
        <row r="1247">
          <cell r="A1247">
            <v>631</v>
          </cell>
          <cell r="B1247" t="str">
            <v>Transporte, correos y gastos de viaje</v>
          </cell>
        </row>
        <row r="1248">
          <cell r="A1248">
            <v>6311</v>
          </cell>
          <cell r="B1248" t="str">
            <v>Transporte</v>
          </cell>
        </row>
        <row r="1249">
          <cell r="A1249">
            <v>63111</v>
          </cell>
          <cell r="B1249" t="str">
            <v>De carga</v>
          </cell>
        </row>
        <row r="1250">
          <cell r="A1250">
            <v>63112</v>
          </cell>
          <cell r="B1250" t="str">
            <v>De pasajeros</v>
          </cell>
        </row>
        <row r="1251">
          <cell r="A1251">
            <v>6312</v>
          </cell>
          <cell r="B1251" t="str">
            <v>Correos</v>
          </cell>
        </row>
        <row r="1252">
          <cell r="A1252">
            <v>6313</v>
          </cell>
          <cell r="B1252" t="str">
            <v>Alojamiento</v>
          </cell>
        </row>
        <row r="1253">
          <cell r="A1253">
            <v>6314</v>
          </cell>
          <cell r="B1253" t="str">
            <v>Alimentación</v>
          </cell>
        </row>
        <row r="1254">
          <cell r="A1254">
            <v>6315</v>
          </cell>
          <cell r="B1254" t="str">
            <v>Otros gastos de viaje</v>
          </cell>
        </row>
        <row r="1255">
          <cell r="A1255">
            <v>632</v>
          </cell>
          <cell r="B1255" t="str">
            <v>Asesoría y consultoría</v>
          </cell>
        </row>
        <row r="1256">
          <cell r="A1256">
            <v>6321</v>
          </cell>
          <cell r="B1256" t="str">
            <v>Administrativa</v>
          </cell>
        </row>
        <row r="1257">
          <cell r="A1257">
            <v>6322</v>
          </cell>
          <cell r="B1257" t="str">
            <v>Legal y tributaria</v>
          </cell>
        </row>
        <row r="1258">
          <cell r="A1258">
            <v>6323</v>
          </cell>
          <cell r="B1258" t="str">
            <v>Auditoría y contable</v>
          </cell>
        </row>
        <row r="1259">
          <cell r="A1259">
            <v>6324</v>
          </cell>
          <cell r="B1259" t="str">
            <v>Mercadotecnia</v>
          </cell>
        </row>
        <row r="1260">
          <cell r="A1260">
            <v>6325</v>
          </cell>
          <cell r="B1260" t="str">
            <v>Medioambiental</v>
          </cell>
        </row>
        <row r="1261">
          <cell r="A1261">
            <v>6326</v>
          </cell>
          <cell r="B1261" t="str">
            <v>Investigación y desarrollo</v>
          </cell>
        </row>
        <row r="1262">
          <cell r="A1262">
            <v>6327</v>
          </cell>
          <cell r="B1262" t="str">
            <v>Producción</v>
          </cell>
        </row>
        <row r="1263">
          <cell r="A1263">
            <v>6329</v>
          </cell>
          <cell r="B1263" t="str">
            <v>Otros</v>
          </cell>
        </row>
        <row r="1264">
          <cell r="A1264">
            <v>633</v>
          </cell>
          <cell r="B1264" t="str">
            <v>Producción encargada a terceros</v>
          </cell>
        </row>
        <row r="1265">
          <cell r="A1265">
            <v>634</v>
          </cell>
          <cell r="B1265" t="str">
            <v>Mantenimiento y reparaciones</v>
          </cell>
        </row>
        <row r="1266">
          <cell r="A1266">
            <v>6341</v>
          </cell>
          <cell r="B1266" t="str">
            <v>Propiedad de inversión</v>
          </cell>
        </row>
        <row r="1267">
          <cell r="A1267">
            <v>6342</v>
          </cell>
          <cell r="B1267" t="str">
            <v>Activos por derecho de uso</v>
          </cell>
        </row>
        <row r="1268">
          <cell r="A1268">
            <v>63421</v>
          </cell>
          <cell r="B1268" t="str">
            <v>Financiero</v>
          </cell>
        </row>
        <row r="1269">
          <cell r="A1269">
            <v>63422</v>
          </cell>
          <cell r="B1269" t="str">
            <v>Operativo</v>
          </cell>
        </row>
        <row r="1270">
          <cell r="A1270">
            <v>6343</v>
          </cell>
          <cell r="B1270" t="str">
            <v>Propiedad, planta y equipo</v>
          </cell>
        </row>
        <row r="1271">
          <cell r="A1271">
            <v>6344</v>
          </cell>
          <cell r="B1271" t="str">
            <v>Intangibles</v>
          </cell>
        </row>
        <row r="1272">
          <cell r="A1272">
            <v>6345</v>
          </cell>
          <cell r="B1272" t="str">
            <v>Activos biológicos</v>
          </cell>
        </row>
        <row r="1273">
          <cell r="A1273">
            <v>635</v>
          </cell>
          <cell r="B1273" t="str">
            <v>Alquileres</v>
          </cell>
        </row>
        <row r="1274">
          <cell r="A1274">
            <v>6351</v>
          </cell>
          <cell r="B1274" t="str">
            <v>Terrenos</v>
          </cell>
        </row>
        <row r="1275">
          <cell r="A1275">
            <v>6352</v>
          </cell>
          <cell r="B1275" t="str">
            <v>Edificaciones</v>
          </cell>
        </row>
        <row r="1276">
          <cell r="A1276">
            <v>6353</v>
          </cell>
          <cell r="B1276" t="str">
            <v>Maquinarias y equipos de explotación</v>
          </cell>
        </row>
        <row r="1277">
          <cell r="A1277">
            <v>6354</v>
          </cell>
          <cell r="B1277" t="str">
            <v>Equipo de transporte</v>
          </cell>
        </row>
        <row r="1278">
          <cell r="A1278">
            <v>6355</v>
          </cell>
          <cell r="B1278" t="str">
            <v>Muebles y enseres</v>
          </cell>
        </row>
        <row r="1279">
          <cell r="A1279">
            <v>6356</v>
          </cell>
          <cell r="B1279" t="str">
            <v>Equipos diversos</v>
          </cell>
        </row>
        <row r="1280">
          <cell r="A1280">
            <v>636</v>
          </cell>
          <cell r="B1280" t="str">
            <v>Servicios básicos</v>
          </cell>
        </row>
        <row r="1281">
          <cell r="A1281">
            <v>6361</v>
          </cell>
          <cell r="B1281" t="str">
            <v>Energía eléctrica</v>
          </cell>
        </row>
        <row r="1282">
          <cell r="A1282">
            <v>6362</v>
          </cell>
          <cell r="B1282" t="str">
            <v>Gas</v>
          </cell>
        </row>
        <row r="1283">
          <cell r="A1283">
            <v>6363</v>
          </cell>
          <cell r="B1283" t="str">
            <v>Agua</v>
          </cell>
        </row>
        <row r="1284">
          <cell r="A1284">
            <v>6364</v>
          </cell>
          <cell r="B1284" t="str">
            <v>Teléfono</v>
          </cell>
        </row>
        <row r="1285">
          <cell r="A1285">
            <v>6365</v>
          </cell>
          <cell r="B1285" t="str">
            <v>Internet</v>
          </cell>
        </row>
        <row r="1286">
          <cell r="A1286">
            <v>6366</v>
          </cell>
          <cell r="B1286" t="str">
            <v>Radio</v>
          </cell>
        </row>
        <row r="1287">
          <cell r="A1287">
            <v>6367</v>
          </cell>
          <cell r="B1287" t="str">
            <v>Cable</v>
          </cell>
        </row>
        <row r="1288">
          <cell r="A1288">
            <v>637</v>
          </cell>
          <cell r="B1288" t="str">
            <v>Publicidad, publicaciones, relaciones públicas</v>
          </cell>
        </row>
        <row r="1289">
          <cell r="A1289">
            <v>6371</v>
          </cell>
          <cell r="B1289" t="str">
            <v>Publicidad</v>
          </cell>
        </row>
        <row r="1290">
          <cell r="A1290">
            <v>6372</v>
          </cell>
          <cell r="B1290" t="str">
            <v>Publicaciones</v>
          </cell>
        </row>
        <row r="1291">
          <cell r="A1291">
            <v>6373</v>
          </cell>
          <cell r="B1291" t="str">
            <v>Relaciones públicas</v>
          </cell>
        </row>
        <row r="1292">
          <cell r="A1292">
            <v>638</v>
          </cell>
          <cell r="B1292" t="str">
            <v>Servicios de contratistas</v>
          </cell>
        </row>
        <row r="1293">
          <cell r="A1293">
            <v>639</v>
          </cell>
          <cell r="B1293" t="str">
            <v>Otros servicios prestados por terceros</v>
          </cell>
        </row>
        <row r="1294">
          <cell r="A1294">
            <v>6391</v>
          </cell>
          <cell r="B1294" t="str">
            <v>Gastos bancarios</v>
          </cell>
        </row>
        <row r="1295">
          <cell r="A1295">
            <v>6392</v>
          </cell>
          <cell r="B1295" t="str">
            <v>Gastos de laboratorio</v>
          </cell>
        </row>
        <row r="1296">
          <cell r="A1296">
            <v>64</v>
          </cell>
          <cell r="B1296" t="str">
            <v>GASTOS POR TRIBUTOS</v>
          </cell>
        </row>
        <row r="1297">
          <cell r="A1297">
            <v>641</v>
          </cell>
          <cell r="B1297" t="str">
            <v>Gobierno nacional</v>
          </cell>
        </row>
        <row r="1298">
          <cell r="A1298">
            <v>6411</v>
          </cell>
          <cell r="B1298" t="str">
            <v>Impuesto general a las ventas y selectivo al consumo</v>
          </cell>
        </row>
        <row r="1299">
          <cell r="A1299">
            <v>6412</v>
          </cell>
          <cell r="B1299" t="str">
            <v>Impuesto a las transacciones financieras</v>
          </cell>
        </row>
        <row r="1300">
          <cell r="A1300">
            <v>6413</v>
          </cell>
          <cell r="B1300" t="str">
            <v>Impuesto temporal a los activos netos</v>
          </cell>
        </row>
        <row r="1301">
          <cell r="A1301">
            <v>6414</v>
          </cell>
          <cell r="B1301" t="str">
            <v>Impuesto a los juegos de casino y máquinas tragamonedas</v>
          </cell>
        </row>
        <row r="1302">
          <cell r="A1302">
            <v>6415</v>
          </cell>
          <cell r="B1302" t="str">
            <v>Regalías mineras</v>
          </cell>
        </row>
        <row r="1303">
          <cell r="A1303">
            <v>6416</v>
          </cell>
          <cell r="B1303" t="str">
            <v>Cánones</v>
          </cell>
        </row>
        <row r="1304">
          <cell r="A1304">
            <v>6419</v>
          </cell>
          <cell r="B1304" t="str">
            <v>Otros</v>
          </cell>
        </row>
        <row r="1305">
          <cell r="A1305">
            <v>642</v>
          </cell>
          <cell r="B1305" t="str">
            <v>Gobierno regional</v>
          </cell>
        </row>
        <row r="1306">
          <cell r="A1306">
            <v>643</v>
          </cell>
          <cell r="B1306" t="str">
            <v>Gobierno local</v>
          </cell>
        </row>
        <row r="1307">
          <cell r="A1307">
            <v>6431</v>
          </cell>
          <cell r="B1307" t="str">
            <v>Impuesto predial</v>
          </cell>
        </row>
        <row r="1308">
          <cell r="A1308">
            <v>6432</v>
          </cell>
          <cell r="B1308" t="str">
            <v>Arbitrios municipales y seguridad ciudadana</v>
          </cell>
        </row>
        <row r="1309">
          <cell r="A1309">
            <v>6433</v>
          </cell>
          <cell r="B1309" t="str">
            <v>Impuesto al patrimonio vehicular</v>
          </cell>
        </row>
        <row r="1310">
          <cell r="A1310">
            <v>6434</v>
          </cell>
          <cell r="B1310" t="str">
            <v>Licencia de funcionamiento</v>
          </cell>
        </row>
        <row r="1311">
          <cell r="A1311">
            <v>6439</v>
          </cell>
          <cell r="B1311" t="str">
            <v>Otros</v>
          </cell>
        </row>
        <row r="1312">
          <cell r="A1312">
            <v>644</v>
          </cell>
          <cell r="B1312" t="str">
            <v>Otros gastos por tributos</v>
          </cell>
        </row>
        <row r="1313">
          <cell r="A1313">
            <v>6442</v>
          </cell>
          <cell r="B1313" t="str">
            <v>Contribución al SENCICO</v>
          </cell>
        </row>
        <row r="1314">
          <cell r="A1314">
            <v>6443</v>
          </cell>
          <cell r="B1314" t="str">
            <v>Otros</v>
          </cell>
        </row>
        <row r="1315">
          <cell r="A1315">
            <v>645</v>
          </cell>
          <cell r="B1315" t="str">
            <v>Gastos en deuda tributaria</v>
          </cell>
        </row>
        <row r="1316">
          <cell r="A1316">
            <v>6451</v>
          </cell>
          <cell r="B1316" t="str">
            <v>Intereses</v>
          </cell>
        </row>
        <row r="1317">
          <cell r="A1317">
            <v>6452</v>
          </cell>
          <cell r="B1317" t="str">
            <v>intereses - fraccionamiento</v>
          </cell>
        </row>
        <row r="1318">
          <cell r="A1318">
            <v>6453</v>
          </cell>
          <cell r="B1318" t="str">
            <v>Multas</v>
          </cell>
        </row>
        <row r="1319">
          <cell r="A1319">
            <v>6454</v>
          </cell>
          <cell r="B1319" t="str">
            <v>Costas y otros</v>
          </cell>
        </row>
        <row r="1320">
          <cell r="A1320">
            <v>65</v>
          </cell>
          <cell r="B1320" t="str">
            <v>OTROS GASTOS DE GESTION</v>
          </cell>
        </row>
        <row r="1321">
          <cell r="A1321">
            <v>651</v>
          </cell>
          <cell r="B1321" t="str">
            <v>Seguros</v>
          </cell>
        </row>
        <row r="1322">
          <cell r="A1322">
            <v>652</v>
          </cell>
          <cell r="B1322" t="str">
            <v>Regalías</v>
          </cell>
        </row>
        <row r="1323">
          <cell r="A1323">
            <v>653</v>
          </cell>
          <cell r="B1323" t="str">
            <v>Suscripciones</v>
          </cell>
        </row>
        <row r="1324">
          <cell r="A1324">
            <v>654</v>
          </cell>
          <cell r="B1324" t="str">
            <v>Licencias y derechos de vigencia</v>
          </cell>
        </row>
        <row r="1325">
          <cell r="A1325">
            <v>655</v>
          </cell>
          <cell r="B1325" t="str">
            <v>Costo neto de enajenación de activos inmovilizados y operaciones discontinuadas</v>
          </cell>
        </row>
        <row r="1326">
          <cell r="A1326">
            <v>6551</v>
          </cell>
          <cell r="B1326" t="str">
            <v>Costo neto de enajenación de activos inmovilizados</v>
          </cell>
        </row>
        <row r="1327">
          <cell r="A1327">
            <v>65511</v>
          </cell>
          <cell r="B1327" t="str">
            <v>Inversiones mobiliarias</v>
          </cell>
        </row>
        <row r="1328">
          <cell r="A1328">
            <v>65512</v>
          </cell>
          <cell r="B1328" t="str">
            <v>Propiedades de inversión</v>
          </cell>
        </row>
        <row r="1329">
          <cell r="A1329">
            <v>65513</v>
          </cell>
          <cell r="B1329" t="str">
            <v>Activos por derecho de uso - arrendamiento financiero</v>
          </cell>
        </row>
        <row r="1330">
          <cell r="A1330">
            <v>65514</v>
          </cell>
          <cell r="B1330" t="str">
            <v>Propiedad, planta y equipo</v>
          </cell>
        </row>
        <row r="1331">
          <cell r="A1331">
            <v>65515</v>
          </cell>
          <cell r="B1331" t="str">
            <v>Intangibles</v>
          </cell>
        </row>
        <row r="1332">
          <cell r="A1332">
            <v>65516</v>
          </cell>
          <cell r="B1332" t="str">
            <v>Activos biológicos</v>
          </cell>
        </row>
        <row r="1333">
          <cell r="A1333">
            <v>6552</v>
          </cell>
          <cell r="B1333" t="str">
            <v>Operaciones discontinuadas – Abandono de activos</v>
          </cell>
        </row>
        <row r="1334">
          <cell r="A1334">
            <v>65521</v>
          </cell>
          <cell r="B1334" t="str">
            <v>Propiedades de inversión</v>
          </cell>
        </row>
        <row r="1335">
          <cell r="A1335">
            <v>65522</v>
          </cell>
          <cell r="B1335" t="str">
            <v>Activos por derecho de uso - Arrendamiento financiero</v>
          </cell>
        </row>
        <row r="1336">
          <cell r="A1336">
            <v>65523</v>
          </cell>
          <cell r="B1336" t="str">
            <v>Propiedad, planta y equipo</v>
          </cell>
        </row>
        <row r="1337">
          <cell r="A1337">
            <v>65524</v>
          </cell>
          <cell r="B1337" t="str">
            <v>Intangibles</v>
          </cell>
        </row>
        <row r="1338">
          <cell r="A1338">
            <v>65525</v>
          </cell>
          <cell r="B1338" t="str">
            <v>Activos biológicos</v>
          </cell>
        </row>
        <row r="1339">
          <cell r="A1339">
            <v>656</v>
          </cell>
          <cell r="B1339" t="str">
            <v>Suministros</v>
          </cell>
        </row>
        <row r="1340">
          <cell r="A1340">
            <v>658</v>
          </cell>
          <cell r="B1340" t="str">
            <v>Gestión medioambiental</v>
          </cell>
        </row>
        <row r="1341">
          <cell r="A1341">
            <v>659</v>
          </cell>
          <cell r="B1341" t="str">
            <v>Otros gastos de gestión</v>
          </cell>
        </row>
        <row r="1342">
          <cell r="A1342">
            <v>6591</v>
          </cell>
          <cell r="B1342" t="str">
            <v>Donaciones</v>
          </cell>
        </row>
        <row r="1343">
          <cell r="A1343">
            <v>6592</v>
          </cell>
          <cell r="B1343" t="str">
            <v>Sanciones administrativas</v>
          </cell>
        </row>
        <row r="1344">
          <cell r="A1344">
            <v>66</v>
          </cell>
          <cell r="B1344" t="str">
            <v>PERDIDA POR MEDICIÓN DE ACTIVOS NO FINANCIEROS AL VALOR RAZONABLE</v>
          </cell>
        </row>
        <row r="1345">
          <cell r="A1345">
            <v>661</v>
          </cell>
          <cell r="B1345" t="str">
            <v>Activo realizable</v>
          </cell>
        </row>
        <row r="1346">
          <cell r="A1346">
            <v>6611</v>
          </cell>
          <cell r="B1346" t="str">
            <v>Mercaderías</v>
          </cell>
        </row>
        <row r="1347">
          <cell r="A1347">
            <v>6612</v>
          </cell>
          <cell r="B1347" t="str">
            <v>Productos terminados</v>
          </cell>
        </row>
        <row r="1348">
          <cell r="A1348">
            <v>6613</v>
          </cell>
          <cell r="B1348" t="str">
            <v>Activos no corrientes mantenidos para la venta</v>
          </cell>
        </row>
        <row r="1349">
          <cell r="A1349">
            <v>66131</v>
          </cell>
          <cell r="B1349" t="str">
            <v>Propiedades de inversión</v>
          </cell>
        </row>
        <row r="1350">
          <cell r="A1350">
            <v>66132</v>
          </cell>
          <cell r="B1350" t="str">
            <v>Propiedad, planta y equipo</v>
          </cell>
        </row>
        <row r="1351">
          <cell r="A1351">
            <v>66133</v>
          </cell>
          <cell r="B1351" t="str">
            <v>Intangibles</v>
          </cell>
        </row>
        <row r="1352">
          <cell r="A1352">
            <v>66134</v>
          </cell>
          <cell r="B1352" t="str">
            <v>Activos biológicos</v>
          </cell>
        </row>
        <row r="1353">
          <cell r="A1353">
            <v>662</v>
          </cell>
          <cell r="B1353" t="str">
            <v>Activo inmovilizado</v>
          </cell>
        </row>
        <row r="1354">
          <cell r="A1354">
            <v>6621</v>
          </cell>
          <cell r="B1354" t="str">
            <v>Propiedades de inversión</v>
          </cell>
        </row>
        <row r="1355">
          <cell r="A1355">
            <v>6622</v>
          </cell>
          <cell r="B1355" t="str">
            <v>Activos biológicos</v>
          </cell>
        </row>
        <row r="1356">
          <cell r="A1356">
            <v>67</v>
          </cell>
          <cell r="B1356" t="str">
            <v>GASTOS FINANCIEROS</v>
          </cell>
        </row>
        <row r="1357">
          <cell r="A1357">
            <v>671</v>
          </cell>
          <cell r="B1357" t="str">
            <v>Gastos en operaciones de endeudamiento y otros</v>
          </cell>
        </row>
        <row r="1358">
          <cell r="A1358">
            <v>6711</v>
          </cell>
          <cell r="B1358" t="str">
            <v>Préstamos de instituciones financieras y otras entidades</v>
          </cell>
        </row>
        <row r="1359">
          <cell r="A1359">
            <v>6712</v>
          </cell>
          <cell r="B1359" t="str">
            <v>Contratos de arrendamiento financiero</v>
          </cell>
        </row>
        <row r="1360">
          <cell r="A1360">
            <v>6713</v>
          </cell>
          <cell r="B1360" t="str">
            <v>Emisión y colocación de instrumentos representativos de deuda y
patrimonio</v>
          </cell>
        </row>
        <row r="1361">
          <cell r="A1361">
            <v>6714</v>
          </cell>
          <cell r="B1361" t="str">
            <v>Documentos vendidos o descontados</v>
          </cell>
        </row>
        <row r="1362">
          <cell r="A1362">
            <v>672</v>
          </cell>
          <cell r="B1362" t="str">
            <v>Pérdida por instrumentos financieros derivados</v>
          </cell>
        </row>
        <row r="1363">
          <cell r="A1363">
            <v>673</v>
          </cell>
          <cell r="B1363" t="str">
            <v>Intereses por préstamos y otras obligaciones</v>
          </cell>
        </row>
        <row r="1364">
          <cell r="A1364">
            <v>6731</v>
          </cell>
          <cell r="B1364" t="str">
            <v>Préstamos de instituciones financieras y otras entidades</v>
          </cell>
        </row>
        <row r="1365">
          <cell r="A1365">
            <v>67311</v>
          </cell>
          <cell r="B1365" t="str">
            <v>Instituciones financieras</v>
          </cell>
        </row>
        <row r="1366">
          <cell r="A1366">
            <v>67312</v>
          </cell>
          <cell r="B1366" t="str">
            <v>Otras entidades</v>
          </cell>
        </row>
        <row r="1367">
          <cell r="A1367">
            <v>6732</v>
          </cell>
          <cell r="B1367" t="str">
            <v>Contratos de arrendamiento financiero</v>
          </cell>
        </row>
        <row r="1368">
          <cell r="A1368">
            <v>6733</v>
          </cell>
          <cell r="B1368" t="str">
            <v>Otros instrumentos financieros por pagar</v>
          </cell>
        </row>
        <row r="1369">
          <cell r="A1369">
            <v>6734</v>
          </cell>
          <cell r="B1369" t="str">
            <v>Documentos vendidos o descontados</v>
          </cell>
        </row>
        <row r="1370">
          <cell r="A1370">
            <v>6735</v>
          </cell>
          <cell r="B1370" t="str">
            <v>Obligaciones emitidas</v>
          </cell>
        </row>
        <row r="1371">
          <cell r="A1371">
            <v>6736</v>
          </cell>
          <cell r="B1371" t="str">
            <v>Obligaciones comerciales</v>
          </cell>
        </row>
        <row r="1372">
          <cell r="A1372">
            <v>674</v>
          </cell>
          <cell r="B1372" t="str">
            <v>Gastos en operaciones de factoraje (factoring)</v>
          </cell>
        </row>
        <row r="1373">
          <cell r="A1373">
            <v>6741</v>
          </cell>
          <cell r="B1373" t="str">
            <v>Pérdida en instrumentos vendidos</v>
          </cell>
        </row>
        <row r="1374">
          <cell r="A1374">
            <v>675</v>
          </cell>
          <cell r="B1374" t="str">
            <v>Descuentos concedidos por pronto pago</v>
          </cell>
        </row>
        <row r="1375">
          <cell r="A1375">
            <v>676</v>
          </cell>
          <cell r="B1375" t="str">
            <v>Diferencia de cambio</v>
          </cell>
        </row>
        <row r="1376">
          <cell r="A1376">
            <v>677</v>
          </cell>
          <cell r="B1376" t="str">
            <v>Pérdida por medición de activos y pasivos financieros al valor razonable</v>
          </cell>
        </row>
        <row r="1377">
          <cell r="A1377">
            <v>6771</v>
          </cell>
          <cell r="B1377" t="str">
            <v>Inversiones mantenidas para negociación</v>
          </cell>
        </row>
        <row r="1378">
          <cell r="A1378">
            <v>6772</v>
          </cell>
          <cell r="B1378" t="str">
            <v>Otras inversiones financieras</v>
          </cell>
        </row>
        <row r="1379">
          <cell r="A1379">
            <v>6773</v>
          </cell>
          <cell r="B1379" t="str">
            <v>Otros</v>
          </cell>
        </row>
        <row r="1380">
          <cell r="A1380">
            <v>678</v>
          </cell>
          <cell r="B1380" t="str">
            <v>Participación en resultados de entidades relacionadas</v>
          </cell>
        </row>
        <row r="1381">
          <cell r="A1381">
            <v>6781</v>
          </cell>
          <cell r="B1381" t="str">
            <v>Participación en los resultados de subsidiarias y asociadas bajo el método
del valor patrimonial</v>
          </cell>
        </row>
        <row r="1382">
          <cell r="A1382">
            <v>6782</v>
          </cell>
          <cell r="B1382" t="str">
            <v>Participaciones en negocios conjuntos</v>
          </cell>
        </row>
        <row r="1383">
          <cell r="A1383">
            <v>679</v>
          </cell>
          <cell r="B1383" t="str">
            <v>Otros gastos financieros</v>
          </cell>
        </row>
        <row r="1384">
          <cell r="A1384">
            <v>6791</v>
          </cell>
          <cell r="B1384" t="str">
            <v>Primas por opciones</v>
          </cell>
        </row>
        <row r="1385">
          <cell r="A1385">
            <v>6792</v>
          </cell>
          <cell r="B1385" t="str">
            <v>Gastos financieros en medición a valor descontado</v>
          </cell>
        </row>
        <row r="1386">
          <cell r="A1386">
            <v>6793</v>
          </cell>
          <cell r="B1386" t="str">
            <v>Gastos financieros en actualización de activos por derecho de uso</v>
          </cell>
        </row>
        <row r="1387">
          <cell r="A1387">
            <v>68</v>
          </cell>
          <cell r="B1387" t="str">
            <v>VALUACIÓN Y DETERIORO DE ACTIVOS Y PROVISIONES</v>
          </cell>
        </row>
        <row r="1388">
          <cell r="A1388">
            <v>681</v>
          </cell>
          <cell r="B1388" t="str">
            <v>Depreciación de propiedades de inversión</v>
          </cell>
        </row>
        <row r="1389">
          <cell r="A1389">
            <v>6811</v>
          </cell>
          <cell r="B1389" t="str">
            <v>Edificaciones</v>
          </cell>
        </row>
        <row r="1390">
          <cell r="A1390">
            <v>68111</v>
          </cell>
          <cell r="B1390" t="str">
            <v>Costo</v>
          </cell>
        </row>
        <row r="1391">
          <cell r="A1391">
            <v>68112</v>
          </cell>
          <cell r="B1391" t="str">
            <v>Revaluación</v>
          </cell>
        </row>
        <row r="1392">
          <cell r="A1392">
            <v>68113</v>
          </cell>
          <cell r="B1392" t="str">
            <v>Costo de financiación</v>
          </cell>
        </row>
        <row r="1393">
          <cell r="A1393">
            <v>682</v>
          </cell>
          <cell r="B1393" t="str">
            <v>Depreciación de activos por derecho de uso - arrendamiento financiero</v>
          </cell>
        </row>
        <row r="1394">
          <cell r="A1394">
            <v>6821</v>
          </cell>
          <cell r="B1394" t="str">
            <v>Propiedades de inversión</v>
          </cell>
        </row>
        <row r="1395">
          <cell r="A1395">
            <v>68211</v>
          </cell>
          <cell r="B1395" t="str">
            <v>Edificaciones</v>
          </cell>
        </row>
        <row r="1396">
          <cell r="A1396">
            <v>682111</v>
          </cell>
          <cell r="B1396" t="str">
            <v>Costo</v>
          </cell>
        </row>
        <row r="1397">
          <cell r="A1397">
            <v>682112</v>
          </cell>
          <cell r="B1397" t="str">
            <v>Revaluación</v>
          </cell>
        </row>
        <row r="1398">
          <cell r="A1398">
            <v>682113</v>
          </cell>
          <cell r="B1398" t="str">
            <v>Costo de financiación</v>
          </cell>
        </row>
        <row r="1399">
          <cell r="A1399">
            <v>6822</v>
          </cell>
          <cell r="B1399" t="str">
            <v>Propiedad, planta y equipo</v>
          </cell>
        </row>
        <row r="1400">
          <cell r="A1400">
            <v>68221</v>
          </cell>
          <cell r="B1400" t="str">
            <v>Edificaciones</v>
          </cell>
        </row>
        <row r="1401">
          <cell r="A1401">
            <v>682211</v>
          </cell>
          <cell r="B1401" t="str">
            <v>Costo</v>
          </cell>
        </row>
        <row r="1402">
          <cell r="A1402">
            <v>682212</v>
          </cell>
          <cell r="B1402" t="str">
            <v>Revaluación</v>
          </cell>
        </row>
        <row r="1403">
          <cell r="A1403">
            <v>682213</v>
          </cell>
          <cell r="B1403" t="str">
            <v>Costo de financiación</v>
          </cell>
        </row>
        <row r="1404">
          <cell r="A1404">
            <v>68222</v>
          </cell>
          <cell r="B1404" t="str">
            <v>Maquinarias y equipos de explotación</v>
          </cell>
        </row>
        <row r="1405">
          <cell r="A1405">
            <v>682221</v>
          </cell>
          <cell r="B1405" t="str">
            <v>Costo</v>
          </cell>
        </row>
        <row r="1406">
          <cell r="A1406">
            <v>682222</v>
          </cell>
          <cell r="B1406" t="str">
            <v>Revaluación</v>
          </cell>
        </row>
        <row r="1407">
          <cell r="A1407">
            <v>682223</v>
          </cell>
          <cell r="B1407" t="str">
            <v>Costo de financiación</v>
          </cell>
        </row>
        <row r="1408">
          <cell r="A1408">
            <v>68223</v>
          </cell>
          <cell r="B1408" t="str">
            <v>Unidades de transporte</v>
          </cell>
        </row>
        <row r="1409">
          <cell r="A1409">
            <v>682231</v>
          </cell>
          <cell r="B1409" t="str">
            <v>Costo</v>
          </cell>
        </row>
        <row r="1410">
          <cell r="A1410">
            <v>682232</v>
          </cell>
          <cell r="B1410" t="str">
            <v>Revaluación</v>
          </cell>
        </row>
        <row r="1411">
          <cell r="A1411">
            <v>68225</v>
          </cell>
          <cell r="B1411" t="str">
            <v>Equipos diversos</v>
          </cell>
        </row>
        <row r="1412">
          <cell r="A1412">
            <v>682251</v>
          </cell>
          <cell r="B1412" t="str">
            <v>Costo</v>
          </cell>
        </row>
        <row r="1413">
          <cell r="A1413">
            <v>682252</v>
          </cell>
          <cell r="B1413" t="str">
            <v>Revaluación</v>
          </cell>
        </row>
        <row r="1414">
          <cell r="A1414">
            <v>683</v>
          </cell>
          <cell r="B1414" t="str">
            <v>Depreciación de activos por derecho de uso - arrendamiento operativo</v>
          </cell>
        </row>
        <row r="1415">
          <cell r="A1415">
            <v>6831</v>
          </cell>
          <cell r="B1415" t="str">
            <v>Depreciación de activos por derecho de uso - arrendamiento operativo</v>
          </cell>
        </row>
        <row r="1416">
          <cell r="A1416">
            <v>68311</v>
          </cell>
          <cell r="B1416" t="str">
            <v>Edificaciones</v>
          </cell>
        </row>
        <row r="1417">
          <cell r="A1417">
            <v>683111</v>
          </cell>
          <cell r="B1417" t="str">
            <v>Costo</v>
          </cell>
        </row>
        <row r="1418">
          <cell r="A1418">
            <v>683112</v>
          </cell>
          <cell r="B1418" t="str">
            <v>Revaluación</v>
          </cell>
        </row>
        <row r="1419">
          <cell r="A1419">
            <v>68312</v>
          </cell>
          <cell r="B1419" t="str">
            <v>Maquinarias y equipos de explotación</v>
          </cell>
        </row>
        <row r="1420">
          <cell r="A1420">
            <v>683121</v>
          </cell>
          <cell r="B1420" t="str">
            <v>Costo</v>
          </cell>
        </row>
        <row r="1421">
          <cell r="A1421">
            <v>683122</v>
          </cell>
          <cell r="B1421" t="str">
            <v>Revaluación</v>
          </cell>
        </row>
        <row r="1422">
          <cell r="A1422">
            <v>68313</v>
          </cell>
          <cell r="B1422" t="str">
            <v>Unidades de transporte</v>
          </cell>
        </row>
        <row r="1423">
          <cell r="A1423">
            <v>683131</v>
          </cell>
          <cell r="B1423" t="str">
            <v>Costo</v>
          </cell>
        </row>
        <row r="1424">
          <cell r="A1424">
            <v>683132</v>
          </cell>
          <cell r="B1424" t="str">
            <v>Revaluación</v>
          </cell>
        </row>
        <row r="1425">
          <cell r="A1425">
            <v>68315</v>
          </cell>
          <cell r="B1425" t="str">
            <v>Equipos diversos</v>
          </cell>
        </row>
        <row r="1426">
          <cell r="A1426">
            <v>683351</v>
          </cell>
          <cell r="B1426" t="str">
            <v>Costo</v>
          </cell>
        </row>
        <row r="1427">
          <cell r="A1427">
            <v>683152</v>
          </cell>
          <cell r="B1427" t="str">
            <v>Revaluación</v>
          </cell>
        </row>
        <row r="1428">
          <cell r="A1428">
            <v>684</v>
          </cell>
          <cell r="B1428" t="str">
            <v>Depreciación de propiedad, planta y equipo</v>
          </cell>
        </row>
        <row r="1429">
          <cell r="A1429">
            <v>6841</v>
          </cell>
          <cell r="B1429" t="str">
            <v>Depreciación de propiedad, planta y equipo - Costo</v>
          </cell>
        </row>
        <row r="1430">
          <cell r="A1430">
            <v>68410</v>
          </cell>
          <cell r="B1430" t="str">
            <v>Plantas productoras</v>
          </cell>
        </row>
        <row r="1431">
          <cell r="A1431">
            <v>68411</v>
          </cell>
          <cell r="B1431" t="str">
            <v>Edificaciones</v>
          </cell>
        </row>
        <row r="1432">
          <cell r="A1432">
            <v>68412</v>
          </cell>
          <cell r="B1432" t="str">
            <v>Maquinarias y equipos de explotación</v>
          </cell>
        </row>
        <row r="1433">
          <cell r="A1433">
            <v>68413</v>
          </cell>
          <cell r="B1433" t="str">
            <v>Unidades de transporte</v>
          </cell>
        </row>
        <row r="1434">
          <cell r="A1434">
            <v>68414</v>
          </cell>
          <cell r="B1434" t="str">
            <v>Muebles y enseres</v>
          </cell>
        </row>
        <row r="1435">
          <cell r="A1435">
            <v>68415</v>
          </cell>
          <cell r="B1435" t="str">
            <v>Equipos diversos</v>
          </cell>
        </row>
        <row r="1436">
          <cell r="A1436">
            <v>68416</v>
          </cell>
          <cell r="B1436" t="str">
            <v>Herramientas y unidades de reemplazo</v>
          </cell>
        </row>
        <row r="1437">
          <cell r="A1437">
            <v>6842</v>
          </cell>
          <cell r="B1437" t="str">
            <v>Depreciación de propiedad, planta y equipo - Revaluación</v>
          </cell>
        </row>
        <row r="1438">
          <cell r="A1438">
            <v>68420</v>
          </cell>
          <cell r="B1438" t="str">
            <v>Plantas productoras</v>
          </cell>
        </row>
        <row r="1439">
          <cell r="A1439">
            <v>68421</v>
          </cell>
          <cell r="B1439" t="str">
            <v>Edificaciones</v>
          </cell>
        </row>
        <row r="1440">
          <cell r="A1440">
            <v>68422</v>
          </cell>
          <cell r="B1440" t="str">
            <v>Maquinarias y equipos de explotación</v>
          </cell>
        </row>
        <row r="1441">
          <cell r="A1441">
            <v>68423</v>
          </cell>
          <cell r="B1441" t="str">
            <v>Unidades de transporte</v>
          </cell>
        </row>
        <row r="1442">
          <cell r="A1442">
            <v>68424</v>
          </cell>
          <cell r="B1442" t="str">
            <v>Muebles y enseres</v>
          </cell>
        </row>
        <row r="1443">
          <cell r="A1443">
            <v>68425</v>
          </cell>
          <cell r="B1443" t="str">
            <v>Equipos diversos</v>
          </cell>
        </row>
        <row r="1444">
          <cell r="A1444">
            <v>68426</v>
          </cell>
          <cell r="B1444" t="str">
            <v>Herramientas y unidades de reemplazo</v>
          </cell>
        </row>
        <row r="1445">
          <cell r="A1445">
            <v>6843</v>
          </cell>
          <cell r="B1445" t="str">
            <v>Depreciación de propiedad, planta y equipo - Costos de financiación</v>
          </cell>
        </row>
        <row r="1446">
          <cell r="A1446">
            <v>68430</v>
          </cell>
          <cell r="B1446" t="str">
            <v>Plantas productoras</v>
          </cell>
        </row>
        <row r="1447">
          <cell r="A1447">
            <v>68431</v>
          </cell>
          <cell r="B1447" t="str">
            <v>Edificaciones</v>
          </cell>
        </row>
        <row r="1448">
          <cell r="A1448">
            <v>68432</v>
          </cell>
          <cell r="B1448" t="str">
            <v>Maquinarias y equipos de explotación</v>
          </cell>
        </row>
        <row r="1449">
          <cell r="A1449">
            <v>685</v>
          </cell>
          <cell r="B1449" t="str">
            <v>Depreciación de activos biológicos en producción</v>
          </cell>
        </row>
        <row r="1450">
          <cell r="A1450">
            <v>6851</v>
          </cell>
          <cell r="B1450" t="str">
            <v>Depreciación de activos biológicos en producción - costo</v>
          </cell>
        </row>
        <row r="1451">
          <cell r="A1451">
            <v>68511</v>
          </cell>
          <cell r="B1451" t="str">
            <v>Activos biológicos de origen animal</v>
          </cell>
        </row>
        <row r="1452">
          <cell r="A1452">
            <v>68512</v>
          </cell>
          <cell r="B1452" t="str">
            <v>Activos biológicos de origen vegetal</v>
          </cell>
        </row>
        <row r="1453">
          <cell r="A1453">
            <v>6852</v>
          </cell>
          <cell r="B1453" t="str">
            <v>Depreciación de activos biológicos en producción - costo de financiación</v>
          </cell>
        </row>
        <row r="1454">
          <cell r="A1454">
            <v>68521</v>
          </cell>
          <cell r="B1454" t="str">
            <v>Activos biológicos de origen animal</v>
          </cell>
        </row>
        <row r="1455">
          <cell r="A1455">
            <v>68522</v>
          </cell>
          <cell r="B1455" t="str">
            <v>Activos biológicos de origen vegetal</v>
          </cell>
        </row>
        <row r="1456">
          <cell r="A1456">
            <v>686</v>
          </cell>
          <cell r="B1456" t="str">
            <v>Amortización de intangibles</v>
          </cell>
        </row>
        <row r="1457">
          <cell r="A1457">
            <v>6861</v>
          </cell>
          <cell r="B1457" t="str">
            <v>Amortización de intangibles – Costo</v>
          </cell>
        </row>
        <row r="1458">
          <cell r="A1458">
            <v>68611</v>
          </cell>
          <cell r="B1458" t="str">
            <v>Concesiones, licencias y otros derechos</v>
          </cell>
        </row>
        <row r="1459">
          <cell r="A1459">
            <v>68612</v>
          </cell>
          <cell r="B1459" t="str">
            <v>Patentes y propiedad industrial</v>
          </cell>
        </row>
        <row r="1460">
          <cell r="A1460">
            <v>68613</v>
          </cell>
          <cell r="B1460" t="str">
            <v>Programas de computadora (software)</v>
          </cell>
        </row>
        <row r="1461">
          <cell r="A1461">
            <v>68614</v>
          </cell>
          <cell r="B1461" t="str">
            <v>Costos de exploración y desarrollo</v>
          </cell>
        </row>
        <row r="1462">
          <cell r="A1462">
            <v>68615</v>
          </cell>
          <cell r="B1462" t="str">
            <v>Fórmulas, diseños y prototipos</v>
          </cell>
        </row>
        <row r="1463">
          <cell r="A1463">
            <v>68619</v>
          </cell>
          <cell r="B1463" t="str">
            <v>Otros activos intangibles</v>
          </cell>
        </row>
        <row r="1464">
          <cell r="A1464">
            <v>6862</v>
          </cell>
          <cell r="B1464" t="str">
            <v>Amortización de intangibles – Revaluación</v>
          </cell>
        </row>
        <row r="1465">
          <cell r="A1465">
            <v>68621</v>
          </cell>
          <cell r="B1465" t="str">
            <v>Concesiones, licencias y otros derechos</v>
          </cell>
        </row>
        <row r="1466">
          <cell r="A1466">
            <v>68622</v>
          </cell>
          <cell r="B1466" t="str">
            <v>Patentes y propiedad industrial</v>
          </cell>
        </row>
        <row r="1467">
          <cell r="A1467">
            <v>68623</v>
          </cell>
          <cell r="B1467" t="str">
            <v>Programas de computadora (software)</v>
          </cell>
        </row>
        <row r="1468">
          <cell r="A1468">
            <v>68624</v>
          </cell>
          <cell r="B1468" t="str">
            <v>Costos de exploración y desarrollo</v>
          </cell>
        </row>
        <row r="1469">
          <cell r="A1469">
            <v>68625</v>
          </cell>
          <cell r="B1469" t="str">
            <v>Fórmulas, diseños y prototipos</v>
          </cell>
        </row>
        <row r="1470">
          <cell r="A1470">
            <v>68629</v>
          </cell>
          <cell r="B1470" t="str">
            <v>Otros activos intangibles</v>
          </cell>
        </row>
        <row r="1471">
          <cell r="A1471">
            <v>687</v>
          </cell>
          <cell r="B1471" t="str">
            <v>Valuación de activos</v>
          </cell>
        </row>
        <row r="1472">
          <cell r="A1472">
            <v>6871</v>
          </cell>
          <cell r="B1472" t="str">
            <v>Estimación de cuentas de cobranza dudosa</v>
          </cell>
        </row>
        <row r="1473">
          <cell r="A1473">
            <v>68711</v>
          </cell>
          <cell r="B1473" t="str">
            <v>Cuentas por cobrar comerciales – Terceros</v>
          </cell>
        </row>
        <row r="1474">
          <cell r="A1474">
            <v>68712</v>
          </cell>
          <cell r="B1474" t="str">
            <v>Cuentas por cobrar comerciales – Relacionadas</v>
          </cell>
        </row>
        <row r="1475">
          <cell r="A1475">
            <v>68713</v>
          </cell>
          <cell r="B1475" t="str">
            <v>Cuentas por cobrar al personal, a los accionistas (socios) y
directores</v>
          </cell>
        </row>
        <row r="1476">
          <cell r="A1476">
            <v>68714</v>
          </cell>
          <cell r="B1476" t="str">
            <v>Cuentas por cobrar diversas – Terceros</v>
          </cell>
        </row>
        <row r="1477">
          <cell r="A1477">
            <v>68715</v>
          </cell>
          <cell r="B1477" t="str">
            <v>Cuentas por cobrar diversas – Relacionadas</v>
          </cell>
        </row>
        <row r="1478">
          <cell r="A1478">
            <v>6873</v>
          </cell>
          <cell r="B1478" t="str">
            <v>Desvalorización de inversiones mobiliarias</v>
          </cell>
        </row>
        <row r="1479">
          <cell r="A1479">
            <v>68731</v>
          </cell>
          <cell r="B1479" t="str">
            <v>Inversiones a ser mantenidas hasta el vencimiento</v>
          </cell>
        </row>
        <row r="1480">
          <cell r="A1480">
            <v>68732</v>
          </cell>
          <cell r="B1480" t="str">
            <v>Instrumentos financieros representativos de derecho
patrimonial</v>
          </cell>
        </row>
        <row r="1481">
          <cell r="A1481">
            <v>688</v>
          </cell>
          <cell r="B1481" t="str">
            <v>Deterioro del valor de los activos</v>
          </cell>
        </row>
        <row r="1482">
          <cell r="A1482">
            <v>6881</v>
          </cell>
          <cell r="B1482" t="str">
            <v>Desvalorización de propiedad de inversión</v>
          </cell>
        </row>
        <row r="1483">
          <cell r="A1483">
            <v>68812</v>
          </cell>
          <cell r="B1483" t="str">
            <v>Edificaciones</v>
          </cell>
        </row>
        <row r="1484">
          <cell r="A1484">
            <v>68813</v>
          </cell>
          <cell r="B1484" t="str">
            <v>Construcciones en curso</v>
          </cell>
        </row>
        <row r="1485">
          <cell r="A1485">
            <v>6882</v>
          </cell>
          <cell r="B1485" t="str">
            <v>Desvalorización de activos por derecho de uso - arrendamiento financiero</v>
          </cell>
        </row>
        <row r="1486">
          <cell r="A1486">
            <v>68820</v>
          </cell>
          <cell r="B1486" t="str">
            <v>Planta productora en producción</v>
          </cell>
        </row>
        <row r="1487">
          <cell r="A1487">
            <v>68821</v>
          </cell>
          <cell r="B1487" t="str">
            <v>Planta productora en desarrollo</v>
          </cell>
        </row>
        <row r="1488">
          <cell r="A1488">
            <v>68822</v>
          </cell>
          <cell r="B1488" t="str">
            <v>Terrenos</v>
          </cell>
        </row>
        <row r="1489">
          <cell r="A1489">
            <v>68823</v>
          </cell>
          <cell r="B1489" t="str">
            <v>Edificaciones</v>
          </cell>
        </row>
        <row r="1490">
          <cell r="A1490">
            <v>68824</v>
          </cell>
          <cell r="B1490" t="str">
            <v>Maquinarias y equipos de explotación</v>
          </cell>
        </row>
        <row r="1491">
          <cell r="A1491">
            <v>68825</v>
          </cell>
          <cell r="B1491" t="str">
            <v>Unidades de transporte</v>
          </cell>
        </row>
        <row r="1492">
          <cell r="A1492">
            <v>68826</v>
          </cell>
          <cell r="B1492" t="str">
            <v>Muebles y enseres</v>
          </cell>
        </row>
        <row r="1493">
          <cell r="A1493">
            <v>68827</v>
          </cell>
          <cell r="B1493" t="str">
            <v>Equipos diversos</v>
          </cell>
        </row>
        <row r="1494">
          <cell r="A1494">
            <v>68828</v>
          </cell>
          <cell r="B1494" t="str">
            <v>Herramientas y unidades de reemplazo</v>
          </cell>
        </row>
        <row r="1495">
          <cell r="A1495">
            <v>6883</v>
          </cell>
          <cell r="B1495" t="str">
            <v>Desvalorización de propiedad, planta y equipo</v>
          </cell>
        </row>
        <row r="1496">
          <cell r="A1496">
            <v>68830</v>
          </cell>
          <cell r="B1496" t="str">
            <v>Planta productora en producción</v>
          </cell>
        </row>
        <row r="1497">
          <cell r="A1497">
            <v>68831</v>
          </cell>
          <cell r="B1497" t="str">
            <v>Planta productora en desarrollo</v>
          </cell>
        </row>
        <row r="1498">
          <cell r="A1498">
            <v>68832</v>
          </cell>
          <cell r="B1498" t="str">
            <v>Terrenos</v>
          </cell>
        </row>
        <row r="1499">
          <cell r="A1499">
            <v>68833</v>
          </cell>
          <cell r="B1499" t="str">
            <v>Edificaciones</v>
          </cell>
        </row>
        <row r="1500">
          <cell r="A1500">
            <v>68834</v>
          </cell>
          <cell r="B1500" t="str">
            <v>Maquinarias y equipos de explotación</v>
          </cell>
        </row>
        <row r="1501">
          <cell r="A1501">
            <v>68835</v>
          </cell>
          <cell r="B1501" t="str">
            <v>Unidades de transporte</v>
          </cell>
        </row>
        <row r="1502">
          <cell r="A1502">
            <v>68836</v>
          </cell>
          <cell r="B1502" t="str">
            <v>Muebles y enseres</v>
          </cell>
        </row>
        <row r="1503">
          <cell r="A1503">
            <v>68837</v>
          </cell>
          <cell r="B1503" t="str">
            <v>Equipos diversos</v>
          </cell>
        </row>
        <row r="1504">
          <cell r="A1504">
            <v>68838</v>
          </cell>
          <cell r="B1504" t="str">
            <v>Herramientas y unidades de reemplazo</v>
          </cell>
        </row>
        <row r="1505">
          <cell r="A1505">
            <v>6884</v>
          </cell>
          <cell r="B1505" t="str">
            <v>Desvalorización de intangibles</v>
          </cell>
        </row>
        <row r="1506">
          <cell r="A1506">
            <v>68841</v>
          </cell>
          <cell r="B1506" t="str">
            <v>Concesiones, licencias y otros derechos</v>
          </cell>
        </row>
        <row r="1507">
          <cell r="A1507">
            <v>68842</v>
          </cell>
          <cell r="B1507" t="str">
            <v>Patentes y propiedad industrial</v>
          </cell>
        </row>
        <row r="1508">
          <cell r="A1508">
            <v>68843</v>
          </cell>
          <cell r="B1508" t="str">
            <v>Programas de computadora (software)</v>
          </cell>
        </row>
        <row r="1509">
          <cell r="A1509">
            <v>68844</v>
          </cell>
          <cell r="B1509" t="str">
            <v>Costos de exploración y desarrollo</v>
          </cell>
        </row>
        <row r="1510">
          <cell r="A1510">
            <v>68845</v>
          </cell>
          <cell r="B1510" t="str">
            <v>Fórmulas, diseños y prototipos</v>
          </cell>
        </row>
        <row r="1511">
          <cell r="A1511">
            <v>68846</v>
          </cell>
          <cell r="B1511" t="str">
            <v>Otros activos intangibles</v>
          </cell>
        </row>
        <row r="1512">
          <cell r="A1512">
            <v>68847</v>
          </cell>
          <cell r="B1512" t="str">
            <v>Plusvalía mercantil</v>
          </cell>
        </row>
        <row r="1513">
          <cell r="A1513">
            <v>6889</v>
          </cell>
          <cell r="B1513" t="str">
            <v>Desvalorización de activos biológicos en producción</v>
          </cell>
        </row>
        <row r="1514">
          <cell r="A1514">
            <v>68891</v>
          </cell>
          <cell r="B1514" t="str">
            <v>Activos biológicos de origen animal</v>
          </cell>
        </row>
        <row r="1515">
          <cell r="A1515">
            <v>68892</v>
          </cell>
          <cell r="B1515" t="str">
            <v>Activos biológicos de origen vegetal</v>
          </cell>
        </row>
        <row r="1516">
          <cell r="A1516">
            <v>689</v>
          </cell>
          <cell r="B1516" t="str">
            <v>Provisiones</v>
          </cell>
        </row>
        <row r="1517">
          <cell r="A1517">
            <v>6891</v>
          </cell>
          <cell r="B1517" t="str">
            <v>Provisión para litigios</v>
          </cell>
        </row>
        <row r="1518">
          <cell r="A1518">
            <v>68911</v>
          </cell>
          <cell r="B1518" t="str">
            <v>Provisión para litigios – Costo</v>
          </cell>
        </row>
        <row r="1519">
          <cell r="A1519">
            <v>68912</v>
          </cell>
          <cell r="B1519" t="str">
            <v>Provisión para litigios – Actualización financiera</v>
          </cell>
        </row>
        <row r="1520">
          <cell r="A1520">
            <v>6892</v>
          </cell>
          <cell r="B1520" t="str">
            <v>Provisión por desmantelamiento, retiro o rehabilitación del inmovilizado</v>
          </cell>
        </row>
        <row r="1521">
          <cell r="A1521">
            <v>68921</v>
          </cell>
          <cell r="B1521" t="str">
            <v>Provisión por desmantelamiento, retiro o rehabilitación del
inmovilizado – Costo</v>
          </cell>
        </row>
        <row r="1522">
          <cell r="A1522">
            <v>68922</v>
          </cell>
          <cell r="B1522" t="str">
            <v>Provisión por desmantelamiento, retiro o rehabilitación del
inmovilizado – Actualización financiera</v>
          </cell>
        </row>
        <row r="1523">
          <cell r="A1523">
            <v>6893</v>
          </cell>
          <cell r="B1523" t="str">
            <v>Provisión para reestructuraciones</v>
          </cell>
        </row>
        <row r="1524">
          <cell r="A1524">
            <v>6894</v>
          </cell>
          <cell r="B1524" t="str">
            <v>Provisión para protección y remediación del medio ambiente</v>
          </cell>
        </row>
        <row r="1525">
          <cell r="A1525">
            <v>68941</v>
          </cell>
          <cell r="B1525" t="str">
            <v>Provisión para protección y remediación del medio ambiente –
Costo</v>
          </cell>
        </row>
        <row r="1526">
          <cell r="A1526">
            <v>68942</v>
          </cell>
          <cell r="B1526" t="str">
            <v>Provisión para protección y remediación del medio ambiente –
Actualización financiera</v>
          </cell>
        </row>
        <row r="1527">
          <cell r="A1527">
            <v>6896</v>
          </cell>
          <cell r="B1527" t="str">
            <v>Provisión para garantías</v>
          </cell>
        </row>
        <row r="1528">
          <cell r="A1528">
            <v>68961</v>
          </cell>
          <cell r="B1528" t="str">
            <v>Provisión para garantías – Costo</v>
          </cell>
        </row>
        <row r="1529">
          <cell r="A1529">
            <v>68962</v>
          </cell>
          <cell r="B1529" t="str">
            <v>Provisión para garantías – Actualización financiera</v>
          </cell>
        </row>
        <row r="1530">
          <cell r="A1530">
            <v>6897</v>
          </cell>
          <cell r="B1530" t="str">
            <v>Provisión por activos por derecho de uso</v>
          </cell>
        </row>
        <row r="1531">
          <cell r="A1531">
            <v>68971</v>
          </cell>
          <cell r="B1531" t="str">
            <v>Provisión por activos por derecho de uso arrendamiento
operativo</v>
          </cell>
        </row>
        <row r="1532">
          <cell r="A1532">
            <v>68972</v>
          </cell>
          <cell r="B1532" t="str">
            <v>Provisión por activos por derecho de uso arrendamiento
operativo - actualización financiera</v>
          </cell>
        </row>
        <row r="1533">
          <cell r="A1533">
            <v>6899</v>
          </cell>
          <cell r="B1533" t="str">
            <v>Otras provisiones</v>
          </cell>
        </row>
        <row r="1534">
          <cell r="A1534">
            <v>69</v>
          </cell>
          <cell r="B1534" t="str">
            <v>COSTO DE VENTAS</v>
          </cell>
        </row>
        <row r="1535">
          <cell r="A1535">
            <v>691</v>
          </cell>
          <cell r="B1535" t="str">
            <v>Mercaderías</v>
          </cell>
        </row>
        <row r="1536">
          <cell r="A1536">
            <v>6911</v>
          </cell>
          <cell r="B1536" t="str">
            <v>Mercaderías - exportación</v>
          </cell>
        </row>
        <row r="1537">
          <cell r="A1537">
            <v>69111</v>
          </cell>
          <cell r="B1537" t="str">
            <v>Terceros</v>
          </cell>
        </row>
        <row r="1538">
          <cell r="A1538">
            <v>69112</v>
          </cell>
          <cell r="B1538" t="str">
            <v>Relacionadas</v>
          </cell>
        </row>
        <row r="1539">
          <cell r="A1539">
            <v>6912</v>
          </cell>
          <cell r="B1539" t="str">
            <v>Mercaderías - venta local</v>
          </cell>
        </row>
        <row r="1540">
          <cell r="A1540">
            <v>69121</v>
          </cell>
          <cell r="B1540" t="str">
            <v>Terceros</v>
          </cell>
        </row>
        <row r="1541">
          <cell r="A1541">
            <v>69122</v>
          </cell>
          <cell r="B1541" t="str">
            <v>Relacionadas</v>
          </cell>
        </row>
        <row r="1542">
          <cell r="A1542">
            <v>692</v>
          </cell>
          <cell r="B1542" t="str">
            <v>Productos terminados</v>
          </cell>
        </row>
        <row r="1543">
          <cell r="A1543">
            <v>6921</v>
          </cell>
          <cell r="B1543" t="str">
            <v>Productos terminados - Exportación</v>
          </cell>
        </row>
        <row r="1544">
          <cell r="A1544">
            <v>69211</v>
          </cell>
          <cell r="B1544" t="str">
            <v>Terceros</v>
          </cell>
        </row>
        <row r="1545">
          <cell r="A1545">
            <v>69212</v>
          </cell>
          <cell r="B1545" t="str">
            <v>Relacionadas</v>
          </cell>
        </row>
        <row r="1546">
          <cell r="A1546">
            <v>6922</v>
          </cell>
          <cell r="B1546" t="str">
            <v>Productos terminados - Venta local</v>
          </cell>
        </row>
        <row r="1547">
          <cell r="A1547">
            <v>69221</v>
          </cell>
          <cell r="B1547" t="str">
            <v>Terceros</v>
          </cell>
        </row>
        <row r="1548">
          <cell r="A1548">
            <v>69222</v>
          </cell>
          <cell r="B1548" t="str">
            <v>Relacionadas</v>
          </cell>
        </row>
        <row r="1549">
          <cell r="A1549">
            <v>6923</v>
          </cell>
          <cell r="B1549" t="str">
            <v>Costos de financiación – Productos terminados</v>
          </cell>
        </row>
        <row r="1550">
          <cell r="A1550">
            <v>69231</v>
          </cell>
          <cell r="B1550" t="str">
            <v>Terceros</v>
          </cell>
        </row>
        <row r="1551">
          <cell r="A1551">
            <v>69232</v>
          </cell>
          <cell r="B1551" t="str">
            <v>Relacionadas</v>
          </cell>
        </row>
        <row r="1552">
          <cell r="A1552">
            <v>6924</v>
          </cell>
          <cell r="B1552" t="str">
            <v>Costos de producción no absorbido – Productos terminados</v>
          </cell>
        </row>
        <row r="1553">
          <cell r="A1553">
            <v>6925</v>
          </cell>
          <cell r="B1553" t="str">
            <v>Costo de ineficiencia – Productos terminados</v>
          </cell>
        </row>
        <row r="1554">
          <cell r="A1554">
            <v>693</v>
          </cell>
          <cell r="B1554" t="str">
            <v>Servicios terminados</v>
          </cell>
        </row>
        <row r="1555">
          <cell r="A1555">
            <v>6931</v>
          </cell>
          <cell r="B1555" t="str">
            <v>Servicios – Exportación</v>
          </cell>
        </row>
        <row r="1556">
          <cell r="A1556">
            <v>69311</v>
          </cell>
          <cell r="B1556" t="str">
            <v>Terceros</v>
          </cell>
        </row>
        <row r="1557">
          <cell r="A1557">
            <v>69312</v>
          </cell>
          <cell r="B1557" t="str">
            <v>Relacionadas</v>
          </cell>
        </row>
        <row r="1558">
          <cell r="A1558">
            <v>6932</v>
          </cell>
          <cell r="B1558" t="str">
            <v>Servicios – local</v>
          </cell>
        </row>
        <row r="1559">
          <cell r="A1559">
            <v>69321</v>
          </cell>
          <cell r="B1559" t="str">
            <v>Terceros</v>
          </cell>
        </row>
        <row r="1560">
          <cell r="A1560">
            <v>69322</v>
          </cell>
          <cell r="B1560" t="str">
            <v>Relacionadas</v>
          </cell>
        </row>
        <row r="1561">
          <cell r="A1561">
            <v>694</v>
          </cell>
          <cell r="B1561" t="str">
            <v>Subproductos, desechos y desperdicios</v>
          </cell>
        </row>
        <row r="1562">
          <cell r="A1562">
            <v>6941</v>
          </cell>
          <cell r="B1562" t="str">
            <v>Subproductos</v>
          </cell>
        </row>
        <row r="1563">
          <cell r="A1563">
            <v>69411</v>
          </cell>
          <cell r="B1563" t="str">
            <v>Terceros</v>
          </cell>
        </row>
        <row r="1564">
          <cell r="A1564">
            <v>69412</v>
          </cell>
          <cell r="B1564" t="str">
            <v>Relacionadas</v>
          </cell>
        </row>
        <row r="1565">
          <cell r="A1565">
            <v>6942</v>
          </cell>
          <cell r="B1565" t="str">
            <v>Desechos y desperdicios</v>
          </cell>
        </row>
        <row r="1566">
          <cell r="A1566">
            <v>69421</v>
          </cell>
          <cell r="B1566" t="str">
            <v>Terceros</v>
          </cell>
        </row>
        <row r="1567">
          <cell r="A1567">
            <v>69422</v>
          </cell>
          <cell r="B1567" t="str">
            <v>Relacionadas</v>
          </cell>
        </row>
        <row r="1568">
          <cell r="A1568">
            <v>695</v>
          </cell>
          <cell r="B1568" t="str">
            <v>Gastos por desvalorización de inventarios al costo</v>
          </cell>
        </row>
        <row r="1569">
          <cell r="A1569">
            <v>6951</v>
          </cell>
          <cell r="B1569" t="str">
            <v>Mercaderías</v>
          </cell>
        </row>
        <row r="1570">
          <cell r="A1570">
            <v>6952</v>
          </cell>
          <cell r="B1570" t="str">
            <v>Productos terminados</v>
          </cell>
        </row>
        <row r="1571">
          <cell r="A1571">
            <v>6953</v>
          </cell>
          <cell r="B1571" t="str">
            <v>Subproductos, desechos y desperdicios</v>
          </cell>
        </row>
        <row r="1572">
          <cell r="A1572">
            <v>6954</v>
          </cell>
          <cell r="B1572" t="str">
            <v>Productos en proceso</v>
          </cell>
        </row>
        <row r="1573">
          <cell r="A1573">
            <v>6955</v>
          </cell>
          <cell r="B1573" t="str">
            <v>Materias primas</v>
          </cell>
        </row>
        <row r="1574">
          <cell r="A1574">
            <v>6956</v>
          </cell>
          <cell r="B1574" t="str">
            <v>Materiales auxiliares, suministros y repuestos</v>
          </cell>
        </row>
        <row r="1575">
          <cell r="A1575">
            <v>6957</v>
          </cell>
          <cell r="B1575" t="str">
            <v>Envases y embalajes</v>
          </cell>
        </row>
        <row r="1576">
          <cell r="A1576">
            <v>6958</v>
          </cell>
          <cell r="B1576" t="str">
            <v>Inventarios por recibir</v>
          </cell>
        </row>
        <row r="1577">
          <cell r="A1577">
            <v>70</v>
          </cell>
          <cell r="B1577" t="str">
            <v>VENTAS</v>
          </cell>
        </row>
        <row r="1578">
          <cell r="A1578">
            <v>701</v>
          </cell>
          <cell r="B1578" t="str">
            <v>Mercaderías</v>
          </cell>
        </row>
        <row r="1579">
          <cell r="A1579">
            <v>7011</v>
          </cell>
          <cell r="B1579" t="str">
            <v>Mercaderías - venta de exportación</v>
          </cell>
        </row>
        <row r="1580">
          <cell r="A1580">
            <v>70111</v>
          </cell>
          <cell r="B1580" t="str">
            <v>Terceros</v>
          </cell>
        </row>
        <row r="1581">
          <cell r="A1581">
            <v>70112</v>
          </cell>
          <cell r="B1581" t="str">
            <v>Relacionadas</v>
          </cell>
        </row>
        <row r="1582">
          <cell r="A1582">
            <v>7012</v>
          </cell>
          <cell r="B1582" t="str">
            <v>Mercaderías - venta local</v>
          </cell>
        </row>
        <row r="1583">
          <cell r="A1583">
            <v>70121</v>
          </cell>
          <cell r="B1583" t="str">
            <v>Terceros</v>
          </cell>
        </row>
        <row r="1584">
          <cell r="A1584">
            <v>70122</v>
          </cell>
          <cell r="B1584" t="str">
            <v>Relacionadas</v>
          </cell>
        </row>
        <row r="1585">
          <cell r="A1585">
            <v>702</v>
          </cell>
          <cell r="B1585" t="str">
            <v>Productos terminados</v>
          </cell>
        </row>
        <row r="1586">
          <cell r="A1586">
            <v>7021</v>
          </cell>
          <cell r="B1586" t="str">
            <v>Productos terminados - venta de exportación</v>
          </cell>
        </row>
        <row r="1587">
          <cell r="A1587">
            <v>70211</v>
          </cell>
          <cell r="B1587" t="str">
            <v>Terceros</v>
          </cell>
        </row>
        <row r="1588">
          <cell r="A1588">
            <v>70212</v>
          </cell>
          <cell r="B1588" t="str">
            <v>Relacionadas</v>
          </cell>
        </row>
        <row r="1589">
          <cell r="A1589">
            <v>7022</v>
          </cell>
          <cell r="B1589" t="str">
            <v>Productos terminados - venta local</v>
          </cell>
        </row>
        <row r="1590">
          <cell r="A1590">
            <v>70221</v>
          </cell>
          <cell r="B1590" t="str">
            <v>Terceros</v>
          </cell>
        </row>
        <row r="1591">
          <cell r="A1591">
            <v>70222</v>
          </cell>
          <cell r="B1591" t="str">
            <v>Relacionadas</v>
          </cell>
        </row>
        <row r="1592">
          <cell r="A1592">
            <v>703</v>
          </cell>
          <cell r="B1592" t="str">
            <v>Servicios terminados</v>
          </cell>
        </row>
        <row r="1593">
          <cell r="A1593">
            <v>7031</v>
          </cell>
          <cell r="B1593" t="str">
            <v>Servicios – exportación</v>
          </cell>
        </row>
        <row r="1594">
          <cell r="A1594">
            <v>70311</v>
          </cell>
          <cell r="B1594" t="str">
            <v>Terceros</v>
          </cell>
        </row>
        <row r="1595">
          <cell r="A1595">
            <v>70312</v>
          </cell>
          <cell r="B1595" t="str">
            <v>Relacionadas</v>
          </cell>
        </row>
        <row r="1596">
          <cell r="A1596">
            <v>7032</v>
          </cell>
          <cell r="B1596" t="str">
            <v>Servicios – local</v>
          </cell>
        </row>
        <row r="1597">
          <cell r="A1597">
            <v>70321</v>
          </cell>
          <cell r="B1597" t="str">
            <v>Terceros</v>
          </cell>
        </row>
        <row r="1598">
          <cell r="A1598">
            <v>70322</v>
          </cell>
          <cell r="B1598" t="str">
            <v>Relacionadas</v>
          </cell>
        </row>
        <row r="1599">
          <cell r="A1599">
            <v>704</v>
          </cell>
          <cell r="B1599" t="str">
            <v>Subproductos, desechos y desperdicios</v>
          </cell>
        </row>
        <row r="1600">
          <cell r="A1600">
            <v>7041</v>
          </cell>
          <cell r="B1600" t="str">
            <v>Subproductos</v>
          </cell>
        </row>
        <row r="1601">
          <cell r="A1601">
            <v>70411</v>
          </cell>
          <cell r="B1601" t="str">
            <v>Terceros</v>
          </cell>
        </row>
        <row r="1602">
          <cell r="A1602">
            <v>70412</v>
          </cell>
          <cell r="B1602" t="str">
            <v>Relacionadas</v>
          </cell>
        </row>
        <row r="1603">
          <cell r="A1603">
            <v>7042</v>
          </cell>
          <cell r="B1603" t="str">
            <v>Desechos y desperdicios</v>
          </cell>
        </row>
        <row r="1604">
          <cell r="A1604">
            <v>70421</v>
          </cell>
          <cell r="B1604" t="str">
            <v>Terceros</v>
          </cell>
        </row>
        <row r="1605">
          <cell r="A1605">
            <v>70422</v>
          </cell>
          <cell r="B1605" t="str">
            <v>Relacionadas</v>
          </cell>
        </row>
        <row r="1606">
          <cell r="A1606">
            <v>709</v>
          </cell>
          <cell r="B1606" t="str">
            <v>Devoluciones sobre ventas</v>
          </cell>
        </row>
        <row r="1607">
          <cell r="A1607">
            <v>7091</v>
          </cell>
          <cell r="B1607" t="str">
            <v>Mercaderías - Venta de exportación</v>
          </cell>
        </row>
        <row r="1608">
          <cell r="A1608">
            <v>70911</v>
          </cell>
          <cell r="B1608" t="str">
            <v>Terceros</v>
          </cell>
        </row>
        <row r="1609">
          <cell r="A1609">
            <v>70912</v>
          </cell>
          <cell r="B1609" t="str">
            <v>Relacionadas</v>
          </cell>
        </row>
        <row r="1610">
          <cell r="A1610">
            <v>7092</v>
          </cell>
          <cell r="B1610" t="str">
            <v>Mercaderías - Venta local</v>
          </cell>
        </row>
        <row r="1611">
          <cell r="A1611">
            <v>70921</v>
          </cell>
          <cell r="B1611" t="str">
            <v>Terceros</v>
          </cell>
        </row>
        <row r="1612">
          <cell r="A1612">
            <v>70922</v>
          </cell>
          <cell r="B1612" t="str">
            <v>Relacionadas</v>
          </cell>
        </row>
        <row r="1613">
          <cell r="A1613">
            <v>7093</v>
          </cell>
          <cell r="B1613" t="str">
            <v>Productos terminados - Venta de exportación</v>
          </cell>
        </row>
        <row r="1614">
          <cell r="A1614">
            <v>70931</v>
          </cell>
          <cell r="B1614" t="str">
            <v>Terceros</v>
          </cell>
        </row>
        <row r="1615">
          <cell r="A1615">
            <v>70932</v>
          </cell>
          <cell r="B1615" t="str">
            <v>Relacionadas</v>
          </cell>
        </row>
        <row r="1616">
          <cell r="A1616">
            <v>7094</v>
          </cell>
          <cell r="B1616" t="str">
            <v>Productos terminados - Venta local</v>
          </cell>
        </row>
        <row r="1617">
          <cell r="A1617">
            <v>70941</v>
          </cell>
          <cell r="B1617" t="str">
            <v>Terceros</v>
          </cell>
        </row>
        <row r="1618">
          <cell r="A1618">
            <v>70942</v>
          </cell>
          <cell r="B1618" t="str">
            <v>Relacionadas</v>
          </cell>
        </row>
        <row r="1619">
          <cell r="A1619">
            <v>7095</v>
          </cell>
          <cell r="B1619" t="str">
            <v>Inventarios de servicios rechazados</v>
          </cell>
        </row>
        <row r="1620">
          <cell r="A1620">
            <v>70951</v>
          </cell>
          <cell r="B1620" t="str">
            <v>Terceros</v>
          </cell>
        </row>
        <row r="1621">
          <cell r="A1621">
            <v>70952</v>
          </cell>
          <cell r="B1621" t="str">
            <v>Relacionadas</v>
          </cell>
        </row>
        <row r="1622">
          <cell r="A1622">
            <v>7096</v>
          </cell>
          <cell r="B1622" t="str">
            <v>Subproductos, desechos y desperdicios</v>
          </cell>
        </row>
        <row r="1623">
          <cell r="A1623">
            <v>70961</v>
          </cell>
          <cell r="B1623" t="str">
            <v>Terceros</v>
          </cell>
        </row>
        <row r="1624">
          <cell r="A1624">
            <v>70962</v>
          </cell>
          <cell r="B1624" t="str">
            <v>Relacionadas</v>
          </cell>
        </row>
        <row r="1625">
          <cell r="A1625">
            <v>71</v>
          </cell>
          <cell r="B1625" t="str">
            <v>VARIACIÓN DE LA PRODUCCIÓN ALMACENADA</v>
          </cell>
        </row>
        <row r="1626">
          <cell r="A1626">
            <v>711</v>
          </cell>
          <cell r="B1626" t="str">
            <v>Variación de productos terminados</v>
          </cell>
        </row>
        <row r="1627">
          <cell r="A1627">
            <v>7111</v>
          </cell>
          <cell r="B1627" t="str">
            <v>Productos terminados</v>
          </cell>
        </row>
        <row r="1628">
          <cell r="A1628">
            <v>712</v>
          </cell>
          <cell r="B1628" t="str">
            <v>Variación de subproductos, desechos y desperdicios</v>
          </cell>
        </row>
        <row r="1629">
          <cell r="A1629">
            <v>7121</v>
          </cell>
          <cell r="B1629" t="str">
            <v>Subproductos</v>
          </cell>
        </row>
        <row r="1630">
          <cell r="A1630">
            <v>7122</v>
          </cell>
          <cell r="B1630" t="str">
            <v>Desechos y desperdicios</v>
          </cell>
        </row>
        <row r="1631">
          <cell r="A1631">
            <v>713</v>
          </cell>
          <cell r="B1631" t="str">
            <v>Variación de productos en proceso</v>
          </cell>
        </row>
        <row r="1632">
          <cell r="A1632">
            <v>7131</v>
          </cell>
          <cell r="B1632" t="str">
            <v>Productos en proceso de manufactura</v>
          </cell>
        </row>
        <row r="1633">
          <cell r="A1633">
            <v>714</v>
          </cell>
          <cell r="B1633" t="str">
            <v>Variación de envases y embalajes</v>
          </cell>
        </row>
        <row r="1634">
          <cell r="A1634">
            <v>7141</v>
          </cell>
          <cell r="B1634" t="str">
            <v>Envases</v>
          </cell>
        </row>
        <row r="1635">
          <cell r="A1635">
            <v>7142</v>
          </cell>
          <cell r="B1635" t="str">
            <v>Embalajes</v>
          </cell>
        </row>
        <row r="1636">
          <cell r="A1636">
            <v>715</v>
          </cell>
          <cell r="B1636" t="str">
            <v>Variación de inventarios de servicios</v>
          </cell>
        </row>
        <row r="1637">
          <cell r="A1637">
            <v>7151</v>
          </cell>
          <cell r="B1637" t="str">
            <v xml:space="preserve"> Inventarios de servicios en proceso</v>
          </cell>
        </row>
        <row r="1638">
          <cell r="A1638">
            <v>72</v>
          </cell>
          <cell r="B1638" t="str">
            <v>PRODUCCIÓN DE ACTIVO INMOVILIZADO</v>
          </cell>
        </row>
        <row r="1639">
          <cell r="A1639">
            <v>721</v>
          </cell>
          <cell r="B1639" t="str">
            <v>Propiedades de inversión</v>
          </cell>
        </row>
        <row r="1640">
          <cell r="A1640">
            <v>7211</v>
          </cell>
          <cell r="B1640" t="str">
            <v>Edificaciones</v>
          </cell>
        </row>
        <row r="1641">
          <cell r="A1641">
            <v>722</v>
          </cell>
          <cell r="B1641" t="str">
            <v>Propiedad, planta y equipo</v>
          </cell>
        </row>
        <row r="1642">
          <cell r="A1642">
            <v>7220</v>
          </cell>
          <cell r="B1642" t="str">
            <v>Planta productora</v>
          </cell>
        </row>
        <row r="1643">
          <cell r="A1643">
            <v>7221</v>
          </cell>
          <cell r="B1643" t="str">
            <v>Edificaciones</v>
          </cell>
        </row>
        <row r="1644">
          <cell r="A1644">
            <v>7222</v>
          </cell>
          <cell r="B1644" t="str">
            <v>Maquinarias y otros equipos de explotación</v>
          </cell>
        </row>
        <row r="1645">
          <cell r="A1645">
            <v>7223</v>
          </cell>
          <cell r="B1645" t="str">
            <v>Unidades de transporte</v>
          </cell>
        </row>
        <row r="1646">
          <cell r="A1646">
            <v>7224</v>
          </cell>
          <cell r="B1646" t="str">
            <v>Muebles y enseres</v>
          </cell>
        </row>
        <row r="1647">
          <cell r="A1647">
            <v>7225</v>
          </cell>
          <cell r="B1647" t="str">
            <v>Equipos diversos</v>
          </cell>
        </row>
        <row r="1648">
          <cell r="A1648">
            <v>723</v>
          </cell>
          <cell r="B1648" t="str">
            <v>Intangibles</v>
          </cell>
        </row>
        <row r="1649">
          <cell r="A1649">
            <v>7231</v>
          </cell>
          <cell r="B1649" t="str">
            <v>Programas de computadora (software)</v>
          </cell>
        </row>
        <row r="1650">
          <cell r="A1650">
            <v>7232</v>
          </cell>
          <cell r="B1650" t="str">
            <v>Costos de exploración y desarrollo</v>
          </cell>
        </row>
        <row r="1651">
          <cell r="A1651">
            <v>7233</v>
          </cell>
          <cell r="B1651" t="str">
            <v>Fórmulas, diseños y prototipos</v>
          </cell>
        </row>
        <row r="1652">
          <cell r="A1652">
            <v>724</v>
          </cell>
          <cell r="B1652" t="str">
            <v>Activos biológicos</v>
          </cell>
        </row>
        <row r="1653">
          <cell r="A1653">
            <v>7241</v>
          </cell>
          <cell r="B1653" t="str">
            <v>Activos biológicos en desarrollo de origen animal</v>
          </cell>
        </row>
        <row r="1654">
          <cell r="A1654">
            <v>7242</v>
          </cell>
          <cell r="B1654" t="str">
            <v>Activos biológicos en desarrollo de origen vegetal</v>
          </cell>
        </row>
        <row r="1655">
          <cell r="A1655">
            <v>725</v>
          </cell>
          <cell r="B1655" t="str">
            <v>Costos de financiación capitalizados</v>
          </cell>
        </row>
        <row r="1656">
          <cell r="A1656">
            <v>7251</v>
          </cell>
          <cell r="B1656" t="str">
            <v>Costos de financiación – Propiedades de inversión</v>
          </cell>
        </row>
        <row r="1657">
          <cell r="A1657">
            <v>72511</v>
          </cell>
          <cell r="B1657" t="str">
            <v>Plantas productoras en desarrollo</v>
          </cell>
        </row>
        <row r="1658">
          <cell r="A1658">
            <v>72512</v>
          </cell>
          <cell r="B1658" t="str">
            <v>Edificaciones</v>
          </cell>
        </row>
        <row r="1659">
          <cell r="A1659">
            <v>7252</v>
          </cell>
          <cell r="B1659" t="str">
            <v>Costos de financiación – Propiedad, planta y equipo</v>
          </cell>
        </row>
        <row r="1660">
          <cell r="A1660">
            <v>72521</v>
          </cell>
          <cell r="B1660" t="str">
            <v>Plantas productoras en desarrollo</v>
          </cell>
        </row>
        <row r="1661">
          <cell r="A1661">
            <v>72522</v>
          </cell>
          <cell r="B1661" t="str">
            <v>Edificaciones</v>
          </cell>
        </row>
        <row r="1662">
          <cell r="A1662">
            <v>72523</v>
          </cell>
          <cell r="B1662" t="str">
            <v>Maquinarias y otros equipos de explotación</v>
          </cell>
        </row>
        <row r="1663">
          <cell r="A1663">
            <v>7253</v>
          </cell>
          <cell r="B1663" t="str">
            <v>Costos de financiación – Intangibles</v>
          </cell>
        </row>
        <row r="1664">
          <cell r="A1664">
            <v>7254</v>
          </cell>
          <cell r="B1664" t="str">
            <v>Costos de financiación – Activos biológicos en desarrollo</v>
          </cell>
        </row>
        <row r="1665">
          <cell r="A1665">
            <v>72541</v>
          </cell>
          <cell r="B1665" t="str">
            <v>Activos biológicos de origen animal</v>
          </cell>
        </row>
        <row r="1666">
          <cell r="A1666">
            <v>72542</v>
          </cell>
          <cell r="B1666" t="str">
            <v>Activos biológicos de origen vegetal</v>
          </cell>
        </row>
        <row r="1667">
          <cell r="A1667">
            <v>73</v>
          </cell>
          <cell r="B1667" t="str">
            <v>DESCUENTOS, REBAJAS Y BONIFICACIONES OBTENIDOS</v>
          </cell>
        </row>
        <row r="1668">
          <cell r="A1668">
            <v>731</v>
          </cell>
          <cell r="B1668" t="str">
            <v>Descuentos, rebajas y bonificaciones obtenidos</v>
          </cell>
        </row>
        <row r="1669">
          <cell r="A1669">
            <v>7311</v>
          </cell>
          <cell r="B1669" t="str">
            <v>Terceros</v>
          </cell>
        </row>
        <row r="1670">
          <cell r="A1670">
            <v>7312</v>
          </cell>
          <cell r="B1670" t="str">
            <v>Relacionadas</v>
          </cell>
        </row>
        <row r="1671">
          <cell r="A1671">
            <v>74</v>
          </cell>
          <cell r="B1671" t="str">
            <v>DESCUENTOS, REBAJAS y BONIFICACIONES CONCEDIDOS</v>
          </cell>
        </row>
        <row r="1672">
          <cell r="A1672">
            <v>741</v>
          </cell>
          <cell r="B1672" t="str">
            <v>Descuentos, rebajas y bonificaciones concedidos</v>
          </cell>
        </row>
        <row r="1673">
          <cell r="A1673">
            <v>7411</v>
          </cell>
          <cell r="B1673" t="str">
            <v>Terceros</v>
          </cell>
        </row>
        <row r="1674">
          <cell r="A1674">
            <v>7412</v>
          </cell>
          <cell r="B1674" t="str">
            <v>Relacionadas</v>
          </cell>
        </row>
        <row r="1675">
          <cell r="A1675">
            <v>75</v>
          </cell>
          <cell r="B1675" t="str">
            <v>OTROS INGRESOS DE GESTIÓN</v>
          </cell>
        </row>
        <row r="1676">
          <cell r="A1676">
            <v>751</v>
          </cell>
          <cell r="B1676" t="str">
            <v>Servicios en beneficio del personal</v>
          </cell>
        </row>
        <row r="1677">
          <cell r="A1677">
            <v>752</v>
          </cell>
          <cell r="B1677" t="str">
            <v>Comisiones y corretajes</v>
          </cell>
        </row>
        <row r="1678">
          <cell r="A1678">
            <v>753</v>
          </cell>
          <cell r="B1678" t="str">
            <v>Regalías</v>
          </cell>
        </row>
        <row r="1679">
          <cell r="A1679">
            <v>754</v>
          </cell>
          <cell r="B1679" t="str">
            <v>Alquileres</v>
          </cell>
        </row>
        <row r="1680">
          <cell r="A1680">
            <v>7540</v>
          </cell>
          <cell r="B1680" t="str">
            <v>Plantas productoras</v>
          </cell>
        </row>
        <row r="1681">
          <cell r="A1681">
            <v>7541</v>
          </cell>
          <cell r="B1681" t="str">
            <v>Terrenos</v>
          </cell>
        </row>
        <row r="1682">
          <cell r="A1682">
            <v>7542</v>
          </cell>
          <cell r="B1682" t="str">
            <v>Edificaciones</v>
          </cell>
        </row>
        <row r="1683">
          <cell r="A1683">
            <v>7543</v>
          </cell>
          <cell r="B1683" t="str">
            <v>Maquinarias y equipos de explotación</v>
          </cell>
        </row>
        <row r="1684">
          <cell r="A1684">
            <v>7544</v>
          </cell>
          <cell r="B1684" t="str">
            <v>Unidades de transporte</v>
          </cell>
        </row>
        <row r="1685">
          <cell r="A1685">
            <v>7545</v>
          </cell>
          <cell r="B1685" t="str">
            <v>Equipos diversos</v>
          </cell>
        </row>
        <row r="1686">
          <cell r="A1686">
            <v>755</v>
          </cell>
          <cell r="B1686" t="str">
            <v>Recuperación de cuentas de valuación</v>
          </cell>
        </row>
        <row r="1687">
          <cell r="A1687">
            <v>7551</v>
          </cell>
          <cell r="B1687" t="str">
            <v>Recuperación – Cuentas de cobranza dudosa</v>
          </cell>
        </row>
        <row r="1688">
          <cell r="A1688">
            <v>7552</v>
          </cell>
          <cell r="B1688" t="str">
            <v>Recuperación – Desvalorización de inventarios</v>
          </cell>
        </row>
        <row r="1689">
          <cell r="A1689">
            <v>7553</v>
          </cell>
          <cell r="B1689" t="str">
            <v>Recuperación – Desvalorización de inversiones mobiliarias</v>
          </cell>
        </row>
        <row r="1690">
          <cell r="A1690">
            <v>756</v>
          </cell>
          <cell r="B1690" t="str">
            <v>Enajenación de activos inmovilizados</v>
          </cell>
        </row>
        <row r="1691">
          <cell r="A1691">
            <v>7561</v>
          </cell>
          <cell r="B1691" t="str">
            <v>Inversiones mobiliarias</v>
          </cell>
        </row>
        <row r="1692">
          <cell r="A1692">
            <v>7562</v>
          </cell>
          <cell r="B1692" t="str">
            <v>Propiedades de inversión</v>
          </cell>
        </row>
        <row r="1693">
          <cell r="A1693">
            <v>7563</v>
          </cell>
          <cell r="B1693" t="str">
            <v>Activos adquiridos en arrendamiento financiero</v>
          </cell>
        </row>
        <row r="1694">
          <cell r="A1694">
            <v>7564</v>
          </cell>
          <cell r="B1694" t="str">
            <v>Propiedad, planta y equipo</v>
          </cell>
        </row>
        <row r="1695">
          <cell r="A1695">
            <v>7565</v>
          </cell>
          <cell r="B1695" t="str">
            <v>Intangibles</v>
          </cell>
        </row>
        <row r="1696">
          <cell r="A1696">
            <v>7566</v>
          </cell>
          <cell r="B1696" t="str">
            <v>Activos biológicos</v>
          </cell>
        </row>
        <row r="1697">
          <cell r="A1697">
            <v>757</v>
          </cell>
          <cell r="B1697" t="str">
            <v>Recuperación de deterioro de cuentas de activos inmovilizados</v>
          </cell>
        </row>
        <row r="1698">
          <cell r="A1698">
            <v>7571</v>
          </cell>
          <cell r="B1698" t="str">
            <v>Recuperación de deterioro de propiedades de inversión</v>
          </cell>
        </row>
        <row r="1699">
          <cell r="A1699">
            <v>7572</v>
          </cell>
          <cell r="B1699" t="str">
            <v>Recuperación de deterioro de propiedad, planta y equipo</v>
          </cell>
        </row>
        <row r="1700">
          <cell r="A1700">
            <v>7573</v>
          </cell>
          <cell r="B1700" t="str">
            <v>Recuperación de deterioro de intangibles</v>
          </cell>
        </row>
        <row r="1701">
          <cell r="A1701">
            <v>7574</v>
          </cell>
          <cell r="B1701" t="str">
            <v>Recuperación de deterioro de activos biológicos</v>
          </cell>
        </row>
        <row r="1702">
          <cell r="A1702">
            <v>759</v>
          </cell>
          <cell r="B1702" t="str">
            <v>Otros ingresos de gestión</v>
          </cell>
        </row>
        <row r="1703">
          <cell r="A1703">
            <v>7591</v>
          </cell>
          <cell r="B1703" t="str">
            <v>Subsidios gubernamentales</v>
          </cell>
        </row>
        <row r="1704">
          <cell r="A1704">
            <v>7592</v>
          </cell>
          <cell r="B1704" t="str">
            <v>Reclamos al seguro</v>
          </cell>
        </row>
        <row r="1705">
          <cell r="A1705">
            <v>7593</v>
          </cell>
          <cell r="B1705" t="str">
            <v>Donaciones</v>
          </cell>
        </row>
        <row r="1706">
          <cell r="A1706">
            <v>7594</v>
          </cell>
          <cell r="B1706" t="str">
            <v>Devoluciones tributarias</v>
          </cell>
        </row>
        <row r="1707">
          <cell r="A1707">
            <v>7599</v>
          </cell>
          <cell r="B1707" t="str">
            <v>Otros ingresos de gestión</v>
          </cell>
        </row>
        <row r="1708">
          <cell r="A1708">
            <v>76</v>
          </cell>
          <cell r="B1708" t="str">
            <v>GANANCIA POR MEDICIÓN DE ACTIVOS NO FINANCIEROS AL VALOR RAZONABLE</v>
          </cell>
        </row>
        <row r="1709">
          <cell r="A1709">
            <v>761</v>
          </cell>
          <cell r="B1709" t="str">
            <v>Activo realizable</v>
          </cell>
        </row>
        <row r="1710">
          <cell r="A1710">
            <v>7611</v>
          </cell>
          <cell r="B1710" t="str">
            <v>Mercaderías</v>
          </cell>
        </row>
        <row r="1711">
          <cell r="A1711">
            <v>7612</v>
          </cell>
          <cell r="B1711" t="str">
            <v>Productos terminados</v>
          </cell>
        </row>
        <row r="1712">
          <cell r="A1712">
            <v>7613</v>
          </cell>
          <cell r="B1712" t="str">
            <v>Activos no corrientes mantenidos para la venta</v>
          </cell>
        </row>
        <row r="1713">
          <cell r="A1713">
            <v>76131</v>
          </cell>
          <cell r="B1713" t="str">
            <v>Propiedades de inversión</v>
          </cell>
        </row>
        <row r="1714">
          <cell r="A1714">
            <v>76132</v>
          </cell>
          <cell r="B1714" t="str">
            <v>Propiedad, planta y equipo</v>
          </cell>
        </row>
        <row r="1715">
          <cell r="A1715">
            <v>76133</v>
          </cell>
          <cell r="B1715" t="str">
            <v>Intangibles</v>
          </cell>
        </row>
        <row r="1716">
          <cell r="A1716">
            <v>76134</v>
          </cell>
          <cell r="B1716" t="str">
            <v>Activos biológicos</v>
          </cell>
        </row>
        <row r="1717">
          <cell r="A1717">
            <v>762</v>
          </cell>
          <cell r="B1717" t="str">
            <v>Activo inmovilizado</v>
          </cell>
        </row>
        <row r="1718">
          <cell r="A1718">
            <v>7621</v>
          </cell>
          <cell r="B1718" t="str">
            <v>Propiedades de inversión</v>
          </cell>
        </row>
        <row r="1719">
          <cell r="A1719">
            <v>7622</v>
          </cell>
          <cell r="B1719" t="str">
            <v>Activos biológicos</v>
          </cell>
        </row>
        <row r="1720">
          <cell r="A1720">
            <v>77</v>
          </cell>
          <cell r="B1720" t="str">
            <v>INGRESOS FINANCIEROS</v>
          </cell>
        </row>
        <row r="1721">
          <cell r="A1721">
            <v>771</v>
          </cell>
          <cell r="B1721" t="str">
            <v>Ganancia por instrumento financiero derivado</v>
          </cell>
        </row>
        <row r="1722">
          <cell r="A1722">
            <v>772</v>
          </cell>
          <cell r="B1722" t="str">
            <v>Rendimientos ganados</v>
          </cell>
        </row>
        <row r="1723">
          <cell r="A1723">
            <v>7721</v>
          </cell>
          <cell r="B1723" t="str">
            <v>Depósitos en instituciones financieras</v>
          </cell>
        </row>
        <row r="1724">
          <cell r="A1724">
            <v>7722</v>
          </cell>
          <cell r="B1724" t="str">
            <v>Cuentas por cobrar comerciales</v>
          </cell>
        </row>
        <row r="1725">
          <cell r="A1725">
            <v>7723</v>
          </cell>
          <cell r="B1725" t="str">
            <v>Préstamos otorgados</v>
          </cell>
        </row>
        <row r="1726">
          <cell r="A1726">
            <v>7724</v>
          </cell>
          <cell r="B1726" t="str">
            <v>Inversiones a ser mantenidas hasta el vencimiento</v>
          </cell>
        </row>
        <row r="1727">
          <cell r="A1727">
            <v>7725</v>
          </cell>
          <cell r="B1727" t="str">
            <v>Instrumentos financieros representativos de derecho patrimonial</v>
          </cell>
        </row>
        <row r="1728">
          <cell r="A1728">
            <v>773</v>
          </cell>
          <cell r="B1728" t="str">
            <v>Dividendos</v>
          </cell>
        </row>
        <row r="1729">
          <cell r="A1729">
            <v>774</v>
          </cell>
          <cell r="B1729" t="str">
            <v>Ingresos en operaciones de factoraje (factoring)</v>
          </cell>
        </row>
        <row r="1730">
          <cell r="A1730">
            <v>775</v>
          </cell>
          <cell r="B1730" t="str">
            <v>Descuentos obtenidos por pronto pago</v>
          </cell>
        </row>
        <row r="1731">
          <cell r="A1731">
            <v>776</v>
          </cell>
          <cell r="B1731" t="str">
            <v>Diferencia en cambio</v>
          </cell>
        </row>
        <row r="1732">
          <cell r="A1732">
            <v>777</v>
          </cell>
          <cell r="B1732" t="str">
            <v>Ganancia por medición de activos y pasivos financieros al valor razonable</v>
          </cell>
        </row>
        <row r="1733">
          <cell r="A1733">
            <v>7771</v>
          </cell>
          <cell r="B1733" t="str">
            <v>Inversiones mantenidas para negociación</v>
          </cell>
        </row>
        <row r="1734">
          <cell r="A1734">
            <v>7772</v>
          </cell>
          <cell r="B1734" t="str">
            <v>Otras inversiones</v>
          </cell>
        </row>
        <row r="1735">
          <cell r="A1735">
            <v>7773</v>
          </cell>
          <cell r="B1735" t="str">
            <v>Otras</v>
          </cell>
        </row>
        <row r="1736">
          <cell r="A1736">
            <v>778</v>
          </cell>
          <cell r="B1736" t="str">
            <v>Participación en resultados de entidades relacionadas</v>
          </cell>
        </row>
        <row r="1737">
          <cell r="A1737">
            <v>7781</v>
          </cell>
          <cell r="B1737" t="str">
            <v>Participación en los resultados de subsidiarias y asociadas bajo el método
del valor patrimonial</v>
          </cell>
        </row>
        <row r="1738">
          <cell r="A1738">
            <v>7782</v>
          </cell>
          <cell r="B1738" t="str">
            <v>Ingresos por participaciones en negocios conjuntos</v>
          </cell>
        </row>
        <row r="1739">
          <cell r="A1739">
            <v>779</v>
          </cell>
          <cell r="B1739" t="str">
            <v>Otros ingresos financieros</v>
          </cell>
        </row>
        <row r="1740">
          <cell r="A1740">
            <v>7792</v>
          </cell>
          <cell r="B1740" t="str">
            <v>Ingresos financieros en medición a valor descontado</v>
          </cell>
        </row>
        <row r="1741">
          <cell r="A1741">
            <v>78</v>
          </cell>
          <cell r="B1741" t="str">
            <v>CARGAS CUBIERTAS POR PROVISIONES</v>
          </cell>
        </row>
        <row r="1742">
          <cell r="A1742">
            <v>781</v>
          </cell>
          <cell r="B1742" t="str">
            <v>Cargas cubiertas por provisiones</v>
          </cell>
        </row>
        <row r="1743">
          <cell r="A1743">
            <v>79</v>
          </cell>
          <cell r="B1743" t="str">
            <v>CARGAS IMPUTABLES A CUENTAS DE COSTOS Y GASTOS</v>
          </cell>
        </row>
        <row r="1744">
          <cell r="A1744">
            <v>791</v>
          </cell>
          <cell r="B1744" t="str">
            <v>Cargas imputables a cuentas de costos y gastos</v>
          </cell>
        </row>
        <row r="1745">
          <cell r="A1745">
            <v>792</v>
          </cell>
          <cell r="B1745" t="str">
            <v>Gastos financieros imputables a cuentas de inventarios</v>
          </cell>
        </row>
        <row r="1746">
          <cell r="A1746">
            <v>80</v>
          </cell>
          <cell r="B1746" t="str">
            <v>MARGEN COMERCIAL</v>
          </cell>
        </row>
        <row r="1747">
          <cell r="A1747">
            <v>801</v>
          </cell>
          <cell r="B1747" t="str">
            <v>Margen comercial</v>
          </cell>
        </row>
        <row r="1748">
          <cell r="A1748">
            <v>81</v>
          </cell>
          <cell r="B1748" t="str">
            <v>PRODUCCIÓN DEL EJERCICIO</v>
          </cell>
        </row>
        <row r="1749">
          <cell r="A1749">
            <v>811</v>
          </cell>
          <cell r="B1749" t="str">
            <v>Producción de bienes</v>
          </cell>
        </row>
        <row r="1750">
          <cell r="A1750">
            <v>812</v>
          </cell>
          <cell r="B1750" t="str">
            <v>Producción de servicios</v>
          </cell>
        </row>
        <row r="1751">
          <cell r="A1751">
            <v>813</v>
          </cell>
          <cell r="B1751" t="str">
            <v>Producción de activo inmovilizado</v>
          </cell>
        </row>
        <row r="1752">
          <cell r="A1752">
            <v>82</v>
          </cell>
          <cell r="B1752" t="str">
            <v>VALOR AGREGADO</v>
          </cell>
        </row>
        <row r="1753">
          <cell r="A1753">
            <v>821</v>
          </cell>
          <cell r="B1753" t="str">
            <v>Valor agregado</v>
          </cell>
        </row>
        <row r="1754">
          <cell r="A1754">
            <v>83</v>
          </cell>
          <cell r="B1754" t="str">
            <v>EXCEDENTE BRUTO (INSUFICIENCIA BRUTA) DE EXPLOTACIÓN</v>
          </cell>
        </row>
        <row r="1755">
          <cell r="A1755">
            <v>831</v>
          </cell>
          <cell r="B1755" t="str">
            <v>Excedente bruto (insuficiencia bruta) de explotación</v>
          </cell>
        </row>
        <row r="1756">
          <cell r="A1756">
            <v>84</v>
          </cell>
          <cell r="B1756" t="str">
            <v>RESULTADO DE EXPLOTACIÓN</v>
          </cell>
        </row>
        <row r="1757">
          <cell r="A1757">
            <v>841</v>
          </cell>
          <cell r="B1757" t="str">
            <v>Resultado de explotación</v>
          </cell>
        </row>
        <row r="1758">
          <cell r="A1758">
            <v>85</v>
          </cell>
          <cell r="B1758" t="str">
            <v>RESULTADO ANTES DE PARTICIPACIONES E IMPUESTOS</v>
          </cell>
        </row>
        <row r="1759">
          <cell r="A1759">
            <v>851</v>
          </cell>
          <cell r="B1759" t="str">
            <v>Resultado antes del impuesto a las ganancias</v>
          </cell>
        </row>
        <row r="1760">
          <cell r="A1760">
            <v>88</v>
          </cell>
          <cell r="B1760" t="str">
            <v>IMPUESTO A LA RENTA</v>
          </cell>
        </row>
        <row r="1761">
          <cell r="A1761">
            <v>881</v>
          </cell>
          <cell r="B1761" t="str">
            <v>Impuesto a las ganancias – Corriente</v>
          </cell>
        </row>
        <row r="1762">
          <cell r="A1762">
            <v>882</v>
          </cell>
          <cell r="B1762" t="str">
            <v>Impuesto a las ganancias – Diferido</v>
          </cell>
        </row>
        <row r="1763">
          <cell r="A1763">
            <v>89</v>
          </cell>
          <cell r="B1763" t="str">
            <v>DETERMINACIÓN DEL RESULTADO DEL EJERCICIO</v>
          </cell>
        </row>
        <row r="1764">
          <cell r="A1764">
            <v>891</v>
          </cell>
          <cell r="B1764" t="str">
            <v>Utilidad</v>
          </cell>
        </row>
        <row r="1765">
          <cell r="A1765">
            <v>892</v>
          </cell>
          <cell r="B1765" t="str">
            <v>Pérdida</v>
          </cell>
        </row>
        <row r="1766">
          <cell r="A1766">
            <v>94</v>
          </cell>
          <cell r="B1766" t="str">
            <v>GASTOS ADMINISTRATIVOS</v>
          </cell>
        </row>
        <row r="1767">
          <cell r="A1767">
            <v>95</v>
          </cell>
          <cell r="B1767" t="str">
            <v>GASTOS DE VENTAS</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CONTABLE"/>
      <sheetName val="TABLAS"/>
      <sheetName val="DETALLE EFECTIVO"/>
      <sheetName val="DETALLE CTA.CTE"/>
      <sheetName val="INVENTARIO Y BALANCE"/>
      <sheetName val="registro de ventas"/>
      <sheetName val="REGISTRO COMPRAS"/>
      <sheetName val="REGISTRO DE ACTIVO FIJO"/>
      <sheetName val="LIBRO DIARIO"/>
      <sheetName val="KARDEX"/>
      <sheetName val="PLANILLA"/>
      <sheetName val="MAYOR"/>
      <sheetName val="H.Trabajo"/>
    </sheetNames>
    <sheetDataSet>
      <sheetData sheetId="0">
        <row r="1">
          <cell r="A1">
            <v>10</v>
          </cell>
          <cell r="B1" t="str">
            <v>EFECTIVO Y EQUIVALENTE DE EFECTIVO</v>
          </cell>
        </row>
        <row r="2">
          <cell r="A2">
            <v>101</v>
          </cell>
          <cell r="B2" t="str">
            <v>Caja</v>
          </cell>
        </row>
        <row r="3">
          <cell r="A3">
            <v>102</v>
          </cell>
          <cell r="B3" t="str">
            <v>Fondos fijos</v>
          </cell>
        </row>
        <row r="4">
          <cell r="A4">
            <v>103</v>
          </cell>
          <cell r="B4" t="str">
            <v>Efectivo en Tránsito</v>
          </cell>
        </row>
        <row r="5">
          <cell r="A5">
            <v>104</v>
          </cell>
          <cell r="B5" t="str">
            <v>Cuentas corrientes en instituciones financieras</v>
          </cell>
        </row>
        <row r="6">
          <cell r="A6">
            <v>1041</v>
          </cell>
          <cell r="B6" t="str">
            <v>Cuentas corrientes operativas</v>
          </cell>
        </row>
        <row r="7">
          <cell r="A7">
            <v>1042</v>
          </cell>
          <cell r="B7" t="str">
            <v>Cuentas corrientes para fines específicos</v>
          </cell>
        </row>
        <row r="8">
          <cell r="A8">
            <v>105</v>
          </cell>
          <cell r="B8" t="str">
            <v>Certificados bancarios</v>
          </cell>
        </row>
        <row r="9">
          <cell r="A9">
            <v>1051</v>
          </cell>
          <cell r="B9" t="str">
            <v>Certificados bancarios</v>
          </cell>
        </row>
        <row r="10">
          <cell r="A10">
            <v>1052</v>
          </cell>
          <cell r="B10" t="str">
            <v>Otros</v>
          </cell>
        </row>
        <row r="11">
          <cell r="A11">
            <v>106</v>
          </cell>
          <cell r="B11" t="str">
            <v>Depósitos en instituciones financieras</v>
          </cell>
        </row>
        <row r="12">
          <cell r="A12">
            <v>1061</v>
          </cell>
          <cell r="B12" t="str">
            <v>Depósitos de ahorro</v>
          </cell>
        </row>
        <row r="13">
          <cell r="A13">
            <v>1062</v>
          </cell>
          <cell r="B13" t="str">
            <v>Depósitos a plazo</v>
          </cell>
        </row>
        <row r="14">
          <cell r="A14">
            <v>107</v>
          </cell>
          <cell r="B14" t="str">
            <v>Fondos sujetos a restricción</v>
          </cell>
        </row>
        <row r="15">
          <cell r="A15">
            <v>1071</v>
          </cell>
          <cell r="B15" t="str">
            <v>Fondos Sujetos a Restricción</v>
          </cell>
        </row>
        <row r="16">
          <cell r="A16">
            <v>11</v>
          </cell>
          <cell r="B16" t="str">
            <v>INVERSIONES AL VALOR RAZONABLE Y DISPONIBLES PARA LA VENTA</v>
          </cell>
        </row>
        <row r="17">
          <cell r="A17">
            <v>111</v>
          </cell>
          <cell r="B17" t="str">
            <v>Inversiones al valor razonable</v>
          </cell>
        </row>
        <row r="18">
          <cell r="A18">
            <v>1111</v>
          </cell>
          <cell r="B18" t="str">
            <v>Valores emitidos o garantizados por el Estado</v>
          </cell>
        </row>
        <row r="19">
          <cell r="A19">
            <v>1112</v>
          </cell>
          <cell r="B19" t="str">
            <v>Valores emitidos por el sistema financiero</v>
          </cell>
        </row>
        <row r="20">
          <cell r="A20">
            <v>1113</v>
          </cell>
          <cell r="B20" t="str">
            <v>Valores emitidos por empresas</v>
          </cell>
        </row>
        <row r="21">
          <cell r="A21">
            <v>1114</v>
          </cell>
          <cell r="B21" t="str">
            <v>Otros títulos representativos de deuda</v>
          </cell>
        </row>
        <row r="22">
          <cell r="A22">
            <v>1115</v>
          </cell>
          <cell r="B22" t="str">
            <v>Participaciones en entidades</v>
          </cell>
        </row>
        <row r="23">
          <cell r="A23">
            <v>112</v>
          </cell>
          <cell r="B23" t="str">
            <v>Inversiones disponibles para la venta</v>
          </cell>
        </row>
        <row r="24">
          <cell r="A24">
            <v>1121</v>
          </cell>
          <cell r="B24" t="str">
            <v>Valores emitidos o garantizados por el Estado</v>
          </cell>
        </row>
        <row r="25">
          <cell r="A25">
            <v>1122</v>
          </cell>
          <cell r="B25" t="str">
            <v>Valores emitidos por el sistema financiero</v>
          </cell>
        </row>
        <row r="26">
          <cell r="A26">
            <v>1123</v>
          </cell>
          <cell r="B26" t="str">
            <v>Valores emitidos por empresas</v>
          </cell>
        </row>
        <row r="27">
          <cell r="A27">
            <v>1124</v>
          </cell>
          <cell r="B27" t="str">
            <v>Otros títulos representativos de deuda</v>
          </cell>
        </row>
        <row r="28">
          <cell r="A28">
            <v>113</v>
          </cell>
          <cell r="B28" t="str">
            <v>Activos financieros – compromiso de compra</v>
          </cell>
        </row>
        <row r="29">
          <cell r="A29">
            <v>12</v>
          </cell>
          <cell r="B29" t="str">
            <v>CUENTAS POR COBRAR COMERCIALES – TERCEROS</v>
          </cell>
        </row>
        <row r="30">
          <cell r="A30">
            <v>121</v>
          </cell>
          <cell r="B30" t="str">
            <v>Facturas, boletas y otros comprobantes por cobrar</v>
          </cell>
        </row>
        <row r="31">
          <cell r="A31">
            <v>1211</v>
          </cell>
          <cell r="B31" t="str">
            <v>No emitidas</v>
          </cell>
        </row>
        <row r="32">
          <cell r="A32">
            <v>1212</v>
          </cell>
          <cell r="B32" t="str">
            <v>Emitidas en cartera</v>
          </cell>
        </row>
        <row r="33">
          <cell r="A33">
            <v>1213</v>
          </cell>
          <cell r="B33" t="str">
            <v>En cobranza</v>
          </cell>
        </row>
        <row r="34">
          <cell r="A34">
            <v>1214</v>
          </cell>
          <cell r="B34" t="str">
            <v>En descuento</v>
          </cell>
        </row>
        <row r="35">
          <cell r="A35">
            <v>122</v>
          </cell>
          <cell r="B35" t="str">
            <v>Anticipos de clientes</v>
          </cell>
        </row>
        <row r="36">
          <cell r="A36">
            <v>123</v>
          </cell>
          <cell r="B36" t="str">
            <v>Letras por cobrar</v>
          </cell>
        </row>
        <row r="37">
          <cell r="A37">
            <v>1231</v>
          </cell>
          <cell r="B37" t="str">
            <v>En cartera</v>
          </cell>
        </row>
        <row r="38">
          <cell r="A38">
            <v>1232</v>
          </cell>
          <cell r="B38" t="str">
            <v>En cobranza</v>
          </cell>
        </row>
        <row r="39">
          <cell r="A39">
            <v>1233</v>
          </cell>
          <cell r="B39" t="str">
            <v>En descuento</v>
          </cell>
        </row>
        <row r="40">
          <cell r="A40">
            <v>129</v>
          </cell>
          <cell r="B40" t="str">
            <v>Cobranza dudosa</v>
          </cell>
        </row>
        <row r="41">
          <cell r="A41">
            <v>1291</v>
          </cell>
          <cell r="B41" t="str">
            <v>Facturas, boletas y otros comprobantes por COBRAR</v>
          </cell>
        </row>
        <row r="42">
          <cell r="A42">
            <v>1293</v>
          </cell>
          <cell r="B42" t="str">
            <v>Letras por cobrar</v>
          </cell>
        </row>
        <row r="43">
          <cell r="A43">
            <v>13</v>
          </cell>
          <cell r="B43" t="str">
            <v>CUENTAS POR COBRAR COMERCIALES – RELACIONADAS</v>
          </cell>
        </row>
        <row r="44">
          <cell r="A44">
            <v>131</v>
          </cell>
          <cell r="B44" t="str">
            <v>Facturas, boletas y otros comprobantes por cobrar</v>
          </cell>
        </row>
        <row r="45">
          <cell r="A45">
            <v>1311</v>
          </cell>
          <cell r="B45" t="str">
            <v>No emitidas</v>
          </cell>
        </row>
        <row r="46">
          <cell r="A46">
            <v>13111</v>
          </cell>
          <cell r="B46" t="str">
            <v>Matriz</v>
          </cell>
        </row>
        <row r="47">
          <cell r="A47">
            <v>13112</v>
          </cell>
          <cell r="B47" t="str">
            <v>Subsidiarias</v>
          </cell>
        </row>
        <row r="48">
          <cell r="A48">
            <v>13113</v>
          </cell>
          <cell r="B48" t="str">
            <v>Asociadas</v>
          </cell>
        </row>
        <row r="49">
          <cell r="A49">
            <v>13114</v>
          </cell>
          <cell r="B49" t="str">
            <v>Sucursal</v>
          </cell>
        </row>
        <row r="50">
          <cell r="A50">
            <v>1312</v>
          </cell>
          <cell r="B50" t="str">
            <v>Emitidas en cartera</v>
          </cell>
        </row>
        <row r="51">
          <cell r="A51">
            <v>13121</v>
          </cell>
          <cell r="B51" t="str">
            <v>Matriz</v>
          </cell>
        </row>
        <row r="52">
          <cell r="A52">
            <v>13122</v>
          </cell>
          <cell r="B52" t="str">
            <v>Subsidiarias</v>
          </cell>
        </row>
        <row r="53">
          <cell r="A53">
            <v>13123</v>
          </cell>
          <cell r="B53" t="str">
            <v>Asociadas</v>
          </cell>
        </row>
        <row r="54">
          <cell r="A54">
            <v>13124</v>
          </cell>
          <cell r="B54" t="str">
            <v>Sucursal</v>
          </cell>
        </row>
        <row r="55">
          <cell r="A55">
            <v>1313</v>
          </cell>
          <cell r="B55" t="str">
            <v>En cobranza</v>
          </cell>
        </row>
        <row r="56">
          <cell r="A56">
            <v>13131</v>
          </cell>
          <cell r="B56" t="str">
            <v>Matriz</v>
          </cell>
        </row>
        <row r="57">
          <cell r="A57">
            <v>13132</v>
          </cell>
          <cell r="B57" t="str">
            <v>Subsidiarias</v>
          </cell>
        </row>
        <row r="58">
          <cell r="A58">
            <v>13133</v>
          </cell>
          <cell r="B58" t="str">
            <v>Asociadas</v>
          </cell>
        </row>
        <row r="59">
          <cell r="A59">
            <v>13134</v>
          </cell>
          <cell r="B59" t="str">
            <v>Sucursal</v>
          </cell>
        </row>
        <row r="60">
          <cell r="A60">
            <v>1314</v>
          </cell>
          <cell r="B60" t="str">
            <v>En descuento</v>
          </cell>
        </row>
        <row r="61">
          <cell r="A61">
            <v>13141</v>
          </cell>
          <cell r="B61" t="str">
            <v>Matriz</v>
          </cell>
        </row>
        <row r="62">
          <cell r="A62">
            <v>13142</v>
          </cell>
          <cell r="B62" t="str">
            <v>Subsidiarias</v>
          </cell>
        </row>
        <row r="63">
          <cell r="A63">
            <v>13143</v>
          </cell>
          <cell r="B63" t="str">
            <v>Asociadas</v>
          </cell>
        </row>
        <row r="64">
          <cell r="A64">
            <v>13144</v>
          </cell>
          <cell r="B64" t="str">
            <v>Sucursal</v>
          </cell>
        </row>
        <row r="65">
          <cell r="A65">
            <v>132</v>
          </cell>
          <cell r="B65" t="str">
            <v>Anticipos recibidos</v>
          </cell>
        </row>
        <row r="66">
          <cell r="A66">
            <v>133</v>
          </cell>
          <cell r="B66" t="str">
            <v>Letras por cobrar</v>
          </cell>
        </row>
        <row r="67">
          <cell r="A67">
            <v>1331</v>
          </cell>
          <cell r="B67" t="str">
            <v>En cartera</v>
          </cell>
        </row>
        <row r="68">
          <cell r="A68">
            <v>13311</v>
          </cell>
          <cell r="B68" t="str">
            <v>Matriz</v>
          </cell>
        </row>
        <row r="69">
          <cell r="A69">
            <v>13312</v>
          </cell>
          <cell r="B69" t="str">
            <v>Subsidiarias</v>
          </cell>
        </row>
        <row r="70">
          <cell r="A70">
            <v>13313</v>
          </cell>
          <cell r="B70" t="str">
            <v>Asociadas</v>
          </cell>
        </row>
        <row r="71">
          <cell r="A71">
            <v>13314</v>
          </cell>
          <cell r="B71" t="str">
            <v>Sucursal</v>
          </cell>
        </row>
        <row r="72">
          <cell r="A72">
            <v>1334</v>
          </cell>
          <cell r="B72" t="str">
            <v>En cobranza</v>
          </cell>
        </row>
        <row r="73">
          <cell r="A73">
            <v>13321</v>
          </cell>
          <cell r="B73" t="str">
            <v>Matriz</v>
          </cell>
        </row>
        <row r="74">
          <cell r="A74">
            <v>13322</v>
          </cell>
          <cell r="B74" t="str">
            <v>Subsidiarias</v>
          </cell>
        </row>
        <row r="75">
          <cell r="A75">
            <v>13323</v>
          </cell>
          <cell r="B75" t="str">
            <v>Asociadas</v>
          </cell>
        </row>
        <row r="76">
          <cell r="A76">
            <v>13324</v>
          </cell>
          <cell r="B76" t="str">
            <v>Sucursal</v>
          </cell>
        </row>
        <row r="77">
          <cell r="A77">
            <v>1333</v>
          </cell>
          <cell r="B77" t="str">
            <v>En descuento</v>
          </cell>
        </row>
        <row r="78">
          <cell r="A78">
            <v>13331</v>
          </cell>
          <cell r="B78" t="str">
            <v>Matriz</v>
          </cell>
        </row>
        <row r="79">
          <cell r="A79">
            <v>13332</v>
          </cell>
          <cell r="B79" t="str">
            <v>Subsidiarias</v>
          </cell>
        </row>
        <row r="80">
          <cell r="A80">
            <v>13333</v>
          </cell>
          <cell r="B80" t="str">
            <v>Asociadas</v>
          </cell>
        </row>
        <row r="81">
          <cell r="A81">
            <v>13334</v>
          </cell>
          <cell r="B81" t="str">
            <v>Sucursal</v>
          </cell>
        </row>
        <row r="82">
          <cell r="A82">
            <v>139</v>
          </cell>
          <cell r="B82" t="str">
            <v>Cobranza dudosa</v>
          </cell>
        </row>
        <row r="83">
          <cell r="A83">
            <v>1391</v>
          </cell>
          <cell r="B83" t="str">
            <v>Facturas, boletas y otros comprobantes por cobrar</v>
          </cell>
        </row>
        <row r="84">
          <cell r="A84">
            <v>1393</v>
          </cell>
          <cell r="B84" t="str">
            <v>Letras por cobrar</v>
          </cell>
        </row>
        <row r="85">
          <cell r="A85">
            <v>14</v>
          </cell>
          <cell r="B85" t="str">
            <v>CUENTAS POR COBRAR AL PERSONAL, A LOS ACCIONISTAS (SOCIOS), DIRECTORES Y GERENTES</v>
          </cell>
        </row>
        <row r="86">
          <cell r="A86">
            <v>141</v>
          </cell>
          <cell r="B86" t="str">
            <v>Personal</v>
          </cell>
        </row>
        <row r="87">
          <cell r="A87">
            <v>1411</v>
          </cell>
          <cell r="B87" t="str">
            <v>Préstamos</v>
          </cell>
        </row>
        <row r="88">
          <cell r="A88">
            <v>1412</v>
          </cell>
          <cell r="B88" t="str">
            <v>Adelanto de remuneraciones</v>
          </cell>
        </row>
        <row r="89">
          <cell r="A89">
            <v>1413</v>
          </cell>
          <cell r="B89" t="str">
            <v>Entregas a rendir cuenta</v>
          </cell>
        </row>
        <row r="90">
          <cell r="A90">
            <v>142</v>
          </cell>
          <cell r="B90" t="str">
            <v>Accionistas (o socios)</v>
          </cell>
        </row>
        <row r="91">
          <cell r="A91">
            <v>1421</v>
          </cell>
          <cell r="B91" t="str">
            <v>Suscripciones por cobrar a socios o accionistas</v>
          </cell>
        </row>
        <row r="92">
          <cell r="A92">
            <v>1422</v>
          </cell>
          <cell r="B92" t="str">
            <v>Préstamos</v>
          </cell>
        </row>
        <row r="93">
          <cell r="A93">
            <v>143</v>
          </cell>
          <cell r="B93" t="str">
            <v>Directores</v>
          </cell>
        </row>
        <row r="94">
          <cell r="A94">
            <v>144</v>
          </cell>
          <cell r="B94" t="str">
            <v>Gerentes</v>
          </cell>
        </row>
        <row r="95">
          <cell r="A95">
            <v>148</v>
          </cell>
          <cell r="B95" t="str">
            <v>Diversas</v>
          </cell>
        </row>
        <row r="96">
          <cell r="A96">
            <v>149</v>
          </cell>
          <cell r="B96" t="str">
            <v>Cobranza dudosa</v>
          </cell>
        </row>
        <row r="97">
          <cell r="A97">
            <v>1491</v>
          </cell>
          <cell r="B97" t="str">
            <v>Personal</v>
          </cell>
        </row>
        <row r="98">
          <cell r="A98">
            <v>1492</v>
          </cell>
          <cell r="B98" t="str">
            <v>Accionistas (o socios)</v>
          </cell>
        </row>
        <row r="99">
          <cell r="A99">
            <v>1493</v>
          </cell>
          <cell r="B99" t="str">
            <v>Directores</v>
          </cell>
        </row>
        <row r="100">
          <cell r="A100">
            <v>1494</v>
          </cell>
          <cell r="B100" t="str">
            <v>Gerentes</v>
          </cell>
        </row>
        <row r="101">
          <cell r="A101">
            <v>1498</v>
          </cell>
          <cell r="B101" t="str">
            <v>Diversas</v>
          </cell>
        </row>
        <row r="102">
          <cell r="A102">
            <v>16</v>
          </cell>
          <cell r="B102" t="str">
            <v>CUENTAS POR COBRAR DIVERSAS - TERCEROS</v>
          </cell>
        </row>
        <row r="103">
          <cell r="A103">
            <v>161</v>
          </cell>
          <cell r="B103" t="str">
            <v>Préstamos</v>
          </cell>
        </row>
        <row r="104">
          <cell r="A104">
            <v>161</v>
          </cell>
          <cell r="B104" t="str">
            <v>Con garantía</v>
          </cell>
        </row>
        <row r="105">
          <cell r="A105">
            <v>1612</v>
          </cell>
          <cell r="B105" t="str">
            <v>Sin garantía</v>
          </cell>
        </row>
        <row r="106">
          <cell r="A106">
            <v>162</v>
          </cell>
          <cell r="B106" t="str">
            <v>Reclamaciones a terceros</v>
          </cell>
        </row>
        <row r="107">
          <cell r="A107">
            <v>1621</v>
          </cell>
          <cell r="B107" t="str">
            <v>Compañías aseguradoras</v>
          </cell>
        </row>
        <row r="108">
          <cell r="A108">
            <v>1622</v>
          </cell>
          <cell r="B108" t="str">
            <v>Transportadoras</v>
          </cell>
        </row>
        <row r="109">
          <cell r="A109">
            <v>1623</v>
          </cell>
          <cell r="B109" t="str">
            <v>Servicios públicos</v>
          </cell>
        </row>
        <row r="110">
          <cell r="A110">
            <v>163</v>
          </cell>
          <cell r="B110" t="str">
            <v>Intereses, regalías y dividendos</v>
          </cell>
        </row>
        <row r="111">
          <cell r="A111">
            <v>1631</v>
          </cell>
          <cell r="B111" t="str">
            <v>Intereses</v>
          </cell>
        </row>
        <row r="112">
          <cell r="A112">
            <v>1632</v>
          </cell>
          <cell r="B112" t="str">
            <v>Regalías</v>
          </cell>
        </row>
        <row r="113">
          <cell r="A113">
            <v>1633</v>
          </cell>
          <cell r="B113" t="str">
            <v>Dividendos</v>
          </cell>
        </row>
        <row r="114">
          <cell r="A114">
            <v>164</v>
          </cell>
          <cell r="B114" t="str">
            <v>Depósitos otorgados en garantía</v>
          </cell>
        </row>
        <row r="115">
          <cell r="A115">
            <v>1641</v>
          </cell>
          <cell r="B115" t="str">
            <v>Préstamos de instituciones no financieras</v>
          </cell>
        </row>
        <row r="116">
          <cell r="A116">
            <v>1642</v>
          </cell>
          <cell r="B116" t="str">
            <v>Préstamos de instituciones financieras</v>
          </cell>
        </row>
        <row r="117">
          <cell r="A117">
            <v>165</v>
          </cell>
          <cell r="B117" t="str">
            <v>Venta de activo inmovilizado</v>
          </cell>
        </row>
        <row r="118">
          <cell r="A118">
            <v>1651</v>
          </cell>
          <cell r="B118" t="str">
            <v>Inversión mobiliaria</v>
          </cell>
        </row>
        <row r="119">
          <cell r="A119">
            <v>1652</v>
          </cell>
          <cell r="B119" t="str">
            <v>Inversión inmobiliaria</v>
          </cell>
        </row>
        <row r="120">
          <cell r="A120">
            <v>1653</v>
          </cell>
          <cell r="B120" t="str">
            <v>Inmuebles, maquinaria y equipo</v>
          </cell>
        </row>
        <row r="121">
          <cell r="A121">
            <v>1654</v>
          </cell>
          <cell r="B121" t="str">
            <v>Intangibles</v>
          </cell>
        </row>
        <row r="122">
          <cell r="A122">
            <v>1655</v>
          </cell>
          <cell r="B122" t="str">
            <v>Activos biológicos</v>
          </cell>
        </row>
        <row r="123">
          <cell r="A123">
            <v>166</v>
          </cell>
          <cell r="B123" t="str">
            <v>Activos por instrumentos financieros derivados</v>
          </cell>
        </row>
        <row r="124">
          <cell r="A124">
            <v>1661</v>
          </cell>
          <cell r="B124" t="str">
            <v>Cartera de negociación</v>
          </cell>
        </row>
        <row r="125">
          <cell r="A125">
            <v>1662</v>
          </cell>
          <cell r="B125" t="str">
            <v>Instrumentos de cobertura</v>
          </cell>
        </row>
        <row r="126">
          <cell r="A126">
            <v>168</v>
          </cell>
          <cell r="B126" t="str">
            <v>Otras cuentas por cobrar diversas</v>
          </cell>
        </row>
        <row r="127">
          <cell r="A127">
            <v>169</v>
          </cell>
          <cell r="B127" t="str">
            <v>Cobranza dudosa</v>
          </cell>
        </row>
        <row r="128">
          <cell r="A128">
            <v>1691</v>
          </cell>
          <cell r="B128" t="str">
            <v>Préstamos</v>
          </cell>
        </row>
        <row r="129">
          <cell r="A129">
            <v>1692</v>
          </cell>
          <cell r="B129" t="str">
            <v>Reclamaciones a terceros</v>
          </cell>
        </row>
        <row r="130">
          <cell r="A130">
            <v>1693</v>
          </cell>
          <cell r="B130" t="str">
            <v>Intereses, regalías y dividendos</v>
          </cell>
        </row>
        <row r="131">
          <cell r="A131">
            <v>1694</v>
          </cell>
          <cell r="B131" t="str">
            <v>Depósitos otorgados en garantía</v>
          </cell>
        </row>
        <row r="132">
          <cell r="A132">
            <v>1695</v>
          </cell>
          <cell r="B132" t="str">
            <v>Venta de activos inmovilizados</v>
          </cell>
        </row>
        <row r="133">
          <cell r="A133">
            <v>1698</v>
          </cell>
          <cell r="B133" t="str">
            <v>Otras cuentas por cobrar diversas</v>
          </cell>
        </row>
        <row r="134">
          <cell r="A134">
            <v>17</v>
          </cell>
          <cell r="B134" t="str">
            <v>CUENTAS POR COBRAR DIVERSAS - RELACIONADAS</v>
          </cell>
        </row>
        <row r="135">
          <cell r="A135">
            <v>171</v>
          </cell>
          <cell r="B135" t="str">
            <v>Préstamos</v>
          </cell>
        </row>
        <row r="136">
          <cell r="A136">
            <v>1711</v>
          </cell>
          <cell r="B136" t="str">
            <v>Con garantía</v>
          </cell>
        </row>
        <row r="137">
          <cell r="A137">
            <v>17111</v>
          </cell>
          <cell r="B137" t="str">
            <v>Matriz</v>
          </cell>
        </row>
        <row r="138">
          <cell r="A138">
            <v>17112</v>
          </cell>
          <cell r="B138" t="str">
            <v>Subsidiarias</v>
          </cell>
        </row>
        <row r="139">
          <cell r="A139">
            <v>17113</v>
          </cell>
          <cell r="B139" t="str">
            <v>Asociadas</v>
          </cell>
        </row>
        <row r="140">
          <cell r="A140">
            <v>17114</v>
          </cell>
          <cell r="B140" t="str">
            <v>Sucursal</v>
          </cell>
        </row>
        <row r="141">
          <cell r="A141">
            <v>1712</v>
          </cell>
          <cell r="B141" t="str">
            <v>Sin garantía</v>
          </cell>
        </row>
        <row r="142">
          <cell r="A142">
            <v>17121</v>
          </cell>
          <cell r="B142" t="str">
            <v>Matriz</v>
          </cell>
        </row>
        <row r="143">
          <cell r="A143">
            <v>17122</v>
          </cell>
          <cell r="B143" t="str">
            <v>Subsidiarias</v>
          </cell>
        </row>
        <row r="144">
          <cell r="A144">
            <v>17123</v>
          </cell>
          <cell r="B144" t="str">
            <v>Asociadas</v>
          </cell>
        </row>
        <row r="145">
          <cell r="A145">
            <v>17124</v>
          </cell>
          <cell r="B145" t="str">
            <v>Sucursal</v>
          </cell>
        </row>
        <row r="146">
          <cell r="A146">
            <v>172</v>
          </cell>
          <cell r="B146" t="str">
            <v>Intereses, regalías y dividendos</v>
          </cell>
        </row>
        <row r="147">
          <cell r="A147">
            <v>1721</v>
          </cell>
          <cell r="B147" t="str">
            <v>Intereses</v>
          </cell>
        </row>
        <row r="148">
          <cell r="A148">
            <v>17211</v>
          </cell>
          <cell r="B148" t="str">
            <v>Matriz</v>
          </cell>
        </row>
        <row r="149">
          <cell r="A149">
            <v>17212</v>
          </cell>
          <cell r="B149" t="str">
            <v>Subsidiarias</v>
          </cell>
        </row>
        <row r="150">
          <cell r="A150">
            <v>17213</v>
          </cell>
          <cell r="B150" t="str">
            <v>Asociadas</v>
          </cell>
        </row>
        <row r="151">
          <cell r="A151">
            <v>17214</v>
          </cell>
          <cell r="B151" t="str">
            <v>Sucursal</v>
          </cell>
        </row>
        <row r="152">
          <cell r="A152">
            <v>1722</v>
          </cell>
          <cell r="B152" t="str">
            <v>Regalías</v>
          </cell>
        </row>
        <row r="153">
          <cell r="A153">
            <v>17221</v>
          </cell>
          <cell r="B153" t="str">
            <v>Matriz</v>
          </cell>
        </row>
        <row r="154">
          <cell r="A154">
            <v>17222</v>
          </cell>
          <cell r="B154" t="str">
            <v>Subsidiarias</v>
          </cell>
        </row>
        <row r="155">
          <cell r="A155">
            <v>17223</v>
          </cell>
          <cell r="B155" t="str">
            <v>Asociadas</v>
          </cell>
        </row>
        <row r="156">
          <cell r="A156">
            <v>17224</v>
          </cell>
          <cell r="B156" t="str">
            <v>Sucursal</v>
          </cell>
        </row>
        <row r="157">
          <cell r="A157">
            <v>17231</v>
          </cell>
          <cell r="B157" t="str">
            <v>Dividendos</v>
          </cell>
        </row>
        <row r="158">
          <cell r="A158">
            <v>17232</v>
          </cell>
          <cell r="B158" t="str">
            <v>Matriz</v>
          </cell>
        </row>
        <row r="159">
          <cell r="A159">
            <v>17232</v>
          </cell>
          <cell r="B159" t="str">
            <v>Subsidiarias</v>
          </cell>
        </row>
        <row r="160">
          <cell r="A160">
            <v>17233</v>
          </cell>
          <cell r="B160" t="str">
            <v>Asociadas</v>
          </cell>
        </row>
        <row r="161">
          <cell r="A161">
            <v>173</v>
          </cell>
          <cell r="B161" t="str">
            <v>Depósitos otorgados en garantía</v>
          </cell>
        </row>
        <row r="162">
          <cell r="A162">
            <v>174</v>
          </cell>
          <cell r="B162" t="str">
            <v>Venta de activo inmovilizado</v>
          </cell>
        </row>
        <row r="163">
          <cell r="A163">
            <v>1741</v>
          </cell>
          <cell r="B163" t="str">
            <v>Inversión mobiliaria</v>
          </cell>
        </row>
        <row r="164">
          <cell r="A164">
            <v>1742</v>
          </cell>
          <cell r="B164" t="str">
            <v>Inversión inmobiliaria</v>
          </cell>
        </row>
        <row r="165">
          <cell r="A165">
            <v>1743</v>
          </cell>
          <cell r="B165" t="str">
            <v>Inmuebles, maquinaria y equipo</v>
          </cell>
        </row>
        <row r="166">
          <cell r="A166">
            <v>1744</v>
          </cell>
          <cell r="B166" t="str">
            <v>Intangibles</v>
          </cell>
        </row>
        <row r="167">
          <cell r="A167">
            <v>1745</v>
          </cell>
          <cell r="B167" t="str">
            <v>Activos biológicos</v>
          </cell>
        </row>
        <row r="168">
          <cell r="A168">
            <v>175</v>
          </cell>
          <cell r="B168" t="str">
            <v>Activos por instrumentos financieros derivados</v>
          </cell>
        </row>
        <row r="169">
          <cell r="A169">
            <v>178</v>
          </cell>
          <cell r="B169" t="str">
            <v>Otras cuentas por cobrar diversas</v>
          </cell>
        </row>
        <row r="170">
          <cell r="A170">
            <v>179</v>
          </cell>
          <cell r="B170" t="str">
            <v>Cobranza dudosa</v>
          </cell>
        </row>
        <row r="171">
          <cell r="A171">
            <v>1791</v>
          </cell>
          <cell r="B171" t="str">
            <v>Préstamos</v>
          </cell>
        </row>
        <row r="172">
          <cell r="A172">
            <v>1792</v>
          </cell>
          <cell r="B172" t="str">
            <v>Intereses, regalías y dividendos</v>
          </cell>
        </row>
        <row r="173">
          <cell r="A173">
            <v>1793</v>
          </cell>
          <cell r="B173" t="str">
            <v>Depósitos otorgados en garantía</v>
          </cell>
        </row>
        <row r="174">
          <cell r="A174">
            <v>1794</v>
          </cell>
          <cell r="B174" t="str">
            <v>Venta de activos inmovilizados</v>
          </cell>
        </row>
        <row r="175">
          <cell r="A175">
            <v>1798</v>
          </cell>
          <cell r="B175" t="str">
            <v>Otras cuentas por cobrar diversas</v>
          </cell>
        </row>
        <row r="176">
          <cell r="A176">
            <v>18</v>
          </cell>
          <cell r="B176" t="str">
            <v>SERVICIOS Y OTROS CONTRATADOS POR ANTICIPADO</v>
          </cell>
        </row>
        <row r="177">
          <cell r="A177">
            <v>181</v>
          </cell>
          <cell r="B177" t="str">
            <v>Intereses</v>
          </cell>
        </row>
        <row r="178">
          <cell r="A178">
            <v>182</v>
          </cell>
          <cell r="B178" t="str">
            <v>Seguros</v>
          </cell>
        </row>
        <row r="179">
          <cell r="A179">
            <v>183</v>
          </cell>
          <cell r="B179" t="str">
            <v>Alquileres</v>
          </cell>
        </row>
        <row r="180">
          <cell r="A180">
            <v>184</v>
          </cell>
          <cell r="B180" t="str">
            <v>Primas pagadas por opciones</v>
          </cell>
        </row>
        <row r="181">
          <cell r="A181">
            <v>185</v>
          </cell>
          <cell r="B181" t="str">
            <v>Mantenimiento de activos inmovilizados</v>
          </cell>
        </row>
        <row r="182">
          <cell r="A182">
            <v>189</v>
          </cell>
          <cell r="B182" t="str">
            <v>Otros gastos contratados por anticipado</v>
          </cell>
        </row>
        <row r="183">
          <cell r="A183">
            <v>19</v>
          </cell>
          <cell r="B183" t="str">
            <v>ESTIMACIÓN DE CUENTAS DE COBRANZA DUDOSA</v>
          </cell>
        </row>
        <row r="184">
          <cell r="A184">
            <v>191</v>
          </cell>
          <cell r="B184" t="str">
            <v>Cuentas por cobrar comerciales - Terceros</v>
          </cell>
        </row>
        <row r="185">
          <cell r="A185">
            <v>1911</v>
          </cell>
          <cell r="B185" t="str">
            <v>Facturas, boletas y otros comprobantes por cobrar</v>
          </cell>
        </row>
        <row r="186">
          <cell r="A186">
            <v>1912</v>
          </cell>
          <cell r="B186" t="str">
            <v>Letras por cobrar</v>
          </cell>
        </row>
        <row r="187">
          <cell r="A187">
            <v>192</v>
          </cell>
          <cell r="B187" t="str">
            <v>Cuentas por cobrar al personal, a los accionistas (socios), directores y gerentes</v>
          </cell>
        </row>
        <row r="188">
          <cell r="A188">
            <v>1921</v>
          </cell>
          <cell r="B188" t="str">
            <v>Personal</v>
          </cell>
        </row>
        <row r="189">
          <cell r="A189">
            <v>1922</v>
          </cell>
          <cell r="B189" t="str">
            <v>Accionistas</v>
          </cell>
        </row>
        <row r="190">
          <cell r="A190">
            <v>1923</v>
          </cell>
          <cell r="B190" t="str">
            <v>Directores</v>
          </cell>
        </row>
        <row r="191">
          <cell r="A191">
            <v>1924</v>
          </cell>
          <cell r="B191" t="str">
            <v>Gerentes</v>
          </cell>
        </row>
        <row r="192">
          <cell r="A192">
            <v>1929</v>
          </cell>
          <cell r="B192" t="str">
            <v>Diversas</v>
          </cell>
        </row>
        <row r="193">
          <cell r="A193">
            <v>193</v>
          </cell>
          <cell r="B193" t="str">
            <v>Cuentas por cobrar - Relacionadas</v>
          </cell>
        </row>
        <row r="194">
          <cell r="A194">
            <v>1931</v>
          </cell>
          <cell r="B194" t="str">
            <v>Cuentas por cobrar comerciales</v>
          </cell>
        </row>
        <row r="195">
          <cell r="A195">
            <v>19311</v>
          </cell>
          <cell r="B195" t="str">
            <v>Facturas, boletas y otros comprobantes por cobrar</v>
          </cell>
        </row>
        <row r="196">
          <cell r="A196">
            <v>19312</v>
          </cell>
          <cell r="B196" t="str">
            <v>Letras por cobrar</v>
          </cell>
        </row>
        <row r="197">
          <cell r="A197">
            <v>1932</v>
          </cell>
          <cell r="B197" t="str">
            <v>Cuentas por cobrar diversas</v>
          </cell>
        </row>
        <row r="198">
          <cell r="A198">
            <v>19321</v>
          </cell>
          <cell r="B198" t="str">
            <v>Préstamos</v>
          </cell>
        </row>
        <row r="199">
          <cell r="A199">
            <v>19322</v>
          </cell>
          <cell r="B199" t="str">
            <v>Intereses, regalías y dividendos</v>
          </cell>
        </row>
        <row r="200">
          <cell r="A200">
            <v>19323</v>
          </cell>
          <cell r="B200" t="str">
            <v>Depósitos otorgados en garantía</v>
          </cell>
        </row>
        <row r="201">
          <cell r="A201">
            <v>19324</v>
          </cell>
          <cell r="B201" t="str">
            <v>Venta de activos inmovilizados</v>
          </cell>
        </row>
        <row r="202">
          <cell r="A202">
            <v>19328</v>
          </cell>
          <cell r="B202" t="str">
            <v>Otras cuentas por cobrar  diversas</v>
          </cell>
        </row>
        <row r="203">
          <cell r="A203">
            <v>194</v>
          </cell>
          <cell r="B203" t="str">
            <v>Cuentas por cobrar diversas - Terceros</v>
          </cell>
        </row>
        <row r="204">
          <cell r="A204">
            <v>1941</v>
          </cell>
          <cell r="B204" t="str">
            <v>Préstamos</v>
          </cell>
        </row>
        <row r="205">
          <cell r="A205">
            <v>19424</v>
          </cell>
          <cell r="B205" t="str">
            <v>Reclamaciones a terceros</v>
          </cell>
        </row>
        <row r="206">
          <cell r="A206">
            <v>1943</v>
          </cell>
          <cell r="B206" t="str">
            <v>Intereses, regalías y dividendos</v>
          </cell>
        </row>
        <row r="207">
          <cell r="A207">
            <v>1944</v>
          </cell>
          <cell r="B207" t="str">
            <v>Depósitos otorgados en garantía</v>
          </cell>
        </row>
        <row r="208">
          <cell r="A208">
            <v>1945</v>
          </cell>
          <cell r="B208" t="str">
            <v>Venta de activos inmovilizados</v>
          </cell>
        </row>
        <row r="209">
          <cell r="A209">
            <v>1949</v>
          </cell>
          <cell r="B209" t="str">
            <v>Otras cuentas por cobrar diversas</v>
          </cell>
        </row>
        <row r="210">
          <cell r="A210">
            <v>20</v>
          </cell>
          <cell r="B210" t="str">
            <v>MERCADERÍAS</v>
          </cell>
        </row>
        <row r="211">
          <cell r="A211">
            <v>201</v>
          </cell>
          <cell r="B211" t="str">
            <v>Mercaderías manufacturadas</v>
          </cell>
        </row>
        <row r="212">
          <cell r="A212">
            <v>2011</v>
          </cell>
          <cell r="B212" t="str">
            <v>Mercaderías manufacturadas</v>
          </cell>
        </row>
        <row r="213">
          <cell r="A213">
            <v>20111</v>
          </cell>
          <cell r="B213" t="str">
            <v>Costo</v>
          </cell>
        </row>
        <row r="214">
          <cell r="A214">
            <v>20112</v>
          </cell>
          <cell r="B214" t="str">
            <v>Valor razonable</v>
          </cell>
        </row>
        <row r="215">
          <cell r="A215">
            <v>202</v>
          </cell>
          <cell r="B215" t="str">
            <v>Mercaderías de extracción</v>
          </cell>
        </row>
        <row r="216">
          <cell r="A216">
            <v>203</v>
          </cell>
          <cell r="B216" t="str">
            <v>Mercaderías agropecuarias y piscícolas</v>
          </cell>
        </row>
        <row r="217">
          <cell r="A217">
            <v>2031</v>
          </cell>
          <cell r="B217" t="str">
            <v>De origen animal</v>
          </cell>
        </row>
        <row r="218">
          <cell r="A218">
            <v>2032</v>
          </cell>
          <cell r="B218" t="str">
            <v>De origen vegetal</v>
          </cell>
        </row>
        <row r="219">
          <cell r="A219">
            <v>204</v>
          </cell>
          <cell r="B219" t="str">
            <v>Mercaderías inmuebles</v>
          </cell>
        </row>
        <row r="220">
          <cell r="A220">
            <v>208</v>
          </cell>
          <cell r="B220" t="str">
            <v>Otras mercaderías</v>
          </cell>
        </row>
        <row r="221">
          <cell r="A221">
            <v>209</v>
          </cell>
          <cell r="B221" t="str">
            <v>Mercaderías desvalorizadas</v>
          </cell>
        </row>
        <row r="222">
          <cell r="A222">
            <v>2091</v>
          </cell>
          <cell r="B222" t="str">
            <v xml:space="preserve"> Mercaderías manufacturadas</v>
          </cell>
        </row>
        <row r="223">
          <cell r="A223">
            <v>2092</v>
          </cell>
          <cell r="B223" t="str">
            <v>Recursos extraídos</v>
          </cell>
        </row>
        <row r="224">
          <cell r="A224">
            <v>2093</v>
          </cell>
          <cell r="B224" t="str">
            <v>Productos agropecuarios y piscícolas</v>
          </cell>
        </row>
        <row r="225">
          <cell r="A225">
            <v>2094</v>
          </cell>
          <cell r="B225" t="str">
            <v>Inmuebles</v>
          </cell>
        </row>
        <row r="226">
          <cell r="A226">
            <v>2098</v>
          </cell>
          <cell r="B226" t="str">
            <v>Otras mercaderías</v>
          </cell>
        </row>
        <row r="227">
          <cell r="A227">
            <v>21</v>
          </cell>
          <cell r="B227" t="str">
            <v>PRODUCTOS TERMINADOS</v>
          </cell>
        </row>
        <row r="228">
          <cell r="A228">
            <v>211</v>
          </cell>
          <cell r="B228" t="str">
            <v>Productos manufacturados</v>
          </cell>
        </row>
        <row r="229">
          <cell r="A229">
            <v>212</v>
          </cell>
          <cell r="B229" t="str">
            <v>Productos de extracción terminados</v>
          </cell>
        </row>
        <row r="230">
          <cell r="A230">
            <v>213</v>
          </cell>
          <cell r="B230" t="str">
            <v>Productos agropecuarios y piscícolas terminados</v>
          </cell>
        </row>
        <row r="231">
          <cell r="A231">
            <v>2131</v>
          </cell>
          <cell r="B231" t="str">
            <v>De origen animal</v>
          </cell>
        </row>
        <row r="232">
          <cell r="A232">
            <v>21311</v>
          </cell>
          <cell r="B232" t="str">
            <v>Costo</v>
          </cell>
        </row>
        <row r="233">
          <cell r="A233">
            <v>21312</v>
          </cell>
          <cell r="B233" t="str">
            <v>Valor razonable</v>
          </cell>
        </row>
        <row r="234">
          <cell r="A234">
            <v>2132</v>
          </cell>
          <cell r="B234" t="str">
            <v>De origen vegetal</v>
          </cell>
        </row>
        <row r="235">
          <cell r="A235">
            <v>21321</v>
          </cell>
          <cell r="B235" t="str">
            <v>Costo</v>
          </cell>
        </row>
        <row r="236">
          <cell r="A236">
            <v>21322</v>
          </cell>
          <cell r="B236" t="str">
            <v>Valor razonable</v>
          </cell>
        </row>
        <row r="237">
          <cell r="A237">
            <v>214</v>
          </cell>
          <cell r="B237" t="str">
            <v>Productos inmuebles</v>
          </cell>
        </row>
        <row r="238">
          <cell r="A238">
            <v>215</v>
          </cell>
          <cell r="B238" t="str">
            <v>Existencias de servicios terminados</v>
          </cell>
        </row>
        <row r="239">
          <cell r="A239">
            <v>217</v>
          </cell>
          <cell r="B239" t="str">
            <v>Otros productos terminados</v>
          </cell>
        </row>
        <row r="240">
          <cell r="A240">
            <v>218</v>
          </cell>
          <cell r="B240" t="str">
            <v>Costos de financiación – Productos terminados</v>
          </cell>
        </row>
        <row r="241">
          <cell r="A241">
            <v>219</v>
          </cell>
          <cell r="B241" t="str">
            <v>Productos terminados desvalorizados</v>
          </cell>
        </row>
        <row r="242">
          <cell r="A242">
            <v>2191</v>
          </cell>
          <cell r="B242" t="str">
            <v>Productos manufacturados</v>
          </cell>
        </row>
        <row r="243">
          <cell r="A243">
            <v>2192</v>
          </cell>
          <cell r="B243" t="str">
            <v>Productos de extracción terminados</v>
          </cell>
        </row>
        <row r="244">
          <cell r="A244">
            <v>2913</v>
          </cell>
          <cell r="B244" t="str">
            <v>Productos agropecuarios y piscícolas terminados</v>
          </cell>
        </row>
        <row r="245">
          <cell r="A245">
            <v>2194</v>
          </cell>
          <cell r="B245" t="str">
            <v>Productos inmuebles</v>
          </cell>
        </row>
        <row r="246">
          <cell r="A246">
            <v>2195</v>
          </cell>
          <cell r="B246" t="str">
            <v>Existencias de servicios terminados</v>
          </cell>
        </row>
        <row r="247">
          <cell r="A247">
            <v>2197</v>
          </cell>
          <cell r="B247" t="str">
            <v>Otros productos terminados</v>
          </cell>
        </row>
        <row r="248">
          <cell r="A248">
            <v>2198</v>
          </cell>
          <cell r="B248" t="str">
            <v>Costos de financiación – Productos terminados</v>
          </cell>
        </row>
        <row r="249">
          <cell r="A249">
            <v>22</v>
          </cell>
          <cell r="B249" t="str">
            <v>SUBPRODUCTOS, DESECHOS Y DESPERDICIOS</v>
          </cell>
        </row>
        <row r="250">
          <cell r="A250">
            <v>221</v>
          </cell>
          <cell r="B250" t="str">
            <v>Subproductos</v>
          </cell>
        </row>
        <row r="251">
          <cell r="A251">
            <v>222</v>
          </cell>
          <cell r="B251" t="str">
            <v>Desechos y desperdicios</v>
          </cell>
        </row>
        <row r="252">
          <cell r="A252">
            <v>229</v>
          </cell>
          <cell r="B252" t="str">
            <v>Subproductos, desechos y desperdicios desvalorizados</v>
          </cell>
        </row>
        <row r="253">
          <cell r="A253">
            <v>2291</v>
          </cell>
          <cell r="B253" t="str">
            <v>Subproductos</v>
          </cell>
        </row>
        <row r="254">
          <cell r="A254">
            <v>2292</v>
          </cell>
          <cell r="B254" t="str">
            <v>Desechos y desperdicios</v>
          </cell>
        </row>
        <row r="255">
          <cell r="A255">
            <v>23</v>
          </cell>
          <cell r="B255" t="str">
            <v>PRODUCTOS EN PROCESO</v>
          </cell>
        </row>
        <row r="256">
          <cell r="A256">
            <v>231</v>
          </cell>
          <cell r="B256" t="str">
            <v>Productos en proceso de manufactura</v>
          </cell>
        </row>
        <row r="257">
          <cell r="A257">
            <v>232</v>
          </cell>
          <cell r="B257" t="str">
            <v>Productos extraídos en proceso de transformación</v>
          </cell>
        </row>
        <row r="258">
          <cell r="A258">
            <v>233</v>
          </cell>
          <cell r="B258" t="str">
            <v>Productos agropecuarios y piscícolas en proceso</v>
          </cell>
        </row>
        <row r="259">
          <cell r="A259">
            <v>2331</v>
          </cell>
          <cell r="B259" t="str">
            <v>De origen animal</v>
          </cell>
        </row>
        <row r="260">
          <cell r="A260">
            <v>23311</v>
          </cell>
          <cell r="B260" t="str">
            <v>Costo</v>
          </cell>
        </row>
        <row r="261">
          <cell r="A261">
            <v>23312</v>
          </cell>
          <cell r="B261" t="str">
            <v>Valor razonable</v>
          </cell>
        </row>
        <row r="262">
          <cell r="A262">
            <v>2332</v>
          </cell>
          <cell r="B262" t="str">
            <v>De origen vegetal</v>
          </cell>
        </row>
        <row r="263">
          <cell r="A263">
            <v>23321</v>
          </cell>
          <cell r="B263" t="str">
            <v>Costo</v>
          </cell>
        </row>
        <row r="264">
          <cell r="A264">
            <v>23322</v>
          </cell>
          <cell r="B264" t="str">
            <v>Valor razonable</v>
          </cell>
        </row>
        <row r="265">
          <cell r="A265">
            <v>234</v>
          </cell>
          <cell r="B265" t="str">
            <v>Productos inmuebles en proceso</v>
          </cell>
        </row>
        <row r="266">
          <cell r="A266">
            <v>235</v>
          </cell>
          <cell r="B266" t="str">
            <v>Existencias de servicios en proceso</v>
          </cell>
        </row>
        <row r="267">
          <cell r="A267">
            <v>237</v>
          </cell>
          <cell r="B267" t="str">
            <v>Otros productos en proceso</v>
          </cell>
        </row>
        <row r="268">
          <cell r="A268">
            <v>238</v>
          </cell>
          <cell r="B268" t="str">
            <v>Costos de financiación – Productos en proceso</v>
          </cell>
        </row>
        <row r="269">
          <cell r="A269">
            <v>239</v>
          </cell>
          <cell r="B269" t="str">
            <v>Productos en proceso desvalorizados</v>
          </cell>
        </row>
        <row r="270">
          <cell r="A270">
            <v>2391</v>
          </cell>
          <cell r="B270" t="str">
            <v>Productos en proceso de manufactura</v>
          </cell>
        </row>
        <row r="271">
          <cell r="A271">
            <v>2392</v>
          </cell>
          <cell r="B271" t="str">
            <v>Productos extraídos en proceso de transformación</v>
          </cell>
        </row>
        <row r="272">
          <cell r="A272">
            <v>2393</v>
          </cell>
          <cell r="B272" t="str">
            <v>Productos agropecuarios y piscícolas en proceso</v>
          </cell>
        </row>
        <row r="273">
          <cell r="A273">
            <v>2394</v>
          </cell>
          <cell r="B273" t="str">
            <v>Productos inmuebles en proceso</v>
          </cell>
        </row>
        <row r="274">
          <cell r="A274">
            <v>2395</v>
          </cell>
          <cell r="B274" t="str">
            <v>Existencias de servicios en proceso</v>
          </cell>
        </row>
        <row r="275">
          <cell r="A275">
            <v>2397</v>
          </cell>
          <cell r="B275" t="str">
            <v>Otros productos en proceso</v>
          </cell>
        </row>
        <row r="276">
          <cell r="A276">
            <v>2398</v>
          </cell>
          <cell r="B276" t="str">
            <v>Costos de financiación – Productos en proceso</v>
          </cell>
        </row>
        <row r="277">
          <cell r="A277">
            <v>24</v>
          </cell>
          <cell r="B277" t="str">
            <v>MATERIAS PRIMAS</v>
          </cell>
        </row>
        <row r="278">
          <cell r="A278">
            <v>241</v>
          </cell>
          <cell r="B278" t="str">
            <v>Materias primas para productos manufacturados</v>
          </cell>
        </row>
        <row r="279">
          <cell r="A279">
            <v>2411</v>
          </cell>
          <cell r="B279" t="str">
            <v>Acido Clorhídrico</v>
          </cell>
        </row>
        <row r="280">
          <cell r="A280">
            <v>2412</v>
          </cell>
          <cell r="B280" t="str">
            <v>Agua Desmineralizada</v>
          </cell>
        </row>
        <row r="281">
          <cell r="A281">
            <v>2413</v>
          </cell>
          <cell r="B281" t="str">
            <v>Alcohol Isopropélico</v>
          </cell>
        </row>
        <row r="282">
          <cell r="A282">
            <v>0</v>
          </cell>
          <cell r="B282">
            <v>0</v>
          </cell>
        </row>
        <row r="283">
          <cell r="A283">
            <v>0</v>
          </cell>
          <cell r="B283">
            <v>0</v>
          </cell>
        </row>
        <row r="284">
          <cell r="A284">
            <v>242</v>
          </cell>
          <cell r="B284" t="str">
            <v>Materias primas para productos de extracción</v>
          </cell>
        </row>
        <row r="285">
          <cell r="A285">
            <v>243</v>
          </cell>
          <cell r="B285" t="str">
            <v>Materias primas para productos agropecuarios y piscícolas</v>
          </cell>
        </row>
        <row r="286">
          <cell r="A286">
            <v>244</v>
          </cell>
          <cell r="B286" t="str">
            <v>Materias primas para productos inmuebles</v>
          </cell>
        </row>
        <row r="287">
          <cell r="A287">
            <v>249</v>
          </cell>
          <cell r="B287" t="str">
            <v>Materias primas desvalorizadas</v>
          </cell>
        </row>
        <row r="288">
          <cell r="A288">
            <v>2491</v>
          </cell>
          <cell r="B288" t="str">
            <v>Materias primas para productos manufacturados</v>
          </cell>
        </row>
        <row r="289">
          <cell r="A289">
            <v>2492</v>
          </cell>
          <cell r="B289" t="str">
            <v>Materias primas para productos de extracción</v>
          </cell>
        </row>
        <row r="290">
          <cell r="A290">
            <v>2493</v>
          </cell>
          <cell r="B290" t="str">
            <v>Materias primas para productos agropecuarios y piscícolas</v>
          </cell>
        </row>
        <row r="291">
          <cell r="A291">
            <v>2494</v>
          </cell>
          <cell r="B291" t="str">
            <v>Materias primas para productos inmuebles</v>
          </cell>
        </row>
        <row r="292">
          <cell r="A292">
            <v>25</v>
          </cell>
          <cell r="B292" t="str">
            <v>MATERIALES AUXILIARES, SUMINISTROS Y REPUESTOS</v>
          </cell>
        </row>
        <row r="293">
          <cell r="A293">
            <v>251</v>
          </cell>
          <cell r="B293" t="str">
            <v>Materiales auxiliares</v>
          </cell>
        </row>
        <row r="294">
          <cell r="A294">
            <v>252</v>
          </cell>
          <cell r="B294" t="str">
            <v>Suministros</v>
          </cell>
        </row>
        <row r="295">
          <cell r="A295">
            <v>2521</v>
          </cell>
          <cell r="B295" t="str">
            <v>Combustibles</v>
          </cell>
        </row>
        <row r="296">
          <cell r="A296">
            <v>2522</v>
          </cell>
          <cell r="B296" t="str">
            <v>Lubricantes</v>
          </cell>
        </row>
        <row r="297">
          <cell r="A297">
            <v>2523</v>
          </cell>
          <cell r="B297" t="str">
            <v>Energía</v>
          </cell>
        </row>
        <row r="298">
          <cell r="A298">
            <v>2524</v>
          </cell>
          <cell r="B298" t="str">
            <v>Otros suministros</v>
          </cell>
        </row>
        <row r="299">
          <cell r="A299">
            <v>253</v>
          </cell>
          <cell r="B299" t="str">
            <v>Repuestos</v>
          </cell>
        </row>
        <row r="300">
          <cell r="A300">
            <v>259</v>
          </cell>
          <cell r="B300" t="str">
            <v>Materiales auxiliares, suministros y repuestos desvalorizados</v>
          </cell>
        </row>
        <row r="301">
          <cell r="A301">
            <v>2591</v>
          </cell>
          <cell r="B301" t="str">
            <v>Materiales auxiliares</v>
          </cell>
        </row>
        <row r="302">
          <cell r="A302">
            <v>2592</v>
          </cell>
          <cell r="B302" t="str">
            <v>Suministros</v>
          </cell>
        </row>
        <row r="303">
          <cell r="A303">
            <v>2593</v>
          </cell>
          <cell r="B303" t="str">
            <v>Repuestos</v>
          </cell>
        </row>
        <row r="304">
          <cell r="A304">
            <v>26</v>
          </cell>
          <cell r="B304" t="str">
            <v>ENVASES Y EMBALAJES</v>
          </cell>
        </row>
        <row r="305">
          <cell r="A305">
            <v>261</v>
          </cell>
          <cell r="B305" t="str">
            <v>Envases</v>
          </cell>
        </row>
        <row r="306">
          <cell r="A306">
            <v>262</v>
          </cell>
          <cell r="B306" t="str">
            <v>Embalajes</v>
          </cell>
        </row>
        <row r="307">
          <cell r="A307">
            <v>269</v>
          </cell>
          <cell r="B307" t="str">
            <v>Envases y embalajes desvalorizados</v>
          </cell>
        </row>
        <row r="308">
          <cell r="A308">
            <v>2691</v>
          </cell>
          <cell r="B308" t="str">
            <v>Envases</v>
          </cell>
        </row>
        <row r="309">
          <cell r="A309">
            <v>2692</v>
          </cell>
          <cell r="B309" t="str">
            <v>Embalajes</v>
          </cell>
        </row>
        <row r="310">
          <cell r="A310">
            <v>27</v>
          </cell>
          <cell r="B310" t="str">
            <v>ACTIVOS NO CORRIENTES MANTENIDOS PARA LA VENTA</v>
          </cell>
        </row>
        <row r="311">
          <cell r="A311">
            <v>271</v>
          </cell>
          <cell r="B311" t="str">
            <v>Inversiones inmobiliarias</v>
          </cell>
        </row>
        <row r="312">
          <cell r="A312">
            <v>2711</v>
          </cell>
          <cell r="B312" t="str">
            <v>Terrenos</v>
          </cell>
        </row>
        <row r="313">
          <cell r="A313">
            <v>2412</v>
          </cell>
          <cell r="B313" t="str">
            <v>Edificaciones</v>
          </cell>
        </row>
        <row r="314">
          <cell r="A314">
            <v>272</v>
          </cell>
          <cell r="B314" t="str">
            <v>Inmuebles, maquinaria y equipo</v>
          </cell>
        </row>
        <row r="315">
          <cell r="A315">
            <v>2721</v>
          </cell>
          <cell r="B315" t="str">
            <v>Terrenos</v>
          </cell>
        </row>
        <row r="316">
          <cell r="A316">
            <v>2722</v>
          </cell>
          <cell r="B316" t="str">
            <v>Edificaciones</v>
          </cell>
        </row>
        <row r="317">
          <cell r="A317">
            <v>2723</v>
          </cell>
          <cell r="B317" t="str">
            <v>Maquinarias y equipos de explotación</v>
          </cell>
        </row>
        <row r="318">
          <cell r="A318">
            <v>2724</v>
          </cell>
          <cell r="B318" t="str">
            <v>Equipo de transporte</v>
          </cell>
        </row>
        <row r="319">
          <cell r="A319">
            <v>2725</v>
          </cell>
          <cell r="B319" t="str">
            <v>Muebles y enseres</v>
          </cell>
        </row>
        <row r="320">
          <cell r="A320">
            <v>2726</v>
          </cell>
          <cell r="B320" t="str">
            <v>Equipos diversos</v>
          </cell>
        </row>
        <row r="321">
          <cell r="A321">
            <v>2727</v>
          </cell>
          <cell r="B321" t="str">
            <v>Herramientas y unidades de reemplazo</v>
          </cell>
        </row>
        <row r="322">
          <cell r="A322">
            <v>273</v>
          </cell>
          <cell r="B322" t="str">
            <v>Intangibles</v>
          </cell>
        </row>
        <row r="323">
          <cell r="A323">
            <v>2731</v>
          </cell>
          <cell r="B323" t="str">
            <v>Concesiones, licencias y derechos</v>
          </cell>
        </row>
        <row r="324">
          <cell r="A324">
            <v>2732</v>
          </cell>
          <cell r="B324" t="str">
            <v>Patentes y propiedad industrial</v>
          </cell>
        </row>
        <row r="325">
          <cell r="A325">
            <v>2733</v>
          </cell>
          <cell r="B325" t="str">
            <v>Programas de computadora (software)</v>
          </cell>
        </row>
        <row r="326">
          <cell r="A326">
            <v>2735</v>
          </cell>
          <cell r="B326" t="str">
            <v>Fórmulas, diseños y prototipos</v>
          </cell>
        </row>
        <row r="327">
          <cell r="A327">
            <v>274</v>
          </cell>
          <cell r="B327" t="str">
            <v>Activos biológicos</v>
          </cell>
        </row>
        <row r="328">
          <cell r="A328">
            <v>2741</v>
          </cell>
          <cell r="B328" t="str">
            <v>Activos biológicos en producción</v>
          </cell>
        </row>
        <row r="329">
          <cell r="A329">
            <v>2742</v>
          </cell>
          <cell r="B329" t="str">
            <v>Activos biológicos en desarrollo</v>
          </cell>
        </row>
        <row r="330">
          <cell r="A330">
            <v>28</v>
          </cell>
          <cell r="B330" t="str">
            <v>EXISTENCIAS POR RECIBIR</v>
          </cell>
        </row>
        <row r="331">
          <cell r="A331">
            <v>281</v>
          </cell>
          <cell r="B331" t="str">
            <v>Mercaderías</v>
          </cell>
        </row>
        <row r="332">
          <cell r="A332">
            <v>284</v>
          </cell>
          <cell r="B332" t="str">
            <v>Materias primas</v>
          </cell>
        </row>
        <row r="333">
          <cell r="A333">
            <v>285</v>
          </cell>
          <cell r="B333" t="str">
            <v>Materiales auxiliares, suministros y repuestos</v>
          </cell>
        </row>
        <row r="334">
          <cell r="A334">
            <v>286</v>
          </cell>
          <cell r="B334" t="str">
            <v>Envases y embalajes</v>
          </cell>
        </row>
        <row r="335">
          <cell r="A335">
            <v>289</v>
          </cell>
          <cell r="B335" t="str">
            <v>Existencias por recibir desvalorizadas</v>
          </cell>
        </row>
        <row r="336">
          <cell r="A336">
            <v>2891</v>
          </cell>
          <cell r="B336" t="str">
            <v>Mercaderías</v>
          </cell>
        </row>
        <row r="337">
          <cell r="A337">
            <v>2892</v>
          </cell>
          <cell r="B337" t="str">
            <v>Materias primas</v>
          </cell>
        </row>
        <row r="338">
          <cell r="A338">
            <v>2893</v>
          </cell>
          <cell r="B338" t="str">
            <v>Materiales auxiliares, suministros y repuestos</v>
          </cell>
        </row>
        <row r="339">
          <cell r="A339">
            <v>2894</v>
          </cell>
          <cell r="B339" t="str">
            <v>Envases y embalajes</v>
          </cell>
        </row>
        <row r="340">
          <cell r="A340">
            <v>29</v>
          </cell>
          <cell r="B340" t="str">
            <v>DESVALORIZACIÓN DE EXISTENCIAS</v>
          </cell>
        </row>
        <row r="341">
          <cell r="A341">
            <v>291</v>
          </cell>
          <cell r="B341" t="str">
            <v>Mercaderías</v>
          </cell>
        </row>
        <row r="342">
          <cell r="A342">
            <v>2911</v>
          </cell>
          <cell r="B342" t="str">
            <v>Mercaderías manufacturadas</v>
          </cell>
        </row>
        <row r="343">
          <cell r="A343">
            <v>2912</v>
          </cell>
          <cell r="B343" t="str">
            <v>2912 Mercaderías de extracción</v>
          </cell>
        </row>
        <row r="344">
          <cell r="A344">
            <v>2913</v>
          </cell>
          <cell r="B344" t="str">
            <v>2913 Mercaderías agropecuarias y piscícolas</v>
          </cell>
        </row>
        <row r="345">
          <cell r="A345">
            <v>1914</v>
          </cell>
          <cell r="B345" t="str">
            <v>2914 Mercaderías inmuebles</v>
          </cell>
        </row>
        <row r="346">
          <cell r="A346">
            <v>2918</v>
          </cell>
          <cell r="B346" t="str">
            <v>2918 Otras mercaderías</v>
          </cell>
        </row>
        <row r="347">
          <cell r="A347">
            <v>292</v>
          </cell>
          <cell r="B347" t="str">
            <v>Productos terminados</v>
          </cell>
        </row>
        <row r="348">
          <cell r="A348">
            <v>2921</v>
          </cell>
          <cell r="B348" t="str">
            <v>Productos manufacturados</v>
          </cell>
        </row>
        <row r="349">
          <cell r="A349">
            <v>2922</v>
          </cell>
          <cell r="B349" t="str">
            <v>Productos de extracción terminados</v>
          </cell>
        </row>
        <row r="350">
          <cell r="A350">
            <v>2923</v>
          </cell>
          <cell r="B350" t="str">
            <v>Productos agropecuarios y piscícolas terminados</v>
          </cell>
        </row>
        <row r="351">
          <cell r="A351">
            <v>2924</v>
          </cell>
          <cell r="B351" t="str">
            <v>Productos inmuebles</v>
          </cell>
        </row>
        <row r="352">
          <cell r="A352">
            <v>2925</v>
          </cell>
          <cell r="B352" t="str">
            <v>Existencias de servicios terminados</v>
          </cell>
        </row>
        <row r="353">
          <cell r="A353">
            <v>2927</v>
          </cell>
          <cell r="B353" t="str">
            <v>Otros productos terminados</v>
          </cell>
        </row>
        <row r="354">
          <cell r="A354">
            <v>2928</v>
          </cell>
          <cell r="B354" t="str">
            <v>Costos de financiación – Productos terminados</v>
          </cell>
        </row>
        <row r="355">
          <cell r="A355">
            <v>293</v>
          </cell>
          <cell r="B355" t="str">
            <v>Subproductos, desechos y desperdicios</v>
          </cell>
        </row>
        <row r="356">
          <cell r="A356">
            <v>2931</v>
          </cell>
          <cell r="B356" t="str">
            <v>Subproductos</v>
          </cell>
        </row>
        <row r="357">
          <cell r="A357">
            <v>2932</v>
          </cell>
          <cell r="B357" t="str">
            <v>Desechos y desperdicios</v>
          </cell>
        </row>
        <row r="358">
          <cell r="A358">
            <v>294</v>
          </cell>
          <cell r="B358" t="str">
            <v>Productos en proceso</v>
          </cell>
        </row>
        <row r="359">
          <cell r="A359">
            <v>2941</v>
          </cell>
          <cell r="B359" t="str">
            <v>Productos en proceso de manufactura</v>
          </cell>
        </row>
        <row r="360">
          <cell r="A360">
            <v>2942</v>
          </cell>
          <cell r="B360" t="str">
            <v>Productos extraídos en proceso de transformación</v>
          </cell>
        </row>
        <row r="361">
          <cell r="A361">
            <v>2943</v>
          </cell>
          <cell r="B361" t="str">
            <v>Productos agropecuarios y piscícolas en proceso</v>
          </cell>
        </row>
        <row r="362">
          <cell r="A362">
            <v>2944</v>
          </cell>
          <cell r="B362" t="str">
            <v>Productos inmuebles en proceso</v>
          </cell>
        </row>
        <row r="363">
          <cell r="A363">
            <v>2945</v>
          </cell>
          <cell r="B363" t="str">
            <v>Existencias de servicios en proceso</v>
          </cell>
        </row>
        <row r="364">
          <cell r="A364">
            <v>2947</v>
          </cell>
          <cell r="B364" t="str">
            <v>Otros productos en proceso</v>
          </cell>
        </row>
        <row r="365">
          <cell r="A365">
            <v>2948</v>
          </cell>
          <cell r="B365" t="str">
            <v>Costos de financiación – Productos en proceso</v>
          </cell>
        </row>
        <row r="366">
          <cell r="A366">
            <v>295</v>
          </cell>
          <cell r="B366" t="str">
            <v>Materias primas</v>
          </cell>
        </row>
        <row r="367">
          <cell r="A367">
            <v>2951</v>
          </cell>
          <cell r="B367" t="str">
            <v>Materias primas para productos manufacturados</v>
          </cell>
        </row>
        <row r="368">
          <cell r="A368">
            <v>2952</v>
          </cell>
          <cell r="B368" t="str">
            <v>Materias primas para productos de extracción</v>
          </cell>
        </row>
        <row r="369">
          <cell r="A369">
            <v>2953</v>
          </cell>
          <cell r="B369" t="str">
            <v>Materias primas para productos agropecuarios y piscícolas</v>
          </cell>
        </row>
        <row r="370">
          <cell r="A370">
            <v>2954</v>
          </cell>
          <cell r="B370" t="str">
            <v>Materias primas para productos inmuebles</v>
          </cell>
        </row>
        <row r="371">
          <cell r="A371">
            <v>296</v>
          </cell>
          <cell r="B371" t="str">
            <v>Materiales auxiliares, suministros y repuestos</v>
          </cell>
        </row>
        <row r="372">
          <cell r="A372">
            <v>2961</v>
          </cell>
          <cell r="B372" t="str">
            <v>Materiales auxiliares</v>
          </cell>
        </row>
        <row r="373">
          <cell r="A373">
            <v>2962</v>
          </cell>
          <cell r="B373" t="str">
            <v>Suministros</v>
          </cell>
        </row>
        <row r="374">
          <cell r="A374">
            <v>2963</v>
          </cell>
          <cell r="B374" t="str">
            <v>Repuestos</v>
          </cell>
        </row>
        <row r="375">
          <cell r="A375">
            <v>297</v>
          </cell>
          <cell r="B375" t="str">
            <v>Envases y embalajes</v>
          </cell>
        </row>
        <row r="376">
          <cell r="A376">
            <v>2971</v>
          </cell>
          <cell r="B376" t="str">
            <v>Envases</v>
          </cell>
        </row>
        <row r="377">
          <cell r="A377">
            <v>2972</v>
          </cell>
          <cell r="B377" t="str">
            <v>Embalajes</v>
          </cell>
        </row>
        <row r="378">
          <cell r="A378">
            <v>298</v>
          </cell>
          <cell r="B378" t="str">
            <v>Existencias por recibir</v>
          </cell>
        </row>
        <row r="379">
          <cell r="A379">
            <v>2981</v>
          </cell>
          <cell r="B379" t="str">
            <v>Mercaderías</v>
          </cell>
        </row>
        <row r="380">
          <cell r="A380">
            <v>2982</v>
          </cell>
          <cell r="B380" t="str">
            <v>Materias primas</v>
          </cell>
        </row>
        <row r="381">
          <cell r="A381">
            <v>2983</v>
          </cell>
          <cell r="B381" t="str">
            <v>Materiales auxiliares, suministros y repuestos</v>
          </cell>
        </row>
        <row r="382">
          <cell r="A382">
            <v>2984</v>
          </cell>
          <cell r="B382" t="str">
            <v>Envases y embalajes</v>
          </cell>
        </row>
        <row r="383">
          <cell r="A383">
            <v>30</v>
          </cell>
          <cell r="B383" t="str">
            <v>INVERSIONES MOBILIARIAS</v>
          </cell>
        </row>
        <row r="384">
          <cell r="A384">
            <v>301</v>
          </cell>
          <cell r="B384" t="str">
            <v>Inversiones a ser mantenidas hasta el vencimiento</v>
          </cell>
        </row>
        <row r="385">
          <cell r="A385">
            <v>3011</v>
          </cell>
          <cell r="B385" t="str">
            <v>Instrumentos financieros representativos de deuda</v>
          </cell>
        </row>
        <row r="386">
          <cell r="A386">
            <v>30111</v>
          </cell>
          <cell r="B386" t="str">
            <v>Valores emitidos o garantizados por el Estado</v>
          </cell>
        </row>
        <row r="387">
          <cell r="A387">
            <v>30112</v>
          </cell>
          <cell r="B387" t="str">
            <v>Valores emitidos por el sistema financiero</v>
          </cell>
        </row>
        <row r="388">
          <cell r="A388">
            <v>30113</v>
          </cell>
          <cell r="B388" t="str">
            <v>Valores emitidos por las empresas</v>
          </cell>
        </row>
        <row r="389">
          <cell r="A389">
            <v>30114</v>
          </cell>
          <cell r="B389" t="str">
            <v>Otros títulos representativos de deuda</v>
          </cell>
        </row>
        <row r="390">
          <cell r="A390">
            <v>302</v>
          </cell>
          <cell r="B390" t="str">
            <v>Instrumentos financieros representativos de derecho patrimonial</v>
          </cell>
        </row>
        <row r="391">
          <cell r="A391">
            <v>3021</v>
          </cell>
          <cell r="B391" t="str">
            <v>Certificados de suscripción preferente</v>
          </cell>
        </row>
        <row r="392">
          <cell r="A392">
            <v>3022</v>
          </cell>
          <cell r="B392" t="str">
            <v>Acciones representativas de capital social</v>
          </cell>
        </row>
        <row r="393">
          <cell r="A393">
            <v>3023</v>
          </cell>
          <cell r="B393" t="str">
            <v>Acciones de inversión</v>
          </cell>
        </row>
        <row r="394">
          <cell r="A394">
            <v>30231</v>
          </cell>
          <cell r="B394" t="str">
            <v>Subsidiarias, asociadas y sucursales</v>
          </cell>
        </row>
        <row r="395">
          <cell r="A395">
            <v>30232</v>
          </cell>
          <cell r="B395" t="str">
            <v>Otras</v>
          </cell>
        </row>
        <row r="396">
          <cell r="A396">
            <v>3024</v>
          </cell>
          <cell r="B396" t="str">
            <v>Certificados de participación de fondos</v>
          </cell>
        </row>
        <row r="397">
          <cell r="A397">
            <v>30241</v>
          </cell>
          <cell r="B397" t="str">
            <v>Fondos mutuos</v>
          </cell>
        </row>
        <row r="398">
          <cell r="A398">
            <v>30242</v>
          </cell>
          <cell r="B398" t="str">
            <v>Fondos de inversión</v>
          </cell>
        </row>
        <row r="399">
          <cell r="A399">
            <v>3025</v>
          </cell>
          <cell r="B399" t="str">
            <v>Asociaciones en participación y consorcios</v>
          </cell>
        </row>
        <row r="400">
          <cell r="A400">
            <v>3028</v>
          </cell>
          <cell r="B400" t="str">
            <v>Otros títulos representativos de patrimonio</v>
          </cell>
        </row>
        <row r="401">
          <cell r="A401">
            <v>309</v>
          </cell>
          <cell r="B401" t="str">
            <v>Desvalorización de inversiones mobiliarias</v>
          </cell>
        </row>
        <row r="402">
          <cell r="A402">
            <v>3091</v>
          </cell>
          <cell r="B402" t="str">
            <v>Inversiones a ser mantenidas hasta el vencimiento</v>
          </cell>
        </row>
        <row r="403">
          <cell r="A403">
            <v>3092</v>
          </cell>
          <cell r="B403" t="str">
            <v>Instrumentos financieros representativos de derecho patrimonial</v>
          </cell>
        </row>
        <row r="404">
          <cell r="A404">
            <v>31</v>
          </cell>
          <cell r="B404" t="str">
            <v>INVERSIONES INMOBILIARIAS</v>
          </cell>
        </row>
        <row r="405">
          <cell r="A405">
            <v>311</v>
          </cell>
          <cell r="B405" t="str">
            <v>Terrenos</v>
          </cell>
        </row>
        <row r="406">
          <cell r="A406">
            <v>3111</v>
          </cell>
          <cell r="B406" t="str">
            <v>Urbanos</v>
          </cell>
        </row>
        <row r="407">
          <cell r="A407">
            <v>31111</v>
          </cell>
          <cell r="B407" t="str">
            <v>Valor razonable</v>
          </cell>
        </row>
        <row r="408">
          <cell r="A408">
            <v>31113</v>
          </cell>
          <cell r="B408" t="str">
            <v>Costo</v>
          </cell>
        </row>
        <row r="409">
          <cell r="A409">
            <v>31113</v>
          </cell>
          <cell r="B409" t="str">
            <v>Revaluación</v>
          </cell>
        </row>
        <row r="410">
          <cell r="A410">
            <v>31112</v>
          </cell>
          <cell r="B410" t="str">
            <v>Rurales</v>
          </cell>
        </row>
        <row r="411">
          <cell r="A411">
            <v>31121</v>
          </cell>
          <cell r="B411" t="str">
            <v>Valor razonable</v>
          </cell>
        </row>
        <row r="412">
          <cell r="A412">
            <v>31122</v>
          </cell>
          <cell r="B412" t="str">
            <v>Costo</v>
          </cell>
        </row>
        <row r="413">
          <cell r="A413">
            <v>31123</v>
          </cell>
          <cell r="B413" t="str">
            <v>Revaluación</v>
          </cell>
        </row>
        <row r="414">
          <cell r="A414">
            <v>312</v>
          </cell>
          <cell r="B414" t="str">
            <v>Edificaciones</v>
          </cell>
        </row>
        <row r="415">
          <cell r="A415">
            <v>3121</v>
          </cell>
          <cell r="B415" t="str">
            <v>Edificaciones</v>
          </cell>
        </row>
        <row r="416">
          <cell r="A416">
            <v>31211</v>
          </cell>
          <cell r="B416" t="str">
            <v>Valor razonable</v>
          </cell>
        </row>
        <row r="417">
          <cell r="A417">
            <v>31212</v>
          </cell>
          <cell r="B417" t="str">
            <v>Costo</v>
          </cell>
        </row>
        <row r="418">
          <cell r="A418">
            <v>31213</v>
          </cell>
          <cell r="B418" t="str">
            <v>Revaluación</v>
          </cell>
        </row>
        <row r="419">
          <cell r="A419">
            <v>31214</v>
          </cell>
          <cell r="B419" t="str">
            <v>Costos de financiación – Inversiones inmobiliarias</v>
          </cell>
        </row>
        <row r="420">
          <cell r="A420">
            <v>32</v>
          </cell>
          <cell r="B420" t="str">
            <v>ACTIVOS ADQUIRIDOS EN ARRENDAMIENTO FINANCIERO</v>
          </cell>
        </row>
        <row r="421">
          <cell r="A421">
            <v>321</v>
          </cell>
          <cell r="B421" t="str">
            <v>Inversiones inmobiliarias</v>
          </cell>
        </row>
        <row r="422">
          <cell r="A422">
            <v>3211</v>
          </cell>
          <cell r="B422" t="str">
            <v>Terrenos</v>
          </cell>
        </row>
        <row r="423">
          <cell r="A423">
            <v>3112</v>
          </cell>
          <cell r="B423" t="str">
            <v>Edificaciones</v>
          </cell>
        </row>
        <row r="424">
          <cell r="A424">
            <v>322</v>
          </cell>
          <cell r="B424" t="str">
            <v>Inmuebles, maquinaria y equipo</v>
          </cell>
        </row>
        <row r="425">
          <cell r="A425">
            <v>3221</v>
          </cell>
          <cell r="B425" t="str">
            <v>Terrenos</v>
          </cell>
        </row>
        <row r="426">
          <cell r="A426">
            <v>3222</v>
          </cell>
          <cell r="B426" t="str">
            <v>Edificaciones</v>
          </cell>
        </row>
        <row r="427">
          <cell r="A427">
            <v>3223</v>
          </cell>
          <cell r="B427" t="str">
            <v>Maquinarias y equipos de explotación</v>
          </cell>
        </row>
        <row r="428">
          <cell r="A428">
            <v>3224</v>
          </cell>
          <cell r="B428" t="str">
            <v>Equipo de transporte</v>
          </cell>
        </row>
        <row r="429">
          <cell r="A429">
            <v>3225</v>
          </cell>
          <cell r="B429" t="str">
            <v>Muebles y enseres</v>
          </cell>
        </row>
        <row r="430">
          <cell r="A430">
            <v>3226</v>
          </cell>
          <cell r="B430" t="str">
            <v>Equipos diversos</v>
          </cell>
        </row>
        <row r="431">
          <cell r="A431">
            <v>3227</v>
          </cell>
          <cell r="B431" t="str">
            <v>Herramientas y unidades de reemplazo</v>
          </cell>
        </row>
        <row r="432">
          <cell r="A432">
            <v>33</v>
          </cell>
          <cell r="B432" t="str">
            <v>INMUEBLES, MAQUINARIA Y EQUIPO</v>
          </cell>
        </row>
        <row r="433">
          <cell r="A433">
            <v>331</v>
          </cell>
          <cell r="B433" t="str">
            <v>Terrenos</v>
          </cell>
        </row>
        <row r="434">
          <cell r="A434">
            <v>3311</v>
          </cell>
          <cell r="B434" t="str">
            <v>Terrenos</v>
          </cell>
        </row>
        <row r="435">
          <cell r="A435">
            <v>33111</v>
          </cell>
          <cell r="B435" t="str">
            <v>Costo</v>
          </cell>
        </row>
        <row r="436">
          <cell r="A436">
            <v>33112</v>
          </cell>
          <cell r="B436" t="str">
            <v>Revaluación</v>
          </cell>
        </row>
        <row r="437">
          <cell r="A437">
            <v>332</v>
          </cell>
          <cell r="B437" t="str">
            <v>Edificaciones</v>
          </cell>
        </row>
        <row r="438">
          <cell r="A438">
            <v>3321</v>
          </cell>
          <cell r="B438" t="str">
            <v>Edificaciones administrativas</v>
          </cell>
        </row>
        <row r="439">
          <cell r="A439">
            <v>33211</v>
          </cell>
          <cell r="B439" t="str">
            <v>Costo de adquisición o producción</v>
          </cell>
        </row>
        <row r="440">
          <cell r="A440">
            <v>33212</v>
          </cell>
          <cell r="B440" t="str">
            <v>Revaluación</v>
          </cell>
        </row>
        <row r="441">
          <cell r="A441">
            <v>33213</v>
          </cell>
          <cell r="B441" t="str">
            <v>Costo de financiación - Edificaciones</v>
          </cell>
        </row>
        <row r="442">
          <cell r="A442">
            <v>3322</v>
          </cell>
          <cell r="B442" t="str">
            <v>Almacenes</v>
          </cell>
        </row>
        <row r="443">
          <cell r="A443">
            <v>33221</v>
          </cell>
          <cell r="B443" t="str">
            <v>Costo de adquisición o producción</v>
          </cell>
        </row>
        <row r="444">
          <cell r="A444">
            <v>33222</v>
          </cell>
          <cell r="B444" t="str">
            <v>Revaluación</v>
          </cell>
        </row>
        <row r="445">
          <cell r="A445">
            <v>33223</v>
          </cell>
          <cell r="B445" t="str">
            <v>Costo de financiación - Almacenes</v>
          </cell>
        </row>
        <row r="446">
          <cell r="A446">
            <v>3323</v>
          </cell>
          <cell r="B446" t="str">
            <v>Edificaciones para producción</v>
          </cell>
        </row>
        <row r="447">
          <cell r="A447">
            <v>33231</v>
          </cell>
          <cell r="B447" t="str">
            <v>Costo de adquisición o producción</v>
          </cell>
        </row>
        <row r="448">
          <cell r="A448">
            <v>33232</v>
          </cell>
          <cell r="B448" t="str">
            <v>Revaluación</v>
          </cell>
        </row>
        <row r="449">
          <cell r="A449">
            <v>33233</v>
          </cell>
          <cell r="B449" t="str">
            <v>Costo de financiación – Edificaciones para producción</v>
          </cell>
        </row>
        <row r="450">
          <cell r="A450">
            <v>3324</v>
          </cell>
          <cell r="B450" t="str">
            <v>Instalaciones</v>
          </cell>
        </row>
        <row r="451">
          <cell r="A451">
            <v>33241</v>
          </cell>
          <cell r="B451" t="str">
            <v>Costo de adquisición o producción</v>
          </cell>
        </row>
        <row r="452">
          <cell r="A452">
            <v>33242</v>
          </cell>
          <cell r="B452" t="str">
            <v>Revaluación</v>
          </cell>
        </row>
        <row r="453">
          <cell r="A453">
            <v>33243</v>
          </cell>
          <cell r="B453" t="str">
            <v>Costo de financiación – Instalaciones</v>
          </cell>
        </row>
        <row r="454">
          <cell r="A454">
            <v>333</v>
          </cell>
          <cell r="B454" t="str">
            <v>Maquinarias y equipos de explotación</v>
          </cell>
        </row>
        <row r="455">
          <cell r="A455">
            <v>3331</v>
          </cell>
          <cell r="B455" t="str">
            <v>Maquinarias y equipos de explotación</v>
          </cell>
        </row>
        <row r="456">
          <cell r="A456">
            <v>33311</v>
          </cell>
          <cell r="B456" t="str">
            <v>Costo de adquisición o producción</v>
          </cell>
        </row>
        <row r="457">
          <cell r="A457">
            <v>33312</v>
          </cell>
          <cell r="B457" t="str">
            <v>Revaluación</v>
          </cell>
        </row>
        <row r="458">
          <cell r="A458">
            <v>33313</v>
          </cell>
          <cell r="B458" t="str">
            <v>Costo de financiación – Maquinarias y equipos de explotación</v>
          </cell>
        </row>
        <row r="459">
          <cell r="A459">
            <v>334</v>
          </cell>
          <cell r="B459" t="str">
            <v>Unidades de transporte</v>
          </cell>
        </row>
        <row r="460">
          <cell r="A460">
            <v>3341</v>
          </cell>
          <cell r="B460" t="str">
            <v>Vehículos motorizados</v>
          </cell>
        </row>
        <row r="461">
          <cell r="A461">
            <v>33411</v>
          </cell>
          <cell r="B461" t="str">
            <v>Costo</v>
          </cell>
        </row>
        <row r="462">
          <cell r="A462">
            <v>33412</v>
          </cell>
          <cell r="B462" t="str">
            <v>Revaluación</v>
          </cell>
        </row>
        <row r="463">
          <cell r="A463">
            <v>3342</v>
          </cell>
          <cell r="B463" t="str">
            <v>Vehículos no motorizados</v>
          </cell>
        </row>
        <row r="464">
          <cell r="A464">
            <v>33421</v>
          </cell>
          <cell r="B464" t="str">
            <v>Costo</v>
          </cell>
        </row>
        <row r="465">
          <cell r="A465">
            <v>33422</v>
          </cell>
          <cell r="B465" t="str">
            <v>Revaluación</v>
          </cell>
        </row>
        <row r="466">
          <cell r="A466">
            <v>335</v>
          </cell>
          <cell r="B466" t="str">
            <v>Muebles y enseres</v>
          </cell>
        </row>
        <row r="467">
          <cell r="A467">
            <v>3351</v>
          </cell>
          <cell r="B467" t="str">
            <v>Muebles</v>
          </cell>
        </row>
        <row r="468">
          <cell r="A468">
            <v>33511</v>
          </cell>
          <cell r="B468" t="str">
            <v>Costo</v>
          </cell>
        </row>
        <row r="469">
          <cell r="A469">
            <v>33512</v>
          </cell>
          <cell r="B469" t="str">
            <v>Revaluación</v>
          </cell>
        </row>
        <row r="470">
          <cell r="A470">
            <v>3352</v>
          </cell>
          <cell r="B470" t="str">
            <v>Enseres</v>
          </cell>
        </row>
        <row r="471">
          <cell r="A471">
            <v>33521</v>
          </cell>
          <cell r="B471" t="str">
            <v>Costo</v>
          </cell>
        </row>
        <row r="472">
          <cell r="A472">
            <v>33522</v>
          </cell>
          <cell r="B472" t="str">
            <v>Revaluación</v>
          </cell>
        </row>
        <row r="473">
          <cell r="A473">
            <v>336</v>
          </cell>
          <cell r="B473" t="str">
            <v>Equipos diversos</v>
          </cell>
        </row>
        <row r="474">
          <cell r="A474">
            <v>3361</v>
          </cell>
          <cell r="B474" t="str">
            <v>Equipo para procesamiento de información (de cómputo)</v>
          </cell>
        </row>
        <row r="475">
          <cell r="A475">
            <v>33611</v>
          </cell>
          <cell r="B475" t="str">
            <v>Costo</v>
          </cell>
        </row>
        <row r="476">
          <cell r="A476">
            <v>33612</v>
          </cell>
          <cell r="B476" t="str">
            <v>Revaluación</v>
          </cell>
        </row>
        <row r="477">
          <cell r="A477">
            <v>3362</v>
          </cell>
          <cell r="B477" t="str">
            <v>Equipo de comunicación</v>
          </cell>
        </row>
        <row r="478">
          <cell r="A478">
            <v>33621</v>
          </cell>
          <cell r="B478" t="str">
            <v>Costo</v>
          </cell>
        </row>
        <row r="479">
          <cell r="A479">
            <v>33622</v>
          </cell>
          <cell r="B479" t="str">
            <v>Revaluación</v>
          </cell>
        </row>
        <row r="480">
          <cell r="A480">
            <v>3363</v>
          </cell>
          <cell r="B480" t="str">
            <v>Equipo de seguridad</v>
          </cell>
        </row>
        <row r="481">
          <cell r="A481">
            <v>33631</v>
          </cell>
          <cell r="B481" t="str">
            <v>Costo</v>
          </cell>
        </row>
        <row r="482">
          <cell r="A482">
            <v>33632</v>
          </cell>
          <cell r="B482" t="str">
            <v>Revaluación</v>
          </cell>
        </row>
        <row r="483">
          <cell r="A483">
            <v>3369</v>
          </cell>
          <cell r="B483" t="str">
            <v>Otros equipos</v>
          </cell>
        </row>
        <row r="484">
          <cell r="A484">
            <v>33691</v>
          </cell>
          <cell r="B484" t="str">
            <v>Costo</v>
          </cell>
        </row>
        <row r="485">
          <cell r="A485">
            <v>33692</v>
          </cell>
          <cell r="B485" t="str">
            <v>Revaluación</v>
          </cell>
        </row>
        <row r="486">
          <cell r="A486">
            <v>337</v>
          </cell>
          <cell r="B486" t="str">
            <v>Herramientas y unidades de reemplazo</v>
          </cell>
        </row>
        <row r="487">
          <cell r="A487">
            <v>3371</v>
          </cell>
          <cell r="B487" t="str">
            <v>Herramientas</v>
          </cell>
        </row>
        <row r="488">
          <cell r="A488">
            <v>33711</v>
          </cell>
          <cell r="B488" t="str">
            <v>Costo</v>
          </cell>
        </row>
        <row r="489">
          <cell r="A489">
            <v>33712</v>
          </cell>
          <cell r="B489" t="str">
            <v>Revaluación</v>
          </cell>
        </row>
        <row r="490">
          <cell r="A490">
            <v>3372</v>
          </cell>
          <cell r="B490" t="str">
            <v>Unidades de reemplazo</v>
          </cell>
        </row>
        <row r="491">
          <cell r="A491">
            <v>33721</v>
          </cell>
          <cell r="B491" t="str">
            <v>Costo</v>
          </cell>
        </row>
        <row r="492">
          <cell r="A492">
            <v>33722</v>
          </cell>
          <cell r="B492" t="str">
            <v>Revaluación</v>
          </cell>
        </row>
        <row r="493">
          <cell r="A493">
            <v>338</v>
          </cell>
          <cell r="B493" t="str">
            <v>Unidades por recibir</v>
          </cell>
        </row>
        <row r="494">
          <cell r="A494">
            <v>3381</v>
          </cell>
          <cell r="B494" t="str">
            <v>Maquinarias y equipos de explotación</v>
          </cell>
        </row>
        <row r="495">
          <cell r="A495">
            <v>3382</v>
          </cell>
          <cell r="B495" t="str">
            <v>Equipo de transporte</v>
          </cell>
        </row>
        <row r="496">
          <cell r="A496">
            <v>3383</v>
          </cell>
          <cell r="B496" t="str">
            <v>Muebles y enseres</v>
          </cell>
        </row>
        <row r="497">
          <cell r="A497">
            <v>3386</v>
          </cell>
          <cell r="B497" t="str">
            <v>Equipos diversos</v>
          </cell>
        </row>
        <row r="498">
          <cell r="A498">
            <v>3387</v>
          </cell>
          <cell r="B498" t="str">
            <v>Herramientas y unidades de reemplazo</v>
          </cell>
        </row>
        <row r="499">
          <cell r="A499">
            <v>339</v>
          </cell>
          <cell r="B499" t="str">
            <v>Construcciones y obras en curso</v>
          </cell>
        </row>
        <row r="500">
          <cell r="A500">
            <v>3391</v>
          </cell>
          <cell r="B500" t="str">
            <v>Adaptación de terrenos</v>
          </cell>
        </row>
        <row r="501">
          <cell r="A501">
            <v>3392</v>
          </cell>
          <cell r="B501" t="str">
            <v>Construcciones en curso</v>
          </cell>
        </row>
        <row r="502">
          <cell r="A502">
            <v>3393</v>
          </cell>
          <cell r="B502" t="str">
            <v>Maquinaria en montaje</v>
          </cell>
        </row>
        <row r="503">
          <cell r="A503">
            <v>3394</v>
          </cell>
          <cell r="B503" t="str">
            <v>Inversión inmobiliaria en curso</v>
          </cell>
        </row>
        <row r="504">
          <cell r="A504">
            <v>3397</v>
          </cell>
          <cell r="B504" t="str">
            <v>Costo de financiación – Inversiones inmobiliarias</v>
          </cell>
        </row>
        <row r="505">
          <cell r="A505">
            <v>33971</v>
          </cell>
          <cell r="B505" t="str">
            <v>Costo de financiación - Edificaciones</v>
          </cell>
        </row>
        <row r="506">
          <cell r="A506">
            <v>3398</v>
          </cell>
          <cell r="B506" t="str">
            <v>Costo de financiación – Inmuebles, maquinaria y equipo</v>
          </cell>
        </row>
        <row r="507">
          <cell r="A507">
            <v>33981</v>
          </cell>
          <cell r="B507" t="str">
            <v>Costo de financiación – Edificaciones</v>
          </cell>
        </row>
        <row r="508">
          <cell r="A508">
            <v>33982</v>
          </cell>
          <cell r="B508" t="str">
            <v>Costo de financiación – Maquinarias y equipos de explotación</v>
          </cell>
        </row>
        <row r="509">
          <cell r="A509">
            <v>3399</v>
          </cell>
          <cell r="B509" t="str">
            <v>Otros activos en curso</v>
          </cell>
        </row>
        <row r="510">
          <cell r="A510">
            <v>38</v>
          </cell>
          <cell r="B510" t="str">
            <v>OTROS ACTIVOS</v>
          </cell>
        </row>
        <row r="511">
          <cell r="A511">
            <v>381</v>
          </cell>
          <cell r="B511" t="str">
            <v>Bienes de arte y cultura</v>
          </cell>
        </row>
        <row r="512">
          <cell r="A512">
            <v>3811</v>
          </cell>
          <cell r="B512" t="str">
            <v>Obras de arte</v>
          </cell>
        </row>
        <row r="513">
          <cell r="A513">
            <v>3812</v>
          </cell>
          <cell r="B513" t="str">
            <v>Biblioteca</v>
          </cell>
        </row>
        <row r="514">
          <cell r="A514">
            <v>3813</v>
          </cell>
          <cell r="B514" t="str">
            <v>Otros</v>
          </cell>
        </row>
        <row r="515">
          <cell r="A515">
            <v>382</v>
          </cell>
          <cell r="B515" t="str">
            <v>Diversos</v>
          </cell>
        </row>
        <row r="516">
          <cell r="A516">
            <v>3821</v>
          </cell>
          <cell r="B516" t="str">
            <v>Monedas y joyas</v>
          </cell>
        </row>
        <row r="517">
          <cell r="A517">
            <v>3822</v>
          </cell>
          <cell r="B517" t="str">
            <v>Bienes entregados en comodato</v>
          </cell>
        </row>
        <row r="518">
          <cell r="A518">
            <v>3823</v>
          </cell>
          <cell r="B518" t="str">
            <v>Bienes recibidos en pago (adjudicados y realizables)</v>
          </cell>
        </row>
        <row r="519">
          <cell r="A519">
            <v>39</v>
          </cell>
          <cell r="B519" t="str">
            <v>DEPRECIACIÓN, AMORTIZACIÓN Y AGOTAMIENTO ACUMULADOS</v>
          </cell>
        </row>
        <row r="520">
          <cell r="A520">
            <v>391</v>
          </cell>
          <cell r="B520" t="str">
            <v>Depreciación acumulada</v>
          </cell>
        </row>
        <row r="521">
          <cell r="A521">
            <v>3911</v>
          </cell>
          <cell r="B521" t="str">
            <v>Inversiones Inmobiliarias</v>
          </cell>
        </row>
        <row r="522">
          <cell r="A522">
            <v>39111</v>
          </cell>
          <cell r="B522" t="str">
            <v>Edificaciones – Costo de adquisición o construcción</v>
          </cell>
        </row>
        <row r="523">
          <cell r="A523">
            <v>39112</v>
          </cell>
          <cell r="B523" t="str">
            <v>Edificaciones – Costo de financiación</v>
          </cell>
        </row>
        <row r="524">
          <cell r="A524">
            <v>3912</v>
          </cell>
          <cell r="B524" t="str">
            <v>Activos adquiridos en arrendamiento financiero</v>
          </cell>
        </row>
        <row r="525">
          <cell r="A525">
            <v>39121</v>
          </cell>
          <cell r="B525" t="str">
            <v>Inversiones inmobiliarias - Edificaciones</v>
          </cell>
        </row>
        <row r="526">
          <cell r="A526">
            <v>39122</v>
          </cell>
          <cell r="B526" t="str">
            <v>Inmuebles, maquinaria y equipo - Edificaciones</v>
          </cell>
        </row>
        <row r="527">
          <cell r="A527">
            <v>39123</v>
          </cell>
          <cell r="B527" t="str">
            <v>Inmuebles, maquinaria y equipo – Maquinarias y equipos de explotación</v>
          </cell>
        </row>
        <row r="528">
          <cell r="A528">
            <v>39124</v>
          </cell>
          <cell r="B528" t="str">
            <v>Inmuebles, maquinaria y equipo – Equipos de transporte Equipos de transporte</v>
          </cell>
        </row>
        <row r="529">
          <cell r="A529">
            <v>39126</v>
          </cell>
          <cell r="B529" t="str">
            <v>Inmuebles, maquinaria y equipo – Equipos diversos</v>
          </cell>
        </row>
        <row r="530">
          <cell r="A530">
            <v>3913</v>
          </cell>
          <cell r="B530" t="str">
            <v>Inmuebles, maquinaria y equipo - Costo</v>
          </cell>
        </row>
        <row r="531">
          <cell r="A531">
            <v>39131</v>
          </cell>
          <cell r="B531" t="str">
            <v>Edificaciones</v>
          </cell>
        </row>
        <row r="532">
          <cell r="A532">
            <v>39132</v>
          </cell>
          <cell r="B532" t="str">
            <v>Maquinarias y equipos de explotación</v>
          </cell>
        </row>
        <row r="533">
          <cell r="A533">
            <v>39133</v>
          </cell>
          <cell r="B533" t="str">
            <v>Equipo de transporte</v>
          </cell>
        </row>
        <row r="534">
          <cell r="A534">
            <v>39134</v>
          </cell>
          <cell r="B534" t="str">
            <v>Muebles y enseres</v>
          </cell>
        </row>
        <row r="535">
          <cell r="A535">
            <v>39135</v>
          </cell>
          <cell r="B535" t="str">
            <v>Equipos diversos</v>
          </cell>
        </row>
        <row r="536">
          <cell r="A536">
            <v>39136</v>
          </cell>
          <cell r="B536" t="str">
            <v>Herramientas y unidades de reemplazo</v>
          </cell>
        </row>
        <row r="537">
          <cell r="A537">
            <v>3914</v>
          </cell>
          <cell r="B537" t="str">
            <v>Inmuebles, maquinaria y equipo - Revaluación</v>
          </cell>
        </row>
        <row r="538">
          <cell r="A538">
            <v>39141</v>
          </cell>
          <cell r="B538" t="str">
            <v>Edificaciones</v>
          </cell>
        </row>
        <row r="539">
          <cell r="A539">
            <v>39142</v>
          </cell>
          <cell r="B539" t="str">
            <v>Maquinarias y equipos de explotación</v>
          </cell>
        </row>
        <row r="540">
          <cell r="A540">
            <v>39143</v>
          </cell>
          <cell r="B540" t="str">
            <v>Equipo de transporte</v>
          </cell>
        </row>
        <row r="541">
          <cell r="A541">
            <v>39144</v>
          </cell>
          <cell r="B541" t="str">
            <v>Muebles y enseres</v>
          </cell>
        </row>
        <row r="542">
          <cell r="A542">
            <v>39145</v>
          </cell>
          <cell r="B542" t="str">
            <v>Equipos diversos</v>
          </cell>
        </row>
        <row r="543">
          <cell r="A543">
            <v>39146</v>
          </cell>
          <cell r="B543" t="str">
            <v>Herramientas y unidades de reemplazo</v>
          </cell>
        </row>
        <row r="544">
          <cell r="A544">
            <v>3915</v>
          </cell>
          <cell r="B544" t="str">
            <v>Inmuebles, maquinaria y equipo – Costo de financiación</v>
          </cell>
        </row>
        <row r="545">
          <cell r="A545">
            <v>39151</v>
          </cell>
          <cell r="B545" t="str">
            <v>Edificaciones</v>
          </cell>
        </row>
        <row r="546">
          <cell r="A546">
            <v>39152</v>
          </cell>
          <cell r="B546" t="str">
            <v>Maquinarias y equipos de explotación</v>
          </cell>
        </row>
        <row r="547">
          <cell r="A547">
            <v>3916</v>
          </cell>
          <cell r="B547" t="str">
            <v>Activos biológicos en producción – Costo</v>
          </cell>
        </row>
        <row r="548">
          <cell r="A548">
            <v>39161</v>
          </cell>
          <cell r="B548" t="str">
            <v>Activos biológicos de origen animal</v>
          </cell>
        </row>
        <row r="549">
          <cell r="A549">
            <v>39162</v>
          </cell>
          <cell r="B549" t="str">
            <v>Activos biológicos de origen vegetal</v>
          </cell>
        </row>
        <row r="550">
          <cell r="A550">
            <v>3917</v>
          </cell>
          <cell r="B550" t="str">
            <v>Activos biológicos en producción – Costo de financiación</v>
          </cell>
        </row>
        <row r="551">
          <cell r="A551">
            <v>39171</v>
          </cell>
          <cell r="B551" t="str">
            <v>Activos biológicos de origen animal</v>
          </cell>
        </row>
        <row r="552">
          <cell r="A552">
            <v>39172</v>
          </cell>
          <cell r="B552" t="str">
            <v>Activos biológicos de origen vegetal</v>
          </cell>
        </row>
        <row r="553">
          <cell r="A553">
            <v>392</v>
          </cell>
          <cell r="B553" t="str">
            <v>Amortización acumulada</v>
          </cell>
        </row>
        <row r="554">
          <cell r="A554">
            <v>3921</v>
          </cell>
          <cell r="B554" t="str">
            <v>Intangibles - Costo</v>
          </cell>
        </row>
        <row r="555">
          <cell r="A555">
            <v>39211</v>
          </cell>
          <cell r="B555" t="str">
            <v>Concesiones, licencias y otros derechos</v>
          </cell>
        </row>
        <row r="556">
          <cell r="A556">
            <v>39212</v>
          </cell>
          <cell r="B556" t="str">
            <v>Patentes y propiedad industrial</v>
          </cell>
        </row>
        <row r="557">
          <cell r="A557">
            <v>39213</v>
          </cell>
          <cell r="B557" t="str">
            <v>Programas de computadora (software)</v>
          </cell>
        </row>
        <row r="558">
          <cell r="A558">
            <v>39214</v>
          </cell>
          <cell r="B558" t="str">
            <v>Costos de exploración y desarrollo</v>
          </cell>
        </row>
        <row r="559">
          <cell r="A559">
            <v>39215</v>
          </cell>
          <cell r="B559" t="str">
            <v>Fórmulas, diseños y prototipos</v>
          </cell>
        </row>
        <row r="560">
          <cell r="A560">
            <v>39219</v>
          </cell>
          <cell r="B560" t="str">
            <v>Otros activos intangibles</v>
          </cell>
        </row>
        <row r="561">
          <cell r="A561">
            <v>3922</v>
          </cell>
          <cell r="B561" t="str">
            <v>Intangibles - Revaluación</v>
          </cell>
        </row>
        <row r="562">
          <cell r="A562">
            <v>39221</v>
          </cell>
          <cell r="B562" t="str">
            <v>Concesiones, licencias y otros derechos</v>
          </cell>
        </row>
        <row r="563">
          <cell r="A563">
            <v>39222</v>
          </cell>
          <cell r="B563" t="str">
            <v>Patentes y propiedad industrial</v>
          </cell>
        </row>
        <row r="564">
          <cell r="A564">
            <v>39223</v>
          </cell>
          <cell r="B564" t="str">
            <v>Programas de computadora (software)</v>
          </cell>
        </row>
        <row r="565">
          <cell r="A565">
            <v>39225</v>
          </cell>
          <cell r="B565" t="str">
            <v>Fórmulas, diseños y prototipos</v>
          </cell>
        </row>
        <row r="566">
          <cell r="A566">
            <v>39229</v>
          </cell>
          <cell r="B566" t="str">
            <v>Otros activos intangibles</v>
          </cell>
        </row>
        <row r="567">
          <cell r="A567">
            <v>393</v>
          </cell>
          <cell r="B567" t="str">
            <v>Agotamiento acumulado</v>
          </cell>
        </row>
        <row r="568">
          <cell r="A568">
            <v>3931</v>
          </cell>
          <cell r="B568" t="str">
            <v>Agotamiento de reservas de recursos extraíbles</v>
          </cell>
        </row>
        <row r="569">
          <cell r="A569">
            <v>40</v>
          </cell>
          <cell r="B569" t="str">
            <v>TRIBUTOS Y APORTES AL SISTEMA DE PENSIONES Y DE SALUD POR PAGAR</v>
          </cell>
        </row>
        <row r="570">
          <cell r="A570">
            <v>401</v>
          </cell>
          <cell r="B570" t="str">
            <v>Gobierno central</v>
          </cell>
        </row>
        <row r="571">
          <cell r="A571">
            <v>4011</v>
          </cell>
          <cell r="B571" t="str">
            <v>Impuesto general a las ventas</v>
          </cell>
        </row>
        <row r="572">
          <cell r="A572">
            <v>40111</v>
          </cell>
          <cell r="B572" t="str">
            <v>IGV - Cuenta propia</v>
          </cell>
        </row>
        <row r="573">
          <cell r="A573">
            <v>40112</v>
          </cell>
          <cell r="B573" t="str">
            <v>IGV - Servicios prestados por no domiciliados</v>
          </cell>
        </row>
        <row r="574">
          <cell r="A574">
            <v>40113</v>
          </cell>
          <cell r="B574" t="str">
            <v>IGV - Régimen de percepciones</v>
          </cell>
        </row>
        <row r="575">
          <cell r="A575">
            <v>40114</v>
          </cell>
          <cell r="B575" t="str">
            <v>IGV - Régimen de retenciones</v>
          </cell>
        </row>
        <row r="576">
          <cell r="A576">
            <v>4012</v>
          </cell>
          <cell r="B576" t="str">
            <v>Impuesto selectivo al consumo</v>
          </cell>
        </row>
        <row r="577">
          <cell r="A577">
            <v>4013</v>
          </cell>
          <cell r="B577" t="str">
            <v>Canon</v>
          </cell>
        </row>
        <row r="578">
          <cell r="A578">
            <v>40131</v>
          </cell>
          <cell r="B578" t="str">
            <v>Canon petrolero</v>
          </cell>
        </row>
        <row r="579">
          <cell r="A579">
            <v>40132</v>
          </cell>
          <cell r="B579" t="str">
            <v>Canon minero</v>
          </cell>
        </row>
        <row r="580">
          <cell r="A580">
            <v>40133</v>
          </cell>
          <cell r="B580" t="str">
            <v>Canon gasífero</v>
          </cell>
        </row>
        <row r="581">
          <cell r="A581">
            <v>40134</v>
          </cell>
          <cell r="B581" t="str">
            <v>Canon pesquero</v>
          </cell>
        </row>
        <row r="582">
          <cell r="A582">
            <v>40135</v>
          </cell>
          <cell r="B582" t="str">
            <v>Canon hidroenergético</v>
          </cell>
        </row>
        <row r="583">
          <cell r="A583">
            <v>40136</v>
          </cell>
          <cell r="B583" t="str">
            <v>Canon forestal</v>
          </cell>
        </row>
        <row r="584">
          <cell r="A584">
            <v>4015</v>
          </cell>
          <cell r="B584" t="str">
            <v>Derechos aduaneros</v>
          </cell>
        </row>
        <row r="585">
          <cell r="A585">
            <v>40151</v>
          </cell>
          <cell r="B585" t="str">
            <v>Derechos arancelarios</v>
          </cell>
        </row>
        <row r="586">
          <cell r="A586">
            <v>40152</v>
          </cell>
          <cell r="B586" t="str">
            <v>Derechos aduaneros por ventas</v>
          </cell>
        </row>
        <row r="587">
          <cell r="A587">
            <v>4017</v>
          </cell>
          <cell r="B587" t="str">
            <v>Impuesto a la renta</v>
          </cell>
        </row>
        <row r="588">
          <cell r="A588">
            <v>40171</v>
          </cell>
          <cell r="B588" t="str">
            <v>Renta de tercera categoría</v>
          </cell>
        </row>
        <row r="589">
          <cell r="A589">
            <v>4012</v>
          </cell>
          <cell r="B589" t="str">
            <v>Renta de cuarta categoría</v>
          </cell>
        </row>
        <row r="590">
          <cell r="A590">
            <v>40173</v>
          </cell>
          <cell r="B590" t="str">
            <v>Renta de quinta categoría</v>
          </cell>
        </row>
        <row r="591">
          <cell r="A591">
            <v>40174</v>
          </cell>
          <cell r="B591" t="str">
            <v>Renta de no domiciliados</v>
          </cell>
        </row>
        <row r="592">
          <cell r="A592">
            <v>4018</v>
          </cell>
          <cell r="B592" t="str">
            <v>Otros impuestos</v>
          </cell>
        </row>
        <row r="593">
          <cell r="A593">
            <v>40181</v>
          </cell>
          <cell r="B593" t="str">
            <v>Impuesto a las transacciones financieras</v>
          </cell>
        </row>
        <row r="594">
          <cell r="A594">
            <v>40182</v>
          </cell>
          <cell r="B594" t="str">
            <v>Impuesto a los juegos de casino y tragamonedas</v>
          </cell>
        </row>
        <row r="595">
          <cell r="A595">
            <v>40183</v>
          </cell>
          <cell r="B595" t="str">
            <v>Tasas por la prestación de servicios públicos</v>
          </cell>
        </row>
        <row r="596">
          <cell r="A596">
            <v>40184</v>
          </cell>
          <cell r="B596" t="str">
            <v>Regalías</v>
          </cell>
        </row>
        <row r="597">
          <cell r="A597">
            <v>40185</v>
          </cell>
          <cell r="B597" t="str">
            <v>Impuesto a los dividendos</v>
          </cell>
        </row>
        <row r="598">
          <cell r="A598">
            <v>402</v>
          </cell>
          <cell r="B598" t="str">
            <v>Certificados tributarios</v>
          </cell>
        </row>
        <row r="599">
          <cell r="A599">
            <v>403</v>
          </cell>
          <cell r="B599" t="str">
            <v>Instituciones públicas</v>
          </cell>
        </row>
        <row r="600">
          <cell r="A600">
            <v>4031</v>
          </cell>
          <cell r="B600" t="str">
            <v>ESSALUD</v>
          </cell>
        </row>
        <row r="601">
          <cell r="A601">
            <v>4032</v>
          </cell>
          <cell r="B601" t="str">
            <v>ONP</v>
          </cell>
        </row>
        <row r="602">
          <cell r="A602">
            <v>4033</v>
          </cell>
          <cell r="B602" t="str">
            <v>Contribución al SENATI</v>
          </cell>
        </row>
        <row r="603">
          <cell r="A603">
            <v>4034</v>
          </cell>
          <cell r="B603" t="str">
            <v>Contribución al SENCICO</v>
          </cell>
        </row>
        <row r="604">
          <cell r="A604">
            <v>4039</v>
          </cell>
          <cell r="B604" t="str">
            <v>Otras instituciones</v>
          </cell>
        </row>
        <row r="605">
          <cell r="A605">
            <v>405</v>
          </cell>
          <cell r="B605" t="str">
            <v>Gobiernos regionales</v>
          </cell>
        </row>
        <row r="606">
          <cell r="A606">
            <v>406</v>
          </cell>
          <cell r="B606" t="str">
            <v>Gobiernos locales</v>
          </cell>
        </row>
        <row r="607">
          <cell r="A607">
            <v>4061</v>
          </cell>
          <cell r="B607" t="str">
            <v>Impuestos</v>
          </cell>
        </row>
        <row r="608">
          <cell r="A608">
            <v>40611</v>
          </cell>
          <cell r="B608" t="str">
            <v>Impuesto al patrimonio vehicular</v>
          </cell>
        </row>
        <row r="609">
          <cell r="A609">
            <v>40612</v>
          </cell>
          <cell r="B609" t="str">
            <v>Impuesto a las apuestas</v>
          </cell>
        </row>
        <row r="610">
          <cell r="A610">
            <v>40613</v>
          </cell>
          <cell r="B610" t="str">
            <v>Impuesto a los juegos</v>
          </cell>
        </row>
        <row r="611">
          <cell r="A611">
            <v>40614</v>
          </cell>
          <cell r="B611" t="str">
            <v>Impuesto de alcabala</v>
          </cell>
        </row>
        <row r="612">
          <cell r="A612">
            <v>40615</v>
          </cell>
          <cell r="B612" t="str">
            <v>Impuesto predial</v>
          </cell>
        </row>
        <row r="613">
          <cell r="A613">
            <v>40616</v>
          </cell>
          <cell r="B613" t="str">
            <v>Impuesto al rodaje</v>
          </cell>
        </row>
        <row r="614">
          <cell r="A614">
            <v>40617</v>
          </cell>
          <cell r="B614" t="str">
            <v>Impuesto a los espectáculos públicos no deportivos</v>
          </cell>
        </row>
        <row r="615">
          <cell r="A615">
            <v>4062</v>
          </cell>
          <cell r="B615" t="str">
            <v>Contribuciones</v>
          </cell>
        </row>
        <row r="616">
          <cell r="A616">
            <v>4063</v>
          </cell>
          <cell r="B616" t="str">
            <v>Tasas</v>
          </cell>
        </row>
        <row r="617">
          <cell r="A617">
            <v>40631</v>
          </cell>
          <cell r="B617" t="str">
            <v>Licencia de apertura de establecimientos</v>
          </cell>
        </row>
        <row r="618">
          <cell r="A618">
            <v>40632</v>
          </cell>
          <cell r="B618" t="str">
            <v>Transporte público</v>
          </cell>
        </row>
        <row r="619">
          <cell r="A619">
            <v>40633</v>
          </cell>
          <cell r="B619" t="str">
            <v>Estacionamiento de vehículos</v>
          </cell>
        </row>
        <row r="620">
          <cell r="A620">
            <v>40634</v>
          </cell>
          <cell r="B620" t="str">
            <v>Servicios públicos o arbitrios</v>
          </cell>
        </row>
        <row r="621">
          <cell r="A621">
            <v>40635</v>
          </cell>
          <cell r="B621" t="str">
            <v>Servicios administrativos o derechos</v>
          </cell>
        </row>
        <row r="622">
          <cell r="A622">
            <v>407</v>
          </cell>
          <cell r="B622" t="str">
            <v>Administradoras de fondos de pensiones</v>
          </cell>
        </row>
        <row r="623">
          <cell r="A623">
            <v>408</v>
          </cell>
          <cell r="B623" t="str">
            <v>Empresas prestadoras de servicios de salud</v>
          </cell>
        </row>
        <row r="624">
          <cell r="A624">
            <v>4081</v>
          </cell>
          <cell r="B624" t="str">
            <v>Cuenta propia</v>
          </cell>
        </row>
        <row r="625">
          <cell r="A625">
            <v>4082</v>
          </cell>
          <cell r="B625" t="str">
            <v>Cuenta de terceros</v>
          </cell>
        </row>
        <row r="626">
          <cell r="A626">
            <v>409</v>
          </cell>
          <cell r="B626" t="str">
            <v>Otros costos administrativos e intereses</v>
          </cell>
        </row>
        <row r="627">
          <cell r="A627">
            <v>41</v>
          </cell>
          <cell r="B627" t="str">
            <v>REMUNERACIONES Y PARTICIPACIONES POR PAGAR</v>
          </cell>
        </row>
        <row r="628">
          <cell r="A628">
            <v>411</v>
          </cell>
          <cell r="B628" t="str">
            <v>Remuneraciones por pagar</v>
          </cell>
        </row>
        <row r="629">
          <cell r="A629">
            <v>4111</v>
          </cell>
          <cell r="B629" t="str">
            <v>Sueldos y salarios por pagar</v>
          </cell>
        </row>
        <row r="630">
          <cell r="A630">
            <v>4112</v>
          </cell>
          <cell r="B630" t="str">
            <v>Comisiones por pagar</v>
          </cell>
        </row>
        <row r="631">
          <cell r="A631">
            <v>4113</v>
          </cell>
          <cell r="B631" t="str">
            <v>Remuneraciones en especie por pagar</v>
          </cell>
        </row>
        <row r="632">
          <cell r="A632">
            <v>4114</v>
          </cell>
          <cell r="B632" t="str">
            <v>Gratificaciones por pagar</v>
          </cell>
        </row>
        <row r="633">
          <cell r="A633">
            <v>4115</v>
          </cell>
          <cell r="B633" t="str">
            <v>Vacaciones por pagar</v>
          </cell>
        </row>
        <row r="634">
          <cell r="A634">
            <v>413</v>
          </cell>
          <cell r="B634" t="str">
            <v>Participación de los trabajadores por pagar</v>
          </cell>
        </row>
        <row r="635">
          <cell r="A635">
            <v>415</v>
          </cell>
          <cell r="B635" t="str">
            <v>Beneficios sociales de los trabajadores por pagar</v>
          </cell>
        </row>
        <row r="636">
          <cell r="A636">
            <v>4151</v>
          </cell>
          <cell r="B636" t="str">
            <v>Compensación por tiempo de servicios</v>
          </cell>
        </row>
        <row r="637">
          <cell r="A637">
            <v>4152</v>
          </cell>
          <cell r="B637" t="str">
            <v>Adelanto de compensación por tiempo de servicios</v>
          </cell>
        </row>
        <row r="638">
          <cell r="A638">
            <v>4153</v>
          </cell>
          <cell r="B638" t="str">
            <v>Pensiones y jubilaciones</v>
          </cell>
        </row>
        <row r="639">
          <cell r="A639">
            <v>419</v>
          </cell>
          <cell r="B639" t="str">
            <v>Otras remuneraciones y participaciones por pagar</v>
          </cell>
        </row>
        <row r="640">
          <cell r="A640">
            <v>42</v>
          </cell>
          <cell r="B640" t="str">
            <v>CUENTAS POR PAGAR COMERCIALES – TERCEROS</v>
          </cell>
        </row>
        <row r="641">
          <cell r="A641">
            <v>421</v>
          </cell>
          <cell r="B641" t="str">
            <v>Facturas, boletas y otros comprobantes por pagar</v>
          </cell>
        </row>
        <row r="642">
          <cell r="A642">
            <v>4211</v>
          </cell>
          <cell r="B642" t="str">
            <v>No emitidas</v>
          </cell>
        </row>
        <row r="643">
          <cell r="A643">
            <v>4212</v>
          </cell>
          <cell r="B643" t="str">
            <v>Emitidas</v>
          </cell>
        </row>
        <row r="644">
          <cell r="A644">
            <v>422</v>
          </cell>
          <cell r="B644" t="str">
            <v>Anticipos a proveedores</v>
          </cell>
        </row>
        <row r="645">
          <cell r="A645">
            <v>423</v>
          </cell>
          <cell r="B645" t="str">
            <v>Letras por pagar</v>
          </cell>
        </row>
        <row r="646">
          <cell r="A646">
            <v>424</v>
          </cell>
          <cell r="B646" t="str">
            <v>Honorarios por pagar</v>
          </cell>
        </row>
        <row r="647">
          <cell r="A647">
            <v>43</v>
          </cell>
          <cell r="B647" t="str">
            <v>CUENTAS POR PAGAR COMERCIALES – RELACIONADAS</v>
          </cell>
        </row>
        <row r="648">
          <cell r="A648">
            <v>431</v>
          </cell>
          <cell r="B648" t="str">
            <v>Facturas, boletas y otros comprobantes por pagar</v>
          </cell>
        </row>
        <row r="649">
          <cell r="A649">
            <v>4311</v>
          </cell>
          <cell r="B649" t="str">
            <v>No emitidas</v>
          </cell>
        </row>
        <row r="650">
          <cell r="A650">
            <v>4312</v>
          </cell>
          <cell r="B650" t="str">
            <v>Emitidas</v>
          </cell>
        </row>
        <row r="651">
          <cell r="A651">
            <v>432</v>
          </cell>
          <cell r="B651" t="str">
            <v>Anticipos otorgados</v>
          </cell>
        </row>
        <row r="652">
          <cell r="A652">
            <v>433</v>
          </cell>
          <cell r="B652" t="str">
            <v>Letras por Pagar</v>
          </cell>
        </row>
        <row r="653">
          <cell r="A653">
            <v>44</v>
          </cell>
          <cell r="B653" t="str">
            <v>CUENTAS POR PAGAR A LOS ACCIONISTAS, DIRECTORES Y GERENTES</v>
          </cell>
        </row>
        <row r="654">
          <cell r="A654">
            <v>441</v>
          </cell>
          <cell r="B654" t="str">
            <v>Accionistas (o Socios)</v>
          </cell>
        </row>
        <row r="655">
          <cell r="A655">
            <v>411</v>
          </cell>
          <cell r="B655" t="str">
            <v>Préstamos</v>
          </cell>
        </row>
        <row r="656">
          <cell r="A656">
            <v>4112</v>
          </cell>
          <cell r="B656" t="str">
            <v>Dividendos</v>
          </cell>
        </row>
        <row r="657">
          <cell r="A657">
            <v>4419</v>
          </cell>
          <cell r="B657" t="str">
            <v>Otras cuentas por pagar</v>
          </cell>
        </row>
        <row r="658">
          <cell r="A658">
            <v>442</v>
          </cell>
          <cell r="B658" t="str">
            <v>Directores</v>
          </cell>
        </row>
        <row r="659">
          <cell r="A659">
            <v>4421</v>
          </cell>
          <cell r="B659" t="str">
            <v>Dietas</v>
          </cell>
        </row>
        <row r="660">
          <cell r="A660">
            <v>4429</v>
          </cell>
          <cell r="B660" t="str">
            <v>Otras cuentas por pagar</v>
          </cell>
        </row>
        <row r="661">
          <cell r="A661">
            <v>443</v>
          </cell>
          <cell r="B661" t="str">
            <v>Gerentes</v>
          </cell>
        </row>
        <row r="662">
          <cell r="A662">
            <v>45</v>
          </cell>
          <cell r="B662" t="str">
            <v>OBLIGACIONES FINANCIERAS</v>
          </cell>
        </row>
        <row r="663">
          <cell r="A663">
            <v>451</v>
          </cell>
          <cell r="B663" t="str">
            <v>Préstamos de instituciones financieras y otras entidades</v>
          </cell>
        </row>
        <row r="664">
          <cell r="A664">
            <v>4511</v>
          </cell>
          <cell r="B664" t="str">
            <v>Instituciones financieras</v>
          </cell>
        </row>
        <row r="665">
          <cell r="A665">
            <v>4512</v>
          </cell>
          <cell r="B665" t="str">
            <v>Otras entidades</v>
          </cell>
        </row>
        <row r="666">
          <cell r="A666">
            <v>452</v>
          </cell>
          <cell r="B666" t="str">
            <v>Contratos de arrendamiento financiero</v>
          </cell>
        </row>
        <row r="667">
          <cell r="A667">
            <v>453</v>
          </cell>
          <cell r="B667" t="str">
            <v>Obligaciones emitidas</v>
          </cell>
        </row>
        <row r="668">
          <cell r="A668">
            <v>454</v>
          </cell>
          <cell r="B668" t="str">
            <v>Otros Instrumentos financieros por pagar</v>
          </cell>
        </row>
        <row r="669">
          <cell r="A669">
            <v>4541</v>
          </cell>
          <cell r="B669" t="str">
            <v>Letras</v>
          </cell>
        </row>
        <row r="670">
          <cell r="A670">
            <v>4542</v>
          </cell>
          <cell r="B670" t="str">
            <v>Papeles comerciales</v>
          </cell>
        </row>
        <row r="671">
          <cell r="A671">
            <v>4543</v>
          </cell>
          <cell r="B671" t="str">
            <v>Bonos</v>
          </cell>
        </row>
        <row r="672">
          <cell r="A672">
            <v>4544</v>
          </cell>
          <cell r="B672" t="str">
            <v>Pagarés</v>
          </cell>
        </row>
        <row r="673">
          <cell r="A673">
            <v>4545</v>
          </cell>
          <cell r="B673" t="str">
            <v>Facturas conformadas</v>
          </cell>
        </row>
        <row r="674">
          <cell r="A674">
            <v>4549</v>
          </cell>
          <cell r="B674" t="str">
            <v>Otras obligaciones financieras</v>
          </cell>
        </row>
        <row r="675">
          <cell r="A675">
            <v>455</v>
          </cell>
          <cell r="B675" t="str">
            <v>Costos de financiación por pagar</v>
          </cell>
        </row>
        <row r="676">
          <cell r="A676">
            <v>4551</v>
          </cell>
          <cell r="B676" t="str">
            <v>Préstamos de instituciones financieras y otras entidades</v>
          </cell>
        </row>
        <row r="677">
          <cell r="A677">
            <v>45511</v>
          </cell>
          <cell r="B677" t="str">
            <v>Instituciones financieras</v>
          </cell>
        </row>
        <row r="678">
          <cell r="A678">
            <v>45512</v>
          </cell>
          <cell r="B678" t="str">
            <v>Otras entidades</v>
          </cell>
        </row>
        <row r="679">
          <cell r="A679">
            <v>4552</v>
          </cell>
          <cell r="B679" t="str">
            <v>Contratos de arrendamiento financiero</v>
          </cell>
        </row>
        <row r="680">
          <cell r="A680">
            <v>4553</v>
          </cell>
          <cell r="B680" t="str">
            <v>Otros instrumentos financieros por pagar</v>
          </cell>
        </row>
        <row r="681">
          <cell r="A681">
            <v>45531</v>
          </cell>
          <cell r="B681" t="str">
            <v>Letras</v>
          </cell>
        </row>
        <row r="682">
          <cell r="A682">
            <v>45532</v>
          </cell>
          <cell r="B682" t="str">
            <v>Papeles comerciales</v>
          </cell>
        </row>
        <row r="683">
          <cell r="A683">
            <v>45533</v>
          </cell>
          <cell r="B683" t="str">
            <v>Bonos</v>
          </cell>
        </row>
        <row r="684">
          <cell r="A684">
            <v>45534</v>
          </cell>
          <cell r="B684" t="str">
            <v>Pagarés</v>
          </cell>
        </row>
        <row r="685">
          <cell r="A685">
            <v>45535</v>
          </cell>
          <cell r="B685" t="str">
            <v>Facturas conformadas</v>
          </cell>
        </row>
        <row r="686">
          <cell r="A686">
            <v>45539</v>
          </cell>
          <cell r="B686" t="str">
            <v>Otras obligaciones financieras</v>
          </cell>
        </row>
        <row r="687">
          <cell r="A687">
            <v>456</v>
          </cell>
          <cell r="B687" t="str">
            <v>Préstamos con compromisos de recompra</v>
          </cell>
        </row>
        <row r="688">
          <cell r="A688">
            <v>46</v>
          </cell>
          <cell r="B688" t="str">
            <v>CUENTAS POR PAGAR DIVERSAS – TERCEROS</v>
          </cell>
        </row>
        <row r="689">
          <cell r="A689">
            <v>461</v>
          </cell>
          <cell r="B689" t="str">
            <v>Reclamaciones de terceros</v>
          </cell>
        </row>
        <row r="690">
          <cell r="A690">
            <v>464</v>
          </cell>
          <cell r="B690" t="str">
            <v>Pasivos por instrumentos financieros derivados</v>
          </cell>
        </row>
        <row r="691">
          <cell r="A691">
            <v>4641</v>
          </cell>
          <cell r="B691" t="str">
            <v>Cartera de negociación</v>
          </cell>
        </row>
        <row r="692">
          <cell r="A692">
            <v>4642</v>
          </cell>
          <cell r="B692" t="str">
            <v>Instrumentos de cobertura</v>
          </cell>
        </row>
        <row r="693">
          <cell r="A693">
            <v>465</v>
          </cell>
          <cell r="B693" t="str">
            <v>Pasivos por compra de activo inmovilizado</v>
          </cell>
        </row>
        <row r="694">
          <cell r="A694">
            <v>466</v>
          </cell>
          <cell r="B694" t="str">
            <v>Pasivos financieros – compromiso de venta</v>
          </cell>
        </row>
        <row r="695">
          <cell r="A695">
            <v>467</v>
          </cell>
          <cell r="B695" t="str">
            <v>Depósitos recibidos en garantía</v>
          </cell>
        </row>
        <row r="696">
          <cell r="A696">
            <v>469</v>
          </cell>
          <cell r="B696" t="str">
            <v>Otras cuentas por pagar diversas</v>
          </cell>
        </row>
        <row r="697">
          <cell r="A697">
            <v>4691</v>
          </cell>
          <cell r="B697" t="str">
            <v>Subsidios gubernamentales</v>
          </cell>
        </row>
        <row r="698">
          <cell r="A698">
            <v>47</v>
          </cell>
          <cell r="B698" t="str">
            <v>CUENTAS POR PAGAR DIVERSAS – RELACIONADAS</v>
          </cell>
        </row>
        <row r="699">
          <cell r="A699">
            <v>471</v>
          </cell>
          <cell r="B699" t="str">
            <v>Préstamos</v>
          </cell>
        </row>
        <row r="700">
          <cell r="A700">
            <v>4711</v>
          </cell>
          <cell r="B700" t="str">
            <v>Matriz</v>
          </cell>
        </row>
        <row r="701">
          <cell r="A701">
            <v>4712</v>
          </cell>
          <cell r="B701" t="str">
            <v>Subsidiarias</v>
          </cell>
        </row>
        <row r="702">
          <cell r="A702">
            <v>4713</v>
          </cell>
          <cell r="B702" t="str">
            <v>Asociadas</v>
          </cell>
        </row>
        <row r="703">
          <cell r="A703">
            <v>4714</v>
          </cell>
          <cell r="B703" t="str">
            <v>Sucursales</v>
          </cell>
        </row>
        <row r="704">
          <cell r="A704">
            <v>472</v>
          </cell>
          <cell r="B704" t="str">
            <v>Costos de financiación</v>
          </cell>
        </row>
        <row r="705">
          <cell r="A705">
            <v>4721</v>
          </cell>
          <cell r="B705" t="str">
            <v>Matriz</v>
          </cell>
        </row>
        <row r="706">
          <cell r="A706">
            <v>4722</v>
          </cell>
          <cell r="B706" t="str">
            <v>Subsidiarias</v>
          </cell>
        </row>
        <row r="707">
          <cell r="A707">
            <v>4723</v>
          </cell>
          <cell r="B707" t="str">
            <v>Asociadas</v>
          </cell>
        </row>
        <row r="708">
          <cell r="A708">
            <v>4724</v>
          </cell>
          <cell r="B708" t="str">
            <v>Sucursales</v>
          </cell>
        </row>
        <row r="709">
          <cell r="A709">
            <v>473</v>
          </cell>
          <cell r="B709" t="str">
            <v>Anticipos recibidos</v>
          </cell>
        </row>
        <row r="710">
          <cell r="A710">
            <v>4731</v>
          </cell>
          <cell r="B710" t="str">
            <v>Matriz</v>
          </cell>
        </row>
        <row r="711">
          <cell r="A711">
            <v>4732</v>
          </cell>
          <cell r="B711" t="str">
            <v>Subsidiarias</v>
          </cell>
        </row>
        <row r="712">
          <cell r="A712">
            <v>4733</v>
          </cell>
          <cell r="B712" t="str">
            <v>Asociadas</v>
          </cell>
        </row>
        <row r="713">
          <cell r="A713">
            <v>4734</v>
          </cell>
          <cell r="B713" t="str">
            <v>Sucursales</v>
          </cell>
        </row>
        <row r="714">
          <cell r="A714">
            <v>474</v>
          </cell>
          <cell r="B714" t="str">
            <v>Regalías</v>
          </cell>
        </row>
        <row r="715">
          <cell r="A715">
            <v>4741</v>
          </cell>
          <cell r="B715" t="str">
            <v>Matriz</v>
          </cell>
        </row>
        <row r="716">
          <cell r="A716">
            <v>4742</v>
          </cell>
          <cell r="B716" t="str">
            <v>Subsidiarias</v>
          </cell>
        </row>
        <row r="717">
          <cell r="A717">
            <v>4743</v>
          </cell>
          <cell r="B717" t="str">
            <v>Asociadas</v>
          </cell>
        </row>
        <row r="718">
          <cell r="A718">
            <v>4744</v>
          </cell>
          <cell r="B718" t="str">
            <v>Sucursales</v>
          </cell>
        </row>
        <row r="719">
          <cell r="A719">
            <v>475</v>
          </cell>
          <cell r="B719" t="str">
            <v>Dividendos</v>
          </cell>
        </row>
        <row r="720">
          <cell r="A720">
            <v>4751</v>
          </cell>
          <cell r="B720" t="str">
            <v>Matriz</v>
          </cell>
        </row>
        <row r="721">
          <cell r="A721">
            <v>4752</v>
          </cell>
          <cell r="B721" t="str">
            <v>Subsidiarias</v>
          </cell>
        </row>
        <row r="722">
          <cell r="A722">
            <v>4753</v>
          </cell>
          <cell r="B722" t="str">
            <v>Asociadas</v>
          </cell>
        </row>
        <row r="723">
          <cell r="A723">
            <v>4754</v>
          </cell>
          <cell r="B723" t="str">
            <v>Sucursales</v>
          </cell>
        </row>
        <row r="724">
          <cell r="A724">
            <v>477</v>
          </cell>
          <cell r="B724" t="str">
            <v>Pasivo por compra de activo inmovilizado</v>
          </cell>
        </row>
        <row r="725">
          <cell r="A725">
            <v>4771</v>
          </cell>
          <cell r="B725" t="str">
            <v>Matriz</v>
          </cell>
        </row>
        <row r="726">
          <cell r="A726">
            <v>4772</v>
          </cell>
          <cell r="B726" t="str">
            <v>Subsidiarias</v>
          </cell>
        </row>
        <row r="727">
          <cell r="A727">
            <v>4773</v>
          </cell>
          <cell r="B727" t="str">
            <v>Asociadas</v>
          </cell>
        </row>
        <row r="728">
          <cell r="A728">
            <v>4774</v>
          </cell>
          <cell r="B728" t="str">
            <v>Sucursales</v>
          </cell>
        </row>
        <row r="729">
          <cell r="A729">
            <v>479</v>
          </cell>
          <cell r="B729" t="str">
            <v>Otras cuentas por pagar diversas</v>
          </cell>
        </row>
        <row r="730">
          <cell r="A730">
            <v>4791</v>
          </cell>
          <cell r="B730" t="str">
            <v>Matriz</v>
          </cell>
        </row>
        <row r="731">
          <cell r="A731">
            <v>4792</v>
          </cell>
          <cell r="B731" t="str">
            <v>Subsidiarias</v>
          </cell>
        </row>
        <row r="732">
          <cell r="A732">
            <v>4793</v>
          </cell>
          <cell r="B732" t="str">
            <v>Asociadas</v>
          </cell>
        </row>
        <row r="733">
          <cell r="A733">
            <v>4794</v>
          </cell>
          <cell r="B733" t="str">
            <v>Sucursales</v>
          </cell>
        </row>
        <row r="734">
          <cell r="A734">
            <v>48</v>
          </cell>
          <cell r="B734" t="str">
            <v>PROVISIONES</v>
          </cell>
        </row>
        <row r="735">
          <cell r="A735">
            <v>481</v>
          </cell>
          <cell r="B735" t="str">
            <v>Provisión para litigios</v>
          </cell>
        </row>
        <row r="736">
          <cell r="A736">
            <v>482</v>
          </cell>
          <cell r="B736" t="str">
            <v>Provisión por desmantelamiento, retiro o rehabilitación del inmovilizado</v>
          </cell>
        </row>
        <row r="737">
          <cell r="A737">
            <v>483</v>
          </cell>
          <cell r="B737" t="str">
            <v>Provisión para reestructuraciones</v>
          </cell>
        </row>
        <row r="738">
          <cell r="A738">
            <v>484</v>
          </cell>
          <cell r="B738" t="str">
            <v>Provisión para protección y remediación del medio ambiente</v>
          </cell>
        </row>
        <row r="739">
          <cell r="A739">
            <v>485</v>
          </cell>
          <cell r="B739" t="str">
            <v>Provisión para gastos de responsabilidad social</v>
          </cell>
        </row>
        <row r="740">
          <cell r="A740">
            <v>489</v>
          </cell>
          <cell r="B740" t="str">
            <v>Otras provisiones</v>
          </cell>
        </row>
        <row r="741">
          <cell r="A741">
            <v>49</v>
          </cell>
          <cell r="B741" t="str">
            <v>PASIVO DIFERIDO</v>
          </cell>
        </row>
        <row r="742">
          <cell r="A742">
            <v>491</v>
          </cell>
          <cell r="B742" t="str">
            <v>Impuesto a la renta diferido</v>
          </cell>
        </row>
        <row r="743">
          <cell r="A743">
            <v>4911</v>
          </cell>
          <cell r="B743" t="str">
            <v>Impuesto a la renta diferido - Patrimonio</v>
          </cell>
        </row>
        <row r="744">
          <cell r="A744">
            <v>4912</v>
          </cell>
          <cell r="B744" t="str">
            <v>Impuesto a la renta diferido - Resultados</v>
          </cell>
        </row>
        <row r="745">
          <cell r="A745">
            <v>492</v>
          </cell>
          <cell r="B745" t="str">
            <v>Participaciones de los trabajadores diferidas</v>
          </cell>
        </row>
        <row r="746">
          <cell r="A746">
            <v>4921</v>
          </cell>
          <cell r="B746" t="str">
            <v>Participaciones de los trabajadores diferidas - Patrimonio</v>
          </cell>
        </row>
        <row r="747">
          <cell r="A747">
            <v>4922</v>
          </cell>
          <cell r="B747" t="str">
            <v>Participaciones de los trabajadores diferidas - Resultados</v>
          </cell>
        </row>
        <row r="748">
          <cell r="A748">
            <v>493</v>
          </cell>
          <cell r="B748" t="str">
            <v>Intereses diferidos</v>
          </cell>
        </row>
        <row r="749">
          <cell r="A749">
            <v>4931</v>
          </cell>
          <cell r="B749" t="str">
            <v>Intereses no devengados en transacciones con terceros</v>
          </cell>
        </row>
        <row r="750">
          <cell r="A750">
            <v>4932</v>
          </cell>
          <cell r="B750" t="str">
            <v>Intereses no devengados en medición a valor descontado</v>
          </cell>
        </row>
        <row r="751">
          <cell r="A751">
            <v>50</v>
          </cell>
          <cell r="B751" t="str">
            <v>CAPITAL</v>
          </cell>
        </row>
        <row r="752">
          <cell r="A752">
            <v>501</v>
          </cell>
          <cell r="B752" t="str">
            <v>Capital social</v>
          </cell>
        </row>
        <row r="753">
          <cell r="A753">
            <v>5011</v>
          </cell>
          <cell r="B753" t="str">
            <v>Acciones</v>
          </cell>
        </row>
        <row r="754">
          <cell r="A754">
            <v>5012</v>
          </cell>
          <cell r="B754" t="str">
            <v>Participaciones</v>
          </cell>
        </row>
        <row r="755">
          <cell r="A755">
            <v>502</v>
          </cell>
          <cell r="B755" t="str">
            <v>Acciones en tesorería</v>
          </cell>
        </row>
        <row r="756">
          <cell r="A756">
            <v>51</v>
          </cell>
          <cell r="B756" t="str">
            <v>ACCIONES DE INVERSIÓN</v>
          </cell>
        </row>
        <row r="757">
          <cell r="A757">
            <v>511</v>
          </cell>
          <cell r="B757" t="str">
            <v>Acciones de inversión</v>
          </cell>
        </row>
        <row r="758">
          <cell r="A758">
            <v>512</v>
          </cell>
          <cell r="B758" t="str">
            <v>Acciones de inversión en tesorería</v>
          </cell>
        </row>
        <row r="759">
          <cell r="A759">
            <v>52</v>
          </cell>
          <cell r="B759" t="str">
            <v>CAPITAL ADICIONAL</v>
          </cell>
        </row>
        <row r="760">
          <cell r="A760">
            <v>521</v>
          </cell>
          <cell r="B760" t="str">
            <v>Primas (descuento) de acciones</v>
          </cell>
        </row>
        <row r="761">
          <cell r="A761">
            <v>522</v>
          </cell>
          <cell r="B761" t="str">
            <v>Capitalizaciones en trámite</v>
          </cell>
        </row>
        <row r="762">
          <cell r="A762">
            <v>5221</v>
          </cell>
          <cell r="B762" t="str">
            <v>Aportes</v>
          </cell>
        </row>
        <row r="763">
          <cell r="A763">
            <v>5211</v>
          </cell>
          <cell r="B763" t="str">
            <v>Reservas</v>
          </cell>
        </row>
        <row r="764">
          <cell r="A764">
            <v>5223</v>
          </cell>
          <cell r="B764" t="str">
            <v>Acreencias</v>
          </cell>
        </row>
        <row r="765">
          <cell r="A765">
            <v>5224</v>
          </cell>
          <cell r="B765" t="str">
            <v>Utilidades</v>
          </cell>
        </row>
        <row r="766">
          <cell r="A766">
            <v>523</v>
          </cell>
          <cell r="B766" t="str">
            <v>Reducciones de capital pendientes de formalización</v>
          </cell>
        </row>
        <row r="767">
          <cell r="A767">
            <v>56</v>
          </cell>
          <cell r="B767" t="str">
            <v>RESULTADOS NO REALIZADOS</v>
          </cell>
        </row>
        <row r="768">
          <cell r="A768">
            <v>561</v>
          </cell>
          <cell r="B768" t="str">
            <v>Diferencia en cambio de inversiones permanentes en entidades extranjeras</v>
          </cell>
        </row>
        <row r="769">
          <cell r="A769">
            <v>562</v>
          </cell>
          <cell r="B769" t="str">
            <v>Instrumentos financieros – cobertura de flujo de efectivo</v>
          </cell>
        </row>
        <row r="770">
          <cell r="A770">
            <v>563</v>
          </cell>
          <cell r="B770" t="str">
            <v>Ganancia o pérdida en activos o pasivos financieros disponibles para la venta</v>
          </cell>
        </row>
        <row r="771">
          <cell r="A771">
            <v>5631</v>
          </cell>
          <cell r="B771" t="str">
            <v>Ganancia</v>
          </cell>
        </row>
        <row r="772">
          <cell r="A772">
            <v>5632</v>
          </cell>
          <cell r="B772" t="str">
            <v>Pérdida</v>
          </cell>
        </row>
        <row r="773">
          <cell r="A773">
            <v>57</v>
          </cell>
          <cell r="B773" t="str">
            <v>EXCEDENTE DE REVALUACIÓN</v>
          </cell>
        </row>
        <row r="774">
          <cell r="A774">
            <v>571</v>
          </cell>
          <cell r="B774" t="str">
            <v>Excedente de revaluación</v>
          </cell>
        </row>
        <row r="775">
          <cell r="A775">
            <v>5711</v>
          </cell>
          <cell r="B775" t="str">
            <v>Inversiones inmobiliarias</v>
          </cell>
        </row>
        <row r="776">
          <cell r="A776">
            <v>5712</v>
          </cell>
          <cell r="B776" t="str">
            <v>Inmuebles, maquinaria y equipos</v>
          </cell>
        </row>
        <row r="777">
          <cell r="A777">
            <v>5713</v>
          </cell>
          <cell r="B777" t="str">
            <v>Intangibles</v>
          </cell>
        </row>
        <row r="778">
          <cell r="A778">
            <v>572</v>
          </cell>
          <cell r="B778" t="str">
            <v>Excedente de revaluación – Acciones liberadas recibidas</v>
          </cell>
        </row>
        <row r="779">
          <cell r="A779">
            <v>573</v>
          </cell>
          <cell r="B779" t="str">
            <v>Participación en excedente de revaluación – Inversiones en entidades relacionadas</v>
          </cell>
        </row>
        <row r="780">
          <cell r="A780">
            <v>58</v>
          </cell>
          <cell r="B780" t="str">
            <v>RESERVAS</v>
          </cell>
        </row>
        <row r="781">
          <cell r="A781">
            <v>581</v>
          </cell>
          <cell r="B781" t="str">
            <v>Reinversión</v>
          </cell>
        </row>
        <row r="782">
          <cell r="A782">
            <v>582</v>
          </cell>
          <cell r="B782" t="str">
            <v>Legal</v>
          </cell>
        </row>
        <row r="783">
          <cell r="A783">
            <v>583</v>
          </cell>
          <cell r="B783" t="str">
            <v>Contractuales</v>
          </cell>
        </row>
        <row r="784">
          <cell r="A784">
            <v>584</v>
          </cell>
          <cell r="B784" t="str">
            <v>Estatutarias</v>
          </cell>
        </row>
        <row r="785">
          <cell r="A785">
            <v>585</v>
          </cell>
          <cell r="B785" t="str">
            <v>Facultativas</v>
          </cell>
        </row>
        <row r="786">
          <cell r="A786">
            <v>589</v>
          </cell>
          <cell r="B786" t="str">
            <v>Otras reservas</v>
          </cell>
        </row>
        <row r="787">
          <cell r="A787">
            <v>59</v>
          </cell>
          <cell r="B787" t="str">
            <v>RESULTADOS ACUMULADOS</v>
          </cell>
        </row>
        <row r="788">
          <cell r="A788">
            <v>591</v>
          </cell>
          <cell r="B788" t="str">
            <v>Utilidades no distribuidas</v>
          </cell>
        </row>
        <row r="789">
          <cell r="A789">
            <v>5911</v>
          </cell>
          <cell r="B789" t="str">
            <v>Utilidades acumuladas</v>
          </cell>
        </row>
        <row r="790">
          <cell r="A790">
            <v>5912</v>
          </cell>
          <cell r="B790" t="str">
            <v>Ingresos de años anteriores</v>
          </cell>
        </row>
        <row r="791">
          <cell r="A791">
            <v>592</v>
          </cell>
          <cell r="B791" t="str">
            <v>Pérdidas acumuladas</v>
          </cell>
        </row>
        <row r="792">
          <cell r="A792">
            <v>5921</v>
          </cell>
          <cell r="B792" t="str">
            <v>Pérdidas acumuladas</v>
          </cell>
        </row>
        <row r="793">
          <cell r="A793">
            <v>5922</v>
          </cell>
          <cell r="B793" t="str">
            <v>Gastos de años anteriores</v>
          </cell>
        </row>
        <row r="794">
          <cell r="A794">
            <v>60</v>
          </cell>
          <cell r="B794" t="str">
            <v>COMPRAS</v>
          </cell>
        </row>
        <row r="795">
          <cell r="A795">
            <v>601</v>
          </cell>
          <cell r="B795" t="str">
            <v>Mercaderías</v>
          </cell>
        </row>
        <row r="796">
          <cell r="A796">
            <v>6011</v>
          </cell>
          <cell r="B796" t="str">
            <v>Mercaderías manufacturadas</v>
          </cell>
        </row>
        <row r="797">
          <cell r="A797">
            <v>6012</v>
          </cell>
          <cell r="B797" t="str">
            <v>Mercaderías de extracción</v>
          </cell>
        </row>
        <row r="798">
          <cell r="A798">
            <v>6013</v>
          </cell>
          <cell r="B798" t="str">
            <v>Mercaderías agropecuarias y piscícolas</v>
          </cell>
        </row>
        <row r="799">
          <cell r="A799">
            <v>6014</v>
          </cell>
          <cell r="B799" t="str">
            <v>Mercaderías inmuebles</v>
          </cell>
        </row>
        <row r="800">
          <cell r="A800">
            <v>6018</v>
          </cell>
          <cell r="B800" t="str">
            <v>Otras mercaderías</v>
          </cell>
        </row>
        <row r="801">
          <cell r="A801">
            <v>602</v>
          </cell>
          <cell r="B801" t="str">
            <v>Materias primas</v>
          </cell>
        </row>
        <row r="802">
          <cell r="A802">
            <v>6021</v>
          </cell>
          <cell r="B802" t="str">
            <v>Materias primas para productos manufacturados</v>
          </cell>
        </row>
        <row r="803">
          <cell r="A803">
            <v>6022</v>
          </cell>
          <cell r="B803" t="str">
            <v>Materias primas para productos de extracción</v>
          </cell>
        </row>
        <row r="804">
          <cell r="A804">
            <v>6023</v>
          </cell>
          <cell r="B804" t="str">
            <v>Materias primas para productos para productos  agropecuarios y piscícolas</v>
          </cell>
        </row>
        <row r="805">
          <cell r="A805">
            <v>6024</v>
          </cell>
          <cell r="B805" t="str">
            <v>Materias primas para productos inmuebles</v>
          </cell>
        </row>
        <row r="806">
          <cell r="A806">
            <v>603</v>
          </cell>
          <cell r="B806" t="str">
            <v>Materiales auxiliares, suministros y repuestos</v>
          </cell>
        </row>
        <row r="807">
          <cell r="A807">
            <v>6031</v>
          </cell>
          <cell r="B807" t="str">
            <v>Materiales auxiliares</v>
          </cell>
        </row>
        <row r="808">
          <cell r="A808">
            <v>6032</v>
          </cell>
          <cell r="B808" t="str">
            <v>Suministros</v>
          </cell>
        </row>
        <row r="809">
          <cell r="A809">
            <v>6033</v>
          </cell>
          <cell r="B809" t="str">
            <v>Repuestos</v>
          </cell>
        </row>
        <row r="810">
          <cell r="A810">
            <v>604</v>
          </cell>
          <cell r="B810" t="str">
            <v>Envases y embalajes</v>
          </cell>
        </row>
        <row r="811">
          <cell r="A811">
            <v>6041</v>
          </cell>
          <cell r="B811" t="str">
            <v>Envases</v>
          </cell>
        </row>
        <row r="812">
          <cell r="A812">
            <v>6042</v>
          </cell>
          <cell r="B812" t="str">
            <v>Embalajes</v>
          </cell>
        </row>
        <row r="813">
          <cell r="A813">
            <v>609</v>
          </cell>
          <cell r="B813" t="str">
            <v>Costos vinculados con las compras</v>
          </cell>
        </row>
        <row r="814">
          <cell r="A814">
            <v>6091</v>
          </cell>
          <cell r="B814" t="str">
            <v>Costos vinculados con las compras de mercaderías</v>
          </cell>
        </row>
        <row r="815">
          <cell r="A815">
            <v>60911</v>
          </cell>
          <cell r="B815" t="str">
            <v>Transporte</v>
          </cell>
        </row>
        <row r="816">
          <cell r="A816">
            <v>60912</v>
          </cell>
          <cell r="B816" t="str">
            <v>Seguros</v>
          </cell>
        </row>
        <row r="817">
          <cell r="A817">
            <v>60913</v>
          </cell>
          <cell r="B817" t="str">
            <v>Derechos aduaneros</v>
          </cell>
        </row>
        <row r="818">
          <cell r="A818">
            <v>60914</v>
          </cell>
          <cell r="B818" t="str">
            <v>Comisiones</v>
          </cell>
        </row>
        <row r="819">
          <cell r="A819">
            <v>60919</v>
          </cell>
          <cell r="B819" t="str">
            <v>Otros costos vinculados con las compras de mercaderías</v>
          </cell>
        </row>
        <row r="820">
          <cell r="A820">
            <v>6092</v>
          </cell>
          <cell r="B820" t="str">
            <v>Costos vinculados con las compras de materias primas, materiales, suministros y repuestos</v>
          </cell>
        </row>
        <row r="821">
          <cell r="A821">
            <v>60921</v>
          </cell>
          <cell r="B821" t="str">
            <v>Transporte</v>
          </cell>
        </row>
        <row r="822">
          <cell r="A822">
            <v>60922</v>
          </cell>
          <cell r="B822" t="str">
            <v>Seguros</v>
          </cell>
        </row>
        <row r="823">
          <cell r="A823">
            <v>60923</v>
          </cell>
          <cell r="B823" t="str">
            <v>Derechos aduaneros</v>
          </cell>
        </row>
        <row r="824">
          <cell r="A824">
            <v>60924</v>
          </cell>
          <cell r="B824" t="str">
            <v>Comisiones</v>
          </cell>
        </row>
        <row r="825">
          <cell r="A825">
            <v>60925</v>
          </cell>
          <cell r="B825" t="str">
            <v>Otros costos vinculados con las compras de materias primas, materiales, suministros y repuestos</v>
          </cell>
        </row>
        <row r="826">
          <cell r="A826">
            <v>61</v>
          </cell>
          <cell r="B826" t="str">
            <v>VARIACIÓN DE EXISTENCIAS</v>
          </cell>
        </row>
        <row r="827">
          <cell r="A827">
            <v>611</v>
          </cell>
          <cell r="B827" t="str">
            <v>Mercaderías</v>
          </cell>
        </row>
        <row r="828">
          <cell r="A828">
            <v>6111</v>
          </cell>
          <cell r="B828" t="str">
            <v>Mercaderías manufacturadas</v>
          </cell>
        </row>
        <row r="829">
          <cell r="A829">
            <v>6112</v>
          </cell>
          <cell r="B829" t="str">
            <v>Mercaderías de extracción</v>
          </cell>
        </row>
        <row r="830">
          <cell r="A830">
            <v>6113</v>
          </cell>
          <cell r="B830" t="str">
            <v>Mercaderías agropecuarias y piscícolas</v>
          </cell>
        </row>
        <row r="831">
          <cell r="A831">
            <v>6114</v>
          </cell>
          <cell r="B831" t="str">
            <v>Mercaderías inmuebles</v>
          </cell>
        </row>
        <row r="832">
          <cell r="A832">
            <v>6115</v>
          </cell>
          <cell r="B832" t="str">
            <v>Otras mercaderías</v>
          </cell>
        </row>
        <row r="833">
          <cell r="A833">
            <v>612</v>
          </cell>
          <cell r="B833" t="str">
            <v>Materias primas</v>
          </cell>
        </row>
        <row r="834">
          <cell r="A834">
            <v>6121</v>
          </cell>
          <cell r="B834" t="str">
            <v>Materias primas para productos manufacturados</v>
          </cell>
        </row>
        <row r="835">
          <cell r="A835">
            <v>6122</v>
          </cell>
          <cell r="B835" t="str">
            <v>Materias primas para productos de extracción</v>
          </cell>
        </row>
        <row r="836">
          <cell r="A836">
            <v>6123</v>
          </cell>
          <cell r="B836" t="str">
            <v>Materias primas para productos para productos agropecuarios y piscícolas</v>
          </cell>
        </row>
        <row r="837">
          <cell r="A837">
            <v>6124</v>
          </cell>
          <cell r="B837" t="str">
            <v>Materias primas para productos inmuebles</v>
          </cell>
        </row>
        <row r="838">
          <cell r="A838">
            <v>613</v>
          </cell>
          <cell r="B838" t="str">
            <v>Materiales auxiliares, suministros y repuestos</v>
          </cell>
        </row>
        <row r="839">
          <cell r="A839">
            <v>6131</v>
          </cell>
          <cell r="B839" t="str">
            <v>Materiales auxiliares</v>
          </cell>
        </row>
        <row r="840">
          <cell r="A840">
            <v>6132</v>
          </cell>
          <cell r="B840" t="str">
            <v>Suministros</v>
          </cell>
        </row>
        <row r="841">
          <cell r="A841">
            <v>6133</v>
          </cell>
          <cell r="B841" t="str">
            <v>Repuestos</v>
          </cell>
        </row>
        <row r="842">
          <cell r="A842">
            <v>614</v>
          </cell>
          <cell r="B842" t="str">
            <v>Envases y embalajes</v>
          </cell>
        </row>
        <row r="843">
          <cell r="A843">
            <v>6141</v>
          </cell>
          <cell r="B843" t="str">
            <v>Envases</v>
          </cell>
        </row>
        <row r="844">
          <cell r="A844">
            <v>6142</v>
          </cell>
          <cell r="B844" t="str">
            <v>Embalajes</v>
          </cell>
        </row>
        <row r="845">
          <cell r="A845">
            <v>62</v>
          </cell>
          <cell r="B845" t="str">
            <v>GASTOS DE PERSONAL, DIRECTORES Y GERENTES</v>
          </cell>
        </row>
        <row r="846">
          <cell r="A846">
            <v>621</v>
          </cell>
          <cell r="B846" t="str">
            <v>Remuneraciones</v>
          </cell>
        </row>
        <row r="847">
          <cell r="A847">
            <v>6211</v>
          </cell>
          <cell r="B847" t="str">
            <v>Sueldos y salarios</v>
          </cell>
        </row>
        <row r="848">
          <cell r="A848">
            <v>6212</v>
          </cell>
          <cell r="B848" t="str">
            <v>Comisiones</v>
          </cell>
        </row>
        <row r="849">
          <cell r="A849">
            <v>6213</v>
          </cell>
          <cell r="B849" t="str">
            <v>Remuneraciones en especie</v>
          </cell>
        </row>
        <row r="850">
          <cell r="A850">
            <v>6214</v>
          </cell>
          <cell r="B850" t="str">
            <v>Gratificaciones</v>
          </cell>
        </row>
        <row r="851">
          <cell r="A851">
            <v>6215</v>
          </cell>
          <cell r="B851" t="str">
            <v>Vacaciones</v>
          </cell>
        </row>
        <row r="852">
          <cell r="A852">
            <v>622</v>
          </cell>
          <cell r="B852" t="str">
            <v>Otras remuneraciones</v>
          </cell>
        </row>
        <row r="853">
          <cell r="A853">
            <v>6221</v>
          </cell>
          <cell r="B853" t="str">
            <v>Asignación Familiar</v>
          </cell>
        </row>
        <row r="854">
          <cell r="A854">
            <v>6222</v>
          </cell>
          <cell r="B854" t="str">
            <v>Movilidad</v>
          </cell>
        </row>
        <row r="855">
          <cell r="A855">
            <v>623</v>
          </cell>
          <cell r="B855" t="str">
            <v>Indemnizaciones al personal</v>
          </cell>
        </row>
        <row r="856">
          <cell r="A856">
            <v>624</v>
          </cell>
          <cell r="B856" t="str">
            <v>Capacitación</v>
          </cell>
        </row>
        <row r="857">
          <cell r="A857">
            <v>625</v>
          </cell>
          <cell r="B857" t="str">
            <v>Atención al personal</v>
          </cell>
        </row>
        <row r="858">
          <cell r="A858">
            <v>626</v>
          </cell>
          <cell r="B858" t="str">
            <v>Gerentes</v>
          </cell>
        </row>
        <row r="859">
          <cell r="A859">
            <v>627</v>
          </cell>
          <cell r="B859" t="str">
            <v>Seguridad y previsión social</v>
          </cell>
        </row>
        <row r="860">
          <cell r="A860">
            <v>6271</v>
          </cell>
          <cell r="B860" t="str">
            <v>Régimen de prestaciones de salud</v>
          </cell>
        </row>
        <row r="861">
          <cell r="A861">
            <v>6272</v>
          </cell>
          <cell r="B861" t="str">
            <v>Régimen de pensiones</v>
          </cell>
        </row>
        <row r="862">
          <cell r="A862">
            <v>6273</v>
          </cell>
          <cell r="B862" t="str">
            <v>Seguro complementario de trabajo de riesgo, accidentes de trabajo y enfermedades profesionales</v>
          </cell>
        </row>
        <row r="863">
          <cell r="A863">
            <v>6274</v>
          </cell>
          <cell r="B863" t="str">
            <v>Seguro de vida</v>
          </cell>
        </row>
        <row r="864">
          <cell r="A864">
            <v>6275</v>
          </cell>
          <cell r="B864" t="str">
            <v>Seguros particulares de prestaciones de salud - EPS y otros particulares</v>
          </cell>
        </row>
        <row r="865">
          <cell r="A865">
            <v>6276</v>
          </cell>
          <cell r="B865" t="str">
            <v>Caja de beneficios de seguridad social del pescador</v>
          </cell>
        </row>
        <row r="866">
          <cell r="A866">
            <v>628</v>
          </cell>
          <cell r="B866" t="str">
            <v>Remuneraciones al directorio</v>
          </cell>
        </row>
        <row r="867">
          <cell r="A867">
            <v>629</v>
          </cell>
          <cell r="B867" t="str">
            <v>Beneficios sociales de los trabajadores</v>
          </cell>
        </row>
        <row r="868">
          <cell r="A868">
            <v>6291</v>
          </cell>
          <cell r="B868" t="str">
            <v>Compensación por tiempo de servicio</v>
          </cell>
        </row>
        <row r="869">
          <cell r="A869">
            <v>6292</v>
          </cell>
          <cell r="B869" t="str">
            <v>Pensiones y jubilaciones</v>
          </cell>
        </row>
        <row r="870">
          <cell r="A870">
            <v>6293</v>
          </cell>
          <cell r="B870" t="str">
            <v>Otros beneficios post-empleo</v>
          </cell>
        </row>
        <row r="871">
          <cell r="A871">
            <v>63</v>
          </cell>
          <cell r="B871" t="str">
            <v>GASTOS DE SERVICIOS PRESTADOS POR TERCEROS</v>
          </cell>
        </row>
        <row r="872">
          <cell r="A872">
            <v>631</v>
          </cell>
          <cell r="B872" t="str">
            <v>Transporte, correos y gastos de viaje</v>
          </cell>
        </row>
        <row r="873">
          <cell r="A873">
            <v>6311</v>
          </cell>
          <cell r="B873" t="str">
            <v>Transporte</v>
          </cell>
        </row>
        <row r="874">
          <cell r="A874">
            <v>63111</v>
          </cell>
          <cell r="B874" t="str">
            <v>De carga</v>
          </cell>
        </row>
        <row r="875">
          <cell r="A875">
            <v>63112</v>
          </cell>
          <cell r="B875" t="str">
            <v>De pasajeros</v>
          </cell>
        </row>
        <row r="876">
          <cell r="A876">
            <v>6312</v>
          </cell>
          <cell r="B876" t="str">
            <v>Correos</v>
          </cell>
        </row>
        <row r="877">
          <cell r="A877">
            <v>6313</v>
          </cell>
          <cell r="B877" t="str">
            <v>Alojamiento</v>
          </cell>
        </row>
        <row r="878">
          <cell r="A878">
            <v>6314</v>
          </cell>
          <cell r="B878" t="str">
            <v>Alimentación</v>
          </cell>
        </row>
        <row r="879">
          <cell r="A879">
            <v>632</v>
          </cell>
          <cell r="B879" t="str">
            <v>Honorarios, comisiones y corretajes</v>
          </cell>
        </row>
        <row r="880">
          <cell r="A880">
            <v>6321</v>
          </cell>
          <cell r="B880" t="str">
            <v>Honorarios</v>
          </cell>
        </row>
        <row r="881">
          <cell r="A881">
            <v>6322</v>
          </cell>
          <cell r="B881" t="str">
            <v>Comisiones</v>
          </cell>
        </row>
        <row r="882">
          <cell r="A882">
            <v>6323</v>
          </cell>
          <cell r="B882" t="str">
            <v>Corretajes</v>
          </cell>
        </row>
        <row r="883">
          <cell r="A883">
            <v>633</v>
          </cell>
          <cell r="B883" t="str">
            <v>Producción encargada a terceros</v>
          </cell>
        </row>
        <row r="884">
          <cell r="A884">
            <v>634</v>
          </cell>
          <cell r="B884" t="str">
            <v>Mantenimiento y reparaciones</v>
          </cell>
        </row>
        <row r="885">
          <cell r="A885">
            <v>635</v>
          </cell>
          <cell r="B885" t="str">
            <v>Alquileres</v>
          </cell>
        </row>
        <row r="886">
          <cell r="A886">
            <v>6351</v>
          </cell>
          <cell r="B886" t="str">
            <v>Terrenos</v>
          </cell>
        </row>
        <row r="887">
          <cell r="A887">
            <v>6352</v>
          </cell>
          <cell r="B887" t="str">
            <v>Edificaciones</v>
          </cell>
        </row>
        <row r="888">
          <cell r="A888">
            <v>6353</v>
          </cell>
          <cell r="B888" t="str">
            <v>Maquinarias y equipos de explotación</v>
          </cell>
        </row>
        <row r="889">
          <cell r="A889">
            <v>6354</v>
          </cell>
          <cell r="B889" t="str">
            <v>Equipo de transporte</v>
          </cell>
        </row>
        <row r="890">
          <cell r="A890">
            <v>6356</v>
          </cell>
          <cell r="B890" t="str">
            <v>Equipos diversos</v>
          </cell>
        </row>
        <row r="891">
          <cell r="A891">
            <v>636</v>
          </cell>
          <cell r="B891" t="str">
            <v>Servicios básicos</v>
          </cell>
        </row>
        <row r="892">
          <cell r="A892">
            <v>6361</v>
          </cell>
          <cell r="B892" t="str">
            <v>Energía eléctrica</v>
          </cell>
        </row>
        <row r="893">
          <cell r="A893">
            <v>6362</v>
          </cell>
          <cell r="B893" t="str">
            <v>Gas</v>
          </cell>
        </row>
        <row r="894">
          <cell r="A894">
            <v>6363</v>
          </cell>
          <cell r="B894" t="str">
            <v>Agua</v>
          </cell>
        </row>
        <row r="895">
          <cell r="A895">
            <v>6364</v>
          </cell>
          <cell r="B895" t="str">
            <v>Teléfono</v>
          </cell>
        </row>
        <row r="896">
          <cell r="A896">
            <v>6365</v>
          </cell>
          <cell r="B896" t="str">
            <v>Internet</v>
          </cell>
        </row>
        <row r="897">
          <cell r="A897">
            <v>6366</v>
          </cell>
          <cell r="B897" t="str">
            <v>Radio</v>
          </cell>
        </row>
        <row r="898">
          <cell r="A898">
            <v>6367</v>
          </cell>
          <cell r="B898" t="str">
            <v>Cable</v>
          </cell>
        </row>
        <row r="899">
          <cell r="A899">
            <v>637</v>
          </cell>
          <cell r="B899" t="str">
            <v>Publicidad, publicaciones, relaciones públicas</v>
          </cell>
        </row>
        <row r="900">
          <cell r="A900">
            <v>638</v>
          </cell>
          <cell r="B900" t="str">
            <v>Servicios de contratistas</v>
          </cell>
        </row>
        <row r="901">
          <cell r="A901">
            <v>639</v>
          </cell>
          <cell r="B901" t="str">
            <v>Otros servicios prestados por terceros</v>
          </cell>
        </row>
        <row r="902">
          <cell r="A902">
            <v>6391</v>
          </cell>
          <cell r="B902" t="str">
            <v>Gastos bancarios</v>
          </cell>
        </row>
        <row r="903">
          <cell r="A903">
            <v>6392</v>
          </cell>
          <cell r="B903" t="str">
            <v>Gastos de laboratorio</v>
          </cell>
        </row>
        <row r="904">
          <cell r="A904">
            <v>64</v>
          </cell>
          <cell r="B904" t="str">
            <v>GASTOS POR TRIBUTOS</v>
          </cell>
        </row>
        <row r="905">
          <cell r="A905">
            <v>641</v>
          </cell>
          <cell r="B905" t="str">
            <v>Impuesto general a las ventas</v>
          </cell>
        </row>
        <row r="906">
          <cell r="A906">
            <v>642</v>
          </cell>
          <cell r="B906" t="str">
            <v>Cánones y derechos</v>
          </cell>
        </row>
        <row r="907">
          <cell r="A907">
            <v>6421</v>
          </cell>
          <cell r="B907" t="str">
            <v>Cánones</v>
          </cell>
        </row>
        <row r="908">
          <cell r="A908">
            <v>64211</v>
          </cell>
          <cell r="B908" t="str">
            <v>Canon petrolero</v>
          </cell>
        </row>
        <row r="909">
          <cell r="A909">
            <v>64212</v>
          </cell>
          <cell r="B909" t="str">
            <v>Canon minero</v>
          </cell>
        </row>
        <row r="910">
          <cell r="A910">
            <v>64213</v>
          </cell>
          <cell r="B910" t="str">
            <v>Canon gasífero</v>
          </cell>
        </row>
        <row r="911">
          <cell r="A911">
            <v>64214</v>
          </cell>
          <cell r="B911" t="str">
            <v>Canon pesquero</v>
          </cell>
        </row>
        <row r="912">
          <cell r="A912">
            <v>64215</v>
          </cell>
          <cell r="B912" t="str">
            <v>Canon hidroenergético</v>
          </cell>
        </row>
        <row r="913">
          <cell r="A913">
            <v>64216</v>
          </cell>
          <cell r="B913" t="str">
            <v>Canon forestal</v>
          </cell>
        </row>
        <row r="914">
          <cell r="A914">
            <v>6422</v>
          </cell>
          <cell r="B914" t="str">
            <v>Derechos</v>
          </cell>
        </row>
        <row r="915">
          <cell r="A915">
            <v>64221</v>
          </cell>
          <cell r="B915" t="str">
            <v>Derechos arancelarios</v>
          </cell>
        </row>
        <row r="916">
          <cell r="A916">
            <v>64222</v>
          </cell>
          <cell r="B916" t="str">
            <v>Derechos aduaneros por ventas</v>
          </cell>
        </row>
        <row r="917">
          <cell r="A917">
            <v>643</v>
          </cell>
          <cell r="B917" t="str">
            <v>Tributos al gobierno central</v>
          </cell>
        </row>
        <row r="918">
          <cell r="A918">
            <v>645</v>
          </cell>
          <cell r="B918" t="str">
            <v>Tributos a gobiernos regionales y locales</v>
          </cell>
        </row>
        <row r="919">
          <cell r="A919">
            <v>646</v>
          </cell>
          <cell r="B919" t="str">
            <v>Cotizaciones con carácter de tributo</v>
          </cell>
        </row>
        <row r="920">
          <cell r="A920">
            <v>6462</v>
          </cell>
          <cell r="B920" t="str">
            <v>SENATI</v>
          </cell>
        </row>
        <row r="921">
          <cell r="A921">
            <v>649</v>
          </cell>
          <cell r="B921" t="str">
            <v>Otros tributos</v>
          </cell>
        </row>
        <row r="922">
          <cell r="A922">
            <v>65</v>
          </cell>
          <cell r="B922" t="str">
            <v>OTROS GASTOS DE GESTIÓN</v>
          </cell>
        </row>
        <row r="923">
          <cell r="A923">
            <v>651</v>
          </cell>
          <cell r="B923" t="str">
            <v>Seguros</v>
          </cell>
        </row>
        <row r="924">
          <cell r="A924">
            <v>682</v>
          </cell>
          <cell r="B924" t="str">
            <v>Regalías</v>
          </cell>
        </row>
        <row r="925">
          <cell r="A925">
            <v>653</v>
          </cell>
          <cell r="B925" t="str">
            <v>Suscripciones y cotizaciones</v>
          </cell>
        </row>
        <row r="926">
          <cell r="A926">
            <v>654</v>
          </cell>
          <cell r="B926" t="str">
            <v>Licencias y derechos de vigencia</v>
          </cell>
        </row>
        <row r="927">
          <cell r="A927">
            <v>655</v>
          </cell>
          <cell r="B927" t="str">
            <v>Costo neto de enajenación de activos inmovilizados y operaciones discontinuadas</v>
          </cell>
        </row>
        <row r="928">
          <cell r="A928">
            <v>6551</v>
          </cell>
          <cell r="B928" t="str">
            <v>Costo neto de enajenación de activos inmovilizados</v>
          </cell>
        </row>
        <row r="929">
          <cell r="A929">
            <v>65512</v>
          </cell>
          <cell r="B929" t="str">
            <v>Inversiones inmobiliarias</v>
          </cell>
        </row>
        <row r="930">
          <cell r="A930">
            <v>65512</v>
          </cell>
          <cell r="B930" t="str">
            <v>Activos adquiridos en arrendamiento financiero</v>
          </cell>
        </row>
        <row r="931">
          <cell r="A931">
            <v>65513</v>
          </cell>
          <cell r="B931" t="str">
            <v>Inmuebles, maquinaria y equipo</v>
          </cell>
        </row>
        <row r="932">
          <cell r="A932">
            <v>65514</v>
          </cell>
          <cell r="B932" t="str">
            <v>Intangibles</v>
          </cell>
        </row>
        <row r="933">
          <cell r="A933">
            <v>65515</v>
          </cell>
          <cell r="B933" t="str">
            <v>Activos biológicos</v>
          </cell>
        </row>
        <row r="934">
          <cell r="A934">
            <v>6552</v>
          </cell>
          <cell r="B934" t="str">
            <v>Operaciones discontinuadas</v>
          </cell>
        </row>
        <row r="935">
          <cell r="A935">
            <v>656</v>
          </cell>
          <cell r="B935" t="str">
            <v>Suministros</v>
          </cell>
        </row>
        <row r="936">
          <cell r="A936">
            <v>657</v>
          </cell>
          <cell r="B936" t="str">
            <v>Gastos de investigación y desarrollo</v>
          </cell>
        </row>
        <row r="937">
          <cell r="A937">
            <v>658</v>
          </cell>
          <cell r="B937" t="str">
            <v>Gestión medioambiental</v>
          </cell>
        </row>
        <row r="938">
          <cell r="A938">
            <v>659</v>
          </cell>
          <cell r="B938" t="str">
            <v>Otros gastos de gestión</v>
          </cell>
        </row>
        <row r="939">
          <cell r="A939">
            <v>6591</v>
          </cell>
          <cell r="B939" t="str">
            <v>Donaciones</v>
          </cell>
        </row>
        <row r="940">
          <cell r="A940">
            <v>6592</v>
          </cell>
          <cell r="B940" t="str">
            <v>Sanciones administrativas</v>
          </cell>
        </row>
        <row r="941">
          <cell r="A941">
            <v>66</v>
          </cell>
          <cell r="B941" t="str">
            <v>PÉRDIDA POR MEDICIÓN DE ACTIVOS NO FINANCIEROS AL VALOR RAZONABLE</v>
          </cell>
        </row>
        <row r="942">
          <cell r="A942">
            <v>661</v>
          </cell>
          <cell r="B942" t="str">
            <v>Activo realizable</v>
          </cell>
        </row>
        <row r="943">
          <cell r="A943">
            <v>6111</v>
          </cell>
          <cell r="B943" t="str">
            <v>Mercaderías</v>
          </cell>
        </row>
        <row r="944">
          <cell r="A944">
            <v>6612</v>
          </cell>
          <cell r="B944" t="str">
            <v>Productos en proceso</v>
          </cell>
        </row>
        <row r="945">
          <cell r="A945">
            <v>6613</v>
          </cell>
          <cell r="B945" t="str">
            <v>Activos no corrientes mantenidos para la venta</v>
          </cell>
        </row>
        <row r="946">
          <cell r="A946">
            <v>662</v>
          </cell>
          <cell r="B946" t="str">
            <v>Activo inmovilizado</v>
          </cell>
        </row>
        <row r="947">
          <cell r="A947">
            <v>6621</v>
          </cell>
          <cell r="B947" t="str">
            <v>Inversiones inmobiliarias</v>
          </cell>
        </row>
        <row r="948">
          <cell r="A948">
            <v>6622</v>
          </cell>
          <cell r="B948" t="str">
            <v>Activos biológicos</v>
          </cell>
        </row>
        <row r="949">
          <cell r="A949">
            <v>663</v>
          </cell>
          <cell r="B949" t="str">
            <v>Obligaciones financieras</v>
          </cell>
        </row>
        <row r="950">
          <cell r="A950">
            <v>664</v>
          </cell>
          <cell r="B950" t="str">
            <v>Participación en los resultados de subsidiarias y afiliadas bajo el método del valor patrimonial</v>
          </cell>
        </row>
        <row r="951">
          <cell r="A951">
            <v>665</v>
          </cell>
          <cell r="B951" t="str">
            <v>Gastos por participaciones en negocios conjuntos</v>
          </cell>
        </row>
        <row r="952">
          <cell r="A952">
            <v>67</v>
          </cell>
          <cell r="B952" t="str">
            <v>GASTOS FINANCIEROS</v>
          </cell>
        </row>
        <row r="953">
          <cell r="A953">
            <v>671</v>
          </cell>
          <cell r="B953" t="str">
            <v>Gastos en operaciones de endeudamiento y otros</v>
          </cell>
        </row>
        <row r="954">
          <cell r="A954">
            <v>6711</v>
          </cell>
          <cell r="B954" t="str">
            <v>Préstamos de instituciones financieras y otras entidades</v>
          </cell>
        </row>
        <row r="955">
          <cell r="A955">
            <v>6712</v>
          </cell>
          <cell r="B955" t="str">
            <v>Contratos de arrendamiento financiero</v>
          </cell>
        </row>
        <row r="956">
          <cell r="A956">
            <v>6713</v>
          </cell>
          <cell r="B956" t="str">
            <v>Emisión y colocación de instrumentos representativos de deuda y patrimonio</v>
          </cell>
        </row>
        <row r="957">
          <cell r="A957">
            <v>6714</v>
          </cell>
          <cell r="B957" t="str">
            <v>Documentos vendidos o descontados</v>
          </cell>
        </row>
        <row r="958">
          <cell r="A958">
            <v>672</v>
          </cell>
          <cell r="B958" t="str">
            <v>Pérdida por instrumentos financieros derivados</v>
          </cell>
        </row>
        <row r="959">
          <cell r="A959">
            <v>673</v>
          </cell>
          <cell r="B959" t="str">
            <v>Intereses por préstamos y otras obligaciones</v>
          </cell>
        </row>
        <row r="960">
          <cell r="A960">
            <v>6731</v>
          </cell>
          <cell r="B960" t="str">
            <v>Préstamos de instituciones financieras y otras entidades</v>
          </cell>
        </row>
        <row r="961">
          <cell r="A961">
            <v>67311</v>
          </cell>
          <cell r="B961" t="str">
            <v>Instituciones financieras</v>
          </cell>
        </row>
        <row r="962">
          <cell r="A962">
            <v>67312</v>
          </cell>
          <cell r="B962" t="str">
            <v>Otras entidades</v>
          </cell>
        </row>
        <row r="963">
          <cell r="A963">
            <v>6732</v>
          </cell>
          <cell r="B963" t="str">
            <v>Contratos de arrendamiento financiero</v>
          </cell>
        </row>
        <row r="964">
          <cell r="A964">
            <v>6733</v>
          </cell>
          <cell r="B964" t="str">
            <v>Otros instrumentos financieros por pagar</v>
          </cell>
        </row>
        <row r="965">
          <cell r="A965">
            <v>6734</v>
          </cell>
          <cell r="B965" t="str">
            <v>Documentos vendidos o descontados</v>
          </cell>
        </row>
        <row r="966">
          <cell r="A966">
            <v>6735</v>
          </cell>
          <cell r="B966" t="str">
            <v>Obligaciones emitidas</v>
          </cell>
        </row>
        <row r="967">
          <cell r="A967">
            <v>6736</v>
          </cell>
          <cell r="B967" t="str">
            <v>Obligaciones comerciales</v>
          </cell>
        </row>
        <row r="968">
          <cell r="A968">
            <v>6737</v>
          </cell>
          <cell r="B968" t="str">
            <v>Obligaciones tributarias</v>
          </cell>
        </row>
        <row r="969">
          <cell r="A969">
            <v>675</v>
          </cell>
          <cell r="B969" t="str">
            <v>Descuentos concedidos por pronto pago</v>
          </cell>
        </row>
        <row r="970">
          <cell r="A970">
            <v>676</v>
          </cell>
          <cell r="B970" t="str">
            <v>Diferencia de cambio</v>
          </cell>
        </row>
        <row r="971">
          <cell r="A971">
            <v>677</v>
          </cell>
          <cell r="B971" t="str">
            <v>Pérdida por medición de activos y pasivos financieros al valor razonable</v>
          </cell>
        </row>
        <row r="972">
          <cell r="A972">
            <v>679</v>
          </cell>
          <cell r="B972" t="str">
            <v>Otros gastos financieros</v>
          </cell>
        </row>
        <row r="973">
          <cell r="A973">
            <v>6791</v>
          </cell>
          <cell r="B973" t="str">
            <v>Primas por opciones</v>
          </cell>
        </row>
        <row r="974">
          <cell r="A974">
            <v>6792</v>
          </cell>
          <cell r="B974" t="str">
            <v>Gastos financieros en medición a valor descontado</v>
          </cell>
        </row>
        <row r="975">
          <cell r="A975">
            <v>68</v>
          </cell>
          <cell r="B975" t="str">
            <v>VALUACIÓN Y DETERIORO DE ACTIVOS Y PROVISIONES</v>
          </cell>
        </row>
        <row r="976">
          <cell r="A976">
            <v>681</v>
          </cell>
          <cell r="B976" t="str">
            <v>Depreciación</v>
          </cell>
        </row>
        <row r="977">
          <cell r="A977">
            <v>6811</v>
          </cell>
          <cell r="B977" t="str">
            <v>Depreciación de inversiones inmobiliarias</v>
          </cell>
        </row>
        <row r="978">
          <cell r="A978">
            <v>68111</v>
          </cell>
          <cell r="B978" t="str">
            <v>Edificaciones - Costo</v>
          </cell>
        </row>
        <row r="979">
          <cell r="A979">
            <v>68112</v>
          </cell>
          <cell r="B979" t="str">
            <v>Edificaciones - Revaluación</v>
          </cell>
        </row>
        <row r="980">
          <cell r="A980">
            <v>68113</v>
          </cell>
          <cell r="B980" t="str">
            <v>Edificaciones – Costo de financiación</v>
          </cell>
        </row>
        <row r="981">
          <cell r="A981">
            <v>6812</v>
          </cell>
          <cell r="B981" t="str">
            <v>Depreciación de activos adquiridos en arrendamiento financiero – inversiones inmobiliarias</v>
          </cell>
        </row>
        <row r="982">
          <cell r="A982">
            <v>68121</v>
          </cell>
          <cell r="B982" t="str">
            <v>Edificaciones</v>
          </cell>
        </row>
        <row r="983">
          <cell r="A983">
            <v>6813</v>
          </cell>
          <cell r="B983" t="str">
            <v xml:space="preserve">Depreciación de activos adquiridos en arrendamiento financiero </v>
          </cell>
        </row>
        <row r="984">
          <cell r="A984">
            <v>68131</v>
          </cell>
          <cell r="B984" t="str">
            <v>Edificaciones</v>
          </cell>
        </row>
        <row r="985">
          <cell r="A985">
            <v>68132</v>
          </cell>
          <cell r="B985" t="str">
            <v>Maquinarias y equipos de explotación</v>
          </cell>
        </row>
        <row r="986">
          <cell r="A986">
            <v>68133</v>
          </cell>
          <cell r="B986" t="str">
            <v>Equipo de transporte</v>
          </cell>
        </row>
        <row r="987">
          <cell r="A987">
            <v>68134</v>
          </cell>
          <cell r="B987" t="str">
            <v>Equipos diversos</v>
          </cell>
        </row>
        <row r="988">
          <cell r="A988">
            <v>6814</v>
          </cell>
          <cell r="B988" t="str">
            <v>Depreciación de inmuebles, maquinaria y equipo – Costo</v>
          </cell>
        </row>
        <row r="989">
          <cell r="A989">
            <v>68141</v>
          </cell>
          <cell r="B989" t="str">
            <v>Edificaciones</v>
          </cell>
        </row>
        <row r="990">
          <cell r="A990">
            <v>68142</v>
          </cell>
          <cell r="B990" t="str">
            <v>Maquinarias y equipos de explotación</v>
          </cell>
        </row>
        <row r="991">
          <cell r="A991">
            <v>68143</v>
          </cell>
          <cell r="B991" t="str">
            <v>Equipo de transporte</v>
          </cell>
        </row>
        <row r="992">
          <cell r="A992">
            <v>68144</v>
          </cell>
          <cell r="B992" t="str">
            <v>Muebles y enseres</v>
          </cell>
        </row>
        <row r="993">
          <cell r="A993">
            <v>68145</v>
          </cell>
          <cell r="B993" t="str">
            <v>Equipos diversos</v>
          </cell>
        </row>
        <row r="994">
          <cell r="A994">
            <v>68146</v>
          </cell>
          <cell r="B994" t="str">
            <v>Herramientas y unidades de reemplazo</v>
          </cell>
        </row>
        <row r="995">
          <cell r="A995">
            <v>6815</v>
          </cell>
          <cell r="B995" t="str">
            <v>Depreciación de inmuebles, maquinaria y equipo – Revaluación</v>
          </cell>
        </row>
        <row r="996">
          <cell r="A996">
            <v>68151</v>
          </cell>
          <cell r="B996" t="str">
            <v>Edificaciones</v>
          </cell>
        </row>
        <row r="997">
          <cell r="A997">
            <v>68152</v>
          </cell>
          <cell r="B997" t="str">
            <v>Maquinarias y equipos de explotación</v>
          </cell>
        </row>
        <row r="998">
          <cell r="A998">
            <v>68153</v>
          </cell>
          <cell r="B998" t="str">
            <v>Equipo de transporte</v>
          </cell>
        </row>
        <row r="999">
          <cell r="A999">
            <v>68154</v>
          </cell>
          <cell r="B999" t="str">
            <v>Muebles y enseres</v>
          </cell>
        </row>
        <row r="1000">
          <cell r="A1000">
            <v>68155</v>
          </cell>
          <cell r="B1000" t="str">
            <v>Equipos diversos</v>
          </cell>
        </row>
        <row r="1001">
          <cell r="A1001">
            <v>68156</v>
          </cell>
          <cell r="B1001" t="str">
            <v>Herramientas y unidades de reemplazo</v>
          </cell>
        </row>
        <row r="1002">
          <cell r="A1002">
            <v>6816</v>
          </cell>
          <cell r="B1002" t="str">
            <v>Depreciación de inmuebles, maquinaria y equipo – Costos de financiación</v>
          </cell>
        </row>
        <row r="1003">
          <cell r="A1003">
            <v>68161</v>
          </cell>
          <cell r="B1003" t="str">
            <v>Edificaciones</v>
          </cell>
        </row>
        <row r="1004">
          <cell r="A1004">
            <v>68162</v>
          </cell>
          <cell r="B1004" t="str">
            <v>Maquinarias y equipos de explotación</v>
          </cell>
        </row>
        <row r="1005">
          <cell r="A1005">
            <v>6817</v>
          </cell>
          <cell r="B1005" t="str">
            <v>Depreciación de activos biológicos en producción – Costos.</v>
          </cell>
        </row>
        <row r="1006">
          <cell r="A1006">
            <v>68171</v>
          </cell>
          <cell r="B1006" t="str">
            <v>Activos biológicos de origen animal</v>
          </cell>
        </row>
        <row r="1007">
          <cell r="A1007">
            <v>68172</v>
          </cell>
          <cell r="B1007" t="str">
            <v>Activos biológicos de origen vegetal</v>
          </cell>
        </row>
        <row r="1008">
          <cell r="A1008">
            <v>6818</v>
          </cell>
          <cell r="B1008" t="str">
            <v>Depreciación de activos biológicos en producción – Costos de financiación</v>
          </cell>
        </row>
        <row r="1009">
          <cell r="A1009">
            <v>68181</v>
          </cell>
          <cell r="B1009" t="str">
            <v>Activos biológicos de origen animal</v>
          </cell>
        </row>
        <row r="1010">
          <cell r="A1010">
            <v>68182</v>
          </cell>
          <cell r="B1010" t="str">
            <v>Activos biológicos de origen vegetal</v>
          </cell>
        </row>
        <row r="1011">
          <cell r="A1011">
            <v>682</v>
          </cell>
          <cell r="B1011" t="str">
            <v>Amortización de intangibles</v>
          </cell>
        </row>
        <row r="1012">
          <cell r="A1012">
            <v>6821</v>
          </cell>
          <cell r="B1012" t="str">
            <v>Amortización de intangibles adquiridos – Costo</v>
          </cell>
        </row>
        <row r="1013">
          <cell r="A1013">
            <v>68211</v>
          </cell>
          <cell r="B1013" t="str">
            <v>Concesiones, licencias y otros derechos</v>
          </cell>
        </row>
        <row r="1014">
          <cell r="A1014">
            <v>68212</v>
          </cell>
          <cell r="B1014" t="str">
            <v>Patentes y propiedad industrial</v>
          </cell>
        </row>
        <row r="1015">
          <cell r="A1015">
            <v>6813</v>
          </cell>
          <cell r="B1015" t="str">
            <v>Programas de computadora (software)</v>
          </cell>
        </row>
        <row r="1016">
          <cell r="A1016">
            <v>68214</v>
          </cell>
          <cell r="B1016" t="str">
            <v>Costos de exploración y desarrollo</v>
          </cell>
        </row>
        <row r="1017">
          <cell r="A1017">
            <v>68215</v>
          </cell>
          <cell r="B1017" t="str">
            <v>Fórmulas, diseños y prototipos</v>
          </cell>
        </row>
        <row r="1018">
          <cell r="A1018">
            <v>68219</v>
          </cell>
          <cell r="B1018" t="str">
            <v>Otros activos intangibles</v>
          </cell>
        </row>
        <row r="1019">
          <cell r="A1019">
            <v>6822</v>
          </cell>
          <cell r="B1019" t="str">
            <v>Amortización de intangibles adquiridos – Revaluación</v>
          </cell>
        </row>
        <row r="1020">
          <cell r="A1020">
            <v>68221</v>
          </cell>
          <cell r="B1020" t="str">
            <v>Concesiones, licencias y otros derechos</v>
          </cell>
        </row>
        <row r="1021">
          <cell r="A1021">
            <v>68222</v>
          </cell>
          <cell r="B1021" t="str">
            <v>Patentes y propiedad industrial</v>
          </cell>
        </row>
        <row r="1022">
          <cell r="A1022">
            <v>68223</v>
          </cell>
          <cell r="B1022" t="str">
            <v>Programas de computadora (software)</v>
          </cell>
        </row>
        <row r="1023">
          <cell r="A1023">
            <v>68224</v>
          </cell>
          <cell r="B1023" t="str">
            <v>Costos de exploración y desarrollo</v>
          </cell>
        </row>
        <row r="1024">
          <cell r="A1024">
            <v>68225</v>
          </cell>
          <cell r="B1024" t="str">
            <v>Fórmulas, diseños y prototipos</v>
          </cell>
        </row>
        <row r="1025">
          <cell r="A1025">
            <v>68229</v>
          </cell>
          <cell r="B1025" t="str">
            <v>Otros activos intangibles</v>
          </cell>
        </row>
        <row r="1026">
          <cell r="A1026">
            <v>6823</v>
          </cell>
          <cell r="B1026" t="str">
            <v>Amortización de intangibles generados internamente – Costo</v>
          </cell>
        </row>
        <row r="1027">
          <cell r="A1027">
            <v>68231</v>
          </cell>
          <cell r="B1027" t="str">
            <v>Concesiones, licencias y otros derechos</v>
          </cell>
        </row>
        <row r="1028">
          <cell r="A1028">
            <v>68232</v>
          </cell>
          <cell r="B1028" t="str">
            <v>Patentes y propiedad industrial</v>
          </cell>
        </row>
        <row r="1029">
          <cell r="A1029">
            <v>68233</v>
          </cell>
          <cell r="B1029" t="str">
            <v>Programas de computadora (software)</v>
          </cell>
        </row>
        <row r="1030">
          <cell r="A1030">
            <v>68234</v>
          </cell>
          <cell r="B1030" t="str">
            <v>Costos de exploración y desarrollo</v>
          </cell>
        </row>
        <row r="1031">
          <cell r="A1031">
            <v>68235</v>
          </cell>
          <cell r="B1031" t="str">
            <v>Fórmulas, diseños y prototipos</v>
          </cell>
        </row>
        <row r="1032">
          <cell r="A1032">
            <v>68239</v>
          </cell>
          <cell r="B1032" t="str">
            <v>Otros activos intangibles</v>
          </cell>
        </row>
        <row r="1033">
          <cell r="A1033">
            <v>6824</v>
          </cell>
          <cell r="B1033" t="str">
            <v>Amortización de intangibles generados internamente – Revaluación</v>
          </cell>
        </row>
        <row r="1034">
          <cell r="A1034">
            <v>68241</v>
          </cell>
          <cell r="B1034" t="str">
            <v>Concesiones, licencias y otros derechos</v>
          </cell>
        </row>
        <row r="1035">
          <cell r="A1035">
            <v>68242</v>
          </cell>
          <cell r="B1035" t="str">
            <v>Patentes y propiedad industrial</v>
          </cell>
        </row>
        <row r="1036">
          <cell r="A1036">
            <v>68243</v>
          </cell>
          <cell r="B1036" t="str">
            <v>Programas de computadora (software)</v>
          </cell>
        </row>
        <row r="1037">
          <cell r="A1037">
            <v>68244</v>
          </cell>
          <cell r="B1037" t="str">
            <v>Costos de exploración y desarrollo</v>
          </cell>
        </row>
        <row r="1038">
          <cell r="A1038">
            <v>68245</v>
          </cell>
          <cell r="B1038" t="str">
            <v>Fórmulas, diseños y prototipos</v>
          </cell>
        </row>
        <row r="1039">
          <cell r="A1039">
            <v>68259</v>
          </cell>
          <cell r="B1039" t="str">
            <v>Otros activos intangibles</v>
          </cell>
        </row>
        <row r="1040">
          <cell r="A1040">
            <v>683</v>
          </cell>
          <cell r="B1040" t="str">
            <v>Agotamiento</v>
          </cell>
        </row>
        <row r="1041">
          <cell r="A1041">
            <v>6831</v>
          </cell>
          <cell r="B1041" t="str">
            <v>Agotamiento de recursos naturales adquiridos</v>
          </cell>
        </row>
        <row r="1042">
          <cell r="A1042">
            <v>684</v>
          </cell>
          <cell r="B1042" t="str">
            <v>Valuación de activos</v>
          </cell>
        </row>
        <row r="1043">
          <cell r="A1043">
            <v>6841</v>
          </cell>
          <cell r="B1043" t="str">
            <v>Estimación de cuentas de cobranza dudosa</v>
          </cell>
        </row>
        <row r="1044">
          <cell r="A1044">
            <v>6842</v>
          </cell>
          <cell r="B1044" t="str">
            <v>Desvalorización de existencias</v>
          </cell>
        </row>
        <row r="1045">
          <cell r="A1045">
            <v>6843</v>
          </cell>
          <cell r="B1045" t="str">
            <v>Desvalorización de inversiones mobiliarias</v>
          </cell>
        </row>
        <row r="1046">
          <cell r="A1046">
            <v>685</v>
          </cell>
          <cell r="B1046" t="str">
            <v>Deterioro del valor de los activos</v>
          </cell>
        </row>
        <row r="1047">
          <cell r="A1047">
            <v>6851</v>
          </cell>
          <cell r="B1047" t="str">
            <v>Desvalorización de inversiones inmobiliarias</v>
          </cell>
        </row>
        <row r="1048">
          <cell r="A1048">
            <v>68511</v>
          </cell>
          <cell r="B1048" t="str">
            <v>Edificaciones</v>
          </cell>
        </row>
        <row r="1049">
          <cell r="A1049">
            <v>6852</v>
          </cell>
          <cell r="B1049" t="str">
            <v>Desvalorización de inmuebles maquinaria y equipo</v>
          </cell>
        </row>
        <row r="1050">
          <cell r="A1050">
            <v>68521</v>
          </cell>
          <cell r="B1050" t="str">
            <v>Edificaciones</v>
          </cell>
        </row>
        <row r="1051">
          <cell r="A1051">
            <v>68522</v>
          </cell>
          <cell r="B1051" t="str">
            <v>Maquinarias y equipos de explotación</v>
          </cell>
        </row>
        <row r="1052">
          <cell r="A1052">
            <v>68523</v>
          </cell>
          <cell r="B1052" t="str">
            <v>Equipo de transporte</v>
          </cell>
        </row>
        <row r="1053">
          <cell r="A1053">
            <v>68524</v>
          </cell>
          <cell r="B1053" t="str">
            <v>Muebles y enseres</v>
          </cell>
        </row>
        <row r="1054">
          <cell r="A1054">
            <v>68525</v>
          </cell>
          <cell r="B1054" t="str">
            <v>Equipos diversos</v>
          </cell>
        </row>
        <row r="1055">
          <cell r="A1055">
            <v>68526</v>
          </cell>
          <cell r="B1055" t="str">
            <v>Herramientas y unidades de reemplazo</v>
          </cell>
        </row>
        <row r="1056">
          <cell r="A1056">
            <v>6853</v>
          </cell>
          <cell r="B1056" t="str">
            <v>Desvalorización de intangibles</v>
          </cell>
        </row>
        <row r="1057">
          <cell r="A1057">
            <v>68531</v>
          </cell>
          <cell r="B1057" t="str">
            <v>Concesiones, licencias y otros derechos</v>
          </cell>
        </row>
        <row r="1058">
          <cell r="A1058">
            <v>68532</v>
          </cell>
          <cell r="B1058" t="str">
            <v>Patentes y propiedad industrial</v>
          </cell>
        </row>
        <row r="1059">
          <cell r="A1059">
            <v>68533</v>
          </cell>
          <cell r="B1059" t="str">
            <v>Programas de computadora (software)</v>
          </cell>
        </row>
        <row r="1060">
          <cell r="A1060">
            <v>68534</v>
          </cell>
          <cell r="B1060" t="str">
            <v>Costos de exploración y desarrollo</v>
          </cell>
        </row>
        <row r="1061">
          <cell r="A1061">
            <v>68535</v>
          </cell>
          <cell r="B1061" t="str">
            <v>Fórmulas, diseños y prototipos</v>
          </cell>
        </row>
        <row r="1062">
          <cell r="A1062">
            <v>68536</v>
          </cell>
          <cell r="B1062" t="str">
            <v>Otros activos intangibles</v>
          </cell>
        </row>
        <row r="1063">
          <cell r="A1063">
            <v>6854</v>
          </cell>
          <cell r="B1063" t="str">
            <v>Desvalorización de activos biológicos en producción</v>
          </cell>
        </row>
        <row r="1064">
          <cell r="A1064">
            <v>68541</v>
          </cell>
          <cell r="B1064" t="str">
            <v>Activos biológicos de origen animal</v>
          </cell>
        </row>
        <row r="1065">
          <cell r="A1065">
            <v>68542</v>
          </cell>
          <cell r="B1065" t="str">
            <v>Activos biológicos de origen vegetal</v>
          </cell>
        </row>
        <row r="1066">
          <cell r="A1066">
            <v>686</v>
          </cell>
          <cell r="B1066" t="str">
            <v>Provisiones</v>
          </cell>
        </row>
        <row r="1067">
          <cell r="A1067">
            <v>6861</v>
          </cell>
          <cell r="B1067" t="str">
            <v>Provisión para litigios</v>
          </cell>
        </row>
        <row r="1068">
          <cell r="A1068">
            <v>68611</v>
          </cell>
          <cell r="B1068" t="str">
            <v>Provisión para litigios – Costo</v>
          </cell>
        </row>
        <row r="1069">
          <cell r="A1069">
            <v>68612</v>
          </cell>
          <cell r="B1069" t="str">
            <v>Provisión para litigios – Actualización financiera</v>
          </cell>
        </row>
        <row r="1070">
          <cell r="A1070">
            <v>6862</v>
          </cell>
          <cell r="B1070" t="str">
            <v>Provisión por desmantelamiento, retiro o rehabilitación del inmovilizado</v>
          </cell>
        </row>
        <row r="1071">
          <cell r="A1071">
            <v>68621</v>
          </cell>
          <cell r="B1071" t="str">
            <v>Provisión por desmantelamiento, retiro o rehabilitación del inmovilizado – Costo</v>
          </cell>
        </row>
        <row r="1072">
          <cell r="A1072">
            <v>68622</v>
          </cell>
          <cell r="B1072" t="str">
            <v>Provisión por desmantelamiento, retiro o rehabilitación del inmovilizado – Actualización financiera</v>
          </cell>
        </row>
        <row r="1073">
          <cell r="A1073">
            <v>6863</v>
          </cell>
          <cell r="B1073" t="str">
            <v>Provisión para reestructuraciones</v>
          </cell>
        </row>
        <row r="1074">
          <cell r="A1074">
            <v>6864</v>
          </cell>
          <cell r="B1074" t="str">
            <v>Provisión para protección y remediación del medio ambiente</v>
          </cell>
        </row>
        <row r="1075">
          <cell r="A1075">
            <v>6865</v>
          </cell>
          <cell r="B1075" t="str">
            <v>Provisión para gastos de responsabilidad social</v>
          </cell>
        </row>
        <row r="1076">
          <cell r="A1076">
            <v>6869</v>
          </cell>
          <cell r="B1076" t="str">
            <v>Otras provisiones</v>
          </cell>
        </row>
        <row r="1077">
          <cell r="A1077">
            <v>69</v>
          </cell>
          <cell r="B1077" t="str">
            <v>COSTO DE VENTAS</v>
          </cell>
        </row>
        <row r="1078">
          <cell r="A1078">
            <v>691</v>
          </cell>
          <cell r="B1078" t="str">
            <v>Mercaderías</v>
          </cell>
        </row>
        <row r="1079">
          <cell r="A1079">
            <v>6911</v>
          </cell>
          <cell r="B1079" t="str">
            <v>Mercaderías manufacturadas</v>
          </cell>
        </row>
        <row r="1080">
          <cell r="A1080">
            <v>69111</v>
          </cell>
          <cell r="B1080" t="str">
            <v>Terceros</v>
          </cell>
        </row>
        <row r="1081">
          <cell r="A1081">
            <v>69112</v>
          </cell>
          <cell r="B1081" t="str">
            <v>Relacionadas</v>
          </cell>
        </row>
        <row r="1082">
          <cell r="A1082">
            <v>6912</v>
          </cell>
          <cell r="B1082" t="str">
            <v>Mercaderías de extracción</v>
          </cell>
        </row>
        <row r="1083">
          <cell r="A1083">
            <v>69121</v>
          </cell>
          <cell r="B1083" t="str">
            <v>Terceros</v>
          </cell>
        </row>
        <row r="1084">
          <cell r="A1084">
            <v>69122</v>
          </cell>
          <cell r="B1084" t="str">
            <v>Relacionadas</v>
          </cell>
        </row>
        <row r="1085">
          <cell r="A1085">
            <v>6913</v>
          </cell>
          <cell r="B1085" t="str">
            <v>Mercaderías agropecuarias y piscícolas</v>
          </cell>
        </row>
        <row r="1086">
          <cell r="A1086">
            <v>69131</v>
          </cell>
          <cell r="B1086" t="str">
            <v>Terceros</v>
          </cell>
        </row>
        <row r="1087">
          <cell r="A1087">
            <v>69132</v>
          </cell>
          <cell r="B1087" t="str">
            <v>Relacionadas</v>
          </cell>
        </row>
        <row r="1088">
          <cell r="A1088">
            <v>6914</v>
          </cell>
          <cell r="B1088" t="str">
            <v xml:space="preserve"> Mercaderías inmuebles</v>
          </cell>
        </row>
        <row r="1089">
          <cell r="A1089">
            <v>69141</v>
          </cell>
          <cell r="B1089" t="str">
            <v>Terceros</v>
          </cell>
        </row>
        <row r="1090">
          <cell r="A1090">
            <v>69142</v>
          </cell>
          <cell r="B1090" t="str">
            <v>Relacionadas</v>
          </cell>
        </row>
        <row r="1091">
          <cell r="A1091">
            <v>6915</v>
          </cell>
          <cell r="B1091" t="str">
            <v>Otras mercaderías</v>
          </cell>
        </row>
        <row r="1092">
          <cell r="A1092">
            <v>69151</v>
          </cell>
          <cell r="B1092" t="str">
            <v>Terceros</v>
          </cell>
        </row>
        <row r="1093">
          <cell r="A1093">
            <v>69152</v>
          </cell>
          <cell r="B1093" t="str">
            <v>Relacionadas</v>
          </cell>
        </row>
        <row r="1094">
          <cell r="A1094">
            <v>692</v>
          </cell>
          <cell r="B1094" t="str">
            <v>Productos terminados</v>
          </cell>
        </row>
        <row r="1095">
          <cell r="A1095">
            <v>6921</v>
          </cell>
          <cell r="B1095" t="str">
            <v>Productos manufacturados</v>
          </cell>
        </row>
        <row r="1096">
          <cell r="A1096">
            <v>69211</v>
          </cell>
          <cell r="B1096" t="str">
            <v>Terceros</v>
          </cell>
        </row>
        <row r="1097">
          <cell r="A1097">
            <v>69212</v>
          </cell>
          <cell r="B1097" t="str">
            <v>Relacionadas</v>
          </cell>
        </row>
        <row r="1098">
          <cell r="A1098">
            <v>6922</v>
          </cell>
          <cell r="B1098" t="str">
            <v>Productos de extracción terminados</v>
          </cell>
        </row>
        <row r="1099">
          <cell r="A1099">
            <v>69221</v>
          </cell>
          <cell r="B1099" t="str">
            <v>Terceros</v>
          </cell>
        </row>
        <row r="1100">
          <cell r="A1100">
            <v>69222</v>
          </cell>
          <cell r="B1100" t="str">
            <v>Relacionadas</v>
          </cell>
        </row>
        <row r="1101">
          <cell r="A1101">
            <v>6923</v>
          </cell>
          <cell r="B1101" t="str">
            <v>Productos agropecuarios y piscícolas terminados</v>
          </cell>
        </row>
        <row r="1102">
          <cell r="A1102">
            <v>69231</v>
          </cell>
          <cell r="B1102" t="str">
            <v>Terceros</v>
          </cell>
        </row>
        <row r="1103">
          <cell r="A1103">
            <v>69232</v>
          </cell>
          <cell r="B1103" t="str">
            <v>Relacionadas</v>
          </cell>
        </row>
        <row r="1104">
          <cell r="A1104">
            <v>6924</v>
          </cell>
          <cell r="B1104" t="str">
            <v>Productos inmuebles terminados</v>
          </cell>
        </row>
        <row r="1105">
          <cell r="A1105">
            <v>69241</v>
          </cell>
          <cell r="B1105" t="str">
            <v>Terceros</v>
          </cell>
        </row>
        <row r="1106">
          <cell r="A1106">
            <v>69242</v>
          </cell>
          <cell r="B1106" t="str">
            <v>Relacionadas</v>
          </cell>
        </row>
        <row r="1107">
          <cell r="A1107">
            <v>6925</v>
          </cell>
          <cell r="B1107" t="str">
            <v>Existencias de servicios terminados</v>
          </cell>
        </row>
        <row r="1108">
          <cell r="A1108">
            <v>69251</v>
          </cell>
          <cell r="B1108" t="str">
            <v>Terceros</v>
          </cell>
        </row>
        <row r="1109">
          <cell r="A1109">
            <v>69252</v>
          </cell>
          <cell r="B1109" t="str">
            <v>Relacionadas</v>
          </cell>
        </row>
        <row r="1110">
          <cell r="A1110">
            <v>6926</v>
          </cell>
          <cell r="B1110" t="str">
            <v>Costos de financiación – Productos terminados</v>
          </cell>
        </row>
        <row r="1111">
          <cell r="A1111">
            <v>6926</v>
          </cell>
          <cell r="B1111" t="str">
            <v>Terceros</v>
          </cell>
        </row>
        <row r="1112">
          <cell r="A1112">
            <v>69262</v>
          </cell>
          <cell r="B1112" t="str">
            <v>Relacionadas</v>
          </cell>
        </row>
        <row r="1113">
          <cell r="A1113">
            <v>693</v>
          </cell>
          <cell r="B1113" t="str">
            <v>Subproductos, desechos y desperdicios</v>
          </cell>
        </row>
        <row r="1114">
          <cell r="A1114">
            <v>6931</v>
          </cell>
          <cell r="B1114" t="str">
            <v>Subproductos</v>
          </cell>
        </row>
        <row r="1115">
          <cell r="A1115">
            <v>69311</v>
          </cell>
          <cell r="B1115" t="str">
            <v>Terceros</v>
          </cell>
        </row>
        <row r="1116">
          <cell r="A1116">
            <v>69312</v>
          </cell>
          <cell r="B1116" t="str">
            <v>Relacionadas</v>
          </cell>
        </row>
        <row r="1117">
          <cell r="A1117">
            <v>6932</v>
          </cell>
          <cell r="B1117" t="str">
            <v>Desechos y desperdicios</v>
          </cell>
        </row>
        <row r="1118">
          <cell r="A1118">
            <v>69321</v>
          </cell>
          <cell r="B1118" t="str">
            <v>Terceros</v>
          </cell>
        </row>
        <row r="1119">
          <cell r="A1119">
            <v>69322</v>
          </cell>
          <cell r="B1119" t="str">
            <v>Relacionadas</v>
          </cell>
        </row>
        <row r="1120">
          <cell r="A1120">
            <v>694</v>
          </cell>
          <cell r="B1120" t="str">
            <v>Servicios</v>
          </cell>
        </row>
        <row r="1121">
          <cell r="A1121">
            <v>6941</v>
          </cell>
          <cell r="B1121" t="str">
            <v>Terceros</v>
          </cell>
        </row>
        <row r="1122">
          <cell r="A1122">
            <v>6942</v>
          </cell>
          <cell r="B1122" t="str">
            <v>Relacionadas</v>
          </cell>
        </row>
        <row r="1123">
          <cell r="A1123">
            <v>70</v>
          </cell>
          <cell r="B1123" t="str">
            <v>VENTAS</v>
          </cell>
        </row>
        <row r="1124">
          <cell r="A1124">
            <v>701</v>
          </cell>
          <cell r="B1124" t="str">
            <v>Mercaderías</v>
          </cell>
        </row>
        <row r="1125">
          <cell r="A1125">
            <v>7011</v>
          </cell>
          <cell r="B1125" t="str">
            <v xml:space="preserve"> Mercaderías manufacturadas</v>
          </cell>
        </row>
        <row r="1126">
          <cell r="A1126">
            <v>70111</v>
          </cell>
          <cell r="B1126" t="str">
            <v>Terceros</v>
          </cell>
        </row>
        <row r="1127">
          <cell r="A1127">
            <v>70112</v>
          </cell>
          <cell r="B1127" t="str">
            <v>Relacionadas</v>
          </cell>
        </row>
        <row r="1128">
          <cell r="A1128">
            <v>7012</v>
          </cell>
          <cell r="B1128" t="str">
            <v>Mercaderías de extracción</v>
          </cell>
        </row>
        <row r="1129">
          <cell r="A1129">
            <v>70121</v>
          </cell>
          <cell r="B1129" t="str">
            <v>Terceros</v>
          </cell>
        </row>
        <row r="1130">
          <cell r="A1130">
            <v>70122</v>
          </cell>
          <cell r="B1130" t="str">
            <v>Relacionadas</v>
          </cell>
        </row>
        <row r="1131">
          <cell r="A1131">
            <v>7013</v>
          </cell>
          <cell r="B1131" t="str">
            <v>Mercaderías agropecuarias y piscícolas</v>
          </cell>
        </row>
        <row r="1132">
          <cell r="A1132">
            <v>70131</v>
          </cell>
          <cell r="B1132" t="str">
            <v>Terceros</v>
          </cell>
        </row>
        <row r="1133">
          <cell r="A1133">
            <v>70132</v>
          </cell>
          <cell r="B1133" t="str">
            <v>Relacionadas</v>
          </cell>
        </row>
        <row r="1134">
          <cell r="A1134">
            <v>7014</v>
          </cell>
          <cell r="B1134" t="str">
            <v>Mercaderías inmuebles</v>
          </cell>
        </row>
        <row r="1135">
          <cell r="A1135">
            <v>70141</v>
          </cell>
          <cell r="B1135" t="str">
            <v>Terceros</v>
          </cell>
        </row>
        <row r="1136">
          <cell r="A1136">
            <v>70142</v>
          </cell>
          <cell r="B1136" t="str">
            <v>Relacionadas</v>
          </cell>
        </row>
        <row r="1137">
          <cell r="A1137">
            <v>7015</v>
          </cell>
          <cell r="B1137" t="str">
            <v>Mercaderías – Otras</v>
          </cell>
        </row>
        <row r="1138">
          <cell r="A1138">
            <v>70151</v>
          </cell>
          <cell r="B1138" t="str">
            <v>Terceros</v>
          </cell>
        </row>
        <row r="1139">
          <cell r="A1139">
            <v>70152</v>
          </cell>
          <cell r="B1139" t="str">
            <v>Relacionadas</v>
          </cell>
        </row>
        <row r="1140">
          <cell r="A1140">
            <v>702</v>
          </cell>
          <cell r="B1140" t="str">
            <v>Productos terminados</v>
          </cell>
        </row>
        <row r="1141">
          <cell r="A1141">
            <v>7021</v>
          </cell>
          <cell r="B1141" t="str">
            <v>Productos manufacturados</v>
          </cell>
        </row>
        <row r="1142">
          <cell r="A1142">
            <v>70211</v>
          </cell>
          <cell r="B1142" t="str">
            <v>Terceros</v>
          </cell>
        </row>
        <row r="1143">
          <cell r="A1143">
            <v>70212</v>
          </cell>
          <cell r="B1143" t="str">
            <v>Relacionadas</v>
          </cell>
        </row>
        <row r="1144">
          <cell r="A1144">
            <v>7022</v>
          </cell>
          <cell r="B1144" t="str">
            <v>Productos de extracción terminados</v>
          </cell>
        </row>
        <row r="1145">
          <cell r="A1145">
            <v>70221</v>
          </cell>
          <cell r="B1145" t="str">
            <v>Terceros</v>
          </cell>
        </row>
        <row r="1146">
          <cell r="A1146">
            <v>70222</v>
          </cell>
          <cell r="B1146" t="str">
            <v>Relacionadas</v>
          </cell>
        </row>
        <row r="1147">
          <cell r="A1147">
            <v>7023</v>
          </cell>
          <cell r="B1147" t="str">
            <v>Productos agropecuarios y piscícolas terminados</v>
          </cell>
        </row>
        <row r="1148">
          <cell r="A1148">
            <v>70231</v>
          </cell>
          <cell r="B1148" t="str">
            <v>Terceros</v>
          </cell>
        </row>
        <row r="1149">
          <cell r="A1149">
            <v>70232</v>
          </cell>
          <cell r="B1149" t="str">
            <v>Relacionadas</v>
          </cell>
        </row>
        <row r="1150">
          <cell r="A1150">
            <v>7024</v>
          </cell>
          <cell r="B1150" t="str">
            <v>Productos inmuebles terminados</v>
          </cell>
        </row>
        <row r="1151">
          <cell r="A1151">
            <v>70241</v>
          </cell>
          <cell r="B1151" t="str">
            <v>Terceros</v>
          </cell>
        </row>
        <row r="1152">
          <cell r="A1152">
            <v>70242</v>
          </cell>
          <cell r="B1152" t="str">
            <v>Relacionadas</v>
          </cell>
        </row>
        <row r="1153">
          <cell r="A1153">
            <v>7025</v>
          </cell>
          <cell r="B1153" t="str">
            <v>Existencias de servicios terminados</v>
          </cell>
        </row>
        <row r="1154">
          <cell r="A1154">
            <v>70251</v>
          </cell>
          <cell r="B1154" t="str">
            <v>Terceros</v>
          </cell>
        </row>
        <row r="1155">
          <cell r="A1155">
            <v>70252</v>
          </cell>
          <cell r="B1155" t="str">
            <v>Relacionadas</v>
          </cell>
        </row>
        <row r="1156">
          <cell r="A1156">
            <v>703</v>
          </cell>
          <cell r="B1156" t="str">
            <v>Subproductos, desechos y desperdicios</v>
          </cell>
        </row>
        <row r="1157">
          <cell r="A1157">
            <v>7031</v>
          </cell>
          <cell r="B1157" t="str">
            <v>Subproductos</v>
          </cell>
        </row>
        <row r="1158">
          <cell r="A1158">
            <v>70311</v>
          </cell>
          <cell r="B1158" t="str">
            <v>Terceros</v>
          </cell>
        </row>
        <row r="1159">
          <cell r="A1159">
            <v>70312</v>
          </cell>
          <cell r="B1159" t="str">
            <v>Relacionadas</v>
          </cell>
        </row>
        <row r="1160">
          <cell r="A1160">
            <v>7032</v>
          </cell>
          <cell r="B1160" t="str">
            <v>Desechos y desperdicios</v>
          </cell>
        </row>
        <row r="1161">
          <cell r="A1161">
            <v>70321</v>
          </cell>
          <cell r="B1161" t="str">
            <v>Terceros</v>
          </cell>
        </row>
        <row r="1162">
          <cell r="A1162">
            <v>70322</v>
          </cell>
          <cell r="B1162" t="str">
            <v>Relacionadas</v>
          </cell>
        </row>
        <row r="1163">
          <cell r="A1163">
            <v>704</v>
          </cell>
          <cell r="B1163" t="str">
            <v>Prestación de servicios</v>
          </cell>
        </row>
        <row r="1164">
          <cell r="A1164">
            <v>7041</v>
          </cell>
          <cell r="B1164" t="str">
            <v>Terceros</v>
          </cell>
        </row>
        <row r="1165">
          <cell r="A1165">
            <v>7042</v>
          </cell>
          <cell r="B1165" t="str">
            <v>Relacionadas</v>
          </cell>
        </row>
        <row r="1166">
          <cell r="A1166">
            <v>709</v>
          </cell>
          <cell r="B1166" t="str">
            <v>Devoluciones sobre ventas</v>
          </cell>
        </row>
        <row r="1167">
          <cell r="A1167">
            <v>7091</v>
          </cell>
          <cell r="B1167" t="str">
            <v>Mercaderías – Terceros</v>
          </cell>
        </row>
        <row r="1168">
          <cell r="A1168">
            <v>70911</v>
          </cell>
          <cell r="B1168" t="str">
            <v>Mercaderías manufacturadas</v>
          </cell>
        </row>
        <row r="1169">
          <cell r="A1169">
            <v>70912</v>
          </cell>
          <cell r="B1169" t="str">
            <v>Mercaderías de extracción</v>
          </cell>
        </row>
        <row r="1170">
          <cell r="A1170">
            <v>70913</v>
          </cell>
          <cell r="B1170" t="str">
            <v>Mercaderías agropecuarias y piscícolas</v>
          </cell>
        </row>
        <row r="1171">
          <cell r="A1171">
            <v>70914</v>
          </cell>
          <cell r="B1171" t="str">
            <v>Mercaderías inmuebles</v>
          </cell>
        </row>
        <row r="1172">
          <cell r="A1172">
            <v>70915</v>
          </cell>
          <cell r="B1172" t="str">
            <v>Mercaderías – Otras</v>
          </cell>
        </row>
        <row r="1173">
          <cell r="A1173">
            <v>7092</v>
          </cell>
          <cell r="B1173" t="str">
            <v>Mercaderías – Relacionadas</v>
          </cell>
        </row>
        <row r="1174">
          <cell r="A1174">
            <v>70921</v>
          </cell>
          <cell r="B1174" t="str">
            <v>Mercaderías manufacturadas</v>
          </cell>
        </row>
        <row r="1175">
          <cell r="A1175">
            <v>70922</v>
          </cell>
          <cell r="B1175" t="str">
            <v>Mercaderías de extracción</v>
          </cell>
        </row>
        <row r="1176">
          <cell r="A1176">
            <v>70923</v>
          </cell>
          <cell r="B1176" t="str">
            <v>Mercaderías agropecuarias y piscícolas</v>
          </cell>
        </row>
        <row r="1177">
          <cell r="A1177">
            <v>70924</v>
          </cell>
          <cell r="B1177" t="str">
            <v>Mercaderías inmuebles</v>
          </cell>
        </row>
        <row r="1178">
          <cell r="A1178">
            <v>70925</v>
          </cell>
          <cell r="B1178" t="str">
            <v>Mercaderías – Otras</v>
          </cell>
        </row>
        <row r="1179">
          <cell r="A1179">
            <v>7093</v>
          </cell>
          <cell r="B1179" t="str">
            <v>Productos terminados – Terceros</v>
          </cell>
        </row>
        <row r="1180">
          <cell r="A1180">
            <v>70931</v>
          </cell>
          <cell r="B1180" t="str">
            <v>Productos manufacturados</v>
          </cell>
        </row>
        <row r="1181">
          <cell r="A1181">
            <v>70932</v>
          </cell>
          <cell r="B1181" t="str">
            <v>Productos de extracción terminados</v>
          </cell>
        </row>
        <row r="1182">
          <cell r="A1182">
            <v>70933</v>
          </cell>
          <cell r="B1182" t="str">
            <v>Productos agropecuarios y piscícolas terminados</v>
          </cell>
        </row>
        <row r="1183">
          <cell r="A1183">
            <v>70934</v>
          </cell>
          <cell r="B1183" t="str">
            <v>Productos inmuebles terminados</v>
          </cell>
        </row>
        <row r="1184">
          <cell r="A1184">
            <v>70935</v>
          </cell>
          <cell r="B1184" t="str">
            <v>Existencias de servicios terminados</v>
          </cell>
        </row>
        <row r="1185">
          <cell r="A1185">
            <v>7094</v>
          </cell>
          <cell r="B1185" t="str">
            <v>Productos terminados – Relacionadas</v>
          </cell>
        </row>
        <row r="1186">
          <cell r="A1186">
            <v>70941</v>
          </cell>
          <cell r="B1186" t="str">
            <v>Productos manufacturados</v>
          </cell>
        </row>
        <row r="1187">
          <cell r="A1187">
            <v>70942</v>
          </cell>
          <cell r="B1187" t="str">
            <v>Productos de extracción terminados</v>
          </cell>
        </row>
        <row r="1188">
          <cell r="A1188">
            <v>70943</v>
          </cell>
          <cell r="B1188" t="str">
            <v>Productos agropecuarios y piscícolas terminados</v>
          </cell>
        </row>
        <row r="1189">
          <cell r="A1189">
            <v>70944</v>
          </cell>
          <cell r="B1189" t="str">
            <v>Productos inmuebles terminados</v>
          </cell>
        </row>
        <row r="1190">
          <cell r="A1190">
            <v>70945</v>
          </cell>
          <cell r="B1190" t="str">
            <v>Existencias de servicios terminados</v>
          </cell>
        </row>
        <row r="1191">
          <cell r="A1191">
            <v>7095</v>
          </cell>
          <cell r="B1191" t="str">
            <v>Subproductos, desechos y desperdicios – Terceros</v>
          </cell>
        </row>
        <row r="1192">
          <cell r="A1192">
            <v>70931</v>
          </cell>
          <cell r="B1192" t="str">
            <v>Subproductos</v>
          </cell>
        </row>
        <row r="1193">
          <cell r="A1193">
            <v>70932</v>
          </cell>
          <cell r="B1193" t="str">
            <v>Desechos y desperdicios</v>
          </cell>
        </row>
        <row r="1194">
          <cell r="A1194">
            <v>7096</v>
          </cell>
          <cell r="B1194" t="str">
            <v>Subproductos, desechos y desperdicios – Relacionadas</v>
          </cell>
        </row>
        <row r="1195">
          <cell r="A1195">
            <v>70931</v>
          </cell>
          <cell r="B1195" t="str">
            <v>Subproductos</v>
          </cell>
        </row>
        <row r="1196">
          <cell r="A1196">
            <v>70932</v>
          </cell>
          <cell r="B1196" t="str">
            <v>Desechos y desperdicios</v>
          </cell>
        </row>
        <row r="1197">
          <cell r="A1197">
            <v>7097</v>
          </cell>
          <cell r="B1197" t="str">
            <v>Prestación de servicios</v>
          </cell>
        </row>
        <row r="1198">
          <cell r="A1198">
            <v>70971</v>
          </cell>
          <cell r="B1198" t="str">
            <v>Terceros</v>
          </cell>
        </row>
        <row r="1199">
          <cell r="A1199">
            <v>70972</v>
          </cell>
          <cell r="B1199" t="str">
            <v>Relacionadas</v>
          </cell>
        </row>
        <row r="1200">
          <cell r="A1200">
            <v>71</v>
          </cell>
          <cell r="B1200" t="str">
            <v>VARIACIÓN DE LA PRODUCCIÓN ALMACENADA</v>
          </cell>
        </row>
        <row r="1201">
          <cell r="A1201">
            <v>711</v>
          </cell>
          <cell r="B1201" t="str">
            <v>Variación de productos terminados</v>
          </cell>
        </row>
        <row r="1202">
          <cell r="A1202">
            <v>7111</v>
          </cell>
          <cell r="B1202" t="str">
            <v>Productos manufacturados</v>
          </cell>
        </row>
        <row r="1203">
          <cell r="A1203">
            <v>7112</v>
          </cell>
          <cell r="B1203" t="str">
            <v>Productos de extracción terminados</v>
          </cell>
        </row>
        <row r="1204">
          <cell r="A1204">
            <v>7113</v>
          </cell>
          <cell r="B1204" t="str">
            <v>Productos agropecuarios y  piscícolas terminados</v>
          </cell>
        </row>
        <row r="1205">
          <cell r="A1205">
            <v>7114</v>
          </cell>
          <cell r="B1205" t="str">
            <v>Productos inmuebles terminados</v>
          </cell>
        </row>
        <row r="1206">
          <cell r="A1206">
            <v>7115</v>
          </cell>
          <cell r="B1206" t="str">
            <v>Existencias de servicios terminados</v>
          </cell>
        </row>
        <row r="1207">
          <cell r="A1207">
            <v>712</v>
          </cell>
          <cell r="B1207" t="str">
            <v>Variación de subproductos, desechos y desperdicios</v>
          </cell>
        </row>
        <row r="1208">
          <cell r="A1208">
            <v>7121</v>
          </cell>
          <cell r="B1208" t="str">
            <v>Subproductos</v>
          </cell>
        </row>
        <row r="1209">
          <cell r="A1209">
            <v>7122</v>
          </cell>
          <cell r="B1209" t="str">
            <v>Desechos y desperdicios</v>
          </cell>
        </row>
        <row r="1210">
          <cell r="A1210">
            <v>713</v>
          </cell>
          <cell r="B1210" t="str">
            <v>Variación de productos en proceso</v>
          </cell>
        </row>
        <row r="1211">
          <cell r="A1211">
            <v>7131</v>
          </cell>
          <cell r="B1211" t="str">
            <v>Productos en proceso de manufactura</v>
          </cell>
        </row>
        <row r="1212">
          <cell r="A1212">
            <v>7132</v>
          </cell>
          <cell r="B1212" t="str">
            <v>Productos extraídos en proceso de transformación</v>
          </cell>
        </row>
        <row r="1213">
          <cell r="A1213">
            <v>7133</v>
          </cell>
          <cell r="B1213" t="str">
            <v>Productos agropecuarios y piscícolas en proceso</v>
          </cell>
        </row>
        <row r="1214">
          <cell r="A1214">
            <v>7134</v>
          </cell>
          <cell r="B1214" t="str">
            <v>Productos inmuebles en proceso</v>
          </cell>
        </row>
        <row r="1215">
          <cell r="A1215">
            <v>7135</v>
          </cell>
          <cell r="B1215" t="str">
            <v>Existencias de servicios en proceso</v>
          </cell>
        </row>
        <row r="1216">
          <cell r="A1216">
            <v>7138</v>
          </cell>
          <cell r="B1216" t="str">
            <v>Otros productos en proceso</v>
          </cell>
        </row>
        <row r="1217">
          <cell r="A1217">
            <v>714</v>
          </cell>
          <cell r="B1217" t="str">
            <v>Variación de envases y embalajes</v>
          </cell>
        </row>
        <row r="1218">
          <cell r="A1218">
            <v>7141</v>
          </cell>
          <cell r="B1218" t="str">
            <v>Envases</v>
          </cell>
        </row>
        <row r="1219">
          <cell r="A1219">
            <v>7142</v>
          </cell>
          <cell r="B1219" t="str">
            <v>Embalajes</v>
          </cell>
        </row>
        <row r="1220">
          <cell r="A1220">
            <v>715</v>
          </cell>
          <cell r="B1220" t="str">
            <v>Variación de existencias de servicios</v>
          </cell>
        </row>
        <row r="1221">
          <cell r="A1221">
            <v>72</v>
          </cell>
          <cell r="B1221" t="str">
            <v>PRODUCCIÓN DE ACTIVO INMOVILIZADO</v>
          </cell>
        </row>
        <row r="1222">
          <cell r="A1222">
            <v>721</v>
          </cell>
          <cell r="B1222" t="str">
            <v>Inversiones inmobiliarias</v>
          </cell>
        </row>
        <row r="1223">
          <cell r="A1223">
            <v>7211</v>
          </cell>
          <cell r="B1223" t="str">
            <v>Edificaciones</v>
          </cell>
        </row>
        <row r="1224">
          <cell r="A1224">
            <v>722</v>
          </cell>
          <cell r="B1224" t="str">
            <v>Inmuebles, maquinaria y equipo</v>
          </cell>
        </row>
        <row r="1225">
          <cell r="A1225">
            <v>7221</v>
          </cell>
          <cell r="B1225" t="str">
            <v>Edificaciones</v>
          </cell>
        </row>
        <row r="1226">
          <cell r="A1226">
            <v>7222</v>
          </cell>
          <cell r="B1226" t="str">
            <v>Maquinarias y otros equipos de explotación</v>
          </cell>
        </row>
        <row r="1227">
          <cell r="A1227">
            <v>7223</v>
          </cell>
          <cell r="B1227" t="str">
            <v>Equipo de transporte</v>
          </cell>
        </row>
        <row r="1228">
          <cell r="A1228">
            <v>7224</v>
          </cell>
          <cell r="B1228" t="str">
            <v>Muebles y enseres</v>
          </cell>
        </row>
        <row r="1229">
          <cell r="A1229">
            <v>7225</v>
          </cell>
          <cell r="B1229" t="str">
            <v>Equipos diversos</v>
          </cell>
        </row>
        <row r="1230">
          <cell r="A1230">
            <v>7226</v>
          </cell>
          <cell r="B1230" t="str">
            <v>Equipo de comunicación</v>
          </cell>
        </row>
        <row r="1231">
          <cell r="A1231">
            <v>7227</v>
          </cell>
          <cell r="B1231" t="str">
            <v>Equipo de seguridad</v>
          </cell>
        </row>
        <row r="1232">
          <cell r="A1232">
            <v>7228</v>
          </cell>
          <cell r="B1232" t="str">
            <v>Otros equipos</v>
          </cell>
        </row>
        <row r="1233">
          <cell r="A1233">
            <v>723</v>
          </cell>
          <cell r="B1233" t="str">
            <v>Intangibles</v>
          </cell>
        </row>
        <row r="1234">
          <cell r="A1234">
            <v>7231</v>
          </cell>
          <cell r="B1234" t="str">
            <v>Programas de computadora (software)</v>
          </cell>
        </row>
        <row r="1235">
          <cell r="A1235">
            <v>7232</v>
          </cell>
          <cell r="B1235" t="str">
            <v>Costos de exploración y desarrollo</v>
          </cell>
        </row>
        <row r="1236">
          <cell r="A1236">
            <v>7233</v>
          </cell>
          <cell r="B1236" t="str">
            <v>Fórmulas, diseños y prototipos</v>
          </cell>
        </row>
        <row r="1237">
          <cell r="A1237">
            <v>724</v>
          </cell>
          <cell r="B1237" t="str">
            <v>Activos biológicos</v>
          </cell>
        </row>
        <row r="1238">
          <cell r="A1238">
            <v>7241</v>
          </cell>
          <cell r="B1238" t="str">
            <v>Activos biológicos en desarrollo de origen animal</v>
          </cell>
        </row>
        <row r="1239">
          <cell r="A1239">
            <v>7242</v>
          </cell>
          <cell r="B1239" t="str">
            <v>Activos biológicos en desarrollo de origen vegetal</v>
          </cell>
        </row>
        <row r="1240">
          <cell r="A1240">
            <v>745</v>
          </cell>
          <cell r="B1240" t="str">
            <v>Costos de financiación capitalizados</v>
          </cell>
        </row>
        <row r="1241">
          <cell r="A1241">
            <v>7251</v>
          </cell>
          <cell r="B1241" t="str">
            <v>Costos de financiación – Inversiones inmobiliarias</v>
          </cell>
        </row>
        <row r="1242">
          <cell r="A1242">
            <v>72511</v>
          </cell>
          <cell r="B1242" t="str">
            <v>Costos de financiación –Inversiones inmobiliarias –Edificaciones</v>
          </cell>
        </row>
        <row r="1243">
          <cell r="A1243">
            <v>7252</v>
          </cell>
          <cell r="B1243" t="str">
            <v>Costos de financiación – inmuebles, maquinaria y equipo</v>
          </cell>
        </row>
        <row r="1244">
          <cell r="A1244">
            <v>72521</v>
          </cell>
          <cell r="B1244" t="str">
            <v>Edificaciones</v>
          </cell>
        </row>
        <row r="1245">
          <cell r="A1245">
            <v>72522</v>
          </cell>
          <cell r="B1245" t="str">
            <v>Maquinarias y otros equipos de explotación</v>
          </cell>
        </row>
        <row r="1246">
          <cell r="A1246">
            <v>7253</v>
          </cell>
          <cell r="B1246" t="str">
            <v>Costos de financiación – Intangibles</v>
          </cell>
        </row>
        <row r="1247">
          <cell r="A1247">
            <v>7254</v>
          </cell>
          <cell r="B1247" t="str">
            <v>Costos de financiación – Activos biológicos en desarrollo</v>
          </cell>
        </row>
        <row r="1248">
          <cell r="A1248">
            <v>72541</v>
          </cell>
          <cell r="B1248" t="str">
            <v>Activos biológicos de origen animal</v>
          </cell>
        </row>
        <row r="1249">
          <cell r="A1249">
            <v>72542</v>
          </cell>
          <cell r="B1249" t="str">
            <v>Activos biológicos de origen vegetal</v>
          </cell>
        </row>
        <row r="1250">
          <cell r="A1250">
            <v>73</v>
          </cell>
          <cell r="B1250" t="str">
            <v>DESCUENTOS, REBAJAS Y BONIFICACIONES OBTENIDOS</v>
          </cell>
        </row>
        <row r="1251">
          <cell r="A1251">
            <v>731</v>
          </cell>
          <cell r="B1251" t="str">
            <v>Descuentos, rebajas y bonificaciones obtenidos</v>
          </cell>
        </row>
        <row r="1252">
          <cell r="A1252">
            <v>7311</v>
          </cell>
          <cell r="B1252" t="str">
            <v>Terceros</v>
          </cell>
        </row>
        <row r="1253">
          <cell r="A1253">
            <v>7312</v>
          </cell>
          <cell r="B1253" t="str">
            <v>Relacionadas</v>
          </cell>
        </row>
        <row r="1254">
          <cell r="A1254">
            <v>74</v>
          </cell>
          <cell r="B1254" t="str">
            <v>DESCUENTOS, REBAJAS Y BONIFICACIONES CONCEDIDOS</v>
          </cell>
        </row>
        <row r="1255">
          <cell r="A1255">
            <v>741</v>
          </cell>
          <cell r="B1255" t="str">
            <v>Descuentos, rebajas y bonificaciones concedidos</v>
          </cell>
        </row>
        <row r="1256">
          <cell r="A1256">
            <v>7411</v>
          </cell>
          <cell r="B1256" t="str">
            <v>Terceros</v>
          </cell>
        </row>
        <row r="1257">
          <cell r="A1257">
            <v>7412</v>
          </cell>
          <cell r="B1257" t="str">
            <v>Relacionadas</v>
          </cell>
        </row>
        <row r="1258">
          <cell r="A1258">
            <v>75</v>
          </cell>
          <cell r="B1258" t="str">
            <v>OTROS INGRESOS DE GESTIÓN</v>
          </cell>
        </row>
        <row r="1259">
          <cell r="A1259">
            <v>751</v>
          </cell>
          <cell r="B1259" t="str">
            <v>Servicios en beneficio del personal</v>
          </cell>
        </row>
        <row r="1260">
          <cell r="A1260">
            <v>752</v>
          </cell>
          <cell r="B1260" t="str">
            <v>Comisiones y corretajes</v>
          </cell>
        </row>
        <row r="1261">
          <cell r="A1261">
            <v>753</v>
          </cell>
          <cell r="B1261" t="str">
            <v>Regalías</v>
          </cell>
        </row>
        <row r="1262">
          <cell r="A1262">
            <v>754</v>
          </cell>
          <cell r="B1262" t="str">
            <v>Alquileres</v>
          </cell>
        </row>
        <row r="1263">
          <cell r="A1263">
            <v>7541</v>
          </cell>
          <cell r="B1263" t="str">
            <v>Terrenos</v>
          </cell>
        </row>
        <row r="1264">
          <cell r="A1264">
            <v>7542</v>
          </cell>
          <cell r="B1264" t="str">
            <v>Edificaciones</v>
          </cell>
        </row>
        <row r="1265">
          <cell r="A1265">
            <v>75453</v>
          </cell>
          <cell r="B1265" t="str">
            <v>Maquinarias y equipos de explotación</v>
          </cell>
        </row>
        <row r="1266">
          <cell r="A1266">
            <v>7544</v>
          </cell>
          <cell r="B1266" t="str">
            <v>Equipo de transporte</v>
          </cell>
        </row>
        <row r="1267">
          <cell r="A1267">
            <v>7545</v>
          </cell>
          <cell r="B1267" t="str">
            <v>Equipos diversos</v>
          </cell>
        </row>
        <row r="1268">
          <cell r="A1268">
            <v>755</v>
          </cell>
          <cell r="B1268" t="str">
            <v>Recuperación de cuentas de valuación</v>
          </cell>
        </row>
        <row r="1269">
          <cell r="A1269">
            <v>7551</v>
          </cell>
          <cell r="B1269" t="str">
            <v>Recuperación - Cuentas de cobranza dudosa</v>
          </cell>
        </row>
        <row r="1270">
          <cell r="A1270">
            <v>7552</v>
          </cell>
          <cell r="B1270" t="str">
            <v>Recuperación - Desvalorización de existencias</v>
          </cell>
        </row>
        <row r="1271">
          <cell r="A1271">
            <v>7553</v>
          </cell>
          <cell r="B1271" t="str">
            <v>Recuperación – Desvalorización de inversiones mobiliarias</v>
          </cell>
        </row>
        <row r="1272">
          <cell r="A1272">
            <v>756</v>
          </cell>
          <cell r="B1272" t="str">
            <v>Enajenación de activos inmovilizados</v>
          </cell>
        </row>
        <row r="1273">
          <cell r="A1273">
            <v>7561</v>
          </cell>
          <cell r="B1273" t="str">
            <v>Inversiones inmobiliarias</v>
          </cell>
        </row>
        <row r="1274">
          <cell r="A1274">
            <v>7562</v>
          </cell>
          <cell r="B1274" t="str">
            <v>Activos adquiridos en arrendamiento financiero</v>
          </cell>
        </row>
        <row r="1275">
          <cell r="A1275">
            <v>7563</v>
          </cell>
          <cell r="B1275" t="str">
            <v>Inmuebles, maquinaria y equipo</v>
          </cell>
        </row>
        <row r="1276">
          <cell r="A1276">
            <v>7564</v>
          </cell>
          <cell r="B1276" t="str">
            <v>Intangibles</v>
          </cell>
        </row>
        <row r="1277">
          <cell r="A1277">
            <v>7565</v>
          </cell>
          <cell r="B1277" t="str">
            <v>Activos biológicos</v>
          </cell>
        </row>
        <row r="1278">
          <cell r="A1278">
            <v>754</v>
          </cell>
          <cell r="B1278" t="str">
            <v>Recuperación de deterioro de cuentas de activos inmovilizados</v>
          </cell>
        </row>
        <row r="1279">
          <cell r="A1279">
            <v>759</v>
          </cell>
          <cell r="B1279" t="str">
            <v>Otros ingresos de gestión</v>
          </cell>
        </row>
        <row r="1280">
          <cell r="A1280">
            <v>7591</v>
          </cell>
          <cell r="B1280" t="str">
            <v>Subsidios gubernamentales</v>
          </cell>
        </row>
        <row r="1281">
          <cell r="A1281">
            <v>76</v>
          </cell>
          <cell r="B1281" t="str">
            <v>GANANCIA POR MEDICIÓN DE ACTIVOS NO FINANCIEROS AL VALOR RAZONABLE</v>
          </cell>
        </row>
        <row r="1282">
          <cell r="A1282">
            <v>761</v>
          </cell>
          <cell r="B1282" t="str">
            <v>ctivo realizable</v>
          </cell>
        </row>
        <row r="1283">
          <cell r="A1283">
            <v>7611</v>
          </cell>
          <cell r="B1283" t="str">
            <v>Mercaderías</v>
          </cell>
        </row>
        <row r="1284">
          <cell r="A1284">
            <v>7612</v>
          </cell>
          <cell r="B1284" t="str">
            <v>Productos en proceso</v>
          </cell>
        </row>
        <row r="1285">
          <cell r="A1285">
            <v>7613</v>
          </cell>
          <cell r="B1285" t="str">
            <v>Activos no corrientes mantenidos para la venta</v>
          </cell>
        </row>
        <row r="1286">
          <cell r="A1286">
            <v>762</v>
          </cell>
          <cell r="B1286" t="str">
            <v>Activo inmovilizado</v>
          </cell>
        </row>
        <row r="1287">
          <cell r="A1287">
            <v>7621</v>
          </cell>
          <cell r="B1287" t="str">
            <v>Inversiones inmobiliarias</v>
          </cell>
        </row>
        <row r="1288">
          <cell r="A1288">
            <v>7622</v>
          </cell>
          <cell r="B1288" t="str">
            <v>Activos biológicos</v>
          </cell>
        </row>
        <row r="1289">
          <cell r="A1289">
            <v>763</v>
          </cell>
          <cell r="B1289" t="str">
            <v>Participación en los resultados de subsidiarias y asociadas bajo el método del valor patrimonial</v>
          </cell>
        </row>
        <row r="1290">
          <cell r="A1290">
            <v>764</v>
          </cell>
          <cell r="B1290" t="str">
            <v>Ingresos por participaciones en negocios conjuntos</v>
          </cell>
        </row>
        <row r="1291">
          <cell r="A1291">
            <v>77</v>
          </cell>
          <cell r="B1291" t="str">
            <v>INGRESOS FINANCIEROS</v>
          </cell>
        </row>
        <row r="1292">
          <cell r="A1292">
            <v>774</v>
          </cell>
          <cell r="B1292" t="str">
            <v>Ganancia por instrumento financiero derivado</v>
          </cell>
        </row>
        <row r="1293">
          <cell r="A1293">
            <v>772</v>
          </cell>
          <cell r="B1293" t="str">
            <v>Rendimientos ganados</v>
          </cell>
        </row>
        <row r="1294">
          <cell r="A1294">
            <v>7721</v>
          </cell>
          <cell r="B1294" t="str">
            <v>Depósitos en Instituciones Financieras</v>
          </cell>
        </row>
        <row r="1295">
          <cell r="A1295">
            <v>7722</v>
          </cell>
          <cell r="B1295" t="str">
            <v>Cuentas por cobrar comerciales</v>
          </cell>
        </row>
        <row r="1296">
          <cell r="A1296">
            <v>7723</v>
          </cell>
          <cell r="B1296" t="str">
            <v>Préstamos otorgados</v>
          </cell>
        </row>
        <row r="1297">
          <cell r="A1297">
            <v>7724</v>
          </cell>
          <cell r="B1297" t="str">
            <v>Inversiones a ser mantenidas hasta el vencimiento</v>
          </cell>
        </row>
        <row r="1298">
          <cell r="A1298">
            <v>7725</v>
          </cell>
          <cell r="B1298" t="str">
            <v>Instrumentos financieros representativos de derecho patrimonial</v>
          </cell>
        </row>
        <row r="1299">
          <cell r="A1299">
            <v>773</v>
          </cell>
          <cell r="B1299" t="str">
            <v>Dividendos</v>
          </cell>
        </row>
        <row r="1300">
          <cell r="A1300">
            <v>775</v>
          </cell>
          <cell r="B1300" t="str">
            <v>Descuentos obtenidos por pronto pago</v>
          </cell>
        </row>
        <row r="1301">
          <cell r="A1301">
            <v>776</v>
          </cell>
          <cell r="B1301" t="str">
            <v>Diferencia en cambio</v>
          </cell>
        </row>
        <row r="1302">
          <cell r="A1302">
            <v>777</v>
          </cell>
          <cell r="B1302" t="str">
            <v>Ganancia por medición de activos y pasivos financieros al valor razonable</v>
          </cell>
        </row>
        <row r="1303">
          <cell r="A1303">
            <v>779</v>
          </cell>
          <cell r="B1303" t="str">
            <v>Otros ingresos financieros</v>
          </cell>
        </row>
        <row r="1304">
          <cell r="A1304">
            <v>7792</v>
          </cell>
          <cell r="B1304" t="str">
            <v>Ingresos financieros en medición a valor descontado</v>
          </cell>
        </row>
        <row r="1305">
          <cell r="A1305">
            <v>78</v>
          </cell>
          <cell r="B1305" t="str">
            <v>CARGAS CUBIERTAS POR PROVISIONES</v>
          </cell>
        </row>
        <row r="1306">
          <cell r="A1306">
            <v>781</v>
          </cell>
          <cell r="B1306" t="str">
            <v>Cargas cubiertas por provisiones</v>
          </cell>
        </row>
        <row r="1307">
          <cell r="A1307">
            <v>79</v>
          </cell>
          <cell r="B1307" t="str">
            <v>CARGAS IMPUTABLES A CUENTAS DE COSTOS Y GASTOS</v>
          </cell>
        </row>
        <row r="1308">
          <cell r="A1308">
            <v>791</v>
          </cell>
          <cell r="B1308" t="str">
            <v>Cargas imputables a cuentas de costos y gastos</v>
          </cell>
        </row>
        <row r="1309">
          <cell r="A1309">
            <v>7911</v>
          </cell>
          <cell r="B1309" t="str">
            <v>Costo de Producción</v>
          </cell>
        </row>
        <row r="1310">
          <cell r="A1310">
            <v>7912</v>
          </cell>
          <cell r="B1310" t="str">
            <v xml:space="preserve">Gastos Administrativos </v>
          </cell>
        </row>
        <row r="1311">
          <cell r="A1311">
            <v>7913</v>
          </cell>
          <cell r="B1311" t="str">
            <v>Gastos de Venta</v>
          </cell>
        </row>
        <row r="1312">
          <cell r="A1312">
            <v>792</v>
          </cell>
          <cell r="B1312" t="str">
            <v>Gastos financieros imputables a cuentas de existencias</v>
          </cell>
        </row>
        <row r="1313">
          <cell r="A1313">
            <v>80</v>
          </cell>
          <cell r="B1313" t="str">
            <v>MARGEN COMERCIAL</v>
          </cell>
        </row>
        <row r="1314">
          <cell r="A1314">
            <v>801</v>
          </cell>
          <cell r="B1314" t="str">
            <v>Margen comercial</v>
          </cell>
        </row>
        <row r="1315">
          <cell r="A1315">
            <v>81</v>
          </cell>
          <cell r="B1315" t="str">
            <v>PRODUCCIÓN DEL EJERCICIO</v>
          </cell>
        </row>
        <row r="1316">
          <cell r="A1316">
            <v>811</v>
          </cell>
          <cell r="B1316" t="str">
            <v>Producción de bienes</v>
          </cell>
        </row>
        <row r="1317">
          <cell r="A1317">
            <v>812</v>
          </cell>
          <cell r="B1317" t="str">
            <v>Producción de servicios</v>
          </cell>
        </row>
        <row r="1318">
          <cell r="A1318">
            <v>813</v>
          </cell>
          <cell r="B1318" t="str">
            <v>Producción de activo inmovilizado</v>
          </cell>
        </row>
        <row r="1319">
          <cell r="A1319">
            <v>82</v>
          </cell>
          <cell r="B1319" t="str">
            <v>VALOR AGREGADO</v>
          </cell>
        </row>
        <row r="1320">
          <cell r="A1320">
            <v>821</v>
          </cell>
          <cell r="B1320" t="str">
            <v>Valor agregado</v>
          </cell>
        </row>
        <row r="1321">
          <cell r="A1321">
            <v>83</v>
          </cell>
          <cell r="B1321" t="str">
            <v>EXCEDENTE BRUTO (INSUFICIENCIA BRUTA) DE EXPLOTACIÓN</v>
          </cell>
        </row>
        <row r="1322">
          <cell r="A1322">
            <v>831</v>
          </cell>
          <cell r="B1322" t="str">
            <v>Excedente bruto (insuficiencia bruta) de explotación</v>
          </cell>
        </row>
        <row r="1323">
          <cell r="A1323">
            <v>84</v>
          </cell>
          <cell r="B1323" t="str">
            <v>RESULTADO DE EXPLOTACIÓN</v>
          </cell>
        </row>
        <row r="1324">
          <cell r="A1324">
            <v>841</v>
          </cell>
          <cell r="B1324" t="str">
            <v>Resultado de explotación</v>
          </cell>
        </row>
        <row r="1325">
          <cell r="A1325">
            <v>85</v>
          </cell>
          <cell r="B1325" t="str">
            <v>RESULTADO ANTES DE PARTICIPACIONES E IMPUESTOS</v>
          </cell>
        </row>
        <row r="1326">
          <cell r="A1326">
            <v>851</v>
          </cell>
          <cell r="B1326" t="str">
            <v>Resultado antes de participaciones e impuestos</v>
          </cell>
        </row>
        <row r="1327">
          <cell r="A1327">
            <v>87</v>
          </cell>
          <cell r="B1327" t="str">
            <v>PARTICIPACIONES DE LOS TRABAJADORES</v>
          </cell>
        </row>
        <row r="1328">
          <cell r="A1328">
            <v>871</v>
          </cell>
          <cell r="B1328" t="str">
            <v>Participación de los trabajadores – corriente</v>
          </cell>
        </row>
        <row r="1329">
          <cell r="A1329">
            <v>872</v>
          </cell>
          <cell r="B1329" t="str">
            <v>Participación de los trabajadores – diferida</v>
          </cell>
        </row>
        <row r="1330">
          <cell r="A1330">
            <v>88</v>
          </cell>
          <cell r="B1330" t="str">
            <v>IMPUESTO A LA RENTA</v>
          </cell>
        </row>
        <row r="1331">
          <cell r="A1331">
            <v>881</v>
          </cell>
          <cell r="B1331" t="str">
            <v>Impuesto a la renta – corriente</v>
          </cell>
        </row>
        <row r="1332">
          <cell r="A1332">
            <v>882</v>
          </cell>
          <cell r="B1332" t="str">
            <v>Impuesto a la renta - diferido</v>
          </cell>
        </row>
        <row r="1333">
          <cell r="A1333">
            <v>89</v>
          </cell>
          <cell r="B1333" t="str">
            <v>DETERMINACIÓN DEL RESULTADO DEL EJERCICIO</v>
          </cell>
        </row>
        <row r="1334">
          <cell r="A1334">
            <v>891</v>
          </cell>
          <cell r="B1334" t="str">
            <v>Utilidad</v>
          </cell>
        </row>
        <row r="1335">
          <cell r="A1335">
            <v>892</v>
          </cell>
          <cell r="B1335" t="str">
            <v>Pérdida</v>
          </cell>
        </row>
        <row r="1336">
          <cell r="A1336">
            <v>94</v>
          </cell>
          <cell r="B1336" t="str">
            <v xml:space="preserve">GASTOS ADMINISTRATIVOS </v>
          </cell>
        </row>
        <row r="1337">
          <cell r="A1337">
            <v>95</v>
          </cell>
          <cell r="B1337" t="str">
            <v>GASTOS DE VENTA</v>
          </cell>
        </row>
        <row r="1338">
          <cell r="A1338">
            <v>92</v>
          </cell>
          <cell r="B1338" t="str">
            <v>gastos de fabricacion</v>
          </cell>
        </row>
        <row r="1339">
          <cell r="A1339">
            <v>96</v>
          </cell>
          <cell r="B1339" t="str">
            <v>gastos financieros</v>
          </cell>
        </row>
        <row r="1340">
          <cell r="A1340">
            <v>0</v>
          </cell>
          <cell r="B1340">
            <v>0</v>
          </cell>
        </row>
        <row r="1341">
          <cell r="A1341">
            <v>0</v>
          </cell>
          <cell r="B1341">
            <v>0</v>
          </cell>
        </row>
        <row r="1342">
          <cell r="A1342">
            <v>0</v>
          </cell>
          <cell r="B1342">
            <v>0</v>
          </cell>
        </row>
        <row r="1343">
          <cell r="A1343">
            <v>0</v>
          </cell>
          <cell r="B1343">
            <v>0</v>
          </cell>
        </row>
        <row r="1344">
          <cell r="A1344">
            <v>0</v>
          </cell>
          <cell r="B1344">
            <v>0</v>
          </cell>
        </row>
        <row r="1345">
          <cell r="A1345">
            <v>0</v>
          </cell>
          <cell r="B1345">
            <v>0</v>
          </cell>
        </row>
        <row r="1346">
          <cell r="A1346" t="str">
            <v>01</v>
          </cell>
          <cell r="B1346" t="str">
            <v>BIENES Y VALORES ENTREGADOS</v>
          </cell>
        </row>
        <row r="1347">
          <cell r="A1347" t="str">
            <v>011</v>
          </cell>
          <cell r="B1347" t="str">
            <v>Bienes en préstamo, custodia y no capitalizables</v>
          </cell>
        </row>
        <row r="1348">
          <cell r="A1348" t="str">
            <v>0111</v>
          </cell>
          <cell r="B1348" t="str">
            <v>Bienes en préstamo</v>
          </cell>
        </row>
        <row r="1349">
          <cell r="A1349" t="str">
            <v>0112</v>
          </cell>
          <cell r="B1349" t="str">
            <v>Bienes en custodia</v>
          </cell>
        </row>
        <row r="1350">
          <cell r="A1350" t="str">
            <v>012</v>
          </cell>
          <cell r="B1350" t="str">
            <v>Valores y bienes entregados en garantia</v>
          </cell>
        </row>
        <row r="1351">
          <cell r="A1351" t="str">
            <v>0121</v>
          </cell>
          <cell r="B1351" t="str">
            <v>Cartas Fianza</v>
          </cell>
        </row>
        <row r="1352">
          <cell r="A1352" t="str">
            <v>0122</v>
          </cell>
          <cell r="B1352" t="str">
            <v>Cuentas por cobrar</v>
          </cell>
        </row>
        <row r="1353">
          <cell r="A1353" t="str">
            <v>0123</v>
          </cell>
          <cell r="B1353" t="str">
            <v>Existencias</v>
          </cell>
        </row>
        <row r="1354">
          <cell r="A1354" t="str">
            <v>0124</v>
          </cell>
          <cell r="B1354" t="str">
            <v>Inversión mobiliaria</v>
          </cell>
        </row>
        <row r="1355">
          <cell r="A1355" t="str">
            <v>0125</v>
          </cell>
          <cell r="B1355" t="str">
            <v>Inversión inmobiliaria</v>
          </cell>
        </row>
        <row r="1356">
          <cell r="A1356" t="str">
            <v>0126</v>
          </cell>
          <cell r="B1356" t="str">
            <v>Inmuebles, maquinaria y equipo</v>
          </cell>
        </row>
        <row r="1357">
          <cell r="A1357" t="str">
            <v>0127</v>
          </cell>
          <cell r="B1357" t="str">
            <v>Intangibles</v>
          </cell>
        </row>
        <row r="1358">
          <cell r="A1358" t="str">
            <v>0128</v>
          </cell>
          <cell r="B1358" t="str">
            <v>Activos biológicos</v>
          </cell>
        </row>
        <row r="1359">
          <cell r="A1359" t="str">
            <v>013</v>
          </cell>
          <cell r="B1359" t="str">
            <v>Activos realizables entregados en consignación</v>
          </cell>
        </row>
        <row r="1360">
          <cell r="A1360" t="str">
            <v>02</v>
          </cell>
          <cell r="B1360" t="str">
            <v>DERECHOS SOBRE INSTRUMENTOS FINANCIEROS DERIVADOS</v>
          </cell>
        </row>
        <row r="1361">
          <cell r="A1361" t="str">
            <v>021</v>
          </cell>
          <cell r="B1361" t="str">
            <v>Contratos a futuro</v>
          </cell>
        </row>
        <row r="1362">
          <cell r="A1362" t="str">
            <v>022</v>
          </cell>
          <cell r="B1362" t="str">
            <v>Contratos a término (forward)</v>
          </cell>
        </row>
        <row r="1363">
          <cell r="A1363" t="str">
            <v>023</v>
          </cell>
          <cell r="B1363" t="str">
            <v>Permutas financieras (swap)</v>
          </cell>
        </row>
        <row r="1364">
          <cell r="A1364" t="str">
            <v>024</v>
          </cell>
          <cell r="B1364" t="str">
            <v>Contratos de opción</v>
          </cell>
        </row>
        <row r="1365">
          <cell r="A1365" t="str">
            <v>03</v>
          </cell>
          <cell r="B1365" t="str">
            <v>OTRAS CUENTAS DE ORDEN DEUDORAS</v>
          </cell>
        </row>
        <row r="1366">
          <cell r="A1366" t="str">
            <v>031</v>
          </cell>
          <cell r="B1366" t="str">
            <v>Contratos aprobados</v>
          </cell>
        </row>
        <row r="1367">
          <cell r="A1367" t="str">
            <v>0311</v>
          </cell>
          <cell r="B1367" t="str">
            <v>Contratos en ejecución</v>
          </cell>
        </row>
        <row r="1368">
          <cell r="A1368" t="str">
            <v>0312</v>
          </cell>
          <cell r="B1368" t="str">
            <v>Contratos en trámite</v>
          </cell>
        </row>
        <row r="1369">
          <cell r="A1369" t="str">
            <v>032</v>
          </cell>
          <cell r="B1369" t="str">
            <v>Bienes dados de baja</v>
          </cell>
        </row>
        <row r="1370">
          <cell r="A1370" t="str">
            <v>0321</v>
          </cell>
          <cell r="B1370" t="str">
            <v>Suministros</v>
          </cell>
        </row>
        <row r="1371">
          <cell r="A1371" t="str">
            <v>0322</v>
          </cell>
          <cell r="B1371" t="str">
            <v>Inmuebles, maquinaria y equipo</v>
          </cell>
        </row>
        <row r="1372">
          <cell r="A1372" t="str">
            <v>039</v>
          </cell>
          <cell r="B1372" t="str">
            <v>Diversas</v>
          </cell>
        </row>
        <row r="1373">
          <cell r="A1373" t="str">
            <v>0391</v>
          </cell>
          <cell r="B1373" t="str">
            <v>Perdidas por liquidación</v>
          </cell>
        </row>
        <row r="1374">
          <cell r="A1374" t="str">
            <v>04</v>
          </cell>
          <cell r="B1374" t="str">
            <v>DEUDORAS POR EL CONTRARIO</v>
          </cell>
        </row>
        <row r="1375">
          <cell r="A1375" t="str">
            <v>06</v>
          </cell>
          <cell r="B1375" t="str">
            <v>BIENES Y VALORES RECIBIDOS</v>
          </cell>
        </row>
        <row r="1376">
          <cell r="A1376" t="str">
            <v>061</v>
          </cell>
          <cell r="B1376" t="str">
            <v>Bienes recibidos en préstamo y custodia</v>
          </cell>
        </row>
        <row r="1377">
          <cell r="A1377" t="str">
            <v>0611</v>
          </cell>
          <cell r="B1377" t="str">
            <v>Bienes recibidos en préstamo</v>
          </cell>
        </row>
        <row r="1378">
          <cell r="A1378" t="str">
            <v>0612</v>
          </cell>
          <cell r="B1378" t="str">
            <v>Bienes recibidos en custodia</v>
          </cell>
        </row>
        <row r="1379">
          <cell r="A1379" t="str">
            <v>062</v>
          </cell>
          <cell r="B1379" t="str">
            <v>Valores y bienes recibidos en garantia</v>
          </cell>
        </row>
        <row r="1380">
          <cell r="A1380" t="str">
            <v>0621</v>
          </cell>
          <cell r="B1380" t="str">
            <v>Cartas Fianza</v>
          </cell>
        </row>
        <row r="1381">
          <cell r="A1381" t="str">
            <v>0622</v>
          </cell>
          <cell r="B1381" t="str">
            <v>Cuentas por cobrar</v>
          </cell>
        </row>
        <row r="1382">
          <cell r="A1382" t="str">
            <v>0623</v>
          </cell>
          <cell r="B1382" t="str">
            <v>Existencias</v>
          </cell>
        </row>
        <row r="1383">
          <cell r="A1383" t="str">
            <v>0624</v>
          </cell>
          <cell r="B1383" t="str">
            <v>Inversión mobiliaria</v>
          </cell>
        </row>
        <row r="1384">
          <cell r="A1384" t="str">
            <v>0625</v>
          </cell>
          <cell r="B1384" t="str">
            <v>Inversión inmobiliaria</v>
          </cell>
        </row>
        <row r="1385">
          <cell r="A1385" t="str">
            <v>0626</v>
          </cell>
          <cell r="B1385" t="str">
            <v>Inmuebles, maquinaria y equipo</v>
          </cell>
        </row>
        <row r="1386">
          <cell r="A1386" t="str">
            <v>0627</v>
          </cell>
          <cell r="B1386" t="str">
            <v>Intangibles</v>
          </cell>
        </row>
        <row r="1387">
          <cell r="A1387" t="str">
            <v>0628</v>
          </cell>
          <cell r="B1387" t="str">
            <v>Activos biológicos</v>
          </cell>
        </row>
        <row r="1388">
          <cell r="A1388" t="str">
            <v>063</v>
          </cell>
          <cell r="B1388" t="str">
            <v>Activos realizables recibidos en consignación</v>
          </cell>
        </row>
        <row r="1389">
          <cell r="A1389" t="str">
            <v>07</v>
          </cell>
          <cell r="B1389" t="str">
            <v>COMPROMISOS SOBRE INSTRUMENTOS FINANCIEROS DERIVADOS</v>
          </cell>
        </row>
        <row r="1390">
          <cell r="A1390" t="str">
            <v>071</v>
          </cell>
          <cell r="B1390" t="str">
            <v>Contratos a futuro</v>
          </cell>
        </row>
        <row r="1391">
          <cell r="A1391" t="str">
            <v>072</v>
          </cell>
          <cell r="B1391" t="str">
            <v>Contratos a término (forward)</v>
          </cell>
        </row>
        <row r="1392">
          <cell r="A1392" t="str">
            <v>073</v>
          </cell>
          <cell r="B1392" t="str">
            <v>Permutas financieras (swap)</v>
          </cell>
        </row>
        <row r="1393">
          <cell r="A1393" t="str">
            <v>074</v>
          </cell>
          <cell r="B1393" t="str">
            <v>Contratos de opción</v>
          </cell>
        </row>
        <row r="1394">
          <cell r="A1394" t="str">
            <v>08</v>
          </cell>
          <cell r="B1394" t="str">
            <v>OTRAS CUENTAS DE ORDEN ACREEDORAS</v>
          </cell>
        </row>
        <row r="1395">
          <cell r="A1395" t="str">
            <v>089</v>
          </cell>
          <cell r="B1395" t="str">
            <v>Diversas</v>
          </cell>
        </row>
        <row r="1396">
          <cell r="A1396" t="str">
            <v>0891</v>
          </cell>
          <cell r="B1396" t="str">
            <v>Ganancias por liquidación</v>
          </cell>
        </row>
        <row r="1397">
          <cell r="A1397" t="str">
            <v>09</v>
          </cell>
          <cell r="B1397" t="str">
            <v>ACREEDORAS POR EL CONTRARIO</v>
          </cell>
        </row>
        <row r="1398">
          <cell r="A1398">
            <v>0</v>
          </cell>
          <cell r="B1398">
            <v>0</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ATULA"/>
      <sheetName val="INDICE"/>
      <sheetName val="5"/>
      <sheetName val="6.1"/>
      <sheetName val="Hoja19"/>
      <sheetName val="CRONOGRAMA"/>
      <sheetName val="6.2"/>
      <sheetName val="Gráfico1"/>
      <sheetName val="Gráfico2"/>
      <sheetName val="Hoja1"/>
      <sheetName val="7.1"/>
      <sheetName val="7.2"/>
      <sheetName val="7.3"/>
      <sheetName val="8"/>
      <sheetName val="9.1"/>
      <sheetName val="9.2"/>
      <sheetName val="10.1"/>
      <sheetName val="10.2"/>
      <sheetName val="10.3"/>
      <sheetName val="11"/>
      <sheetName val="13"/>
      <sheetName val="13.1"/>
      <sheetName val="13.2"/>
      <sheetName val="13.3"/>
      <sheetName val="13.4"/>
      <sheetName val="F 5.1 Libro Diario"/>
      <sheetName val="INV.INICIAL"/>
      <sheetName val="BASE P.C.G.E."/>
      <sheetName val="Tablas"/>
      <sheetName val="PCGE"/>
      <sheetName val="BALANCE GENERAL"/>
      <sheetName val="Diario"/>
      <sheetName val="CONSO 2"/>
      <sheetName val="Plan"/>
      <sheetName val="6_1"/>
      <sheetName val="6_2"/>
      <sheetName val="7_1"/>
      <sheetName val="7_2"/>
      <sheetName val="7_3"/>
      <sheetName val="9_1"/>
      <sheetName val="9_2"/>
      <sheetName val="10_1"/>
      <sheetName val="10_2"/>
      <sheetName val="10_3"/>
      <sheetName val="13_1"/>
      <sheetName val="13_2"/>
      <sheetName val="13_3"/>
      <sheetName val="13_4"/>
      <sheetName val="6_11"/>
      <sheetName val="6_21"/>
      <sheetName val="7_11"/>
      <sheetName val="7_21"/>
      <sheetName val="7_31"/>
      <sheetName val="9_11"/>
      <sheetName val="9_21"/>
      <sheetName val="10_11"/>
      <sheetName val="10_21"/>
      <sheetName val="10_31"/>
      <sheetName val="13_11"/>
      <sheetName val="13_21"/>
      <sheetName val="13_31"/>
      <sheetName val="13_41"/>
      <sheetName val="6_12"/>
      <sheetName val="6_22"/>
      <sheetName val="7_12"/>
      <sheetName val="7_22"/>
      <sheetName val="7_32"/>
      <sheetName val="9_12"/>
      <sheetName val="9_22"/>
      <sheetName val="10_12"/>
      <sheetName val="10_22"/>
      <sheetName val="10_32"/>
      <sheetName val="13_12"/>
      <sheetName val="13_22"/>
      <sheetName val="13_32"/>
      <sheetName val="13_42"/>
      <sheetName val="6_13"/>
      <sheetName val="6_23"/>
      <sheetName val="7_13"/>
      <sheetName val="7_23"/>
      <sheetName val="7_33"/>
      <sheetName val="9_13"/>
      <sheetName val="9_23"/>
      <sheetName val="10_13"/>
      <sheetName val="10_23"/>
      <sheetName val="10_33"/>
      <sheetName val="13_13"/>
      <sheetName val="13_23"/>
      <sheetName val="13_33"/>
      <sheetName val="13_43"/>
      <sheetName val="TABLA_1_12"/>
      <sheetName val="Datos"/>
      <sheetName val="INICIO"/>
      <sheetName val="Personal en Contrata"/>
      <sheetName val="Matriz"/>
      <sheetName val="US$98"/>
      <sheetName val="PPTTvelasco"/>
      <sheetName val="Total June Revenue Accrual"/>
      <sheetName val="Precios 31.12.06"/>
      <sheetName val="TC 2007"/>
      <sheetName val="Configurações Gerais"/>
      <sheetName val="Contractor Rates"/>
      <sheetName val="21310110"/>
      <sheetName val="C-P"/>
      <sheetName val="PAGE 1"/>
      <sheetName val="Parametros"/>
      <sheetName val="APPENDIX 2 EXHIBIT A"/>
      <sheetName val="GENERAL"/>
      <sheetName val="VALORIZACION"/>
      <sheetName val="PLANI"/>
      <sheetName val="Resumen"/>
      <sheetName val="TC Diario Sunat"/>
      <sheetName val="DIARIO 1"/>
      <sheetName val="Diario General Cierre"/>
      <sheetName val="EGPN"/>
      <sheetName val="Compras (2)"/>
      <sheetName val="Compras"/>
      <sheetName val="VENTAS"/>
      <sheetName val="IMPUESTOS"/>
      <sheetName val="Mayor Analitico"/>
      <sheetName val="Anexos"/>
      <sheetName val="Caja Detalle "/>
      <sheetName val="DiarioSimplif"/>
      <sheetName val="Mayor"/>
      <sheetName val="Hoja de Trabajo"/>
      <sheetName val="Depreciación"/>
      <sheetName val="INV_INICIAL"/>
      <sheetName val="BASE_P_C_G_E_"/>
      <sheetName val="BALANCE_GENERAL"/>
      <sheetName val="CONSO_2"/>
      <sheetName val="DIARIO_1"/>
      <sheetName val="Diario_General_Cierre"/>
      <sheetName val="INV_INICIAL1"/>
      <sheetName val="BASE_P_C_G_E_1"/>
      <sheetName val="BALANCE_GENERAL1"/>
      <sheetName val="CONSO_21"/>
      <sheetName val="DIARIO_11"/>
      <sheetName val="Diario_General_Cierre1"/>
      <sheetName val="0408"/>
      <sheetName val="Precios_31_12_06"/>
      <sheetName val="Caratula1"/>
      <sheetName val="T.CAMBIO"/>
      <sheetName val="ACLSHL96"/>
      <sheetName val="valmer333"/>
      <sheetName val="Resumen Reintregro Fiscal "/>
      <sheetName val="_x0006__x0007__x000e__x0011__x0014_"/>
      <sheetName val="IVABYLINE"/>
      <sheetName val="TC"/>
      <sheetName val="budget"/>
      <sheetName val="C-2"/>
      <sheetName val="20"/>
      <sheetName val="ANEXO-2"/>
      <sheetName val="IM551JAN-01"/>
      <sheetName val="T"/>
      <sheetName val="PLANILLA"/>
      <sheetName val="FEBRERO"/>
      <sheetName val="MARZO"/>
      <sheetName val="ABRIL"/>
      <sheetName val="MAYO"/>
      <sheetName val="JUNIO"/>
      <sheetName val="JULIO"/>
      <sheetName val="AGOSTO"/>
      <sheetName val="SETIEMBRE"/>
      <sheetName val="OCTUBRE"/>
      <sheetName val="NOVIEMBRE"/>
      <sheetName val="DICIEMBRE"/>
      <sheetName val="ENERO 2015"/>
      <sheetName val="FEB. 15"/>
      <sheetName val="MAR 15"/>
      <sheetName val="ABRIL 15"/>
      <sheetName val="MAYO 15"/>
      <sheetName val="JUNIO 15"/>
      <sheetName val="JULIO 15"/>
      <sheetName val="AGOSTO 15"/>
      <sheetName val="SETIEMBRE 15"/>
      <sheetName val="CLAVE"/>
      <sheetName val="Informe de compatibilidad"/>
    </sheetNames>
    <sheetDataSet>
      <sheetData sheetId="0" refreshError="1"/>
      <sheetData sheetId="1" refreshError="1"/>
      <sheetData sheetId="2" refreshError="1"/>
      <sheetData sheetId="3" refreshError="1"/>
      <sheetData sheetId="4" refreshError="1"/>
      <sheetData sheetId="5" refreshError="1">
        <row r="83">
          <cell r="C83" t="str">
            <v>361300</v>
          </cell>
          <cell r="D83">
            <v>36180</v>
          </cell>
        </row>
        <row r="84">
          <cell r="C84" t="str">
            <v>361301</v>
          </cell>
          <cell r="D84">
            <v>36180</v>
          </cell>
        </row>
        <row r="85">
          <cell r="C85" t="str">
            <v>361302</v>
          </cell>
          <cell r="D85">
            <v>36181</v>
          </cell>
        </row>
        <row r="86">
          <cell r="C86" t="str">
            <v>361303</v>
          </cell>
          <cell r="D86">
            <v>36181</v>
          </cell>
        </row>
        <row r="87">
          <cell r="C87" t="str">
            <v>361304</v>
          </cell>
          <cell r="D87">
            <v>36182</v>
          </cell>
        </row>
        <row r="88">
          <cell r="C88" t="str">
            <v>361305</v>
          </cell>
          <cell r="D88">
            <v>36182</v>
          </cell>
        </row>
        <row r="89">
          <cell r="C89" t="str">
            <v>361306</v>
          </cell>
          <cell r="D89">
            <v>36178</v>
          </cell>
        </row>
        <row r="90">
          <cell r="C90" t="str">
            <v>361307</v>
          </cell>
          <cell r="D90">
            <v>36178</v>
          </cell>
        </row>
        <row r="91">
          <cell r="C91" t="str">
            <v>361308</v>
          </cell>
          <cell r="D91">
            <v>36179</v>
          </cell>
        </row>
        <row r="92">
          <cell r="C92" t="str">
            <v>361309</v>
          </cell>
          <cell r="D92">
            <v>36179</v>
          </cell>
        </row>
        <row r="93">
          <cell r="C93" t="str">
            <v>361610</v>
          </cell>
          <cell r="D93">
            <v>36209</v>
          </cell>
        </row>
        <row r="94">
          <cell r="C94" t="str">
            <v>361611</v>
          </cell>
          <cell r="D94">
            <v>36209</v>
          </cell>
        </row>
        <row r="95">
          <cell r="C95" t="str">
            <v>361612</v>
          </cell>
          <cell r="D95">
            <v>36210</v>
          </cell>
        </row>
        <row r="96">
          <cell r="C96" t="str">
            <v>361613</v>
          </cell>
          <cell r="D96">
            <v>36210</v>
          </cell>
        </row>
        <row r="97">
          <cell r="C97" t="str">
            <v>361614</v>
          </cell>
          <cell r="D97">
            <v>36203</v>
          </cell>
        </row>
        <row r="98">
          <cell r="C98" t="str">
            <v>361615</v>
          </cell>
          <cell r="D98">
            <v>36203</v>
          </cell>
        </row>
        <row r="99">
          <cell r="C99" t="str">
            <v>361616</v>
          </cell>
          <cell r="D99">
            <v>36207</v>
          </cell>
        </row>
        <row r="100">
          <cell r="C100" t="str">
            <v>361617</v>
          </cell>
          <cell r="D100">
            <v>36207</v>
          </cell>
        </row>
        <row r="101">
          <cell r="C101" t="str">
            <v>361618</v>
          </cell>
          <cell r="D101">
            <v>36208</v>
          </cell>
        </row>
        <row r="102">
          <cell r="C102" t="str">
            <v>361619</v>
          </cell>
          <cell r="D102">
            <v>36208</v>
          </cell>
        </row>
        <row r="103">
          <cell r="C103" t="str">
            <v>361920</v>
          </cell>
          <cell r="D103">
            <v>36238</v>
          </cell>
        </row>
        <row r="104">
          <cell r="C104" t="str">
            <v>361921</v>
          </cell>
          <cell r="D104">
            <v>36238</v>
          </cell>
        </row>
        <row r="105">
          <cell r="C105" t="str">
            <v>361922</v>
          </cell>
          <cell r="D105">
            <v>36231</v>
          </cell>
        </row>
        <row r="106">
          <cell r="C106" t="str">
            <v>361923</v>
          </cell>
          <cell r="D106">
            <v>36231</v>
          </cell>
        </row>
        <row r="107">
          <cell r="C107" t="str">
            <v>361924</v>
          </cell>
          <cell r="D107">
            <v>36235</v>
          </cell>
        </row>
        <row r="108">
          <cell r="C108" t="str">
            <v>361925</v>
          </cell>
          <cell r="D108">
            <v>36235</v>
          </cell>
        </row>
        <row r="109">
          <cell r="C109" t="str">
            <v>361926</v>
          </cell>
          <cell r="D109">
            <v>36236</v>
          </cell>
        </row>
        <row r="110">
          <cell r="C110" t="str">
            <v>361927</v>
          </cell>
          <cell r="D110">
            <v>36236</v>
          </cell>
        </row>
        <row r="111">
          <cell r="C111" t="str">
            <v>361928</v>
          </cell>
          <cell r="D111">
            <v>36237</v>
          </cell>
        </row>
        <row r="112">
          <cell r="C112" t="str">
            <v>361929</v>
          </cell>
          <cell r="D112">
            <v>36237</v>
          </cell>
        </row>
        <row r="113">
          <cell r="C113" t="str">
            <v>362200</v>
          </cell>
          <cell r="D113">
            <v>36266</v>
          </cell>
        </row>
        <row r="114">
          <cell r="C114" t="str">
            <v>362201</v>
          </cell>
          <cell r="D114">
            <v>36266</v>
          </cell>
        </row>
        <row r="115">
          <cell r="C115" t="str">
            <v>362202</v>
          </cell>
          <cell r="D115">
            <v>36269</v>
          </cell>
        </row>
        <row r="116">
          <cell r="C116" t="str">
            <v>362203</v>
          </cell>
          <cell r="D116">
            <v>36269</v>
          </cell>
        </row>
        <row r="117">
          <cell r="C117" t="str">
            <v>362204</v>
          </cell>
          <cell r="D117">
            <v>36270</v>
          </cell>
        </row>
        <row r="118">
          <cell r="C118" t="str">
            <v>362205</v>
          </cell>
          <cell r="D118">
            <v>36270</v>
          </cell>
        </row>
        <row r="119">
          <cell r="C119" t="str">
            <v>362206</v>
          </cell>
          <cell r="D119">
            <v>36271</v>
          </cell>
        </row>
        <row r="120">
          <cell r="C120" t="str">
            <v>362207</v>
          </cell>
          <cell r="D120">
            <v>36271</v>
          </cell>
        </row>
        <row r="121">
          <cell r="C121" t="str">
            <v>362208</v>
          </cell>
          <cell r="D121">
            <v>36272</v>
          </cell>
        </row>
        <row r="122">
          <cell r="C122" t="str">
            <v>362209</v>
          </cell>
          <cell r="D122">
            <v>36272</v>
          </cell>
        </row>
        <row r="123">
          <cell r="C123" t="str">
            <v>362510</v>
          </cell>
          <cell r="D123">
            <v>36298</v>
          </cell>
        </row>
        <row r="124">
          <cell r="C124" t="str">
            <v>362511</v>
          </cell>
          <cell r="D124">
            <v>36298</v>
          </cell>
        </row>
        <row r="125">
          <cell r="C125" t="str">
            <v>362512</v>
          </cell>
          <cell r="D125">
            <v>36299</v>
          </cell>
        </row>
        <row r="126">
          <cell r="C126" t="str">
            <v>362513</v>
          </cell>
          <cell r="D126">
            <v>36299</v>
          </cell>
        </row>
        <row r="127">
          <cell r="C127" t="str">
            <v>362514</v>
          </cell>
          <cell r="D127">
            <v>36300</v>
          </cell>
        </row>
        <row r="128">
          <cell r="C128" t="str">
            <v>362515</v>
          </cell>
          <cell r="D128">
            <v>36300</v>
          </cell>
        </row>
        <row r="129">
          <cell r="C129" t="str">
            <v>362516</v>
          </cell>
          <cell r="D129">
            <v>36301</v>
          </cell>
        </row>
        <row r="130">
          <cell r="C130" t="str">
            <v>362517</v>
          </cell>
          <cell r="D130">
            <v>36301</v>
          </cell>
        </row>
        <row r="131">
          <cell r="C131" t="str">
            <v>362518</v>
          </cell>
          <cell r="D131">
            <v>36297</v>
          </cell>
        </row>
        <row r="132">
          <cell r="C132" t="str">
            <v>362519</v>
          </cell>
          <cell r="D132">
            <v>36297</v>
          </cell>
        </row>
        <row r="133">
          <cell r="C133" t="str">
            <v>362810</v>
          </cell>
          <cell r="D133">
            <v>36328</v>
          </cell>
        </row>
        <row r="134">
          <cell r="C134" t="str">
            <v>362811</v>
          </cell>
          <cell r="D134">
            <v>36328</v>
          </cell>
        </row>
        <row r="135">
          <cell r="C135" t="str">
            <v>362812</v>
          </cell>
          <cell r="D135">
            <v>36329</v>
          </cell>
        </row>
        <row r="136">
          <cell r="C136" t="str">
            <v>362813</v>
          </cell>
          <cell r="D136">
            <v>36329</v>
          </cell>
        </row>
        <row r="137">
          <cell r="C137" t="str">
            <v>362814</v>
          </cell>
          <cell r="D137">
            <v>36332</v>
          </cell>
        </row>
        <row r="138">
          <cell r="C138" t="str">
            <v>362815</v>
          </cell>
          <cell r="D138">
            <v>36332</v>
          </cell>
        </row>
        <row r="139">
          <cell r="C139" t="str">
            <v>362816</v>
          </cell>
          <cell r="D139">
            <v>36325</v>
          </cell>
        </row>
        <row r="140">
          <cell r="C140" t="str">
            <v>362817</v>
          </cell>
          <cell r="D140">
            <v>36325</v>
          </cell>
        </row>
        <row r="141">
          <cell r="C141" t="str">
            <v>362818</v>
          </cell>
          <cell r="D141">
            <v>36327</v>
          </cell>
        </row>
        <row r="142">
          <cell r="C142" t="str">
            <v>362819</v>
          </cell>
          <cell r="D142">
            <v>36327</v>
          </cell>
        </row>
        <row r="143">
          <cell r="C143" t="str">
            <v>363120</v>
          </cell>
          <cell r="D143">
            <v>36361</v>
          </cell>
        </row>
        <row r="144">
          <cell r="C144" t="str">
            <v>363121</v>
          </cell>
          <cell r="D144">
            <v>36361</v>
          </cell>
        </row>
        <row r="145">
          <cell r="C145" t="str">
            <v>363122</v>
          </cell>
          <cell r="D145">
            <v>36362</v>
          </cell>
        </row>
        <row r="146">
          <cell r="C146" t="str">
            <v>363123</v>
          </cell>
          <cell r="D146">
            <v>36362</v>
          </cell>
        </row>
        <row r="147">
          <cell r="C147" t="str">
            <v>363124</v>
          </cell>
          <cell r="D147">
            <v>36355</v>
          </cell>
        </row>
        <row r="148">
          <cell r="C148" t="str">
            <v>363125</v>
          </cell>
          <cell r="D148">
            <v>36355</v>
          </cell>
        </row>
        <row r="149">
          <cell r="C149" t="str">
            <v>363126</v>
          </cell>
          <cell r="D149">
            <v>36357</v>
          </cell>
        </row>
        <row r="150">
          <cell r="C150" t="str">
            <v>363127</v>
          </cell>
          <cell r="D150">
            <v>36357</v>
          </cell>
        </row>
        <row r="151">
          <cell r="C151" t="str">
            <v>363128</v>
          </cell>
          <cell r="D151">
            <v>36360</v>
          </cell>
        </row>
        <row r="152">
          <cell r="C152" t="str">
            <v>363129</v>
          </cell>
          <cell r="D152">
            <v>36360</v>
          </cell>
        </row>
        <row r="153">
          <cell r="C153" t="str">
            <v>363420</v>
          </cell>
          <cell r="D153">
            <v>36392</v>
          </cell>
        </row>
        <row r="154">
          <cell r="C154" t="str">
            <v>363421</v>
          </cell>
          <cell r="D154">
            <v>36395</v>
          </cell>
        </row>
        <row r="155">
          <cell r="C155" t="str">
            <v>363422</v>
          </cell>
          <cell r="D155">
            <v>36382</v>
          </cell>
        </row>
        <row r="156">
          <cell r="C156" t="str">
            <v>363423</v>
          </cell>
          <cell r="D156">
            <v>36383</v>
          </cell>
        </row>
        <row r="157">
          <cell r="C157" t="str">
            <v>363424</v>
          </cell>
          <cell r="D157">
            <v>36384</v>
          </cell>
        </row>
        <row r="158">
          <cell r="C158" t="str">
            <v>363425</v>
          </cell>
          <cell r="D158">
            <v>36385</v>
          </cell>
        </row>
        <row r="159">
          <cell r="C159" t="str">
            <v>363426</v>
          </cell>
          <cell r="D159">
            <v>36388</v>
          </cell>
        </row>
        <row r="160">
          <cell r="C160" t="str">
            <v>363427</v>
          </cell>
          <cell r="D160">
            <v>36389</v>
          </cell>
        </row>
        <row r="161">
          <cell r="C161" t="str">
            <v>363428</v>
          </cell>
          <cell r="D161">
            <v>36390</v>
          </cell>
        </row>
        <row r="162">
          <cell r="C162" t="str">
            <v>363429</v>
          </cell>
          <cell r="D162">
            <v>36391</v>
          </cell>
        </row>
        <row r="163">
          <cell r="C163" t="str">
            <v>363730</v>
          </cell>
          <cell r="D163">
            <v>36425</v>
          </cell>
        </row>
        <row r="164">
          <cell r="C164" t="str">
            <v>363731</v>
          </cell>
          <cell r="D164">
            <v>36412</v>
          </cell>
        </row>
        <row r="165">
          <cell r="C165" t="str">
            <v>363732</v>
          </cell>
          <cell r="D165">
            <v>36413</v>
          </cell>
        </row>
        <row r="166">
          <cell r="C166" t="str">
            <v>363733</v>
          </cell>
          <cell r="D166">
            <v>36416</v>
          </cell>
        </row>
        <row r="167">
          <cell r="C167" t="str">
            <v>363734</v>
          </cell>
          <cell r="D167">
            <v>36417</v>
          </cell>
        </row>
        <row r="168">
          <cell r="C168" t="str">
            <v>363735</v>
          </cell>
          <cell r="D168">
            <v>36418</v>
          </cell>
        </row>
        <row r="169">
          <cell r="C169" t="str">
            <v>363736</v>
          </cell>
          <cell r="D169">
            <v>36419</v>
          </cell>
        </row>
        <row r="170">
          <cell r="C170" t="str">
            <v>363737</v>
          </cell>
          <cell r="D170">
            <v>36420</v>
          </cell>
        </row>
        <row r="171">
          <cell r="C171" t="str">
            <v>363738</v>
          </cell>
          <cell r="D171">
            <v>36423</v>
          </cell>
        </row>
        <row r="172">
          <cell r="C172" t="str">
            <v>363739</v>
          </cell>
          <cell r="D172">
            <v>36424</v>
          </cell>
        </row>
        <row r="173">
          <cell r="C173" t="str">
            <v>364040</v>
          </cell>
          <cell r="D173">
            <v>36445</v>
          </cell>
        </row>
        <row r="174">
          <cell r="C174" t="str">
            <v>364041</v>
          </cell>
          <cell r="D174">
            <v>36446</v>
          </cell>
        </row>
        <row r="175">
          <cell r="C175" t="str">
            <v>364042</v>
          </cell>
          <cell r="D175">
            <v>36447</v>
          </cell>
        </row>
        <row r="176">
          <cell r="C176" t="str">
            <v>364043</v>
          </cell>
          <cell r="D176">
            <v>36448</v>
          </cell>
        </row>
        <row r="177">
          <cell r="C177" t="str">
            <v>364044</v>
          </cell>
          <cell r="D177">
            <v>36451</v>
          </cell>
        </row>
        <row r="178">
          <cell r="C178" t="str">
            <v>364045</v>
          </cell>
          <cell r="D178">
            <v>36452</v>
          </cell>
        </row>
        <row r="179">
          <cell r="C179" t="str">
            <v>364046</v>
          </cell>
          <cell r="D179">
            <v>36453</v>
          </cell>
        </row>
        <row r="180">
          <cell r="C180" t="str">
            <v>364047</v>
          </cell>
          <cell r="D180">
            <v>36454</v>
          </cell>
        </row>
        <row r="181">
          <cell r="C181" t="str">
            <v>364048</v>
          </cell>
          <cell r="D181">
            <v>36455</v>
          </cell>
        </row>
        <row r="182">
          <cell r="C182" t="str">
            <v>364049</v>
          </cell>
          <cell r="D182">
            <v>36458</v>
          </cell>
        </row>
        <row r="183">
          <cell r="C183" t="str">
            <v>364340</v>
          </cell>
          <cell r="D183">
            <v>36475</v>
          </cell>
        </row>
        <row r="184">
          <cell r="C184" t="str">
            <v>364341</v>
          </cell>
          <cell r="D184">
            <v>36476</v>
          </cell>
        </row>
        <row r="185">
          <cell r="C185" t="str">
            <v>364342</v>
          </cell>
          <cell r="D185">
            <v>36479</v>
          </cell>
        </row>
        <row r="186">
          <cell r="C186" t="str">
            <v>364343</v>
          </cell>
          <cell r="D186">
            <v>36480</v>
          </cell>
        </row>
        <row r="187">
          <cell r="C187" t="str">
            <v>364344</v>
          </cell>
          <cell r="D187">
            <v>36481</v>
          </cell>
        </row>
        <row r="188">
          <cell r="C188" t="str">
            <v>364345</v>
          </cell>
          <cell r="D188">
            <v>36482</v>
          </cell>
        </row>
        <row r="189">
          <cell r="C189" t="str">
            <v>364346</v>
          </cell>
          <cell r="D189">
            <v>36483</v>
          </cell>
        </row>
        <row r="190">
          <cell r="C190" t="str">
            <v>364347</v>
          </cell>
          <cell r="D190">
            <v>36486</v>
          </cell>
        </row>
        <row r="191">
          <cell r="C191" t="str">
            <v>364348</v>
          </cell>
          <cell r="D191">
            <v>36487</v>
          </cell>
        </row>
        <row r="192">
          <cell r="C192" t="str">
            <v>364349</v>
          </cell>
          <cell r="D192">
            <v>36474</v>
          </cell>
        </row>
        <row r="193">
          <cell r="C193" t="str">
            <v>364650</v>
          </cell>
          <cell r="D193">
            <v>36508</v>
          </cell>
        </row>
        <row r="194">
          <cell r="C194" t="str">
            <v>364651</v>
          </cell>
          <cell r="D194">
            <v>36509</v>
          </cell>
        </row>
        <row r="195">
          <cell r="C195" t="str">
            <v>364652</v>
          </cell>
          <cell r="D195">
            <v>36510</v>
          </cell>
        </row>
        <row r="196">
          <cell r="C196" t="str">
            <v>364653</v>
          </cell>
          <cell r="D196">
            <v>36511</v>
          </cell>
        </row>
        <row r="197">
          <cell r="C197" t="str">
            <v>364654</v>
          </cell>
          <cell r="D197">
            <v>36514</v>
          </cell>
        </row>
        <row r="198">
          <cell r="C198" t="str">
            <v>364655</v>
          </cell>
          <cell r="D198">
            <v>36515</v>
          </cell>
        </row>
        <row r="199">
          <cell r="C199" t="str">
            <v>364656</v>
          </cell>
          <cell r="D199">
            <v>36516</v>
          </cell>
        </row>
        <row r="200">
          <cell r="C200" t="str">
            <v>364657</v>
          </cell>
          <cell r="D200">
            <v>36517</v>
          </cell>
        </row>
        <row r="201">
          <cell r="C201" t="str">
            <v>364658</v>
          </cell>
          <cell r="D201">
            <v>36504</v>
          </cell>
        </row>
        <row r="202">
          <cell r="C202" t="str">
            <v>364659</v>
          </cell>
          <cell r="D202">
            <v>36507</v>
          </cell>
        </row>
        <row r="203">
          <cell r="C203" t="str">
            <v>364950</v>
          </cell>
          <cell r="D203">
            <v>36539</v>
          </cell>
        </row>
        <row r="204">
          <cell r="C204" t="str">
            <v>364951</v>
          </cell>
          <cell r="D204">
            <v>36542</v>
          </cell>
        </row>
        <row r="205">
          <cell r="C205" t="str">
            <v>364952</v>
          </cell>
          <cell r="D205">
            <v>36543</v>
          </cell>
        </row>
        <row r="206">
          <cell r="C206" t="str">
            <v>364953</v>
          </cell>
          <cell r="D206">
            <v>36544</v>
          </cell>
        </row>
        <row r="207">
          <cell r="C207" t="str">
            <v>364954</v>
          </cell>
          <cell r="D207">
            <v>36545</v>
          </cell>
        </row>
        <row r="208">
          <cell r="C208" t="str">
            <v>364955</v>
          </cell>
          <cell r="D208">
            <v>36546</v>
          </cell>
        </row>
        <row r="209">
          <cell r="C209" t="str">
            <v>364956</v>
          </cell>
          <cell r="D209">
            <v>36549</v>
          </cell>
        </row>
        <row r="210">
          <cell r="C210" t="str">
            <v>364957</v>
          </cell>
          <cell r="D210">
            <v>36536</v>
          </cell>
        </row>
        <row r="211">
          <cell r="C211" t="str">
            <v>364958</v>
          </cell>
          <cell r="D211">
            <v>36537</v>
          </cell>
        </row>
        <row r="212">
          <cell r="C212" t="str">
            <v>364959</v>
          </cell>
          <cell r="D212">
            <v>36538</v>
          </cell>
        </row>
        <row r="213">
          <cell r="C213" t="str">
            <v>365260</v>
          </cell>
          <cell r="D213">
            <v>36571</v>
          </cell>
        </row>
        <row r="214">
          <cell r="C214" t="str">
            <v>365261</v>
          </cell>
          <cell r="D214">
            <v>36572</v>
          </cell>
        </row>
        <row r="215">
          <cell r="C215" t="str">
            <v>365262</v>
          </cell>
          <cell r="D215">
            <v>36573</v>
          </cell>
        </row>
        <row r="216">
          <cell r="C216" t="str">
            <v>365263</v>
          </cell>
          <cell r="D216">
            <v>36574</v>
          </cell>
        </row>
        <row r="217">
          <cell r="C217" t="str">
            <v>365264</v>
          </cell>
          <cell r="D217">
            <v>36577</v>
          </cell>
        </row>
        <row r="218">
          <cell r="C218" t="str">
            <v>365265</v>
          </cell>
          <cell r="D218">
            <v>36578</v>
          </cell>
        </row>
        <row r="219">
          <cell r="C219" t="str">
            <v>365266</v>
          </cell>
          <cell r="D219">
            <v>36565</v>
          </cell>
        </row>
        <row r="220">
          <cell r="C220" t="str">
            <v>365267</v>
          </cell>
          <cell r="D220">
            <v>36566</v>
          </cell>
        </row>
        <row r="221">
          <cell r="C221" t="str">
            <v>365268</v>
          </cell>
          <cell r="D221">
            <v>36567</v>
          </cell>
        </row>
        <row r="222">
          <cell r="C222" t="str">
            <v>365269</v>
          </cell>
          <cell r="D222">
            <v>36570</v>
          </cell>
        </row>
        <row r="223">
          <cell r="C223" t="str">
            <v>365570</v>
          </cell>
          <cell r="D223">
            <v>36601</v>
          </cell>
        </row>
        <row r="224">
          <cell r="C224" t="str">
            <v>365571</v>
          </cell>
          <cell r="D224">
            <v>36602</v>
          </cell>
        </row>
        <row r="225">
          <cell r="C225" t="str">
            <v>365572</v>
          </cell>
          <cell r="D225">
            <v>36605</v>
          </cell>
        </row>
        <row r="226">
          <cell r="C226" t="str">
            <v>365573</v>
          </cell>
          <cell r="D226">
            <v>36606</v>
          </cell>
        </row>
        <row r="227">
          <cell r="C227" t="str">
            <v>365574</v>
          </cell>
          <cell r="D227">
            <v>36607</v>
          </cell>
        </row>
        <row r="228">
          <cell r="C228" t="str">
            <v>365575</v>
          </cell>
          <cell r="D228">
            <v>36594</v>
          </cell>
        </row>
        <row r="229">
          <cell r="C229" t="str">
            <v>365576</v>
          </cell>
          <cell r="D229">
            <v>36595</v>
          </cell>
        </row>
        <row r="230">
          <cell r="C230" t="str">
            <v>365577</v>
          </cell>
          <cell r="D230">
            <v>36598</v>
          </cell>
        </row>
        <row r="231">
          <cell r="C231" t="str">
            <v>365578</v>
          </cell>
          <cell r="D231">
            <v>36599</v>
          </cell>
        </row>
        <row r="232">
          <cell r="C232" t="str">
            <v>365579</v>
          </cell>
          <cell r="D232">
            <v>36600</v>
          </cell>
        </row>
        <row r="233">
          <cell r="C233" t="str">
            <v>365860</v>
          </cell>
          <cell r="D233">
            <v>36635</v>
          </cell>
        </row>
        <row r="234">
          <cell r="C234" t="str">
            <v>365861</v>
          </cell>
          <cell r="D234">
            <v>36640</v>
          </cell>
        </row>
        <row r="235">
          <cell r="C235" t="str">
            <v>365862</v>
          </cell>
          <cell r="D235">
            <v>36641</v>
          </cell>
        </row>
        <row r="236">
          <cell r="C236" t="str">
            <v>365863</v>
          </cell>
          <cell r="D236">
            <v>36641</v>
          </cell>
        </row>
        <row r="237">
          <cell r="C237" t="str">
            <v>365864</v>
          </cell>
          <cell r="D237">
            <v>36627</v>
          </cell>
        </row>
        <row r="238">
          <cell r="C238" t="str">
            <v>365865</v>
          </cell>
          <cell r="D238">
            <v>36628</v>
          </cell>
        </row>
        <row r="239">
          <cell r="C239" t="str">
            <v>365866</v>
          </cell>
          <cell r="D239">
            <v>36629</v>
          </cell>
        </row>
        <row r="240">
          <cell r="C240" t="str">
            <v>365867</v>
          </cell>
          <cell r="D240">
            <v>36630</v>
          </cell>
        </row>
        <row r="241">
          <cell r="C241" t="str">
            <v>365868</v>
          </cell>
          <cell r="D241">
            <v>36633</v>
          </cell>
        </row>
        <row r="242">
          <cell r="C242" t="str">
            <v>365869</v>
          </cell>
          <cell r="D242">
            <v>36634</v>
          </cell>
        </row>
        <row r="243">
          <cell r="C243" t="str">
            <v>366170</v>
          </cell>
          <cell r="D243">
            <v>36665</v>
          </cell>
        </row>
        <row r="244">
          <cell r="C244" t="str">
            <v>366171</v>
          </cell>
          <cell r="D244">
            <v>36668</v>
          </cell>
        </row>
        <row r="245">
          <cell r="C245" t="str">
            <v>366172</v>
          </cell>
          <cell r="D245">
            <v>36669</v>
          </cell>
        </row>
        <row r="246">
          <cell r="C246" t="str">
            <v>366173</v>
          </cell>
          <cell r="D246">
            <v>36656</v>
          </cell>
        </row>
        <row r="247">
          <cell r="C247" t="str">
            <v>366174</v>
          </cell>
          <cell r="D247">
            <v>36657</v>
          </cell>
        </row>
        <row r="248">
          <cell r="C248" t="str">
            <v>366175</v>
          </cell>
          <cell r="D248">
            <v>36658</v>
          </cell>
        </row>
        <row r="249">
          <cell r="C249" t="str">
            <v>366176</v>
          </cell>
          <cell r="D249">
            <v>36661</v>
          </cell>
        </row>
        <row r="250">
          <cell r="C250" t="str">
            <v>366177</v>
          </cell>
          <cell r="D250">
            <v>36662</v>
          </cell>
        </row>
        <row r="251">
          <cell r="C251" t="str">
            <v>366178</v>
          </cell>
          <cell r="D251">
            <v>36663</v>
          </cell>
        </row>
        <row r="252">
          <cell r="C252" t="str">
            <v>366179</v>
          </cell>
          <cell r="D252">
            <v>36664</v>
          </cell>
        </row>
        <row r="253">
          <cell r="C253" t="str">
            <v>366470</v>
          </cell>
          <cell r="D253">
            <v>36698</v>
          </cell>
        </row>
        <row r="254">
          <cell r="C254" t="str">
            <v>366471</v>
          </cell>
          <cell r="D254">
            <v>36699</v>
          </cell>
        </row>
        <row r="255">
          <cell r="C255" t="str">
            <v>366472</v>
          </cell>
          <cell r="D255">
            <v>36686</v>
          </cell>
        </row>
        <row r="256">
          <cell r="C256" t="str">
            <v>366473</v>
          </cell>
          <cell r="D256">
            <v>36689</v>
          </cell>
        </row>
        <row r="257">
          <cell r="C257" t="str">
            <v>366474</v>
          </cell>
          <cell r="D257">
            <v>36690</v>
          </cell>
        </row>
        <row r="258">
          <cell r="C258" t="str">
            <v>366475</v>
          </cell>
          <cell r="D258">
            <v>36691</v>
          </cell>
        </row>
        <row r="259">
          <cell r="C259" t="str">
            <v>366476</v>
          </cell>
          <cell r="D259">
            <v>36692</v>
          </cell>
        </row>
        <row r="260">
          <cell r="C260" t="str">
            <v>366477</v>
          </cell>
          <cell r="D260">
            <v>36693</v>
          </cell>
        </row>
        <row r="261">
          <cell r="C261" t="str">
            <v>366478</v>
          </cell>
          <cell r="D261">
            <v>36696</v>
          </cell>
        </row>
        <row r="262">
          <cell r="C262" t="str">
            <v>366479</v>
          </cell>
          <cell r="D262">
            <v>36697</v>
          </cell>
        </row>
        <row r="263">
          <cell r="C263" t="str">
            <v>366780</v>
          </cell>
          <cell r="D263">
            <v>36731</v>
          </cell>
        </row>
        <row r="264">
          <cell r="C264" t="str">
            <v>366781</v>
          </cell>
          <cell r="D264">
            <v>36718</v>
          </cell>
        </row>
        <row r="265">
          <cell r="C265" t="str">
            <v>366782</v>
          </cell>
          <cell r="D265">
            <v>36719</v>
          </cell>
        </row>
        <row r="266">
          <cell r="C266" t="str">
            <v>366783</v>
          </cell>
          <cell r="D266">
            <v>36720</v>
          </cell>
        </row>
        <row r="267">
          <cell r="C267" t="str">
            <v>366784</v>
          </cell>
          <cell r="D267">
            <v>36721</v>
          </cell>
        </row>
        <row r="268">
          <cell r="C268" t="str">
            <v>366785</v>
          </cell>
          <cell r="D268">
            <v>36724</v>
          </cell>
        </row>
        <row r="269">
          <cell r="C269" t="str">
            <v>366786</v>
          </cell>
          <cell r="D269">
            <v>36725</v>
          </cell>
        </row>
        <row r="270">
          <cell r="C270" t="str">
            <v>366787</v>
          </cell>
          <cell r="D270">
            <v>36726</v>
          </cell>
        </row>
        <row r="271">
          <cell r="C271" t="str">
            <v>366788</v>
          </cell>
          <cell r="D271">
            <v>36727</v>
          </cell>
        </row>
        <row r="272">
          <cell r="C272" t="str">
            <v>366789</v>
          </cell>
          <cell r="D272">
            <v>36728</v>
          </cell>
        </row>
        <row r="273">
          <cell r="C273" t="str">
            <v>367080</v>
          </cell>
          <cell r="D273">
            <v>36747</v>
          </cell>
        </row>
        <row r="274">
          <cell r="C274" t="str">
            <v>367081</v>
          </cell>
          <cell r="D274">
            <v>36748</v>
          </cell>
        </row>
        <row r="275">
          <cell r="C275" t="str">
            <v>367082</v>
          </cell>
          <cell r="D275">
            <v>36749</v>
          </cell>
        </row>
        <row r="276">
          <cell r="C276" t="str">
            <v>367083</v>
          </cell>
          <cell r="D276">
            <v>36752</v>
          </cell>
        </row>
        <row r="277">
          <cell r="C277" t="str">
            <v>367084</v>
          </cell>
          <cell r="D277">
            <v>36753</v>
          </cell>
        </row>
        <row r="278">
          <cell r="C278" t="str">
            <v>367085</v>
          </cell>
          <cell r="D278">
            <v>36754</v>
          </cell>
        </row>
        <row r="279">
          <cell r="C279" t="str">
            <v>367086</v>
          </cell>
          <cell r="D279">
            <v>36755</v>
          </cell>
        </row>
        <row r="280">
          <cell r="C280" t="str">
            <v>367087</v>
          </cell>
          <cell r="D280">
            <v>36756</v>
          </cell>
        </row>
        <row r="281">
          <cell r="C281" t="str">
            <v>367088</v>
          </cell>
          <cell r="D281">
            <v>36759</v>
          </cell>
        </row>
        <row r="282">
          <cell r="C282" t="str">
            <v>367089</v>
          </cell>
          <cell r="D282">
            <v>36760</v>
          </cell>
        </row>
        <row r="283">
          <cell r="C283" t="str">
            <v>367390</v>
          </cell>
          <cell r="D283">
            <v>36781</v>
          </cell>
        </row>
        <row r="284">
          <cell r="C284" t="str">
            <v>367391</v>
          </cell>
          <cell r="D284">
            <v>36782</v>
          </cell>
        </row>
        <row r="285">
          <cell r="C285" t="str">
            <v>367392</v>
          </cell>
          <cell r="D285">
            <v>36783</v>
          </cell>
        </row>
        <row r="286">
          <cell r="C286" t="str">
            <v>367393</v>
          </cell>
          <cell r="D286">
            <v>36784</v>
          </cell>
        </row>
        <row r="287">
          <cell r="C287" t="str">
            <v>367394</v>
          </cell>
          <cell r="D287">
            <v>36787</v>
          </cell>
        </row>
        <row r="288">
          <cell r="C288" t="str">
            <v>367395</v>
          </cell>
          <cell r="D288">
            <v>36788</v>
          </cell>
        </row>
        <row r="289">
          <cell r="C289" t="str">
            <v>367396</v>
          </cell>
          <cell r="D289">
            <v>36789</v>
          </cell>
        </row>
        <row r="290">
          <cell r="C290" t="str">
            <v>367397</v>
          </cell>
          <cell r="D290">
            <v>36790</v>
          </cell>
        </row>
        <row r="291">
          <cell r="C291" t="str">
            <v>367398</v>
          </cell>
          <cell r="D291">
            <v>36791</v>
          </cell>
        </row>
        <row r="292">
          <cell r="C292" t="str">
            <v>367399</v>
          </cell>
          <cell r="D292">
            <v>36780</v>
          </cell>
        </row>
        <row r="293">
          <cell r="C293" t="str">
            <v>367700</v>
          </cell>
          <cell r="D293">
            <v>36811</v>
          </cell>
        </row>
        <row r="294">
          <cell r="C294" t="str">
            <v>367701</v>
          </cell>
          <cell r="D294">
            <v>36812</v>
          </cell>
        </row>
        <row r="295">
          <cell r="C295" t="str">
            <v>367702</v>
          </cell>
          <cell r="D295">
            <v>36815</v>
          </cell>
        </row>
        <row r="296">
          <cell r="C296" t="str">
            <v>367703</v>
          </cell>
          <cell r="D296">
            <v>36816</v>
          </cell>
        </row>
        <row r="297">
          <cell r="C297" t="str">
            <v>367704</v>
          </cell>
          <cell r="D297">
            <v>36817</v>
          </cell>
        </row>
        <row r="298">
          <cell r="C298" t="str">
            <v>367705</v>
          </cell>
          <cell r="D298">
            <v>36575</v>
          </cell>
        </row>
        <row r="299">
          <cell r="C299" t="str">
            <v>367706</v>
          </cell>
          <cell r="D299">
            <v>36819</v>
          </cell>
        </row>
        <row r="300">
          <cell r="C300" t="str">
            <v>367707</v>
          </cell>
          <cell r="D300">
            <v>36822</v>
          </cell>
        </row>
        <row r="301">
          <cell r="C301" t="str">
            <v>367708</v>
          </cell>
          <cell r="D301">
            <v>36809</v>
          </cell>
        </row>
        <row r="302">
          <cell r="C302" t="str">
            <v>367709</v>
          </cell>
          <cell r="D302">
            <v>36810</v>
          </cell>
        </row>
        <row r="303">
          <cell r="C303" t="str">
            <v>368000</v>
          </cell>
          <cell r="D303">
            <v>36845</v>
          </cell>
        </row>
        <row r="304">
          <cell r="C304" t="str">
            <v>368001</v>
          </cell>
          <cell r="D304">
            <v>36846</v>
          </cell>
        </row>
        <row r="305">
          <cell r="C305" t="str">
            <v>368002</v>
          </cell>
          <cell r="D305">
            <v>36847</v>
          </cell>
        </row>
        <row r="306">
          <cell r="C306" t="str">
            <v>368003</v>
          </cell>
          <cell r="D306">
            <v>36850</v>
          </cell>
        </row>
        <row r="307">
          <cell r="C307" t="str">
            <v>368004</v>
          </cell>
          <cell r="D307">
            <v>36851</v>
          </cell>
        </row>
        <row r="308">
          <cell r="C308" t="str">
            <v>368005</v>
          </cell>
          <cell r="D308">
            <v>36852</v>
          </cell>
        </row>
        <row r="309">
          <cell r="C309" t="str">
            <v>368006</v>
          </cell>
          <cell r="D309">
            <v>36853</v>
          </cell>
        </row>
        <row r="310">
          <cell r="C310" t="str">
            <v>368007</v>
          </cell>
          <cell r="D310">
            <v>36840</v>
          </cell>
        </row>
        <row r="311">
          <cell r="C311" t="str">
            <v>368008</v>
          </cell>
          <cell r="D311">
            <v>36843</v>
          </cell>
        </row>
        <row r="312">
          <cell r="C312" t="str">
            <v>368009</v>
          </cell>
          <cell r="D312">
            <v>36844</v>
          </cell>
        </row>
        <row r="313">
          <cell r="C313" t="str">
            <v>368310</v>
          </cell>
          <cell r="D313">
            <v>36878</v>
          </cell>
        </row>
        <row r="314">
          <cell r="C314" t="str">
            <v>368311</v>
          </cell>
          <cell r="D314">
            <v>36879</v>
          </cell>
        </row>
        <row r="315">
          <cell r="C315" t="str">
            <v>368312</v>
          </cell>
          <cell r="D315">
            <v>36880</v>
          </cell>
        </row>
        <row r="316">
          <cell r="C316" t="str">
            <v>368313</v>
          </cell>
          <cell r="D316">
            <v>36881</v>
          </cell>
        </row>
        <row r="317">
          <cell r="C317" t="str">
            <v>368314</v>
          </cell>
          <cell r="D317">
            <v>36882</v>
          </cell>
        </row>
        <row r="318">
          <cell r="C318" t="str">
            <v>368315</v>
          </cell>
          <cell r="D318">
            <v>36886</v>
          </cell>
        </row>
        <row r="319">
          <cell r="C319" t="str">
            <v>368316</v>
          </cell>
          <cell r="D319">
            <v>36872</v>
          </cell>
        </row>
        <row r="320">
          <cell r="C320" t="str">
            <v>368317</v>
          </cell>
          <cell r="D320">
            <v>36873</v>
          </cell>
        </row>
        <row r="321">
          <cell r="C321" t="str">
            <v>368318</v>
          </cell>
          <cell r="D321">
            <v>36874</v>
          </cell>
        </row>
        <row r="322">
          <cell r="C322" t="str">
            <v>368319</v>
          </cell>
          <cell r="D322">
            <v>36875</v>
          </cell>
        </row>
        <row r="323">
          <cell r="C323" t="str">
            <v>368610</v>
          </cell>
          <cell r="D323">
            <v>36908</v>
          </cell>
        </row>
        <row r="324">
          <cell r="C324" t="str">
            <v>368611</v>
          </cell>
          <cell r="D324">
            <v>36909</v>
          </cell>
        </row>
        <row r="325">
          <cell r="C325" t="str">
            <v>368612</v>
          </cell>
          <cell r="D325">
            <v>36910</v>
          </cell>
        </row>
        <row r="326">
          <cell r="C326" t="str">
            <v>368613</v>
          </cell>
          <cell r="D326">
            <v>36913</v>
          </cell>
        </row>
        <row r="327">
          <cell r="C327" t="str">
            <v>368614</v>
          </cell>
          <cell r="D327">
            <v>36914</v>
          </cell>
        </row>
        <row r="328">
          <cell r="C328" t="str">
            <v>368615</v>
          </cell>
          <cell r="D328">
            <v>36901</v>
          </cell>
        </row>
        <row r="329">
          <cell r="C329" t="str">
            <v>368616</v>
          </cell>
          <cell r="D329">
            <v>36902</v>
          </cell>
        </row>
        <row r="330">
          <cell r="C330" t="str">
            <v>368617</v>
          </cell>
          <cell r="D330">
            <v>36903</v>
          </cell>
        </row>
        <row r="331">
          <cell r="C331" t="str">
            <v>368618</v>
          </cell>
          <cell r="D331">
            <v>36906</v>
          </cell>
        </row>
        <row r="332">
          <cell r="C332" t="str">
            <v>368619</v>
          </cell>
          <cell r="D332">
            <v>36907</v>
          </cell>
        </row>
        <row r="333">
          <cell r="C333" t="str">
            <v>368920</v>
          </cell>
          <cell r="D333">
            <v>36941</v>
          </cell>
        </row>
        <row r="334">
          <cell r="C334" t="str">
            <v>368921</v>
          </cell>
          <cell r="D334">
            <v>36942</v>
          </cell>
        </row>
        <row r="335">
          <cell r="C335" t="str">
            <v>368922</v>
          </cell>
          <cell r="D335">
            <v>36943</v>
          </cell>
        </row>
        <row r="336">
          <cell r="C336" t="str">
            <v>368923</v>
          </cell>
          <cell r="D336">
            <v>36972</v>
          </cell>
        </row>
        <row r="337">
          <cell r="C337" t="str">
            <v>368924</v>
          </cell>
          <cell r="D337">
            <v>36931</v>
          </cell>
        </row>
        <row r="338">
          <cell r="C338" t="str">
            <v>368925</v>
          </cell>
          <cell r="D338">
            <v>36934</v>
          </cell>
        </row>
        <row r="339">
          <cell r="C339" t="str">
            <v>368926</v>
          </cell>
          <cell r="D339">
            <v>36935</v>
          </cell>
        </row>
        <row r="340">
          <cell r="C340" t="str">
            <v>368927</v>
          </cell>
          <cell r="D340">
            <v>36936</v>
          </cell>
        </row>
        <row r="341">
          <cell r="C341" t="str">
            <v>368928</v>
          </cell>
          <cell r="D341">
            <v>36937</v>
          </cell>
        </row>
        <row r="342">
          <cell r="C342" t="str">
            <v>368929</v>
          </cell>
          <cell r="D342">
            <v>36938</v>
          </cell>
        </row>
        <row r="343">
          <cell r="C343" t="str">
            <v>369230</v>
          </cell>
          <cell r="D343">
            <v>36970</v>
          </cell>
        </row>
        <row r="344">
          <cell r="C344" t="str">
            <v>369231</v>
          </cell>
          <cell r="D344">
            <v>36971</v>
          </cell>
        </row>
        <row r="345">
          <cell r="C345" t="str">
            <v>369232</v>
          </cell>
          <cell r="D345">
            <v>36972</v>
          </cell>
        </row>
        <row r="346">
          <cell r="C346" t="str">
            <v>369233</v>
          </cell>
          <cell r="D346">
            <v>36959</v>
          </cell>
        </row>
        <row r="347">
          <cell r="C347" t="str">
            <v>369234</v>
          </cell>
          <cell r="D347">
            <v>36962</v>
          </cell>
        </row>
        <row r="348">
          <cell r="C348" t="str">
            <v>369235</v>
          </cell>
          <cell r="D348">
            <v>36963</v>
          </cell>
        </row>
        <row r="349">
          <cell r="C349" t="str">
            <v>369236</v>
          </cell>
          <cell r="D349">
            <v>36964</v>
          </cell>
        </row>
        <row r="350">
          <cell r="C350" t="str">
            <v>369237</v>
          </cell>
          <cell r="D350">
            <v>36965</v>
          </cell>
        </row>
        <row r="351">
          <cell r="C351" t="str">
            <v>369238</v>
          </cell>
          <cell r="D351">
            <v>36966</v>
          </cell>
        </row>
        <row r="352">
          <cell r="C352" t="str">
            <v>369239</v>
          </cell>
          <cell r="D352">
            <v>36969</v>
          </cell>
        </row>
        <row r="353">
          <cell r="C353" t="str">
            <v>369510</v>
          </cell>
          <cell r="D353">
            <v>37005</v>
          </cell>
        </row>
        <row r="354">
          <cell r="C354" t="str">
            <v>369511</v>
          </cell>
          <cell r="D354">
            <v>37006</v>
          </cell>
        </row>
        <row r="355">
          <cell r="C355" t="str">
            <v>369512</v>
          </cell>
          <cell r="D355">
            <v>36991</v>
          </cell>
        </row>
        <row r="356">
          <cell r="C356" t="str">
            <v>369513</v>
          </cell>
          <cell r="D356">
            <v>36992</v>
          </cell>
        </row>
        <row r="357">
          <cell r="C357" t="str">
            <v>369514</v>
          </cell>
          <cell r="D357">
            <v>36997</v>
          </cell>
        </row>
        <row r="358">
          <cell r="C358" t="str">
            <v>369515</v>
          </cell>
          <cell r="D358">
            <v>36998</v>
          </cell>
        </row>
        <row r="359">
          <cell r="C359" t="str">
            <v>369516</v>
          </cell>
          <cell r="D359">
            <v>36999</v>
          </cell>
        </row>
        <row r="360">
          <cell r="C360" t="str">
            <v>369517</v>
          </cell>
          <cell r="D360">
            <v>37000</v>
          </cell>
        </row>
        <row r="361">
          <cell r="C361" t="str">
            <v>369518</v>
          </cell>
          <cell r="D361">
            <v>37001</v>
          </cell>
        </row>
        <row r="362">
          <cell r="C362" t="str">
            <v>369519</v>
          </cell>
          <cell r="D362">
            <v>37004</v>
          </cell>
        </row>
        <row r="363">
          <cell r="C363" t="str">
            <v>369820</v>
          </cell>
          <cell r="D363">
            <v>37034</v>
          </cell>
        </row>
        <row r="364">
          <cell r="C364" t="str">
            <v>369821</v>
          </cell>
          <cell r="D364">
            <v>37021</v>
          </cell>
        </row>
        <row r="365">
          <cell r="C365" t="str">
            <v>369822</v>
          </cell>
          <cell r="D365">
            <v>37022</v>
          </cell>
        </row>
        <row r="366">
          <cell r="C366" t="str">
            <v>369823</v>
          </cell>
          <cell r="D366">
            <v>37025</v>
          </cell>
        </row>
        <row r="367">
          <cell r="C367" t="str">
            <v>369824</v>
          </cell>
          <cell r="D367">
            <v>37026</v>
          </cell>
        </row>
        <row r="368">
          <cell r="C368" t="str">
            <v>369825</v>
          </cell>
          <cell r="D368">
            <v>37027</v>
          </cell>
        </row>
        <row r="369">
          <cell r="C369" t="str">
            <v>369826</v>
          </cell>
          <cell r="D369">
            <v>37028</v>
          </cell>
        </row>
        <row r="370">
          <cell r="C370" t="str">
            <v>369827</v>
          </cell>
          <cell r="D370">
            <v>37029</v>
          </cell>
        </row>
        <row r="371">
          <cell r="C371" t="str">
            <v>369828</v>
          </cell>
          <cell r="D371">
            <v>37032</v>
          </cell>
        </row>
        <row r="372">
          <cell r="C372" t="str">
            <v>369829</v>
          </cell>
          <cell r="D372">
            <v>37033</v>
          </cell>
        </row>
        <row r="373">
          <cell r="C373" t="str">
            <v>370120</v>
          </cell>
          <cell r="D373">
            <v>37053</v>
          </cell>
        </row>
        <row r="374">
          <cell r="C374" t="str">
            <v>370121</v>
          </cell>
          <cell r="D374">
            <v>37054</v>
          </cell>
        </row>
        <row r="375">
          <cell r="C375" t="str">
            <v>370122</v>
          </cell>
          <cell r="D375">
            <v>37055</v>
          </cell>
        </row>
        <row r="376">
          <cell r="C376" t="str">
            <v>370123</v>
          </cell>
          <cell r="D376">
            <v>37056</v>
          </cell>
        </row>
        <row r="377">
          <cell r="C377" t="str">
            <v>370124</v>
          </cell>
          <cell r="D377">
            <v>37057</v>
          </cell>
        </row>
        <row r="378">
          <cell r="C378" t="str">
            <v>370125</v>
          </cell>
          <cell r="D378">
            <v>37060</v>
          </cell>
        </row>
        <row r="379">
          <cell r="C379" t="str">
            <v>370126</v>
          </cell>
          <cell r="D379">
            <v>37061</v>
          </cell>
        </row>
        <row r="380">
          <cell r="C380" t="str">
            <v>370127</v>
          </cell>
          <cell r="D380">
            <v>37062</v>
          </cell>
        </row>
        <row r="381">
          <cell r="C381" t="str">
            <v>370128</v>
          </cell>
          <cell r="D381">
            <v>37063</v>
          </cell>
        </row>
        <row r="382">
          <cell r="C382" t="str">
            <v>370129</v>
          </cell>
          <cell r="D382">
            <v>37064</v>
          </cell>
        </row>
        <row r="383">
          <cell r="C383" t="str">
            <v>370430</v>
          </cell>
          <cell r="D383">
            <v>37083</v>
          </cell>
        </row>
        <row r="384">
          <cell r="C384" t="str">
            <v>370431</v>
          </cell>
          <cell r="D384">
            <v>37084</v>
          </cell>
        </row>
        <row r="385">
          <cell r="C385" t="str">
            <v>370432</v>
          </cell>
          <cell r="D385">
            <v>37085</v>
          </cell>
        </row>
        <row r="386">
          <cell r="C386" t="str">
            <v>370433</v>
          </cell>
          <cell r="D386">
            <v>37088</v>
          </cell>
        </row>
        <row r="387">
          <cell r="C387" t="str">
            <v>370434</v>
          </cell>
          <cell r="D387">
            <v>37089</v>
          </cell>
        </row>
        <row r="388">
          <cell r="C388" t="str">
            <v>370435</v>
          </cell>
          <cell r="D388">
            <v>37090</v>
          </cell>
        </row>
        <row r="389">
          <cell r="C389" t="str">
            <v>370436</v>
          </cell>
          <cell r="D389">
            <v>37091</v>
          </cell>
        </row>
        <row r="390">
          <cell r="C390" t="str">
            <v>370437</v>
          </cell>
          <cell r="D390">
            <v>37092</v>
          </cell>
        </row>
        <row r="391">
          <cell r="C391" t="str">
            <v>370438</v>
          </cell>
          <cell r="D391">
            <v>37095</v>
          </cell>
        </row>
        <row r="392">
          <cell r="C392" t="str">
            <v>370439</v>
          </cell>
          <cell r="D392">
            <v>37082</v>
          </cell>
        </row>
        <row r="393">
          <cell r="C393" t="str">
            <v>370730</v>
          </cell>
          <cell r="D393">
            <v>37116</v>
          </cell>
        </row>
        <row r="394">
          <cell r="C394" t="str">
            <v>370731</v>
          </cell>
          <cell r="D394">
            <v>37117</v>
          </cell>
        </row>
        <row r="395">
          <cell r="C395" t="str">
            <v>370732</v>
          </cell>
          <cell r="D395">
            <v>37118</v>
          </cell>
        </row>
        <row r="396">
          <cell r="C396" t="str">
            <v>370733</v>
          </cell>
          <cell r="D396">
            <v>37119</v>
          </cell>
        </row>
        <row r="397">
          <cell r="C397" t="str">
            <v>370734</v>
          </cell>
          <cell r="D397">
            <v>37120</v>
          </cell>
        </row>
        <row r="398">
          <cell r="C398" t="str">
            <v>370735</v>
          </cell>
          <cell r="D398">
            <v>37123</v>
          </cell>
        </row>
        <row r="399">
          <cell r="C399" t="str">
            <v>370736</v>
          </cell>
          <cell r="D399">
            <v>37124</v>
          </cell>
        </row>
        <row r="400">
          <cell r="C400" t="str">
            <v>370737</v>
          </cell>
          <cell r="D400">
            <v>37125</v>
          </cell>
        </row>
        <row r="401">
          <cell r="C401" t="str">
            <v>370738</v>
          </cell>
          <cell r="D401">
            <v>37112</v>
          </cell>
        </row>
        <row r="402">
          <cell r="C402" t="str">
            <v>370739</v>
          </cell>
          <cell r="D402">
            <v>37113</v>
          </cell>
        </row>
        <row r="403">
          <cell r="C403" t="str">
            <v>371040</v>
          </cell>
          <cell r="D403">
            <v>37148</v>
          </cell>
        </row>
        <row r="404">
          <cell r="C404" t="str">
            <v>371041</v>
          </cell>
          <cell r="D404">
            <v>37151</v>
          </cell>
        </row>
        <row r="405">
          <cell r="C405" t="str">
            <v>371042</v>
          </cell>
          <cell r="D405">
            <v>37152</v>
          </cell>
        </row>
        <row r="406">
          <cell r="C406" t="str">
            <v>371043</v>
          </cell>
          <cell r="D406">
            <v>37153</v>
          </cell>
        </row>
        <row r="407">
          <cell r="C407" t="str">
            <v>371044</v>
          </cell>
          <cell r="D407">
            <v>37154</v>
          </cell>
        </row>
        <row r="408">
          <cell r="C408" t="str">
            <v>371045</v>
          </cell>
          <cell r="D408">
            <v>37155</v>
          </cell>
        </row>
        <row r="409">
          <cell r="C409" t="str">
            <v>371046</v>
          </cell>
          <cell r="D409">
            <v>37158</v>
          </cell>
        </row>
        <row r="410">
          <cell r="C410" t="str">
            <v>371047</v>
          </cell>
          <cell r="D410">
            <v>37145</v>
          </cell>
        </row>
        <row r="411">
          <cell r="C411" t="str">
            <v>371048</v>
          </cell>
          <cell r="D411">
            <v>37146</v>
          </cell>
        </row>
        <row r="412">
          <cell r="C412" t="str">
            <v>371049</v>
          </cell>
          <cell r="D412">
            <v>37147</v>
          </cell>
        </row>
        <row r="413">
          <cell r="C413" t="str">
            <v>371350</v>
          </cell>
          <cell r="D413">
            <v>37180</v>
          </cell>
        </row>
        <row r="414">
          <cell r="C414" t="str">
            <v>371351</v>
          </cell>
          <cell r="D414">
            <v>37181</v>
          </cell>
        </row>
        <row r="415">
          <cell r="C415" t="str">
            <v>371352</v>
          </cell>
          <cell r="D415">
            <v>37182</v>
          </cell>
        </row>
        <row r="416">
          <cell r="C416" t="str">
            <v>371353</v>
          </cell>
          <cell r="D416">
            <v>37183</v>
          </cell>
        </row>
        <row r="417">
          <cell r="C417" t="str">
            <v>371354</v>
          </cell>
          <cell r="D417">
            <v>37186</v>
          </cell>
        </row>
        <row r="418">
          <cell r="C418" t="str">
            <v>371355</v>
          </cell>
          <cell r="D418">
            <v>37187</v>
          </cell>
        </row>
        <row r="419">
          <cell r="C419" t="str">
            <v>371356</v>
          </cell>
          <cell r="D419">
            <v>37174</v>
          </cell>
        </row>
        <row r="420">
          <cell r="C420" t="str">
            <v>371357</v>
          </cell>
          <cell r="D420">
            <v>37175</v>
          </cell>
        </row>
        <row r="421">
          <cell r="C421" t="str">
            <v>371358</v>
          </cell>
          <cell r="D421">
            <v>37176</v>
          </cell>
        </row>
        <row r="422">
          <cell r="C422" t="str">
            <v>371359</v>
          </cell>
          <cell r="D422">
            <v>37179</v>
          </cell>
        </row>
        <row r="423">
          <cell r="C423" t="str">
            <v>371650</v>
          </cell>
          <cell r="D423">
            <v>37214</v>
          </cell>
        </row>
        <row r="424">
          <cell r="C424" t="str">
            <v>371651</v>
          </cell>
          <cell r="D424">
            <v>37215</v>
          </cell>
        </row>
        <row r="425">
          <cell r="C425" t="str">
            <v>371652</v>
          </cell>
          <cell r="D425">
            <v>37216</v>
          </cell>
        </row>
        <row r="426">
          <cell r="C426" t="str">
            <v>371653</v>
          </cell>
          <cell r="D426">
            <v>37217</v>
          </cell>
        </row>
        <row r="427">
          <cell r="C427" t="str">
            <v>371654</v>
          </cell>
          <cell r="D427">
            <v>37218</v>
          </cell>
        </row>
        <row r="428">
          <cell r="C428" t="str">
            <v>371655</v>
          </cell>
          <cell r="D428">
            <v>37207</v>
          </cell>
        </row>
        <row r="429">
          <cell r="C429" t="str">
            <v>371656</v>
          </cell>
          <cell r="D429">
            <v>37208</v>
          </cell>
        </row>
        <row r="430">
          <cell r="C430" t="str">
            <v>371657</v>
          </cell>
          <cell r="D430">
            <v>37209</v>
          </cell>
        </row>
        <row r="431">
          <cell r="C431" t="str">
            <v>371658</v>
          </cell>
          <cell r="D431">
            <v>37210</v>
          </cell>
        </row>
        <row r="432">
          <cell r="C432" t="str">
            <v>371659</v>
          </cell>
          <cell r="D432">
            <v>37211</v>
          </cell>
        </row>
        <row r="433">
          <cell r="C433" t="str">
            <v>371960</v>
          </cell>
          <cell r="D433">
            <v>37244</v>
          </cell>
        </row>
        <row r="434">
          <cell r="C434" t="str">
            <v>371961</v>
          </cell>
          <cell r="D434">
            <v>37245</v>
          </cell>
        </row>
        <row r="435">
          <cell r="C435" t="str">
            <v>371962</v>
          </cell>
          <cell r="D435">
            <v>37246</v>
          </cell>
        </row>
        <row r="436">
          <cell r="C436" t="str">
            <v>371963</v>
          </cell>
          <cell r="D436">
            <v>37249</v>
          </cell>
        </row>
        <row r="437">
          <cell r="C437" t="str">
            <v>371964</v>
          </cell>
          <cell r="D437">
            <v>37236</v>
          </cell>
        </row>
        <row r="438">
          <cell r="C438" t="str">
            <v>371965</v>
          </cell>
          <cell r="D438">
            <v>37237</v>
          </cell>
        </row>
        <row r="439">
          <cell r="C439" t="str">
            <v>371966</v>
          </cell>
          <cell r="D439">
            <v>37238</v>
          </cell>
        </row>
        <row r="440">
          <cell r="C440" t="str">
            <v>371967</v>
          </cell>
          <cell r="D440">
            <v>37239</v>
          </cell>
        </row>
        <row r="441">
          <cell r="C441" t="str">
            <v>371968</v>
          </cell>
          <cell r="D441">
            <v>37242</v>
          </cell>
        </row>
        <row r="442">
          <cell r="C442" t="str">
            <v>371969</v>
          </cell>
          <cell r="D442">
            <v>37243</v>
          </cell>
        </row>
        <row r="443">
          <cell r="C443" t="str">
            <v>372260</v>
          </cell>
          <cell r="D443">
            <v>37277</v>
          </cell>
        </row>
        <row r="444">
          <cell r="C444" t="str">
            <v>372261</v>
          </cell>
          <cell r="D444">
            <v>37278</v>
          </cell>
        </row>
        <row r="445">
          <cell r="C445" t="str">
            <v>372262</v>
          </cell>
          <cell r="D445">
            <v>37279</v>
          </cell>
        </row>
        <row r="446">
          <cell r="C446" t="str">
            <v>372263</v>
          </cell>
          <cell r="D446">
            <v>37266</v>
          </cell>
        </row>
        <row r="447">
          <cell r="C447" t="str">
            <v>372264</v>
          </cell>
          <cell r="D447">
            <v>37267</v>
          </cell>
        </row>
        <row r="448">
          <cell r="C448" t="str">
            <v>372265</v>
          </cell>
          <cell r="D448">
            <v>37270</v>
          </cell>
        </row>
        <row r="449">
          <cell r="C449" t="str">
            <v>372266</v>
          </cell>
          <cell r="D449">
            <v>37271</v>
          </cell>
        </row>
        <row r="450">
          <cell r="C450" t="str">
            <v>372267</v>
          </cell>
          <cell r="D450">
            <v>37272</v>
          </cell>
        </row>
        <row r="451">
          <cell r="C451" t="str">
            <v>372268</v>
          </cell>
          <cell r="D451">
            <v>37273</v>
          </cell>
        </row>
        <row r="452">
          <cell r="C452" t="str">
            <v>372269</v>
          </cell>
          <cell r="D452">
            <v>37274</v>
          </cell>
        </row>
      </sheetData>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sheetData sheetId="104" refreshError="1"/>
      <sheetData sheetId="105" refreshError="1"/>
      <sheetData sheetId="106" refreshError="1"/>
      <sheetData sheetId="107"/>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A4A9-A8ED-4E01-BD4E-5A62A6D13E6E}">
  <dimension ref="A1"/>
  <sheetViews>
    <sheetView workbookViewId="0"/>
  </sheetViews>
  <sheetFormatPr baseColWidth="10" defaultRowHeight="14.4"/>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1006"/>
  <sheetViews>
    <sheetView tabSelected="1" topLeftCell="A5" workbookViewId="0">
      <selection activeCell="J11" sqref="J11"/>
    </sheetView>
  </sheetViews>
  <sheetFormatPr baseColWidth="10" defaultColWidth="14.44140625" defaultRowHeight="15" customHeight="1"/>
  <cols>
    <col min="1" max="3" width="10.6640625" customWidth="1"/>
    <col min="4" max="4" width="52" customWidth="1"/>
    <col min="5" max="5" width="21.109375" customWidth="1"/>
    <col min="6" max="6" width="21" customWidth="1"/>
    <col min="7" max="7" width="12.5546875" customWidth="1"/>
    <col min="8" max="8" width="12.33203125" customWidth="1"/>
    <col min="9" max="9" width="13.44140625" customWidth="1"/>
    <col min="10" max="10" width="10.6640625" customWidth="1"/>
    <col min="11" max="11" width="60.33203125" customWidth="1"/>
    <col min="12" max="35" width="10.6640625" customWidth="1"/>
  </cols>
  <sheetData>
    <row r="1" spans="1:35" ht="14.4">
      <c r="A1" s="3"/>
      <c r="B1" s="3"/>
      <c r="C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14.4">
      <c r="A2" s="3"/>
      <c r="B2" s="233" t="s">
        <v>7</v>
      </c>
      <c r="C2" s="233"/>
      <c r="D2" s="233"/>
      <c r="E2" s="233"/>
      <c r="F2" s="233"/>
      <c r="G2" s="233"/>
      <c r="H2" s="233"/>
      <c r="I2" s="3"/>
      <c r="J2" s="3"/>
      <c r="K2" s="3"/>
      <c r="L2" s="3"/>
      <c r="M2" s="3"/>
      <c r="N2" s="3"/>
      <c r="O2" s="3"/>
      <c r="P2" s="3"/>
      <c r="Q2" s="3"/>
      <c r="R2" s="3"/>
      <c r="S2" s="3"/>
      <c r="T2" s="3"/>
      <c r="U2" s="3"/>
      <c r="V2" s="3"/>
      <c r="W2" s="3"/>
      <c r="X2" s="3"/>
      <c r="Y2" s="3"/>
      <c r="Z2" s="3"/>
      <c r="AA2" s="3"/>
      <c r="AB2" s="3"/>
      <c r="AC2" s="3"/>
      <c r="AD2" s="3"/>
      <c r="AE2" s="3"/>
      <c r="AF2" s="3"/>
      <c r="AG2" s="3"/>
      <c r="AH2" s="3"/>
      <c r="AI2" s="3"/>
    </row>
    <row r="3" spans="1:35" thickBot="1">
      <c r="A3" s="3"/>
      <c r="B3" s="3"/>
      <c r="C3" s="3"/>
      <c r="D3" s="3"/>
      <c r="E3" s="4"/>
      <c r="F3" s="4"/>
      <c r="G3" s="3"/>
      <c r="H3" s="3"/>
      <c r="I3" s="3"/>
      <c r="J3" s="3"/>
      <c r="K3" s="3"/>
      <c r="L3" s="3"/>
      <c r="M3" s="4"/>
      <c r="N3" s="4"/>
      <c r="O3" s="3"/>
      <c r="P3" s="3"/>
      <c r="Q3" s="3"/>
      <c r="R3" s="3"/>
      <c r="S3" s="3"/>
      <c r="T3" s="3"/>
      <c r="U3" s="3"/>
      <c r="V3" s="3"/>
      <c r="W3" s="3"/>
      <c r="X3" s="3"/>
      <c r="Y3" s="3"/>
      <c r="Z3" s="3"/>
      <c r="AA3" s="3"/>
      <c r="AB3" s="3"/>
      <c r="AC3" s="3"/>
      <c r="AD3" s="3"/>
      <c r="AE3" s="3"/>
      <c r="AF3" s="3"/>
      <c r="AG3" s="3"/>
      <c r="AH3" s="3"/>
      <c r="AI3" s="3"/>
    </row>
    <row r="4" spans="1:35" ht="30.75" customHeight="1">
      <c r="A4" s="5"/>
      <c r="B4" s="234" t="s">
        <v>251</v>
      </c>
      <c r="C4" s="235"/>
      <c r="D4" s="235"/>
      <c r="E4" s="235"/>
      <c r="F4" s="235"/>
      <c r="G4" s="235"/>
      <c r="H4" s="236"/>
      <c r="I4" s="3"/>
      <c r="J4" s="3"/>
      <c r="K4" s="5"/>
      <c r="L4" s="5"/>
      <c r="M4" s="5"/>
      <c r="N4" s="5"/>
      <c r="O4" s="5"/>
      <c r="P4" s="5"/>
      <c r="Q4" s="5"/>
      <c r="R4" s="3"/>
      <c r="S4" s="3"/>
      <c r="T4" s="3"/>
      <c r="U4" s="3"/>
      <c r="V4" s="3"/>
      <c r="W4" s="3"/>
      <c r="X4" s="3"/>
      <c r="Y4" s="3"/>
      <c r="Z4" s="3"/>
      <c r="AA4" s="3"/>
      <c r="AB4" s="3"/>
      <c r="AC4" s="3"/>
      <c r="AD4" s="3"/>
      <c r="AE4" s="3"/>
      <c r="AF4" s="3"/>
      <c r="AG4" s="3"/>
      <c r="AH4" s="3"/>
      <c r="AI4" s="3"/>
    </row>
    <row r="5" spans="1:35" ht="14.4">
      <c r="A5" s="5"/>
      <c r="B5" s="237"/>
      <c r="C5" s="238"/>
      <c r="D5" s="238"/>
      <c r="E5" s="238"/>
      <c r="F5" s="238"/>
      <c r="G5" s="238"/>
      <c r="H5" s="239"/>
      <c r="I5" s="3"/>
      <c r="J5" s="3"/>
      <c r="K5" s="5"/>
      <c r="L5" s="5"/>
      <c r="M5" s="5"/>
      <c r="N5" s="5"/>
      <c r="O5" s="5"/>
      <c r="P5" s="5"/>
      <c r="Q5" s="5"/>
      <c r="R5" s="3"/>
      <c r="S5" s="3"/>
      <c r="T5" s="3"/>
      <c r="U5" s="3"/>
      <c r="V5" s="3"/>
      <c r="W5" s="3"/>
      <c r="X5" s="3"/>
      <c r="Y5" s="3"/>
      <c r="Z5" s="3"/>
      <c r="AA5" s="3"/>
      <c r="AB5" s="3"/>
      <c r="AC5" s="3"/>
      <c r="AD5" s="3"/>
      <c r="AE5" s="3"/>
      <c r="AF5" s="3"/>
      <c r="AG5" s="3"/>
      <c r="AH5" s="3"/>
      <c r="AI5" s="3"/>
    </row>
    <row r="6" spans="1:35" ht="14.4">
      <c r="A6" s="5"/>
      <c r="B6" s="237"/>
      <c r="C6" s="238"/>
      <c r="D6" s="238"/>
      <c r="E6" s="238"/>
      <c r="F6" s="238"/>
      <c r="G6" s="238"/>
      <c r="H6" s="239"/>
      <c r="I6" s="3"/>
      <c r="J6" s="3"/>
      <c r="K6" s="5"/>
      <c r="L6" s="5"/>
      <c r="M6" s="5"/>
      <c r="N6" s="5"/>
      <c r="O6" s="5"/>
      <c r="P6" s="5"/>
      <c r="Q6" s="5"/>
      <c r="R6" s="3"/>
      <c r="S6" s="3"/>
      <c r="T6" s="3"/>
      <c r="U6" s="3"/>
      <c r="V6" s="3"/>
      <c r="W6" s="3"/>
      <c r="X6" s="3"/>
      <c r="Y6" s="3"/>
      <c r="Z6" s="3"/>
      <c r="AA6" s="3"/>
      <c r="AB6" s="3"/>
      <c r="AC6" s="3"/>
      <c r="AD6" s="3"/>
      <c r="AE6" s="3"/>
      <c r="AF6" s="3"/>
      <c r="AG6" s="3"/>
      <c r="AH6" s="3"/>
      <c r="AI6" s="3"/>
    </row>
    <row r="7" spans="1:35" thickBot="1">
      <c r="A7" s="5"/>
      <c r="B7" s="240"/>
      <c r="C7" s="241"/>
      <c r="D7" s="241"/>
      <c r="E7" s="241"/>
      <c r="F7" s="241"/>
      <c r="G7" s="241"/>
      <c r="H7" s="242"/>
      <c r="I7" s="3"/>
      <c r="J7" s="3"/>
      <c r="K7" s="5"/>
      <c r="L7" s="5"/>
      <c r="M7" s="5"/>
      <c r="N7" s="5"/>
      <c r="O7" s="5"/>
      <c r="P7" s="5"/>
      <c r="Q7" s="5"/>
      <c r="R7" s="3"/>
      <c r="S7" s="3"/>
      <c r="T7" s="3"/>
      <c r="U7" s="3"/>
      <c r="V7" s="3"/>
      <c r="W7" s="3"/>
      <c r="X7" s="3"/>
      <c r="Y7" s="3"/>
      <c r="Z7" s="3"/>
      <c r="AA7" s="3"/>
      <c r="AB7" s="3"/>
      <c r="AC7" s="3"/>
      <c r="AD7" s="3"/>
      <c r="AE7" s="3"/>
      <c r="AF7" s="3"/>
      <c r="AG7" s="3"/>
      <c r="AH7" s="3"/>
      <c r="AI7" s="3"/>
    </row>
    <row r="8" spans="1:35" ht="14.4">
      <c r="A8" s="5"/>
      <c r="B8" s="34"/>
      <c r="C8" s="34"/>
      <c r="D8" s="34"/>
      <c r="E8" s="34"/>
      <c r="F8" s="34"/>
      <c r="G8" s="34"/>
      <c r="H8" s="34"/>
      <c r="I8" s="3"/>
      <c r="J8" s="3"/>
      <c r="K8" s="5"/>
      <c r="L8" s="5"/>
      <c r="M8" s="5"/>
      <c r="N8" s="5"/>
      <c r="O8" s="5"/>
      <c r="P8" s="5"/>
      <c r="Q8" s="5"/>
      <c r="R8" s="3"/>
      <c r="S8" s="3"/>
      <c r="T8" s="3"/>
      <c r="U8" s="3"/>
      <c r="V8" s="3"/>
      <c r="W8" s="3"/>
      <c r="X8" s="3"/>
      <c r="Y8" s="3"/>
      <c r="Z8" s="3"/>
      <c r="AA8" s="3"/>
      <c r="AB8" s="3"/>
      <c r="AC8" s="3"/>
      <c r="AD8" s="3"/>
      <c r="AE8" s="3"/>
      <c r="AF8" s="3"/>
      <c r="AG8" s="3"/>
      <c r="AH8" s="3"/>
      <c r="AI8" s="3"/>
    </row>
    <row r="9" spans="1:35" ht="14.4">
      <c r="A9" s="3"/>
      <c r="B9" s="3"/>
      <c r="C9" s="3"/>
      <c r="D9" s="77"/>
      <c r="E9" s="51" t="s">
        <v>8</v>
      </c>
      <c r="F9" s="51" t="s">
        <v>9</v>
      </c>
      <c r="G9" s="51" t="s">
        <v>2</v>
      </c>
      <c r="I9" s="3"/>
      <c r="J9" s="3"/>
      <c r="K9" s="3"/>
      <c r="L9" s="3"/>
      <c r="M9" s="3"/>
      <c r="N9" s="3"/>
      <c r="O9" s="3"/>
      <c r="P9" s="3"/>
      <c r="Q9" s="3"/>
      <c r="R9" s="3"/>
      <c r="S9" s="3"/>
      <c r="T9" s="3"/>
      <c r="U9" s="3"/>
      <c r="V9" s="3"/>
      <c r="W9" s="3"/>
      <c r="X9" s="3"/>
      <c r="Y9" s="3"/>
      <c r="Z9" s="3"/>
      <c r="AA9" s="3"/>
      <c r="AB9" s="3"/>
      <c r="AC9" s="3"/>
      <c r="AD9" s="3"/>
      <c r="AE9" s="3"/>
      <c r="AF9" s="3"/>
      <c r="AG9" s="3"/>
      <c r="AH9" s="3"/>
      <c r="AI9" s="3"/>
    </row>
    <row r="10" spans="1:35" ht="14.4">
      <c r="A10" s="3"/>
      <c r="B10" s="3"/>
      <c r="C10" s="3"/>
      <c r="D10" s="77" t="s">
        <v>10</v>
      </c>
      <c r="E10" s="51">
        <v>85.08</v>
      </c>
      <c r="F10" s="51">
        <v>550</v>
      </c>
      <c r="G10" s="50">
        <f t="shared" ref="G10:G11" si="0">E10*F10</f>
        <v>46794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row>
    <row r="11" spans="1:35" ht="14.4">
      <c r="A11" s="3"/>
      <c r="B11" s="3"/>
      <c r="C11" s="6"/>
      <c r="D11" s="77" t="s">
        <v>11</v>
      </c>
      <c r="E11" s="51">
        <v>79.05</v>
      </c>
      <c r="F11" s="51">
        <v>550</v>
      </c>
      <c r="G11" s="50">
        <f t="shared" si="0"/>
        <v>43477.5</v>
      </c>
      <c r="I11" s="3"/>
      <c r="J11" s="3"/>
      <c r="K11" s="6"/>
      <c r="L11" s="3"/>
      <c r="M11" s="3"/>
      <c r="N11" s="3"/>
      <c r="O11" s="3"/>
      <c r="P11" s="3"/>
      <c r="Q11" s="3"/>
      <c r="R11" s="3"/>
      <c r="S11" s="3"/>
      <c r="T11" s="3"/>
      <c r="U11" s="3"/>
      <c r="V11" s="3"/>
      <c r="W11" s="3"/>
      <c r="X11" s="3"/>
      <c r="Y11" s="3"/>
      <c r="Z11" s="3"/>
      <c r="AA11" s="3"/>
      <c r="AB11" s="3"/>
      <c r="AC11" s="3"/>
      <c r="AD11" s="3"/>
      <c r="AE11" s="3"/>
      <c r="AF11" s="3"/>
      <c r="AG11" s="3"/>
      <c r="AH11" s="3"/>
      <c r="AI11" s="3"/>
    </row>
    <row r="12" spans="1:35" ht="14.4">
      <c r="A12" s="3"/>
      <c r="B12" s="3"/>
      <c r="C12" s="6"/>
      <c r="D12" s="78"/>
      <c r="E12" s="57"/>
      <c r="F12" s="57"/>
      <c r="G12" s="57"/>
      <c r="I12" s="3"/>
      <c r="J12" s="3"/>
      <c r="K12" s="6"/>
      <c r="L12" s="3"/>
      <c r="M12" s="3"/>
      <c r="N12" s="3"/>
      <c r="O12" s="3"/>
      <c r="P12" s="3"/>
      <c r="Q12" s="3"/>
      <c r="R12" s="3"/>
      <c r="S12" s="3"/>
      <c r="T12" s="3"/>
      <c r="U12" s="3"/>
      <c r="V12" s="3"/>
      <c r="W12" s="3"/>
      <c r="X12" s="3"/>
      <c r="Y12" s="3"/>
      <c r="Z12" s="3"/>
      <c r="AA12" s="3"/>
      <c r="AB12" s="3"/>
      <c r="AC12" s="3"/>
      <c r="AD12" s="3"/>
      <c r="AE12" s="3"/>
      <c r="AF12" s="3"/>
      <c r="AG12" s="3"/>
      <c r="AH12" s="3"/>
      <c r="AI12" s="3"/>
    </row>
    <row r="13" spans="1:35" ht="15" customHeight="1">
      <c r="A13" s="3"/>
      <c r="B13" s="3"/>
      <c r="C13" s="6"/>
      <c r="D13" s="248" t="s">
        <v>12</v>
      </c>
      <c r="E13" s="248"/>
      <c r="F13" s="248"/>
      <c r="G13" s="248"/>
      <c r="I13" s="3"/>
      <c r="J13" s="3"/>
      <c r="K13" s="6"/>
      <c r="L13" s="3"/>
      <c r="M13" s="3"/>
      <c r="N13" s="3"/>
      <c r="O13" s="3"/>
      <c r="P13" s="3"/>
      <c r="Q13" s="3"/>
      <c r="R13" s="3"/>
      <c r="S13" s="3"/>
      <c r="T13" s="3"/>
      <c r="U13" s="3"/>
      <c r="V13" s="3"/>
      <c r="W13" s="3"/>
      <c r="X13" s="3"/>
      <c r="Y13" s="3"/>
      <c r="Z13" s="3"/>
      <c r="AA13" s="3"/>
      <c r="AB13" s="3"/>
      <c r="AC13" s="3"/>
      <c r="AD13" s="3"/>
      <c r="AE13" s="3"/>
      <c r="AF13" s="3"/>
      <c r="AG13" s="3"/>
      <c r="AH13" s="3"/>
      <c r="AI13" s="3"/>
    </row>
    <row r="14" spans="1:35" ht="14.4">
      <c r="A14" s="3"/>
      <c r="B14" s="3"/>
      <c r="C14" s="6"/>
      <c r="D14" s="63"/>
      <c r="E14" s="63"/>
      <c r="F14" s="63"/>
      <c r="G14" s="79">
        <f>+G10-G11</f>
        <v>3316.5</v>
      </c>
      <c r="I14" s="3"/>
      <c r="J14" s="3"/>
      <c r="K14" s="6"/>
      <c r="L14" s="3"/>
      <c r="M14" s="3"/>
      <c r="N14" s="3"/>
      <c r="O14" s="3"/>
      <c r="P14" s="3"/>
      <c r="Q14" s="3"/>
      <c r="R14" s="3"/>
      <c r="S14" s="3"/>
      <c r="T14" s="3"/>
      <c r="U14" s="3"/>
      <c r="V14" s="3"/>
      <c r="W14" s="3"/>
      <c r="X14" s="3"/>
      <c r="Y14" s="3"/>
      <c r="Z14" s="3"/>
      <c r="AA14" s="3"/>
      <c r="AB14" s="3"/>
      <c r="AC14" s="3"/>
      <c r="AD14" s="3"/>
      <c r="AE14" s="3"/>
      <c r="AF14" s="3"/>
      <c r="AG14" s="3"/>
      <c r="AH14" s="3"/>
      <c r="AI14" s="3"/>
    </row>
    <row r="15" spans="1:35" ht="14.4">
      <c r="A15" s="3"/>
      <c r="B15" s="3"/>
      <c r="C15" s="3"/>
      <c r="D15" s="4"/>
      <c r="E15" s="4"/>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row>
    <row r="16" spans="1:35" ht="14.4">
      <c r="A16" s="3"/>
      <c r="B16" s="3"/>
      <c r="C16" s="7"/>
      <c r="D16" s="8"/>
      <c r="E16" s="8"/>
      <c r="F16" s="9"/>
      <c r="G16" s="45"/>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row>
    <row r="17" spans="1:35" ht="14.4">
      <c r="A17" s="3"/>
      <c r="B17" s="3"/>
      <c r="C17" s="68" t="s">
        <v>13</v>
      </c>
      <c r="D17" s="68" t="s">
        <v>14</v>
      </c>
      <c r="E17" s="68" t="s">
        <v>15</v>
      </c>
      <c r="F17" s="68" t="s">
        <v>16</v>
      </c>
      <c r="G17" s="9"/>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row>
    <row r="18" spans="1:35" ht="14.4">
      <c r="A18" s="3"/>
      <c r="B18" s="3"/>
      <c r="C18" s="69">
        <v>69</v>
      </c>
      <c r="D18" s="70" t="s">
        <v>17</v>
      </c>
      <c r="E18" s="71"/>
      <c r="F18" s="71"/>
      <c r="G18" s="9"/>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row>
    <row r="19" spans="1:35" ht="14.4">
      <c r="A19" s="3"/>
      <c r="B19" s="3"/>
      <c r="C19" s="72">
        <v>695</v>
      </c>
      <c r="D19" s="73" t="s">
        <v>18</v>
      </c>
      <c r="E19" s="71"/>
      <c r="F19" s="71"/>
      <c r="G19" s="9"/>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row>
    <row r="20" spans="1:35" ht="14.4">
      <c r="A20" s="3"/>
      <c r="B20" s="3"/>
      <c r="C20" s="73">
        <v>6952</v>
      </c>
      <c r="D20" s="73" t="s">
        <v>19</v>
      </c>
      <c r="E20" s="74">
        <f>G10-G11</f>
        <v>3316.5</v>
      </c>
      <c r="F20" s="71"/>
      <c r="G20" s="9"/>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row>
    <row r="21" spans="1:35" ht="14.4">
      <c r="A21" s="3"/>
      <c r="B21" s="3"/>
      <c r="C21" s="70">
        <v>29</v>
      </c>
      <c r="D21" s="70" t="s">
        <v>20</v>
      </c>
      <c r="E21" s="71"/>
      <c r="F21" s="71"/>
      <c r="G21" s="9"/>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row>
    <row r="22" spans="1:35" ht="14.4">
      <c r="A22" s="3"/>
      <c r="B22" s="3"/>
      <c r="C22" s="73">
        <v>291</v>
      </c>
      <c r="D22" s="73" t="s">
        <v>21</v>
      </c>
      <c r="E22" s="71"/>
      <c r="F22" s="71"/>
      <c r="G22" s="9"/>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row>
    <row r="23" spans="1:35" ht="14.4">
      <c r="A23" s="3"/>
      <c r="B23" s="3"/>
      <c r="C23" s="73">
        <v>2911</v>
      </c>
      <c r="D23" s="73" t="s">
        <v>21</v>
      </c>
      <c r="E23" s="71"/>
      <c r="F23" s="71"/>
      <c r="G23" s="9"/>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row>
    <row r="24" spans="1:35" ht="14.4">
      <c r="A24" s="3"/>
      <c r="B24" s="3"/>
      <c r="C24" s="75" t="s">
        <v>22</v>
      </c>
      <c r="D24" s="73" t="s">
        <v>23</v>
      </c>
      <c r="E24" s="71"/>
      <c r="F24" s="74">
        <f>G10-G11</f>
        <v>3316.5</v>
      </c>
      <c r="G24" s="9"/>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row>
    <row r="25" spans="1:35" ht="14.4">
      <c r="A25" s="3"/>
      <c r="B25" s="3"/>
      <c r="C25" s="243" t="s">
        <v>24</v>
      </c>
      <c r="D25" s="244"/>
      <c r="E25" s="244"/>
      <c r="F25" s="245"/>
      <c r="G25" s="9"/>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row>
    <row r="26" spans="1:35" ht="14.4">
      <c r="A26" s="3"/>
      <c r="B26" s="3"/>
      <c r="C26" s="246" t="s">
        <v>2</v>
      </c>
      <c r="D26" s="247"/>
      <c r="E26" s="76">
        <f t="shared" ref="E26:F26" si="1">SUM(E18:E24)</f>
        <v>3316.5</v>
      </c>
      <c r="F26" s="76">
        <f t="shared" si="1"/>
        <v>3316.5</v>
      </c>
      <c r="G26" s="9"/>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row>
    <row r="27" spans="1:35" ht="14.4">
      <c r="A27" s="3"/>
      <c r="B27" s="3"/>
      <c r="C27" s="9"/>
      <c r="D27" s="9"/>
      <c r="E27" s="10"/>
      <c r="F27" s="10"/>
      <c r="G27" s="9"/>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row>
    <row r="28" spans="1:35" ht="15.75" customHeight="1">
      <c r="A28" s="3"/>
      <c r="B28" s="3"/>
      <c r="C28" s="3"/>
      <c r="D28" s="3"/>
      <c r="E28" s="4"/>
      <c r="F28" s="4"/>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row>
    <row r="29" spans="1:35" ht="15.75" customHeight="1">
      <c r="A29" s="3"/>
      <c r="B29" s="3"/>
      <c r="C29" s="3"/>
      <c r="D29" s="3"/>
      <c r="E29" s="4"/>
      <c r="F29" s="4"/>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row>
    <row r="30" spans="1:35" ht="15.75" customHeight="1">
      <c r="A30" s="3"/>
      <c r="B30" s="3"/>
      <c r="C30" s="3"/>
      <c r="D30" s="3"/>
      <c r="E30" s="4"/>
      <c r="F30" s="4"/>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row>
    <row r="31" spans="1:35" ht="15.75" customHeight="1">
      <c r="A31" s="3"/>
      <c r="B31" s="3"/>
      <c r="C31" s="3"/>
      <c r="D31" s="3"/>
      <c r="E31" s="4"/>
      <c r="F31" s="4"/>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row>
    <row r="32" spans="1:35" ht="15.75" customHeight="1">
      <c r="A32" s="3"/>
      <c r="B32" s="3"/>
      <c r="C32" s="3"/>
      <c r="D32" s="3"/>
      <c r="E32" s="4"/>
      <c r="F32" s="4"/>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row>
    <row r="33" spans="1:35" ht="15.75" customHeight="1">
      <c r="A33" s="3"/>
      <c r="B33" s="3"/>
      <c r="C33" s="3"/>
      <c r="D33" s="3"/>
      <c r="E33" s="4"/>
      <c r="F33" s="4"/>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row>
    <row r="34" spans="1:35" ht="15.75" customHeight="1">
      <c r="A34" s="3"/>
      <c r="B34" s="3"/>
      <c r="C34" s="3"/>
      <c r="D34" s="3"/>
      <c r="E34" s="4"/>
      <c r="F34" s="4"/>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row>
    <row r="35" spans="1:35" ht="15.75" customHeight="1">
      <c r="A35" s="3"/>
      <c r="B35" s="3"/>
      <c r="C35" s="3"/>
      <c r="D35" s="3"/>
      <c r="E35" s="4"/>
      <c r="F35" s="4"/>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row>
    <row r="36" spans="1:35" ht="15.75" customHeight="1">
      <c r="A36" s="3"/>
      <c r="B36" s="3"/>
      <c r="C36" s="3"/>
      <c r="D36" s="3"/>
      <c r="E36" s="4"/>
      <c r="F36" s="4"/>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row>
    <row r="37" spans="1:35" ht="15.75" customHeight="1">
      <c r="A37" s="3"/>
      <c r="B37" s="3"/>
      <c r="C37" s="3"/>
      <c r="D37" s="3"/>
      <c r="E37" s="4"/>
      <c r="F37" s="4"/>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row>
    <row r="38" spans="1:35" ht="15.75" customHeight="1">
      <c r="A38" s="3"/>
      <c r="B38" s="3"/>
      <c r="C38" s="3"/>
      <c r="D38" s="3"/>
      <c r="E38" s="4"/>
      <c r="F38" s="4"/>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row>
    <row r="39" spans="1:35" ht="15.75" customHeight="1">
      <c r="A39" s="3"/>
      <c r="B39" s="3"/>
      <c r="C39" s="3"/>
      <c r="D39" s="3"/>
      <c r="E39" s="4"/>
      <c r="F39" s="4"/>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row>
    <row r="40" spans="1:35" ht="15.75" customHeight="1">
      <c r="A40" s="3"/>
      <c r="B40" s="3"/>
      <c r="C40" s="3"/>
      <c r="D40" s="3"/>
      <c r="E40" s="4"/>
      <c r="F40" s="4"/>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row>
    <row r="41" spans="1:35" ht="15.75" customHeight="1">
      <c r="A41" s="3"/>
      <c r="B41" s="3"/>
      <c r="C41" s="3"/>
      <c r="D41" s="3"/>
      <c r="E41" s="4"/>
      <c r="F41" s="4"/>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row>
    <row r="42" spans="1:35" ht="15.75" customHeight="1">
      <c r="A42" s="3"/>
      <c r="B42" s="3"/>
      <c r="C42" s="3"/>
      <c r="D42" s="3"/>
      <c r="E42" s="4"/>
      <c r="F42" s="4"/>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row>
    <row r="43" spans="1:35" ht="15.75" customHeight="1">
      <c r="A43" s="3"/>
      <c r="B43" s="3"/>
      <c r="C43" s="3"/>
      <c r="D43" s="3"/>
      <c r="E43" s="4"/>
      <c r="F43" s="4"/>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row>
    <row r="44" spans="1:35" ht="15.75" customHeight="1">
      <c r="A44" s="3"/>
      <c r="B44" s="3"/>
      <c r="C44" s="3"/>
      <c r="D44" s="3"/>
      <c r="E44" s="4"/>
      <c r="F44" s="4"/>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row>
    <row r="45" spans="1:35" ht="15.75" customHeight="1">
      <c r="A45" s="3"/>
      <c r="B45" s="3"/>
      <c r="C45" s="3"/>
      <c r="D45" s="3"/>
      <c r="E45" s="4"/>
      <c r="F45" s="4"/>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row>
    <row r="46" spans="1:35" ht="15.75" customHeight="1">
      <c r="A46" s="3"/>
      <c r="B46" s="3"/>
      <c r="C46" s="3"/>
      <c r="D46" s="3"/>
      <c r="E46" s="4"/>
      <c r="F46" s="4"/>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row>
    <row r="47" spans="1:35" ht="15.75" customHeight="1">
      <c r="A47" s="3"/>
      <c r="B47" s="3"/>
      <c r="C47" s="3"/>
      <c r="D47" s="3"/>
      <c r="E47" s="4"/>
      <c r="F47" s="4"/>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row>
    <row r="48" spans="1:35" ht="15.75" customHeight="1">
      <c r="A48" s="3"/>
      <c r="B48" s="3"/>
      <c r="C48" s="3"/>
      <c r="D48" s="3"/>
      <c r="E48" s="4"/>
      <c r="F48" s="4"/>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row>
    <row r="49" spans="1:35" ht="15.75" customHeight="1">
      <c r="A49" s="3"/>
      <c r="B49" s="3"/>
      <c r="C49" s="3"/>
      <c r="D49" s="3"/>
      <c r="E49" s="4"/>
      <c r="F49" s="4"/>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row>
    <row r="50" spans="1:35" ht="15.75" customHeight="1">
      <c r="A50" s="3"/>
      <c r="B50" s="3"/>
      <c r="C50" s="3"/>
      <c r="D50" s="3"/>
      <c r="E50" s="4"/>
      <c r="F50" s="4"/>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row>
    <row r="51" spans="1:35" ht="15.75" customHeight="1">
      <c r="A51" s="3"/>
      <c r="B51" s="3"/>
      <c r="C51" s="3"/>
      <c r="D51" s="3"/>
      <c r="E51" s="4"/>
      <c r="F51" s="4"/>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row>
    <row r="52" spans="1:35" ht="15.75" customHeight="1">
      <c r="A52" s="3"/>
      <c r="B52" s="3"/>
      <c r="C52" s="3"/>
      <c r="D52" s="3"/>
      <c r="E52" s="4"/>
      <c r="F52" s="4"/>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row>
    <row r="53" spans="1:35" ht="15.75" customHeight="1">
      <c r="A53" s="3"/>
      <c r="B53" s="3"/>
      <c r="C53" s="3"/>
      <c r="D53" s="3"/>
      <c r="E53" s="4"/>
      <c r="F53" s="4"/>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row>
    <row r="54" spans="1:35" ht="15.75" customHeight="1">
      <c r="A54" s="3"/>
      <c r="B54" s="3"/>
      <c r="C54" s="3"/>
      <c r="D54" s="3"/>
      <c r="E54" s="4"/>
      <c r="F54" s="4"/>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row>
    <row r="55" spans="1:35" ht="15.75" customHeight="1">
      <c r="A55" s="3"/>
      <c r="B55" s="3"/>
      <c r="C55" s="3"/>
      <c r="D55" s="3"/>
      <c r="E55" s="4"/>
      <c r="F55" s="4"/>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row>
    <row r="56" spans="1:35" ht="15.75" customHeight="1">
      <c r="A56" s="3"/>
      <c r="B56" s="3"/>
      <c r="C56" s="3"/>
      <c r="D56" s="3"/>
      <c r="E56" s="4"/>
      <c r="F56" s="4"/>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row>
    <row r="57" spans="1:35" ht="15.75" customHeight="1">
      <c r="A57" s="3"/>
      <c r="B57" s="3"/>
      <c r="C57" s="3"/>
      <c r="D57" s="3"/>
      <c r="E57" s="4"/>
      <c r="F57" s="4"/>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row>
    <row r="58" spans="1:35" ht="15.75" customHeight="1">
      <c r="A58" s="3"/>
      <c r="B58" s="3"/>
      <c r="C58" s="3"/>
      <c r="D58" s="3"/>
      <c r="E58" s="4"/>
      <c r="F58" s="4"/>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row>
    <row r="59" spans="1:35" ht="15.75" customHeight="1">
      <c r="A59" s="3"/>
      <c r="B59" s="3"/>
      <c r="C59" s="3"/>
      <c r="D59" s="3"/>
      <c r="E59" s="4"/>
      <c r="F59" s="4"/>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row>
    <row r="60" spans="1:35" ht="15.75" customHeight="1">
      <c r="A60" s="3"/>
      <c r="B60" s="3"/>
      <c r="C60" s="3"/>
      <c r="D60" s="3"/>
      <c r="E60" s="4"/>
      <c r="F60" s="4"/>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row>
    <row r="61" spans="1:35" ht="15.75" customHeight="1">
      <c r="A61" s="3"/>
      <c r="B61" s="3"/>
      <c r="C61" s="3"/>
      <c r="D61" s="3"/>
      <c r="E61" s="4"/>
      <c r="F61" s="4"/>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row>
    <row r="62" spans="1:35" ht="15.75" customHeight="1">
      <c r="A62" s="3"/>
      <c r="B62" s="3"/>
      <c r="C62" s="3"/>
      <c r="D62" s="3"/>
      <c r="E62" s="4"/>
      <c r="F62" s="4"/>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row>
    <row r="63" spans="1:35" ht="15.75" customHeight="1">
      <c r="A63" s="3"/>
      <c r="B63" s="3"/>
      <c r="C63" s="3"/>
      <c r="D63" s="3"/>
      <c r="E63" s="4"/>
      <c r="F63" s="4"/>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row>
    <row r="64" spans="1:35" ht="15.75" customHeight="1">
      <c r="A64" s="3"/>
      <c r="B64" s="3"/>
      <c r="C64" s="3"/>
      <c r="D64" s="3"/>
      <c r="E64" s="4"/>
      <c r="F64" s="4"/>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row>
    <row r="65" spans="1:35" ht="15.75" customHeight="1">
      <c r="A65" s="3"/>
      <c r="B65" s="3"/>
      <c r="C65" s="3"/>
      <c r="D65" s="3"/>
      <c r="E65" s="4"/>
      <c r="F65" s="4"/>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row>
    <row r="66" spans="1:35" ht="15.75" customHeight="1">
      <c r="A66" s="3"/>
      <c r="B66" s="3"/>
      <c r="C66" s="3"/>
      <c r="D66" s="3"/>
      <c r="E66" s="4"/>
      <c r="F66" s="4"/>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row>
    <row r="67" spans="1:35" ht="15.75" customHeight="1">
      <c r="A67" s="3"/>
      <c r="B67" s="3"/>
      <c r="C67" s="3"/>
      <c r="D67" s="3"/>
      <c r="E67" s="4"/>
      <c r="F67" s="4"/>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row>
    <row r="68" spans="1:35" ht="15.75" customHeight="1">
      <c r="A68" s="3"/>
      <c r="B68" s="3"/>
      <c r="C68" s="3"/>
      <c r="D68" s="3"/>
      <c r="E68" s="4"/>
      <c r="F68" s="4"/>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row>
    <row r="69" spans="1:35" ht="15.75" customHeight="1">
      <c r="A69" s="3"/>
      <c r="B69" s="3"/>
      <c r="C69" s="3"/>
      <c r="D69" s="3"/>
      <c r="E69" s="4"/>
      <c r="F69" s="4"/>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row>
    <row r="70" spans="1:35" ht="15.75" customHeight="1">
      <c r="A70" s="3"/>
      <c r="B70" s="3"/>
      <c r="C70" s="3"/>
      <c r="D70" s="3"/>
      <c r="E70" s="4"/>
      <c r="F70" s="4"/>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row>
    <row r="71" spans="1:35" ht="15.75" customHeight="1">
      <c r="A71" s="3"/>
      <c r="B71" s="3"/>
      <c r="C71" s="3"/>
      <c r="D71" s="3"/>
      <c r="E71" s="4"/>
      <c r="F71" s="4"/>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row>
    <row r="72" spans="1:35" ht="15.75" customHeight="1">
      <c r="A72" s="3"/>
      <c r="B72" s="3"/>
      <c r="C72" s="3"/>
      <c r="D72" s="3"/>
      <c r="E72" s="4"/>
      <c r="F72" s="4"/>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row>
    <row r="73" spans="1:35" ht="15.75" customHeight="1">
      <c r="A73" s="3"/>
      <c r="B73" s="3"/>
      <c r="C73" s="3"/>
      <c r="D73" s="3"/>
      <c r="E73" s="4"/>
      <c r="F73" s="4"/>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row>
    <row r="74" spans="1:35" ht="15.75" customHeight="1">
      <c r="A74" s="3"/>
      <c r="B74" s="3"/>
      <c r="C74" s="3"/>
      <c r="D74" s="3"/>
      <c r="E74" s="4"/>
      <c r="F74" s="4"/>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row>
    <row r="75" spans="1:35" ht="15.75" customHeight="1">
      <c r="A75" s="3"/>
      <c r="B75" s="3"/>
      <c r="C75" s="3"/>
      <c r="D75" s="3"/>
      <c r="E75" s="4"/>
      <c r="F75" s="4"/>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row>
    <row r="76" spans="1:35" ht="15.75" customHeight="1">
      <c r="A76" s="3"/>
      <c r="B76" s="3"/>
      <c r="C76" s="3"/>
      <c r="D76" s="3"/>
      <c r="E76" s="4"/>
      <c r="F76" s="4"/>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row>
    <row r="77" spans="1:35" ht="15.75" customHeight="1">
      <c r="A77" s="3"/>
      <c r="B77" s="3"/>
      <c r="C77" s="3"/>
      <c r="D77" s="3"/>
      <c r="E77" s="4"/>
      <c r="F77" s="4"/>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row>
    <row r="78" spans="1:35" ht="15.75" customHeight="1">
      <c r="A78" s="3"/>
      <c r="B78" s="3"/>
      <c r="C78" s="3"/>
      <c r="D78" s="3"/>
      <c r="E78" s="4"/>
      <c r="F78" s="4"/>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row>
    <row r="79" spans="1:35" ht="15.75" customHeight="1">
      <c r="A79" s="3"/>
      <c r="B79" s="3"/>
      <c r="C79" s="3"/>
      <c r="D79" s="3"/>
      <c r="E79" s="4"/>
      <c r="F79" s="4"/>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row>
    <row r="80" spans="1:35" ht="15.75" customHeight="1">
      <c r="A80" s="3"/>
      <c r="B80" s="3"/>
      <c r="C80" s="3"/>
      <c r="D80" s="3"/>
      <c r="E80" s="4"/>
      <c r="F80" s="4"/>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row>
    <row r="81" spans="1:35" ht="15.75" customHeight="1">
      <c r="A81" s="3"/>
      <c r="B81" s="3"/>
      <c r="C81" s="3"/>
      <c r="D81" s="3"/>
      <c r="E81" s="4"/>
      <c r="F81" s="4"/>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row>
    <row r="82" spans="1:35" ht="15.75" customHeight="1">
      <c r="A82" s="3"/>
      <c r="B82" s="3"/>
      <c r="C82" s="3"/>
      <c r="D82" s="3"/>
      <c r="E82" s="4"/>
      <c r="F82" s="4"/>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row>
    <row r="83" spans="1:35" ht="15.75" customHeight="1">
      <c r="A83" s="3"/>
      <c r="B83" s="3"/>
      <c r="C83" s="3"/>
      <c r="D83" s="3"/>
      <c r="E83" s="4"/>
      <c r="F83" s="4"/>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row>
    <row r="84" spans="1:35" ht="15.75" customHeight="1">
      <c r="A84" s="3"/>
      <c r="B84" s="3"/>
      <c r="C84" s="3"/>
      <c r="D84" s="3"/>
      <c r="E84" s="4"/>
      <c r="F84" s="4"/>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row>
    <row r="85" spans="1:35" ht="15.75" customHeight="1">
      <c r="A85" s="3"/>
      <c r="B85" s="3"/>
      <c r="C85" s="3"/>
      <c r="D85" s="3"/>
      <c r="E85" s="4"/>
      <c r="F85" s="4"/>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row>
    <row r="86" spans="1:35" ht="15.75" customHeight="1">
      <c r="A86" s="3"/>
      <c r="B86" s="3"/>
      <c r="C86" s="3"/>
      <c r="D86" s="3"/>
      <c r="E86" s="4"/>
      <c r="F86" s="4"/>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row>
    <row r="87" spans="1:35" ht="15.75" customHeight="1">
      <c r="A87" s="3"/>
      <c r="B87" s="3"/>
      <c r="C87" s="3"/>
      <c r="D87" s="3"/>
      <c r="E87" s="4"/>
      <c r="F87" s="4"/>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row>
    <row r="88" spans="1:35" ht="15.75" customHeight="1">
      <c r="A88" s="3"/>
      <c r="B88" s="3"/>
      <c r="C88" s="3"/>
      <c r="D88" s="3"/>
      <c r="E88" s="4"/>
      <c r="F88" s="4"/>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row>
    <row r="89" spans="1:35" ht="15.75" customHeight="1">
      <c r="A89" s="3"/>
      <c r="B89" s="3"/>
      <c r="C89" s="3"/>
      <c r="D89" s="3"/>
      <c r="E89" s="4"/>
      <c r="F89" s="4"/>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row>
    <row r="90" spans="1:35" ht="15.75" customHeight="1">
      <c r="A90" s="3"/>
      <c r="B90" s="3"/>
      <c r="C90" s="3"/>
      <c r="D90" s="3"/>
      <c r="E90" s="4"/>
      <c r="F90" s="4"/>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row>
    <row r="91" spans="1:35" ht="15.75" customHeight="1">
      <c r="A91" s="3"/>
      <c r="B91" s="3"/>
      <c r="C91" s="3"/>
      <c r="D91" s="3"/>
      <c r="E91" s="4"/>
      <c r="F91" s="4"/>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row>
    <row r="92" spans="1:35" ht="15.75" customHeight="1">
      <c r="A92" s="3"/>
      <c r="B92" s="3"/>
      <c r="C92" s="3"/>
      <c r="D92" s="3"/>
      <c r="E92" s="4"/>
      <c r="F92" s="4"/>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row>
    <row r="93" spans="1:35" ht="15.75" customHeight="1">
      <c r="A93" s="3"/>
      <c r="B93" s="3"/>
      <c r="C93" s="3"/>
      <c r="D93" s="3"/>
      <c r="E93" s="4"/>
      <c r="F93" s="4"/>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row>
    <row r="94" spans="1:35" ht="15.75" customHeight="1">
      <c r="A94" s="3"/>
      <c r="B94" s="3"/>
      <c r="C94" s="3"/>
      <c r="D94" s="3"/>
      <c r="E94" s="4"/>
      <c r="F94" s="4"/>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row>
    <row r="95" spans="1:35" ht="15.75" customHeight="1">
      <c r="A95" s="3"/>
      <c r="B95" s="3"/>
      <c r="C95" s="3"/>
      <c r="D95" s="3"/>
      <c r="E95" s="4"/>
      <c r="F95" s="4"/>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row>
    <row r="96" spans="1:35" ht="15.75" customHeight="1">
      <c r="A96" s="3"/>
      <c r="B96" s="3"/>
      <c r="C96" s="3"/>
      <c r="D96" s="3"/>
      <c r="E96" s="4"/>
      <c r="F96" s="4"/>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row>
    <row r="97" spans="1:35" ht="15.75" customHeight="1">
      <c r="A97" s="3"/>
      <c r="B97" s="3"/>
      <c r="C97" s="3"/>
      <c r="D97" s="3"/>
      <c r="E97" s="4"/>
      <c r="F97" s="4"/>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row>
    <row r="98" spans="1:35" ht="15.75" customHeight="1">
      <c r="A98" s="3"/>
      <c r="B98" s="3"/>
      <c r="C98" s="3"/>
      <c r="D98" s="3"/>
      <c r="E98" s="4"/>
      <c r="F98" s="4"/>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row>
    <row r="99" spans="1:35" ht="15.75" customHeight="1">
      <c r="A99" s="3"/>
      <c r="B99" s="3"/>
      <c r="C99" s="3"/>
      <c r="D99" s="3"/>
      <c r="E99" s="4"/>
      <c r="F99" s="4"/>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row>
    <row r="100" spans="1:35" ht="15.75" customHeight="1">
      <c r="A100" s="3"/>
      <c r="B100" s="3"/>
      <c r="C100" s="3"/>
      <c r="D100" s="3"/>
      <c r="E100" s="4"/>
      <c r="F100" s="4"/>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row>
    <row r="101" spans="1:35" ht="15.75" customHeight="1">
      <c r="A101" s="3"/>
      <c r="B101" s="3"/>
      <c r="C101" s="3"/>
      <c r="D101" s="3"/>
      <c r="E101" s="4"/>
      <c r="F101" s="4"/>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row>
    <row r="102" spans="1:35" ht="15.75" customHeight="1">
      <c r="A102" s="3"/>
      <c r="B102" s="3"/>
      <c r="C102" s="3"/>
      <c r="D102" s="3"/>
      <c r="E102" s="4"/>
      <c r="F102" s="4"/>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row>
    <row r="103" spans="1:35" ht="15.75" customHeight="1">
      <c r="A103" s="3"/>
      <c r="B103" s="3"/>
      <c r="C103" s="3"/>
      <c r="D103" s="3"/>
      <c r="E103" s="4"/>
      <c r="F103" s="4"/>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row>
    <row r="104" spans="1:35" ht="15.75" customHeight="1">
      <c r="A104" s="3"/>
      <c r="B104" s="3"/>
      <c r="C104" s="3"/>
      <c r="D104" s="3"/>
      <c r="E104" s="4"/>
      <c r="F104" s="4"/>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row>
    <row r="105" spans="1:35" ht="15.75" customHeight="1">
      <c r="A105" s="3"/>
      <c r="B105" s="3"/>
      <c r="C105" s="3"/>
      <c r="D105" s="3"/>
      <c r="E105" s="4"/>
      <c r="F105" s="4"/>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row>
    <row r="106" spans="1:35" ht="15.75" customHeight="1">
      <c r="A106" s="3"/>
      <c r="B106" s="3"/>
      <c r="C106" s="3"/>
      <c r="D106" s="3"/>
      <c r="E106" s="4"/>
      <c r="F106" s="4"/>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row>
    <row r="107" spans="1:35" ht="15.75" customHeight="1">
      <c r="A107" s="3"/>
      <c r="B107" s="3"/>
      <c r="C107" s="3"/>
      <c r="D107" s="3"/>
      <c r="E107" s="4"/>
      <c r="F107" s="4"/>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row>
    <row r="108" spans="1:35" ht="15.75" customHeight="1">
      <c r="A108" s="3"/>
      <c r="B108" s="3"/>
      <c r="C108" s="3"/>
      <c r="D108" s="3"/>
      <c r="E108" s="4"/>
      <c r="F108" s="4"/>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row>
    <row r="109" spans="1:35" ht="15.75" customHeight="1">
      <c r="A109" s="3"/>
      <c r="B109" s="3"/>
      <c r="C109" s="3"/>
      <c r="D109" s="3"/>
      <c r="E109" s="4"/>
      <c r="F109" s="4"/>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row>
    <row r="110" spans="1:35" ht="15.75" customHeight="1">
      <c r="A110" s="3"/>
      <c r="B110" s="3"/>
      <c r="C110" s="3"/>
      <c r="D110" s="3"/>
      <c r="E110" s="4"/>
      <c r="F110" s="4"/>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row>
    <row r="111" spans="1:35" ht="15.75" customHeight="1">
      <c r="A111" s="3"/>
      <c r="B111" s="3"/>
      <c r="C111" s="3"/>
      <c r="D111" s="3"/>
      <c r="E111" s="4"/>
      <c r="F111" s="4"/>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row>
    <row r="112" spans="1:35" ht="15.75" customHeight="1">
      <c r="A112" s="3"/>
      <c r="B112" s="3"/>
      <c r="C112" s="3"/>
      <c r="D112" s="3"/>
      <c r="E112" s="4"/>
      <c r="F112" s="4"/>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row>
    <row r="113" spans="1:35" ht="15.75" customHeight="1">
      <c r="A113" s="3"/>
      <c r="B113" s="3"/>
      <c r="C113" s="3"/>
      <c r="D113" s="3"/>
      <c r="E113" s="4"/>
      <c r="F113" s="4"/>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row>
    <row r="114" spans="1:35" ht="15.75" customHeight="1">
      <c r="A114" s="3"/>
      <c r="B114" s="3"/>
      <c r="C114" s="3"/>
      <c r="D114" s="3"/>
      <c r="E114" s="4"/>
      <c r="F114" s="4"/>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row>
    <row r="115" spans="1:35" ht="15.75" customHeight="1">
      <c r="A115" s="3"/>
      <c r="B115" s="3"/>
      <c r="C115" s="3"/>
      <c r="D115" s="3"/>
      <c r="E115" s="4"/>
      <c r="F115" s="4"/>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row>
    <row r="116" spans="1:35" ht="15.75" customHeight="1">
      <c r="A116" s="3"/>
      <c r="B116" s="3"/>
      <c r="C116" s="3"/>
      <c r="D116" s="3"/>
      <c r="E116" s="4"/>
      <c r="F116" s="4"/>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row>
    <row r="117" spans="1:35" ht="15.75" customHeight="1">
      <c r="A117" s="3"/>
      <c r="B117" s="3"/>
      <c r="C117" s="3"/>
      <c r="D117" s="3"/>
      <c r="E117" s="4"/>
      <c r="F117" s="4"/>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row>
    <row r="118" spans="1:35" ht="15.75" customHeight="1">
      <c r="A118" s="3"/>
      <c r="B118" s="3"/>
      <c r="C118" s="3"/>
      <c r="D118" s="3"/>
      <c r="E118" s="4"/>
      <c r="F118" s="4"/>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row>
    <row r="119" spans="1:35" ht="15.75" customHeight="1">
      <c r="A119" s="3"/>
      <c r="B119" s="3"/>
      <c r="C119" s="3"/>
      <c r="D119" s="3"/>
      <c r="E119" s="4"/>
      <c r="F119" s="4"/>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row>
    <row r="120" spans="1:35" ht="15.75" customHeight="1">
      <c r="A120" s="3"/>
      <c r="B120" s="3"/>
      <c r="C120" s="3"/>
      <c r="D120" s="3"/>
      <c r="E120" s="4"/>
      <c r="F120" s="4"/>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row>
    <row r="121" spans="1:35" ht="15.75" customHeight="1">
      <c r="A121" s="3"/>
      <c r="B121" s="3"/>
      <c r="C121" s="3"/>
      <c r="D121" s="3"/>
      <c r="E121" s="4"/>
      <c r="F121" s="4"/>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row>
    <row r="122" spans="1:35" ht="15.75" customHeight="1">
      <c r="A122" s="3"/>
      <c r="B122" s="3"/>
      <c r="C122" s="3"/>
      <c r="D122" s="3"/>
      <c r="E122" s="4"/>
      <c r="F122" s="4"/>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row>
    <row r="123" spans="1:35" ht="15.75" customHeight="1">
      <c r="A123" s="3"/>
      <c r="B123" s="3"/>
      <c r="C123" s="3"/>
      <c r="D123" s="3"/>
      <c r="E123" s="4"/>
      <c r="F123" s="4"/>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row>
    <row r="124" spans="1:35" ht="15.75" customHeight="1">
      <c r="A124" s="3"/>
      <c r="B124" s="3"/>
      <c r="C124" s="3"/>
      <c r="D124" s="3"/>
      <c r="E124" s="4"/>
      <c r="F124" s="4"/>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row>
    <row r="125" spans="1:35" ht="15.75" customHeight="1">
      <c r="A125" s="3"/>
      <c r="B125" s="3"/>
      <c r="C125" s="3"/>
      <c r="D125" s="3"/>
      <c r="E125" s="4"/>
      <c r="F125" s="4"/>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row>
    <row r="126" spans="1:35" ht="15.75" customHeight="1">
      <c r="A126" s="3"/>
      <c r="B126" s="3"/>
      <c r="C126" s="3"/>
      <c r="D126" s="3"/>
      <c r="E126" s="4"/>
      <c r="F126" s="4"/>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row>
    <row r="127" spans="1:35" ht="15.75" customHeight="1">
      <c r="A127" s="3"/>
      <c r="B127" s="3"/>
      <c r="C127" s="3"/>
      <c r="D127" s="3"/>
      <c r="E127" s="4"/>
      <c r="F127" s="4"/>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row>
    <row r="128" spans="1:35" ht="15.75" customHeight="1">
      <c r="A128" s="3"/>
      <c r="B128" s="3"/>
      <c r="C128" s="3"/>
      <c r="D128" s="3"/>
      <c r="E128" s="4"/>
      <c r="F128" s="4"/>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row>
    <row r="129" spans="1:35" ht="15.75" customHeight="1">
      <c r="A129" s="3"/>
      <c r="B129" s="3"/>
      <c r="C129" s="3"/>
      <c r="D129" s="3"/>
      <c r="E129" s="4"/>
      <c r="F129" s="4"/>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row>
    <row r="130" spans="1:35" ht="15.75" customHeight="1">
      <c r="A130" s="3"/>
      <c r="B130" s="3"/>
      <c r="C130" s="3"/>
      <c r="D130" s="3"/>
      <c r="E130" s="4"/>
      <c r="F130" s="4"/>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row>
    <row r="131" spans="1:35" ht="15.75" customHeight="1">
      <c r="A131" s="3"/>
      <c r="B131" s="3"/>
      <c r="C131" s="3"/>
      <c r="D131" s="3"/>
      <c r="E131" s="4"/>
      <c r="F131" s="4"/>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row>
    <row r="132" spans="1:35" ht="15.75" customHeight="1">
      <c r="A132" s="3"/>
      <c r="B132" s="3"/>
      <c r="C132" s="3"/>
      <c r="D132" s="3"/>
      <c r="E132" s="4"/>
      <c r="F132" s="4"/>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row>
    <row r="133" spans="1:35" ht="15.75" customHeight="1">
      <c r="A133" s="3"/>
      <c r="B133" s="3"/>
      <c r="C133" s="3"/>
      <c r="D133" s="3"/>
      <c r="E133" s="4"/>
      <c r="F133" s="4"/>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row>
    <row r="134" spans="1:35" ht="15.75" customHeight="1">
      <c r="A134" s="3"/>
      <c r="B134" s="3"/>
      <c r="C134" s="3"/>
      <c r="D134" s="3"/>
      <c r="E134" s="4"/>
      <c r="F134" s="4"/>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row>
    <row r="135" spans="1:35" ht="15.75" customHeight="1">
      <c r="A135" s="3"/>
      <c r="B135" s="3"/>
      <c r="C135" s="3"/>
      <c r="D135" s="3"/>
      <c r="E135" s="4"/>
      <c r="F135" s="4"/>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row>
    <row r="136" spans="1:35" ht="15.75" customHeight="1">
      <c r="A136" s="3"/>
      <c r="B136" s="3"/>
      <c r="C136" s="3"/>
      <c r="D136" s="3"/>
      <c r="E136" s="4"/>
      <c r="F136" s="4"/>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row>
    <row r="137" spans="1:35" ht="15.75" customHeight="1">
      <c r="A137" s="3"/>
      <c r="B137" s="3"/>
      <c r="C137" s="3"/>
      <c r="D137" s="3"/>
      <c r="E137" s="4"/>
      <c r="F137" s="4"/>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1:35" ht="15.75" customHeight="1">
      <c r="A138" s="3"/>
      <c r="B138" s="3"/>
      <c r="C138" s="3"/>
      <c r="D138" s="3"/>
      <c r="E138" s="4"/>
      <c r="F138" s="4"/>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row r="139" spans="1:35" ht="15.75" customHeight="1">
      <c r="A139" s="3"/>
      <c r="B139" s="3"/>
      <c r="C139" s="3"/>
      <c r="D139" s="3"/>
      <c r="E139" s="4"/>
      <c r="F139" s="4"/>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row>
    <row r="140" spans="1:35" ht="15.75" customHeight="1">
      <c r="A140" s="3"/>
      <c r="B140" s="3"/>
      <c r="C140" s="3"/>
      <c r="D140" s="3"/>
      <c r="E140" s="4"/>
      <c r="F140" s="4"/>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row>
    <row r="141" spans="1:35" ht="15.75" customHeight="1">
      <c r="A141" s="3"/>
      <c r="B141" s="3"/>
      <c r="C141" s="3"/>
      <c r="D141" s="3"/>
      <c r="E141" s="4"/>
      <c r="F141" s="4"/>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row>
    <row r="142" spans="1:35" ht="15.75" customHeight="1">
      <c r="A142" s="3"/>
      <c r="B142" s="3"/>
      <c r="C142" s="3"/>
      <c r="D142" s="3"/>
      <c r="E142" s="4"/>
      <c r="F142" s="4"/>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row>
    <row r="143" spans="1:35" ht="15.75" customHeight="1">
      <c r="A143" s="3"/>
      <c r="B143" s="3"/>
      <c r="C143" s="3"/>
      <c r="D143" s="3"/>
      <c r="E143" s="4"/>
      <c r="F143" s="4"/>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row>
    <row r="144" spans="1:35" ht="15.75" customHeight="1">
      <c r="A144" s="3"/>
      <c r="B144" s="3"/>
      <c r="C144" s="3"/>
      <c r="D144" s="3"/>
      <c r="E144" s="4"/>
      <c r="F144" s="4"/>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row>
    <row r="145" spans="1:35" ht="15.75" customHeight="1">
      <c r="A145" s="3"/>
      <c r="B145" s="3"/>
      <c r="C145" s="3"/>
      <c r="D145" s="3"/>
      <c r="E145" s="4"/>
      <c r="F145" s="4"/>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row>
    <row r="146" spans="1:35" ht="15.75" customHeight="1">
      <c r="A146" s="3"/>
      <c r="B146" s="3"/>
      <c r="C146" s="3"/>
      <c r="D146" s="3"/>
      <c r="E146" s="4"/>
      <c r="F146" s="4"/>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row>
    <row r="147" spans="1:35" ht="15.75" customHeight="1">
      <c r="A147" s="3"/>
      <c r="B147" s="3"/>
      <c r="C147" s="3"/>
      <c r="D147" s="3"/>
      <c r="E147" s="4"/>
      <c r="F147" s="4"/>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row>
    <row r="148" spans="1:35" ht="15.75" customHeight="1">
      <c r="A148" s="3"/>
      <c r="B148" s="3"/>
      <c r="C148" s="3"/>
      <c r="D148" s="3"/>
      <c r="E148" s="4"/>
      <c r="F148" s="4"/>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row>
    <row r="149" spans="1:35" ht="15.75" customHeight="1">
      <c r="A149" s="3"/>
      <c r="B149" s="3"/>
      <c r="C149" s="3"/>
      <c r="D149" s="3"/>
      <c r="E149" s="4"/>
      <c r="F149" s="4"/>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row>
    <row r="150" spans="1:35" ht="15.75" customHeight="1">
      <c r="A150" s="3"/>
      <c r="B150" s="3"/>
      <c r="C150" s="3"/>
      <c r="D150" s="3"/>
      <c r="E150" s="4"/>
      <c r="F150" s="4"/>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row>
    <row r="151" spans="1:35" ht="15.75" customHeight="1">
      <c r="A151" s="3"/>
      <c r="B151" s="3"/>
      <c r="C151" s="3"/>
      <c r="D151" s="3"/>
      <c r="E151" s="4"/>
      <c r="F151" s="4"/>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row>
    <row r="152" spans="1:35" ht="15.75" customHeight="1">
      <c r="A152" s="3"/>
      <c r="B152" s="3"/>
      <c r="C152" s="3"/>
      <c r="D152" s="3"/>
      <c r="E152" s="4"/>
      <c r="F152" s="4"/>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row>
    <row r="153" spans="1:35" ht="15.75" customHeight="1">
      <c r="A153" s="3"/>
      <c r="B153" s="3"/>
      <c r="C153" s="3"/>
      <c r="D153" s="3"/>
      <c r="E153" s="4"/>
      <c r="F153" s="4"/>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row>
    <row r="154" spans="1:35" ht="15.75" customHeight="1">
      <c r="A154" s="3"/>
      <c r="B154" s="3"/>
      <c r="C154" s="3"/>
      <c r="D154" s="3"/>
      <c r="E154" s="4"/>
      <c r="F154" s="4"/>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row>
    <row r="155" spans="1:35" ht="15.75" customHeight="1">
      <c r="A155" s="3"/>
      <c r="B155" s="3"/>
      <c r="C155" s="3"/>
      <c r="D155" s="3"/>
      <c r="E155" s="4"/>
      <c r="F155" s="4"/>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row>
    <row r="156" spans="1:35" ht="15.75" customHeight="1">
      <c r="A156" s="3"/>
      <c r="B156" s="3"/>
      <c r="C156" s="3"/>
      <c r="D156" s="3"/>
      <c r="E156" s="4"/>
      <c r="F156" s="4"/>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row>
    <row r="157" spans="1:35" ht="15.75" customHeight="1">
      <c r="A157" s="3"/>
      <c r="B157" s="3"/>
      <c r="C157" s="3"/>
      <c r="D157" s="3"/>
      <c r="E157" s="4"/>
      <c r="F157" s="4"/>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row>
    <row r="158" spans="1:35" ht="15.75" customHeight="1">
      <c r="A158" s="3"/>
      <c r="B158" s="3"/>
      <c r="C158" s="3"/>
      <c r="D158" s="3"/>
      <c r="E158" s="4"/>
      <c r="F158" s="4"/>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row>
    <row r="159" spans="1:35" ht="15.75" customHeight="1">
      <c r="A159" s="3"/>
      <c r="B159" s="3"/>
      <c r="C159" s="3"/>
      <c r="D159" s="3"/>
      <c r="E159" s="4"/>
      <c r="F159" s="4"/>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row>
    <row r="160" spans="1:35" ht="15.75" customHeight="1">
      <c r="A160" s="3"/>
      <c r="B160" s="3"/>
      <c r="C160" s="3"/>
      <c r="D160" s="3"/>
      <c r="E160" s="4"/>
      <c r="F160" s="4"/>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row>
    <row r="161" spans="1:35" ht="15.75" customHeight="1">
      <c r="A161" s="3"/>
      <c r="B161" s="3"/>
      <c r="C161" s="3"/>
      <c r="D161" s="3"/>
      <c r="E161" s="4"/>
      <c r="F161" s="4"/>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row>
    <row r="162" spans="1:35" ht="15.75" customHeight="1">
      <c r="A162" s="3"/>
      <c r="B162" s="3"/>
      <c r="C162" s="3"/>
      <c r="D162" s="3"/>
      <c r="E162" s="4"/>
      <c r="F162" s="4"/>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row>
    <row r="163" spans="1:35" ht="15.75" customHeight="1">
      <c r="A163" s="3"/>
      <c r="B163" s="3"/>
      <c r="C163" s="3"/>
      <c r="D163" s="3"/>
      <c r="E163" s="4"/>
      <c r="F163" s="4"/>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row>
    <row r="164" spans="1:35" ht="15.75" customHeight="1">
      <c r="A164" s="3"/>
      <c r="B164" s="3"/>
      <c r="C164" s="3"/>
      <c r="D164" s="3"/>
      <c r="E164" s="4"/>
      <c r="F164" s="4"/>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row>
    <row r="165" spans="1:35" ht="15.75" customHeight="1">
      <c r="A165" s="3"/>
      <c r="B165" s="3"/>
      <c r="C165" s="3"/>
      <c r="D165" s="3"/>
      <c r="E165" s="4"/>
      <c r="F165" s="4"/>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row>
    <row r="166" spans="1:35" ht="15.75" customHeight="1">
      <c r="A166" s="3"/>
      <c r="B166" s="3"/>
      <c r="C166" s="3"/>
      <c r="D166" s="3"/>
      <c r="E166" s="4"/>
      <c r="F166" s="4"/>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row>
    <row r="167" spans="1:35" ht="15.75" customHeight="1">
      <c r="A167" s="3"/>
      <c r="B167" s="3"/>
      <c r="C167" s="3"/>
      <c r="D167" s="3"/>
      <c r="E167" s="4"/>
      <c r="F167" s="4"/>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row>
    <row r="168" spans="1:35" ht="15.75" customHeight="1">
      <c r="A168" s="3"/>
      <c r="B168" s="3"/>
      <c r="C168" s="3"/>
      <c r="D168" s="3"/>
      <c r="E168" s="4"/>
      <c r="F168" s="4"/>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row>
    <row r="169" spans="1:35" ht="15.75" customHeight="1">
      <c r="A169" s="3"/>
      <c r="B169" s="3"/>
      <c r="C169" s="3"/>
      <c r="D169" s="3"/>
      <c r="E169" s="4"/>
      <c r="F169" s="4"/>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row>
    <row r="170" spans="1:35" ht="15.75" customHeight="1">
      <c r="A170" s="3"/>
      <c r="B170" s="3"/>
      <c r="C170" s="3"/>
      <c r="D170" s="3"/>
      <c r="E170" s="4"/>
      <c r="F170" s="4"/>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row>
    <row r="171" spans="1:35" ht="15.75" customHeight="1">
      <c r="A171" s="3"/>
      <c r="B171" s="3"/>
      <c r="C171" s="3"/>
      <c r="D171" s="3"/>
      <c r="E171" s="4"/>
      <c r="F171" s="4"/>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row>
    <row r="172" spans="1:35" ht="15.75" customHeight="1">
      <c r="A172" s="3"/>
      <c r="B172" s="3"/>
      <c r="C172" s="3"/>
      <c r="D172" s="3"/>
      <c r="E172" s="4"/>
      <c r="F172" s="4"/>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row>
    <row r="173" spans="1:35" ht="15.75" customHeight="1">
      <c r="A173" s="3"/>
      <c r="B173" s="3"/>
      <c r="C173" s="3"/>
      <c r="D173" s="3"/>
      <c r="E173" s="4"/>
      <c r="F173" s="4"/>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row>
    <row r="174" spans="1:35" ht="15.75" customHeight="1">
      <c r="A174" s="3"/>
      <c r="B174" s="3"/>
      <c r="C174" s="3"/>
      <c r="D174" s="3"/>
      <c r="E174" s="4"/>
      <c r="F174" s="4"/>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row>
    <row r="175" spans="1:35" ht="15.75" customHeight="1">
      <c r="A175" s="3"/>
      <c r="B175" s="3"/>
      <c r="C175" s="3"/>
      <c r="D175" s="3"/>
      <c r="E175" s="4"/>
      <c r="F175" s="4"/>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row>
    <row r="176" spans="1:35" ht="15.75" customHeight="1">
      <c r="A176" s="3"/>
      <c r="B176" s="3"/>
      <c r="C176" s="3"/>
      <c r="D176" s="3"/>
      <c r="E176" s="4"/>
      <c r="F176" s="4"/>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row>
    <row r="177" spans="1:35" ht="15.75" customHeight="1">
      <c r="A177" s="3"/>
      <c r="B177" s="3"/>
      <c r="C177" s="3"/>
      <c r="D177" s="3"/>
      <c r="E177" s="4"/>
      <c r="F177" s="4"/>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row>
    <row r="178" spans="1:35" ht="15.75" customHeight="1">
      <c r="A178" s="3"/>
      <c r="B178" s="3"/>
      <c r="C178" s="3"/>
      <c r="D178" s="3"/>
      <c r="E178" s="4"/>
      <c r="F178" s="4"/>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row>
    <row r="179" spans="1:35" ht="15.75" customHeight="1">
      <c r="A179" s="3"/>
      <c r="B179" s="3"/>
      <c r="C179" s="3"/>
      <c r="D179" s="3"/>
      <c r="E179" s="4"/>
      <c r="F179" s="4"/>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row>
    <row r="180" spans="1:35" ht="15.75" customHeight="1">
      <c r="A180" s="3"/>
      <c r="B180" s="3"/>
      <c r="C180" s="3"/>
      <c r="D180" s="3"/>
      <c r="E180" s="4"/>
      <c r="F180" s="4"/>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row>
    <row r="181" spans="1:35" ht="15.75" customHeight="1">
      <c r="A181" s="3"/>
      <c r="B181" s="3"/>
      <c r="C181" s="3"/>
      <c r="D181" s="3"/>
      <c r="E181" s="4"/>
      <c r="F181" s="4"/>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row>
    <row r="182" spans="1:35" ht="15.75" customHeight="1">
      <c r="A182" s="3"/>
      <c r="B182" s="3"/>
      <c r="C182" s="3"/>
      <c r="D182" s="3"/>
      <c r="E182" s="4"/>
      <c r="F182" s="4"/>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row>
    <row r="183" spans="1:35" ht="15.75" customHeight="1">
      <c r="A183" s="3"/>
      <c r="B183" s="3"/>
      <c r="C183" s="3"/>
      <c r="D183" s="3"/>
      <c r="E183" s="4"/>
      <c r="F183" s="4"/>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row>
    <row r="184" spans="1:35" ht="15.75" customHeight="1">
      <c r="A184" s="3"/>
      <c r="B184" s="3"/>
      <c r="C184" s="3"/>
      <c r="D184" s="3"/>
      <c r="E184" s="4"/>
      <c r="F184" s="4"/>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row>
    <row r="185" spans="1:35" ht="15.75" customHeight="1">
      <c r="A185" s="3"/>
      <c r="B185" s="3"/>
      <c r="C185" s="3"/>
      <c r="D185" s="3"/>
      <c r="E185" s="4"/>
      <c r="F185" s="4"/>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row>
    <row r="186" spans="1:35" ht="15.75" customHeight="1">
      <c r="A186" s="3"/>
      <c r="B186" s="3"/>
      <c r="C186" s="3"/>
      <c r="D186" s="3"/>
      <c r="E186" s="4"/>
      <c r="F186" s="4"/>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row>
    <row r="187" spans="1:35" ht="15.75" customHeight="1">
      <c r="A187" s="3"/>
      <c r="B187" s="3"/>
      <c r="C187" s="3"/>
      <c r="D187" s="3"/>
      <c r="E187" s="4"/>
      <c r="F187" s="4"/>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row>
    <row r="188" spans="1:35" ht="15.75" customHeight="1">
      <c r="A188" s="3"/>
      <c r="B188" s="3"/>
      <c r="C188" s="3"/>
      <c r="D188" s="3"/>
      <c r="E188" s="4"/>
      <c r="F188" s="4"/>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row>
    <row r="189" spans="1:35" ht="15.75" customHeight="1">
      <c r="A189" s="3"/>
      <c r="B189" s="3"/>
      <c r="C189" s="3"/>
      <c r="D189" s="3"/>
      <c r="E189" s="4"/>
      <c r="F189" s="4"/>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row>
    <row r="190" spans="1:35" ht="15.75" customHeight="1">
      <c r="A190" s="3"/>
      <c r="B190" s="3"/>
      <c r="C190" s="3"/>
      <c r="D190" s="3"/>
      <c r="E190" s="4"/>
      <c r="F190" s="4"/>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row>
    <row r="191" spans="1:35" ht="15.75" customHeight="1">
      <c r="A191" s="3"/>
      <c r="B191" s="3"/>
      <c r="C191" s="3"/>
      <c r="D191" s="3"/>
      <c r="E191" s="4"/>
      <c r="F191" s="4"/>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row>
    <row r="192" spans="1:35" ht="15.75" customHeight="1">
      <c r="A192" s="3"/>
      <c r="B192" s="3"/>
      <c r="C192" s="3"/>
      <c r="D192" s="3"/>
      <c r="E192" s="4"/>
      <c r="F192" s="4"/>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row>
    <row r="193" spans="1:35" ht="15.75" customHeight="1">
      <c r="A193" s="3"/>
      <c r="B193" s="3"/>
      <c r="C193" s="3"/>
      <c r="D193" s="3"/>
      <c r="E193" s="4"/>
      <c r="F193" s="4"/>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row>
    <row r="194" spans="1:35" ht="15.75" customHeight="1">
      <c r="A194" s="3"/>
      <c r="B194" s="3"/>
      <c r="C194" s="3"/>
      <c r="D194" s="3"/>
      <c r="E194" s="4"/>
      <c r="F194" s="4"/>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row>
    <row r="195" spans="1:35" ht="15.75" customHeight="1">
      <c r="A195" s="3"/>
      <c r="B195" s="3"/>
      <c r="C195" s="3"/>
      <c r="D195" s="3"/>
      <c r="E195" s="4"/>
      <c r="F195" s="4"/>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row>
    <row r="196" spans="1:35" ht="15.75" customHeight="1">
      <c r="A196" s="3"/>
      <c r="B196" s="3"/>
      <c r="C196" s="3"/>
      <c r="D196" s="3"/>
      <c r="E196" s="4"/>
      <c r="F196" s="4"/>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row>
    <row r="197" spans="1:35" ht="15.75" customHeight="1">
      <c r="A197" s="3"/>
      <c r="B197" s="3"/>
      <c r="C197" s="3"/>
      <c r="D197" s="3"/>
      <c r="E197" s="4"/>
      <c r="F197" s="4"/>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row>
    <row r="198" spans="1:35" ht="15.75" customHeight="1">
      <c r="A198" s="3"/>
      <c r="B198" s="3"/>
      <c r="C198" s="3"/>
      <c r="D198" s="3"/>
      <c r="E198" s="4"/>
      <c r="F198" s="4"/>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row>
    <row r="199" spans="1:35" ht="15.75" customHeight="1">
      <c r="A199" s="3"/>
      <c r="B199" s="3"/>
      <c r="C199" s="3"/>
      <c r="D199" s="3"/>
      <c r="E199" s="4"/>
      <c r="F199" s="4"/>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row>
    <row r="200" spans="1:35" ht="15.75" customHeight="1">
      <c r="A200" s="3"/>
      <c r="B200" s="3"/>
      <c r="C200" s="3"/>
      <c r="D200" s="3"/>
      <c r="E200" s="4"/>
      <c r="F200" s="4"/>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row>
    <row r="201" spans="1:35" ht="15.75" customHeight="1">
      <c r="A201" s="3"/>
      <c r="B201" s="3"/>
      <c r="C201" s="3"/>
      <c r="D201" s="3"/>
      <c r="E201" s="4"/>
      <c r="F201" s="4"/>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row>
    <row r="202" spans="1:35" ht="15.75" customHeight="1">
      <c r="A202" s="3"/>
      <c r="B202" s="3"/>
      <c r="C202" s="3"/>
      <c r="D202" s="3"/>
      <c r="E202" s="4"/>
      <c r="F202" s="4"/>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row>
    <row r="203" spans="1:35" ht="15.75" customHeight="1">
      <c r="A203" s="3"/>
      <c r="B203" s="3"/>
      <c r="C203" s="3"/>
      <c r="D203" s="3"/>
      <c r="E203" s="4"/>
      <c r="F203" s="4"/>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row>
    <row r="204" spans="1:35" ht="15.75" customHeight="1">
      <c r="A204" s="3"/>
      <c r="B204" s="3"/>
      <c r="C204" s="3"/>
      <c r="D204" s="3"/>
      <c r="E204" s="4"/>
      <c r="F204" s="4"/>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row>
    <row r="205" spans="1:35" ht="15.75" customHeight="1">
      <c r="A205" s="3"/>
      <c r="B205" s="3"/>
      <c r="C205" s="3"/>
      <c r="D205" s="3"/>
      <c r="E205" s="4"/>
      <c r="F205" s="4"/>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row>
    <row r="206" spans="1:35" ht="15.75" customHeight="1">
      <c r="A206" s="3"/>
      <c r="B206" s="3"/>
      <c r="C206" s="3"/>
      <c r="D206" s="3"/>
      <c r="E206" s="4"/>
      <c r="F206" s="4"/>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row>
    <row r="207" spans="1:35" ht="15.75" customHeight="1">
      <c r="A207" s="3"/>
      <c r="B207" s="3"/>
      <c r="C207" s="3"/>
      <c r="D207" s="3"/>
      <c r="E207" s="4"/>
      <c r="F207" s="4"/>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row>
    <row r="208" spans="1:35" ht="15.75" customHeight="1">
      <c r="A208" s="3"/>
      <c r="B208" s="3"/>
      <c r="C208" s="3"/>
      <c r="D208" s="3"/>
      <c r="E208" s="4"/>
      <c r="F208" s="4"/>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row>
    <row r="209" spans="1:35" ht="15.75" customHeight="1">
      <c r="A209" s="3"/>
      <c r="B209" s="3"/>
      <c r="C209" s="3"/>
      <c r="D209" s="3"/>
      <c r="E209" s="4"/>
      <c r="F209" s="4"/>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row>
    <row r="210" spans="1:35" ht="15.75" customHeight="1">
      <c r="A210" s="3"/>
      <c r="B210" s="3"/>
      <c r="C210" s="3"/>
      <c r="D210" s="3"/>
      <c r="E210" s="4"/>
      <c r="F210" s="4"/>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row>
    <row r="211" spans="1:35" ht="15.75" customHeight="1">
      <c r="A211" s="3"/>
      <c r="B211" s="3"/>
      <c r="C211" s="3"/>
      <c r="D211" s="3"/>
      <c r="E211" s="4"/>
      <c r="F211" s="4"/>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row>
    <row r="212" spans="1:35" ht="15.75" customHeight="1">
      <c r="A212" s="3"/>
      <c r="B212" s="3"/>
      <c r="C212" s="3"/>
      <c r="D212" s="3"/>
      <c r="E212" s="4"/>
      <c r="F212" s="4"/>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row>
    <row r="213" spans="1:35" ht="15.75" customHeight="1">
      <c r="A213" s="3"/>
      <c r="B213" s="3"/>
      <c r="C213" s="3"/>
      <c r="D213" s="3"/>
      <c r="E213" s="4"/>
      <c r="F213" s="4"/>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row>
    <row r="214" spans="1:35" ht="15.75" customHeight="1">
      <c r="A214" s="3"/>
      <c r="B214" s="3"/>
      <c r="C214" s="3"/>
      <c r="D214" s="3"/>
      <c r="E214" s="4"/>
      <c r="F214" s="4"/>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row>
    <row r="215" spans="1:35" ht="15.75" customHeight="1">
      <c r="A215" s="3"/>
      <c r="B215" s="3"/>
      <c r="C215" s="3"/>
      <c r="D215" s="3"/>
      <c r="E215" s="4"/>
      <c r="F215" s="4"/>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row>
    <row r="216" spans="1:35" ht="15.75" customHeight="1">
      <c r="A216" s="3"/>
      <c r="B216" s="3"/>
      <c r="C216" s="3"/>
      <c r="D216" s="3"/>
      <c r="E216" s="4"/>
      <c r="F216" s="4"/>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row>
    <row r="217" spans="1:35" ht="15.75" customHeight="1">
      <c r="A217" s="3"/>
      <c r="B217" s="3"/>
      <c r="C217" s="3"/>
      <c r="D217" s="3"/>
      <c r="E217" s="4"/>
      <c r="F217" s="4"/>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row>
    <row r="218" spans="1:35" ht="15.75" customHeight="1">
      <c r="A218" s="3"/>
      <c r="B218" s="3"/>
      <c r="C218" s="3"/>
      <c r="D218" s="3"/>
      <c r="E218" s="4"/>
      <c r="F218" s="4"/>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row>
    <row r="219" spans="1:35" ht="15.75" customHeight="1">
      <c r="A219" s="3"/>
      <c r="B219" s="3"/>
      <c r="C219" s="3"/>
      <c r="D219" s="3"/>
      <c r="E219" s="4"/>
      <c r="F219" s="4"/>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row>
    <row r="220" spans="1:35" ht="15.75" customHeight="1">
      <c r="A220" s="3"/>
      <c r="B220" s="3"/>
      <c r="C220" s="3"/>
      <c r="D220" s="3"/>
      <c r="E220" s="4"/>
      <c r="F220" s="4"/>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row>
    <row r="221" spans="1:35" ht="15.75" customHeight="1">
      <c r="A221" s="3"/>
      <c r="B221" s="3"/>
      <c r="C221" s="3"/>
      <c r="D221" s="3"/>
      <c r="E221" s="4"/>
      <c r="F221" s="4"/>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row>
    <row r="222" spans="1:35" ht="15.75" customHeight="1">
      <c r="A222" s="3"/>
      <c r="B222" s="3"/>
      <c r="C222" s="3"/>
      <c r="D222" s="3"/>
      <c r="E222" s="4"/>
      <c r="F222" s="4"/>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row>
    <row r="223" spans="1:35" ht="15.75" customHeight="1">
      <c r="A223" s="3"/>
      <c r="B223" s="3"/>
      <c r="C223" s="3"/>
      <c r="D223" s="3"/>
      <c r="E223" s="4"/>
      <c r="F223" s="4"/>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row>
    <row r="224" spans="1:35" ht="15.75" customHeight="1">
      <c r="A224" s="3"/>
      <c r="B224" s="3"/>
      <c r="C224" s="3"/>
      <c r="D224" s="3"/>
      <c r="E224" s="4"/>
      <c r="F224" s="4"/>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row>
    <row r="225" spans="1:35" ht="15.75" customHeight="1">
      <c r="A225" s="3"/>
      <c r="B225" s="3"/>
      <c r="C225" s="3"/>
      <c r="D225" s="3"/>
      <c r="E225" s="4"/>
      <c r="F225" s="4"/>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row>
    <row r="226" spans="1:35" ht="15.75" customHeight="1">
      <c r="A226" s="3"/>
      <c r="B226" s="3"/>
      <c r="C226" s="3"/>
      <c r="D226" s="3"/>
      <c r="E226" s="4"/>
      <c r="F226" s="4"/>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row>
    <row r="227" spans="1:35" ht="15.75" customHeight="1">
      <c r="A227" s="3"/>
      <c r="B227" s="3"/>
      <c r="C227" s="3"/>
      <c r="D227" s="3"/>
      <c r="E227" s="4"/>
      <c r="F227" s="4"/>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row>
    <row r="228" spans="1:35" ht="15.75" customHeight="1">
      <c r="A228" s="3"/>
      <c r="B228" s="3"/>
      <c r="C228" s="3"/>
      <c r="D228" s="3"/>
      <c r="E228" s="4"/>
      <c r="F228" s="4"/>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row>
    <row r="229" spans="1:35" ht="15.75" customHeight="1">
      <c r="A229" s="3"/>
      <c r="B229" s="3"/>
      <c r="C229" s="3"/>
      <c r="D229" s="3"/>
      <c r="E229" s="4"/>
      <c r="F229" s="4"/>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row>
    <row r="230" spans="1:35" ht="15.75" customHeight="1">
      <c r="A230" s="3"/>
      <c r="B230" s="3"/>
      <c r="C230" s="3"/>
      <c r="D230" s="3"/>
      <c r="E230" s="4"/>
      <c r="F230" s="4"/>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row>
    <row r="231" spans="1:35" ht="15.75" customHeight="1">
      <c r="A231" s="3"/>
      <c r="B231" s="3"/>
      <c r="C231" s="3"/>
      <c r="D231" s="3"/>
      <c r="E231" s="4"/>
      <c r="F231" s="4"/>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row>
    <row r="232" spans="1:35" ht="15.75" customHeight="1">
      <c r="A232" s="3"/>
      <c r="B232" s="3"/>
      <c r="C232" s="3"/>
      <c r="D232" s="3"/>
      <c r="E232" s="4"/>
      <c r="F232" s="4"/>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row>
    <row r="233" spans="1:35" ht="15.75" customHeight="1">
      <c r="A233" s="3"/>
      <c r="B233" s="3"/>
      <c r="C233" s="3"/>
      <c r="D233" s="3"/>
      <c r="E233" s="4"/>
      <c r="F233" s="4"/>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row>
    <row r="234" spans="1:35" ht="15.75" customHeight="1">
      <c r="A234" s="3"/>
      <c r="B234" s="3"/>
      <c r="C234" s="3"/>
      <c r="D234" s="3"/>
      <c r="E234" s="4"/>
      <c r="F234" s="4"/>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row>
    <row r="235" spans="1:35" ht="15.75" customHeight="1">
      <c r="A235" s="3"/>
      <c r="B235" s="3"/>
      <c r="C235" s="3"/>
      <c r="D235" s="3"/>
      <c r="E235" s="4"/>
      <c r="F235" s="4"/>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row>
    <row r="236" spans="1:35" ht="15.75" customHeight="1">
      <c r="A236" s="3"/>
      <c r="B236" s="3"/>
      <c r="C236" s="3"/>
      <c r="D236" s="3"/>
      <c r="E236" s="4"/>
      <c r="F236" s="4"/>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row>
    <row r="237" spans="1:35" ht="15.75" customHeight="1">
      <c r="A237" s="3"/>
      <c r="B237" s="3"/>
      <c r="C237" s="3"/>
      <c r="D237" s="3"/>
      <c r="E237" s="4"/>
      <c r="F237" s="4"/>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row>
    <row r="238" spans="1:35" ht="15.75" customHeight="1">
      <c r="A238" s="3"/>
      <c r="B238" s="3"/>
      <c r="C238" s="3"/>
      <c r="D238" s="3"/>
      <c r="E238" s="4"/>
      <c r="F238" s="4"/>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row>
    <row r="239" spans="1:35" ht="15.75" customHeight="1">
      <c r="A239" s="3"/>
      <c r="B239" s="3"/>
      <c r="C239" s="3"/>
      <c r="D239" s="3"/>
      <c r="E239" s="4"/>
      <c r="F239" s="4"/>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row>
    <row r="240" spans="1:35" ht="15.75" customHeight="1">
      <c r="A240" s="3"/>
      <c r="B240" s="3"/>
      <c r="C240" s="3"/>
      <c r="D240" s="3"/>
      <c r="E240" s="4"/>
      <c r="F240" s="4"/>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row>
    <row r="241" spans="1:35" ht="15.75" customHeight="1">
      <c r="A241" s="3"/>
      <c r="B241" s="3"/>
      <c r="C241" s="3"/>
      <c r="D241" s="3"/>
      <c r="E241" s="4"/>
      <c r="F241" s="4"/>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row>
    <row r="242" spans="1:35" ht="15.75" customHeight="1">
      <c r="A242" s="3"/>
      <c r="B242" s="3"/>
      <c r="C242" s="3"/>
      <c r="D242" s="3"/>
      <c r="E242" s="4"/>
      <c r="F242" s="4"/>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row>
    <row r="243" spans="1:35" ht="15.75" customHeight="1">
      <c r="A243" s="3"/>
      <c r="B243" s="3"/>
      <c r="C243" s="3"/>
      <c r="D243" s="3"/>
      <c r="E243" s="4"/>
      <c r="F243" s="4"/>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row>
    <row r="244" spans="1:35" ht="15.75" customHeight="1">
      <c r="A244" s="3"/>
      <c r="B244" s="3"/>
      <c r="C244" s="3"/>
      <c r="D244" s="3"/>
      <c r="E244" s="4"/>
      <c r="F244" s="4"/>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row>
    <row r="245" spans="1:35" ht="15.75" customHeight="1">
      <c r="A245" s="3"/>
      <c r="B245" s="3"/>
      <c r="C245" s="3"/>
      <c r="D245" s="3"/>
      <c r="E245" s="4"/>
      <c r="F245" s="4"/>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row>
    <row r="246" spans="1:35" ht="15.75" customHeight="1">
      <c r="A246" s="3"/>
      <c r="B246" s="3"/>
      <c r="C246" s="3"/>
      <c r="D246" s="3"/>
      <c r="E246" s="4"/>
      <c r="F246" s="4"/>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row>
    <row r="247" spans="1:35" ht="15.75" customHeight="1">
      <c r="A247" s="3"/>
      <c r="B247" s="3"/>
      <c r="C247" s="3"/>
      <c r="D247" s="3"/>
      <c r="E247" s="4"/>
      <c r="F247" s="4"/>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row>
    <row r="248" spans="1:35" ht="15.75" customHeight="1">
      <c r="A248" s="3"/>
      <c r="B248" s="3"/>
      <c r="C248" s="3"/>
      <c r="D248" s="3"/>
      <c r="E248" s="4"/>
      <c r="F248" s="4"/>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row>
    <row r="249" spans="1:35" ht="15.75" customHeight="1">
      <c r="A249" s="3"/>
      <c r="B249" s="3"/>
      <c r="C249" s="3"/>
      <c r="D249" s="3"/>
      <c r="E249" s="4"/>
      <c r="F249" s="4"/>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row>
    <row r="250" spans="1:35" ht="15.75" customHeight="1">
      <c r="A250" s="3"/>
      <c r="B250" s="3"/>
      <c r="C250" s="3"/>
      <c r="D250" s="3"/>
      <c r="E250" s="4"/>
      <c r="F250" s="4"/>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row>
    <row r="251" spans="1:35" ht="15.75" customHeight="1">
      <c r="A251" s="3"/>
      <c r="B251" s="3"/>
      <c r="C251" s="3"/>
      <c r="D251" s="3"/>
      <c r="E251" s="4"/>
      <c r="F251" s="4"/>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row>
    <row r="252" spans="1:35" ht="15.75" customHeight="1">
      <c r="A252" s="3"/>
      <c r="B252" s="3"/>
      <c r="C252" s="3"/>
      <c r="D252" s="3"/>
      <c r="E252" s="4"/>
      <c r="F252" s="4"/>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row>
    <row r="253" spans="1:35" ht="15.75" customHeight="1">
      <c r="A253" s="3"/>
      <c r="B253" s="3"/>
      <c r="C253" s="3"/>
      <c r="D253" s="3"/>
      <c r="E253" s="4"/>
      <c r="F253" s="4"/>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row>
    <row r="254" spans="1:35" ht="15.75" customHeight="1">
      <c r="A254" s="3"/>
      <c r="B254" s="3"/>
      <c r="C254" s="3"/>
      <c r="D254" s="3"/>
      <c r="E254" s="4"/>
      <c r="F254" s="4"/>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row>
    <row r="255" spans="1:35" ht="15.75" customHeight="1">
      <c r="A255" s="3"/>
      <c r="B255" s="3"/>
      <c r="C255" s="3"/>
      <c r="D255" s="3"/>
      <c r="E255" s="4"/>
      <c r="F255" s="4"/>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row>
    <row r="256" spans="1:35" ht="15.75" customHeight="1">
      <c r="A256" s="3"/>
      <c r="B256" s="3"/>
      <c r="C256" s="3"/>
      <c r="D256" s="3"/>
      <c r="E256" s="4"/>
      <c r="F256" s="4"/>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row>
    <row r="257" spans="1:35" ht="15.75" customHeight="1">
      <c r="A257" s="3"/>
      <c r="B257" s="3"/>
      <c r="C257" s="3"/>
      <c r="D257" s="3"/>
      <c r="E257" s="4"/>
      <c r="F257" s="4"/>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row>
    <row r="258" spans="1:35" ht="15.75" customHeight="1">
      <c r="A258" s="3"/>
      <c r="B258" s="3"/>
      <c r="C258" s="3"/>
      <c r="D258" s="3"/>
      <c r="E258" s="4"/>
      <c r="F258" s="4"/>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row>
    <row r="259" spans="1:35" ht="15.75" customHeight="1">
      <c r="A259" s="3"/>
      <c r="B259" s="3"/>
      <c r="C259" s="3"/>
      <c r="D259" s="3"/>
      <c r="E259" s="4"/>
      <c r="F259" s="4"/>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row>
    <row r="260" spans="1:35" ht="15.75" customHeight="1">
      <c r="A260" s="3"/>
      <c r="B260" s="3"/>
      <c r="C260" s="3"/>
      <c r="D260" s="3"/>
      <c r="E260" s="4"/>
      <c r="F260" s="4"/>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row>
    <row r="261" spans="1:35" ht="15.75" customHeight="1">
      <c r="A261" s="3"/>
      <c r="B261" s="3"/>
      <c r="C261" s="3"/>
      <c r="D261" s="3"/>
      <c r="E261" s="4"/>
      <c r="F261" s="4"/>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row>
    <row r="262" spans="1:35" ht="15.75" customHeight="1">
      <c r="A262" s="3"/>
      <c r="B262" s="3"/>
      <c r="C262" s="3"/>
      <c r="D262" s="3"/>
      <c r="E262" s="4"/>
      <c r="F262" s="4"/>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row>
    <row r="263" spans="1:35" ht="15.75" customHeight="1">
      <c r="A263" s="3"/>
      <c r="B263" s="3"/>
      <c r="C263" s="3"/>
      <c r="D263" s="3"/>
      <c r="E263" s="4"/>
      <c r="F263" s="4"/>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row>
    <row r="264" spans="1:35" ht="15.75" customHeight="1">
      <c r="A264" s="3"/>
      <c r="B264" s="3"/>
      <c r="C264" s="3"/>
      <c r="D264" s="3"/>
      <c r="E264" s="4"/>
      <c r="F264" s="4"/>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row>
    <row r="265" spans="1:35" ht="15.75" customHeight="1">
      <c r="A265" s="3"/>
      <c r="B265" s="3"/>
      <c r="C265" s="3"/>
      <c r="D265" s="3"/>
      <c r="E265" s="4"/>
      <c r="F265" s="4"/>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row>
    <row r="266" spans="1:35" ht="15.75" customHeight="1">
      <c r="A266" s="3"/>
      <c r="B266" s="3"/>
      <c r="C266" s="3"/>
      <c r="D266" s="3"/>
      <c r="E266" s="4"/>
      <c r="F266" s="4"/>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row>
    <row r="267" spans="1:35" ht="15.75" customHeight="1">
      <c r="A267" s="3"/>
      <c r="B267" s="3"/>
      <c r="C267" s="3"/>
      <c r="D267" s="3"/>
      <c r="E267" s="4"/>
      <c r="F267" s="4"/>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row>
    <row r="268" spans="1:35" ht="15.75" customHeight="1">
      <c r="A268" s="3"/>
      <c r="B268" s="3"/>
      <c r="C268" s="3"/>
      <c r="D268" s="3"/>
      <c r="E268" s="4"/>
      <c r="F268" s="4"/>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row>
    <row r="269" spans="1:35" ht="15.75" customHeight="1">
      <c r="A269" s="3"/>
      <c r="B269" s="3"/>
      <c r="C269" s="3"/>
      <c r="D269" s="3"/>
      <c r="E269" s="4"/>
      <c r="F269" s="4"/>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row>
    <row r="270" spans="1:35" ht="15.75" customHeight="1">
      <c r="A270" s="3"/>
      <c r="B270" s="3"/>
      <c r="C270" s="3"/>
      <c r="D270" s="3"/>
      <c r="E270" s="4"/>
      <c r="F270" s="4"/>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row>
    <row r="271" spans="1:35" ht="15.75" customHeight="1">
      <c r="A271" s="3"/>
      <c r="B271" s="3"/>
      <c r="C271" s="3"/>
      <c r="D271" s="3"/>
      <c r="E271" s="4"/>
      <c r="F271" s="4"/>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row>
    <row r="272" spans="1:35" ht="15.75" customHeight="1">
      <c r="A272" s="3"/>
      <c r="B272" s="3"/>
      <c r="C272" s="3"/>
      <c r="D272" s="3"/>
      <c r="E272" s="4"/>
      <c r="F272" s="4"/>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row>
    <row r="273" spans="1:35" ht="15.75" customHeight="1">
      <c r="A273" s="3"/>
      <c r="B273" s="3"/>
      <c r="C273" s="3"/>
      <c r="D273" s="3"/>
      <c r="E273" s="4"/>
      <c r="F273" s="4"/>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row>
    <row r="274" spans="1:35" ht="15.75" customHeight="1">
      <c r="A274" s="3"/>
      <c r="B274" s="3"/>
      <c r="C274" s="3"/>
      <c r="D274" s="3"/>
      <c r="E274" s="4"/>
      <c r="F274" s="4"/>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row>
    <row r="275" spans="1:35" ht="15.75" customHeight="1">
      <c r="A275" s="3"/>
      <c r="B275" s="3"/>
      <c r="C275" s="3"/>
      <c r="D275" s="3"/>
      <c r="E275" s="4"/>
      <c r="F275" s="4"/>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row>
    <row r="276" spans="1:35" ht="15.75" customHeight="1">
      <c r="A276" s="3"/>
      <c r="B276" s="3"/>
      <c r="C276" s="3"/>
      <c r="D276" s="3"/>
      <c r="E276" s="4"/>
      <c r="F276" s="4"/>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row>
    <row r="277" spans="1:35" ht="15.75" customHeight="1">
      <c r="A277" s="3"/>
      <c r="B277" s="3"/>
      <c r="C277" s="3"/>
      <c r="D277" s="3"/>
      <c r="E277" s="4"/>
      <c r="F277" s="4"/>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row>
    <row r="278" spans="1:35" ht="15.75" customHeight="1">
      <c r="A278" s="3"/>
      <c r="B278" s="3"/>
      <c r="C278" s="3"/>
      <c r="D278" s="3"/>
      <c r="E278" s="4"/>
      <c r="F278" s="4"/>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row>
    <row r="279" spans="1:35" ht="15.75" customHeight="1">
      <c r="A279" s="3"/>
      <c r="B279" s="3"/>
      <c r="C279" s="3"/>
      <c r="D279" s="3"/>
      <c r="E279" s="4"/>
      <c r="F279" s="4"/>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row>
    <row r="280" spans="1:35" ht="15.75" customHeight="1">
      <c r="A280" s="3"/>
      <c r="B280" s="3"/>
      <c r="C280" s="3"/>
      <c r="D280" s="3"/>
      <c r="E280" s="4"/>
      <c r="F280" s="4"/>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row>
    <row r="281" spans="1:35" ht="15.75" customHeight="1">
      <c r="A281" s="3"/>
      <c r="B281" s="3"/>
      <c r="C281" s="3"/>
      <c r="D281" s="3"/>
      <c r="E281" s="4"/>
      <c r="F281" s="4"/>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row>
    <row r="282" spans="1:35" ht="15.75" customHeight="1">
      <c r="A282" s="3"/>
      <c r="B282" s="3"/>
      <c r="C282" s="3"/>
      <c r="D282" s="3"/>
      <c r="E282" s="4"/>
      <c r="F282" s="4"/>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row>
    <row r="283" spans="1:35" ht="15.75" customHeight="1">
      <c r="A283" s="3"/>
      <c r="B283" s="3"/>
      <c r="C283" s="3"/>
      <c r="D283" s="3"/>
      <c r="E283" s="4"/>
      <c r="F283" s="4"/>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row>
    <row r="284" spans="1:35" ht="15.75" customHeight="1">
      <c r="A284" s="3"/>
      <c r="B284" s="3"/>
      <c r="C284" s="3"/>
      <c r="D284" s="3"/>
      <c r="E284" s="4"/>
      <c r="F284" s="4"/>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row>
    <row r="285" spans="1:35" ht="15.75" customHeight="1">
      <c r="A285" s="3"/>
      <c r="B285" s="3"/>
      <c r="C285" s="3"/>
      <c r="D285" s="3"/>
      <c r="E285" s="4"/>
      <c r="F285" s="4"/>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row>
    <row r="286" spans="1:35" ht="15.75" customHeight="1">
      <c r="A286" s="3"/>
      <c r="B286" s="3"/>
      <c r="C286" s="3"/>
      <c r="D286" s="3"/>
      <c r="E286" s="4"/>
      <c r="F286" s="4"/>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row>
    <row r="287" spans="1:35" ht="15.75" customHeight="1">
      <c r="A287" s="3"/>
      <c r="B287" s="3"/>
      <c r="C287" s="3"/>
      <c r="D287" s="3"/>
      <c r="E287" s="4"/>
      <c r="F287" s="4"/>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row>
    <row r="288" spans="1:35" ht="15.75" customHeight="1">
      <c r="A288" s="3"/>
      <c r="B288" s="3"/>
      <c r="C288" s="3"/>
      <c r="D288" s="3"/>
      <c r="E288" s="4"/>
      <c r="F288" s="4"/>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row>
    <row r="289" spans="1:35" ht="15.75" customHeight="1">
      <c r="A289" s="3"/>
      <c r="B289" s="3"/>
      <c r="C289" s="3"/>
      <c r="D289" s="3"/>
      <c r="E289" s="4"/>
      <c r="F289" s="4"/>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row>
    <row r="290" spans="1:35" ht="15.75" customHeight="1">
      <c r="A290" s="3"/>
      <c r="B290" s="3"/>
      <c r="C290" s="3"/>
      <c r="D290" s="3"/>
      <c r="E290" s="4"/>
      <c r="F290" s="4"/>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row>
    <row r="291" spans="1:35" ht="15.75" customHeight="1">
      <c r="A291" s="3"/>
      <c r="B291" s="3"/>
      <c r="C291" s="3"/>
      <c r="D291" s="3"/>
      <c r="E291" s="4"/>
      <c r="F291" s="4"/>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row>
    <row r="292" spans="1:35" ht="15.75" customHeight="1">
      <c r="A292" s="3"/>
      <c r="B292" s="3"/>
      <c r="C292" s="3"/>
      <c r="D292" s="3"/>
      <c r="E292" s="4"/>
      <c r="F292" s="4"/>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row>
    <row r="293" spans="1:35" ht="15.75" customHeight="1">
      <c r="A293" s="3"/>
      <c r="B293" s="3"/>
      <c r="C293" s="3"/>
      <c r="D293" s="3"/>
      <c r="E293" s="4"/>
      <c r="F293" s="4"/>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row>
    <row r="294" spans="1:35" ht="15.75" customHeight="1">
      <c r="A294" s="3"/>
      <c r="B294" s="3"/>
      <c r="C294" s="3"/>
      <c r="D294" s="3"/>
      <c r="E294" s="4"/>
      <c r="F294" s="4"/>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row>
    <row r="295" spans="1:35" ht="15.75" customHeight="1">
      <c r="A295" s="3"/>
      <c r="B295" s="3"/>
      <c r="C295" s="3"/>
      <c r="D295" s="3"/>
      <c r="E295" s="4"/>
      <c r="F295" s="4"/>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row>
    <row r="296" spans="1:35" ht="15.75" customHeight="1">
      <c r="A296" s="3"/>
      <c r="B296" s="3"/>
      <c r="C296" s="3"/>
      <c r="D296" s="3"/>
      <c r="E296" s="4"/>
      <c r="F296" s="4"/>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row>
    <row r="297" spans="1:35" ht="15.75" customHeight="1">
      <c r="A297" s="3"/>
      <c r="B297" s="3"/>
      <c r="C297" s="3"/>
      <c r="D297" s="3"/>
      <c r="E297" s="4"/>
      <c r="F297" s="4"/>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row>
    <row r="298" spans="1:35" ht="15.75" customHeight="1">
      <c r="A298" s="3"/>
      <c r="B298" s="3"/>
      <c r="C298" s="3"/>
      <c r="D298" s="3"/>
      <c r="E298" s="4"/>
      <c r="F298" s="4"/>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row>
    <row r="299" spans="1:35" ht="15.75" customHeight="1">
      <c r="A299" s="3"/>
      <c r="B299" s="3"/>
      <c r="C299" s="3"/>
      <c r="D299" s="3"/>
      <c r="E299" s="4"/>
      <c r="F299" s="4"/>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row>
    <row r="300" spans="1:35" ht="15.75" customHeight="1">
      <c r="A300" s="3"/>
      <c r="B300" s="3"/>
      <c r="C300" s="3"/>
      <c r="D300" s="3"/>
      <c r="E300" s="4"/>
      <c r="F300" s="4"/>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row>
    <row r="301" spans="1:35" ht="15.75" customHeight="1">
      <c r="A301" s="3"/>
      <c r="B301" s="3"/>
      <c r="C301" s="3"/>
      <c r="D301" s="3"/>
      <c r="E301" s="4"/>
      <c r="F301" s="4"/>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row>
    <row r="302" spans="1:35" ht="15.75" customHeight="1">
      <c r="A302" s="3"/>
      <c r="B302" s="3"/>
      <c r="C302" s="3"/>
      <c r="D302" s="3"/>
      <c r="E302" s="4"/>
      <c r="F302" s="4"/>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row>
    <row r="303" spans="1:35" ht="15.75" customHeight="1">
      <c r="A303" s="3"/>
      <c r="B303" s="3"/>
      <c r="C303" s="3"/>
      <c r="D303" s="3"/>
      <c r="E303" s="4"/>
      <c r="F303" s="4"/>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row>
    <row r="304" spans="1:35" ht="15.75" customHeight="1">
      <c r="A304" s="3"/>
      <c r="B304" s="3"/>
      <c r="C304" s="3"/>
      <c r="D304" s="3"/>
      <c r="E304" s="4"/>
      <c r="F304" s="4"/>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row>
    <row r="305" spans="1:35" ht="15.75" customHeight="1">
      <c r="A305" s="3"/>
      <c r="B305" s="3"/>
      <c r="C305" s="3"/>
      <c r="D305" s="3"/>
      <c r="E305" s="4"/>
      <c r="F305" s="4"/>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row>
    <row r="306" spans="1:35" ht="15.75" customHeight="1">
      <c r="A306" s="3"/>
      <c r="B306" s="3"/>
      <c r="C306" s="3"/>
      <c r="D306" s="3"/>
      <c r="E306" s="4"/>
      <c r="F306" s="4"/>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row>
    <row r="307" spans="1:35" ht="15.75" customHeight="1">
      <c r="A307" s="3"/>
      <c r="B307" s="3"/>
      <c r="C307" s="3"/>
      <c r="D307" s="3"/>
      <c r="E307" s="4"/>
      <c r="F307" s="4"/>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row>
    <row r="308" spans="1:35" ht="15.75" customHeight="1">
      <c r="A308" s="3"/>
      <c r="B308" s="3"/>
      <c r="C308" s="3"/>
      <c r="D308" s="3"/>
      <c r="E308" s="4"/>
      <c r="F308" s="4"/>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row>
    <row r="309" spans="1:35" ht="15.75" customHeight="1">
      <c r="A309" s="3"/>
      <c r="B309" s="3"/>
      <c r="C309" s="3"/>
      <c r="D309" s="3"/>
      <c r="E309" s="4"/>
      <c r="F309" s="4"/>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row>
    <row r="310" spans="1:35" ht="15.75" customHeight="1">
      <c r="A310" s="3"/>
      <c r="B310" s="3"/>
      <c r="C310" s="3"/>
      <c r="D310" s="3"/>
      <c r="E310" s="4"/>
      <c r="F310" s="4"/>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row>
    <row r="311" spans="1:35" ht="15.75" customHeight="1">
      <c r="A311" s="3"/>
      <c r="B311" s="3"/>
      <c r="C311" s="3"/>
      <c r="D311" s="3"/>
      <c r="E311" s="4"/>
      <c r="F311" s="4"/>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row>
    <row r="312" spans="1:35" ht="15.75" customHeight="1">
      <c r="A312" s="3"/>
      <c r="B312" s="3"/>
      <c r="C312" s="3"/>
      <c r="D312" s="3"/>
      <c r="E312" s="4"/>
      <c r="F312" s="4"/>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row>
    <row r="313" spans="1:35" ht="15.75" customHeight="1">
      <c r="A313" s="3"/>
      <c r="B313" s="3"/>
      <c r="C313" s="3"/>
      <c r="D313" s="3"/>
      <c r="E313" s="4"/>
      <c r="F313" s="4"/>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row>
    <row r="314" spans="1:35" ht="15.75" customHeight="1">
      <c r="A314" s="3"/>
      <c r="B314" s="3"/>
      <c r="C314" s="3"/>
      <c r="D314" s="3"/>
      <c r="E314" s="4"/>
      <c r="F314" s="4"/>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row>
    <row r="315" spans="1:35" ht="15.75" customHeight="1">
      <c r="A315" s="3"/>
      <c r="B315" s="3"/>
      <c r="C315" s="3"/>
      <c r="D315" s="3"/>
      <c r="E315" s="4"/>
      <c r="F315" s="4"/>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row>
    <row r="316" spans="1:35" ht="15.75" customHeight="1">
      <c r="A316" s="3"/>
      <c r="B316" s="3"/>
      <c r="C316" s="3"/>
      <c r="D316" s="3"/>
      <c r="E316" s="4"/>
      <c r="F316" s="4"/>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row>
    <row r="317" spans="1:35" ht="15.75" customHeight="1">
      <c r="A317" s="3"/>
      <c r="B317" s="3"/>
      <c r="C317" s="3"/>
      <c r="D317" s="3"/>
      <c r="E317" s="4"/>
      <c r="F317" s="4"/>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row>
    <row r="318" spans="1:35" ht="15.75" customHeight="1">
      <c r="A318" s="3"/>
      <c r="B318" s="3"/>
      <c r="C318" s="3"/>
      <c r="D318" s="3"/>
      <c r="E318" s="4"/>
      <c r="F318" s="4"/>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row>
    <row r="319" spans="1:35" ht="15.75" customHeight="1">
      <c r="A319" s="3"/>
      <c r="B319" s="3"/>
      <c r="C319" s="3"/>
      <c r="D319" s="3"/>
      <c r="E319" s="4"/>
      <c r="F319" s="4"/>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row>
    <row r="320" spans="1:35" ht="15.75" customHeight="1">
      <c r="A320" s="3"/>
      <c r="B320" s="3"/>
      <c r="C320" s="3"/>
      <c r="D320" s="3"/>
      <c r="E320" s="4"/>
      <c r="F320" s="4"/>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row>
    <row r="321" spans="1:35" ht="15.75" customHeight="1">
      <c r="A321" s="3"/>
      <c r="B321" s="3"/>
      <c r="C321" s="3"/>
      <c r="D321" s="3"/>
      <c r="E321" s="4"/>
      <c r="F321" s="4"/>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row>
    <row r="322" spans="1:35" ht="15.75" customHeight="1">
      <c r="A322" s="3"/>
      <c r="B322" s="3"/>
      <c r="C322" s="3"/>
      <c r="D322" s="3"/>
      <c r="E322" s="4"/>
      <c r="F322" s="4"/>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row>
    <row r="323" spans="1:35" ht="15.75" customHeight="1">
      <c r="A323" s="3"/>
      <c r="B323" s="3"/>
      <c r="C323" s="3"/>
      <c r="D323" s="3"/>
      <c r="E323" s="4"/>
      <c r="F323" s="4"/>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row>
    <row r="324" spans="1:35" ht="15.75" customHeight="1">
      <c r="A324" s="3"/>
      <c r="B324" s="3"/>
      <c r="C324" s="3"/>
      <c r="D324" s="3"/>
      <c r="E324" s="4"/>
      <c r="F324" s="4"/>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row>
    <row r="325" spans="1:35" ht="15.75" customHeight="1">
      <c r="A325" s="3"/>
      <c r="B325" s="3"/>
      <c r="C325" s="3"/>
      <c r="D325" s="3"/>
      <c r="E325" s="4"/>
      <c r="F325" s="4"/>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row>
    <row r="326" spans="1:35" ht="15.75" customHeight="1">
      <c r="A326" s="3"/>
      <c r="B326" s="3"/>
      <c r="C326" s="3"/>
      <c r="D326" s="3"/>
      <c r="E326" s="4"/>
      <c r="F326" s="4"/>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row>
    <row r="327" spans="1:35" ht="15.75" customHeight="1">
      <c r="A327" s="3"/>
      <c r="B327" s="3"/>
      <c r="C327" s="3"/>
      <c r="D327" s="3"/>
      <c r="E327" s="4"/>
      <c r="F327" s="4"/>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row>
    <row r="328" spans="1:35" ht="15.75" customHeight="1">
      <c r="A328" s="3"/>
      <c r="B328" s="3"/>
      <c r="C328" s="3"/>
      <c r="D328" s="3"/>
      <c r="E328" s="4"/>
      <c r="F328" s="4"/>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row>
    <row r="329" spans="1:35" ht="15.75" customHeight="1">
      <c r="A329" s="3"/>
      <c r="B329" s="3"/>
      <c r="C329" s="3"/>
      <c r="D329" s="3"/>
      <c r="E329" s="4"/>
      <c r="F329" s="4"/>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row>
    <row r="330" spans="1:35" ht="15.75" customHeight="1">
      <c r="A330" s="3"/>
      <c r="B330" s="3"/>
      <c r="C330" s="3"/>
      <c r="D330" s="3"/>
      <c r="E330" s="4"/>
      <c r="F330" s="4"/>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row>
    <row r="331" spans="1:35" ht="15.75" customHeight="1">
      <c r="A331" s="3"/>
      <c r="B331" s="3"/>
      <c r="C331" s="3"/>
      <c r="D331" s="3"/>
      <c r="E331" s="4"/>
      <c r="F331" s="4"/>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row>
    <row r="332" spans="1:35" ht="15.75" customHeight="1">
      <c r="A332" s="3"/>
      <c r="B332" s="3"/>
      <c r="C332" s="3"/>
      <c r="D332" s="3"/>
      <c r="E332" s="4"/>
      <c r="F332" s="4"/>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row>
    <row r="333" spans="1:35" ht="15.75" customHeight="1">
      <c r="A333" s="3"/>
      <c r="B333" s="3"/>
      <c r="C333" s="3"/>
      <c r="D333" s="3"/>
      <c r="E333" s="4"/>
      <c r="F333" s="4"/>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row>
    <row r="334" spans="1:35" ht="15.75" customHeight="1">
      <c r="A334" s="3"/>
      <c r="B334" s="3"/>
      <c r="C334" s="3"/>
      <c r="D334" s="3"/>
      <c r="E334" s="4"/>
      <c r="F334" s="4"/>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row>
    <row r="335" spans="1:35" ht="15.75" customHeight="1">
      <c r="A335" s="3"/>
      <c r="B335" s="3"/>
      <c r="C335" s="3"/>
      <c r="D335" s="3"/>
      <c r="E335" s="4"/>
      <c r="F335" s="4"/>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row>
    <row r="336" spans="1:35" ht="15.75" customHeight="1">
      <c r="A336" s="3"/>
      <c r="B336" s="3"/>
      <c r="C336" s="3"/>
      <c r="D336" s="3"/>
      <c r="E336" s="4"/>
      <c r="F336" s="4"/>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row>
    <row r="337" spans="1:35" ht="15.75" customHeight="1">
      <c r="A337" s="3"/>
      <c r="B337" s="3"/>
      <c r="C337" s="3"/>
      <c r="D337" s="3"/>
      <c r="E337" s="4"/>
      <c r="F337" s="4"/>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row>
    <row r="338" spans="1:35" ht="15.75" customHeight="1">
      <c r="A338" s="3"/>
      <c r="B338" s="3"/>
      <c r="C338" s="3"/>
      <c r="D338" s="3"/>
      <c r="E338" s="4"/>
      <c r="F338" s="4"/>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row>
    <row r="339" spans="1:35" ht="15.75" customHeight="1">
      <c r="A339" s="3"/>
      <c r="B339" s="3"/>
      <c r="C339" s="3"/>
      <c r="D339" s="3"/>
      <c r="E339" s="4"/>
      <c r="F339" s="4"/>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row>
    <row r="340" spans="1:35" ht="15.75" customHeight="1">
      <c r="A340" s="3"/>
      <c r="B340" s="3"/>
      <c r="C340" s="3"/>
      <c r="D340" s="3"/>
      <c r="E340" s="4"/>
      <c r="F340" s="4"/>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row>
    <row r="341" spans="1:35" ht="15.75" customHeight="1">
      <c r="A341" s="3"/>
      <c r="B341" s="3"/>
      <c r="C341" s="3"/>
      <c r="D341" s="3"/>
      <c r="E341" s="4"/>
      <c r="F341" s="4"/>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row>
    <row r="342" spans="1:35" ht="15.75" customHeight="1">
      <c r="A342" s="3"/>
      <c r="B342" s="3"/>
      <c r="C342" s="3"/>
      <c r="D342" s="3"/>
      <c r="E342" s="4"/>
      <c r="F342" s="4"/>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row>
    <row r="343" spans="1:35" ht="15.75" customHeight="1">
      <c r="A343" s="3"/>
      <c r="B343" s="3"/>
      <c r="C343" s="3"/>
      <c r="D343" s="3"/>
      <c r="E343" s="4"/>
      <c r="F343" s="4"/>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row>
    <row r="344" spans="1:35" ht="15.75" customHeight="1">
      <c r="A344" s="3"/>
      <c r="B344" s="3"/>
      <c r="C344" s="3"/>
      <c r="D344" s="3"/>
      <c r="E344" s="4"/>
      <c r="F344" s="4"/>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row>
    <row r="345" spans="1:35" ht="15.75" customHeight="1">
      <c r="A345" s="3"/>
      <c r="B345" s="3"/>
      <c r="C345" s="3"/>
      <c r="D345" s="3"/>
      <c r="E345" s="4"/>
      <c r="F345" s="4"/>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row>
    <row r="346" spans="1:35" ht="15.75" customHeight="1">
      <c r="A346" s="3"/>
      <c r="B346" s="3"/>
      <c r="C346" s="3"/>
      <c r="D346" s="3"/>
      <c r="E346" s="4"/>
      <c r="F346" s="4"/>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row>
    <row r="347" spans="1:35" ht="15.75" customHeight="1">
      <c r="A347" s="3"/>
      <c r="B347" s="3"/>
      <c r="C347" s="3"/>
      <c r="D347" s="3"/>
      <c r="E347" s="4"/>
      <c r="F347" s="4"/>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row>
    <row r="348" spans="1:35" ht="15.75" customHeight="1">
      <c r="A348" s="3"/>
      <c r="B348" s="3"/>
      <c r="C348" s="3"/>
      <c r="D348" s="3"/>
      <c r="E348" s="4"/>
      <c r="F348" s="4"/>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row>
    <row r="349" spans="1:35" ht="15.75" customHeight="1">
      <c r="A349" s="3"/>
      <c r="B349" s="3"/>
      <c r="C349" s="3"/>
      <c r="D349" s="3"/>
      <c r="E349" s="4"/>
      <c r="F349" s="4"/>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row>
    <row r="350" spans="1:35" ht="15.75" customHeight="1">
      <c r="A350" s="3"/>
      <c r="B350" s="3"/>
      <c r="C350" s="3"/>
      <c r="D350" s="3"/>
      <c r="E350" s="4"/>
      <c r="F350" s="4"/>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row>
    <row r="351" spans="1:35" ht="15.75" customHeight="1">
      <c r="A351" s="3"/>
      <c r="B351" s="3"/>
      <c r="C351" s="3"/>
      <c r="D351" s="3"/>
      <c r="E351" s="4"/>
      <c r="F351" s="4"/>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row>
    <row r="352" spans="1:35" ht="15.75" customHeight="1">
      <c r="A352" s="3"/>
      <c r="B352" s="3"/>
      <c r="C352" s="3"/>
      <c r="D352" s="3"/>
      <c r="E352" s="4"/>
      <c r="F352" s="4"/>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row>
    <row r="353" spans="1:35" ht="15.75" customHeight="1">
      <c r="A353" s="3"/>
      <c r="B353" s="3"/>
      <c r="C353" s="3"/>
      <c r="D353" s="3"/>
      <c r="E353" s="4"/>
      <c r="F353" s="4"/>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row>
    <row r="354" spans="1:35" ht="15.75" customHeight="1">
      <c r="A354" s="3"/>
      <c r="B354" s="3"/>
      <c r="C354" s="3"/>
      <c r="D354" s="3"/>
      <c r="E354" s="4"/>
      <c r="F354" s="4"/>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row>
    <row r="355" spans="1:35" ht="15.75" customHeight="1">
      <c r="A355" s="3"/>
      <c r="B355" s="3"/>
      <c r="C355" s="3"/>
      <c r="D355" s="3"/>
      <c r="E355" s="4"/>
      <c r="F355" s="4"/>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row>
    <row r="356" spans="1:35" ht="15.75" customHeight="1">
      <c r="A356" s="3"/>
      <c r="B356" s="3"/>
      <c r="C356" s="3"/>
      <c r="D356" s="3"/>
      <c r="E356" s="4"/>
      <c r="F356" s="4"/>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row>
    <row r="357" spans="1:35" ht="15.75" customHeight="1">
      <c r="A357" s="3"/>
      <c r="B357" s="3"/>
      <c r="C357" s="3"/>
      <c r="D357" s="3"/>
      <c r="E357" s="4"/>
      <c r="F357" s="4"/>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row>
    <row r="358" spans="1:35" ht="15.75" customHeight="1">
      <c r="A358" s="3"/>
      <c r="B358" s="3"/>
      <c r="C358" s="3"/>
      <c r="D358" s="3"/>
      <c r="E358" s="4"/>
      <c r="F358" s="4"/>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row>
    <row r="359" spans="1:35" ht="15.75" customHeight="1">
      <c r="A359" s="3"/>
      <c r="B359" s="3"/>
      <c r="C359" s="3"/>
      <c r="D359" s="3"/>
      <c r="E359" s="4"/>
      <c r="F359" s="4"/>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row>
    <row r="360" spans="1:35" ht="15.75" customHeight="1">
      <c r="A360" s="3"/>
      <c r="B360" s="3"/>
      <c r="C360" s="3"/>
      <c r="D360" s="3"/>
      <c r="E360" s="4"/>
      <c r="F360" s="4"/>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row>
    <row r="361" spans="1:35" ht="15.75" customHeight="1">
      <c r="A361" s="3"/>
      <c r="B361" s="3"/>
      <c r="C361" s="3"/>
      <c r="D361" s="3"/>
      <c r="E361" s="4"/>
      <c r="F361" s="4"/>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row>
    <row r="362" spans="1:35" ht="15.75" customHeight="1">
      <c r="A362" s="3"/>
      <c r="B362" s="3"/>
      <c r="C362" s="3"/>
      <c r="D362" s="3"/>
      <c r="E362" s="4"/>
      <c r="F362" s="4"/>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row>
    <row r="363" spans="1:35" ht="15.75" customHeight="1">
      <c r="A363" s="3"/>
      <c r="B363" s="3"/>
      <c r="C363" s="3"/>
      <c r="D363" s="3"/>
      <c r="E363" s="4"/>
      <c r="F363" s="4"/>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row>
    <row r="364" spans="1:35" ht="15.75" customHeight="1">
      <c r="A364" s="3"/>
      <c r="B364" s="3"/>
      <c r="C364" s="3"/>
      <c r="D364" s="3"/>
      <c r="E364" s="4"/>
      <c r="F364" s="4"/>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row>
    <row r="365" spans="1:35" ht="15.75" customHeight="1">
      <c r="A365" s="3"/>
      <c r="B365" s="3"/>
      <c r="C365" s="3"/>
      <c r="D365" s="3"/>
      <c r="E365" s="4"/>
      <c r="F365" s="4"/>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row>
    <row r="366" spans="1:35" ht="15.75" customHeight="1">
      <c r="A366" s="3"/>
      <c r="B366" s="3"/>
      <c r="C366" s="3"/>
      <c r="D366" s="3"/>
      <c r="E366" s="4"/>
      <c r="F366" s="4"/>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row>
    <row r="367" spans="1:35" ht="15.75" customHeight="1">
      <c r="A367" s="3"/>
      <c r="B367" s="3"/>
      <c r="C367" s="3"/>
      <c r="D367" s="3"/>
      <c r="E367" s="4"/>
      <c r="F367" s="4"/>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row>
    <row r="368" spans="1:35" ht="15.75" customHeight="1">
      <c r="A368" s="3"/>
      <c r="B368" s="3"/>
      <c r="C368" s="3"/>
      <c r="D368" s="3"/>
      <c r="E368" s="4"/>
      <c r="F368" s="4"/>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row>
    <row r="369" spans="1:35" ht="15.75" customHeight="1">
      <c r="A369" s="3"/>
      <c r="B369" s="3"/>
      <c r="C369" s="3"/>
      <c r="D369" s="3"/>
      <c r="E369" s="4"/>
      <c r="F369" s="4"/>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row>
    <row r="370" spans="1:35" ht="15.75" customHeight="1">
      <c r="A370" s="3"/>
      <c r="B370" s="3"/>
      <c r="C370" s="3"/>
      <c r="D370" s="3"/>
      <c r="E370" s="4"/>
      <c r="F370" s="4"/>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row>
    <row r="371" spans="1:35" ht="15.75" customHeight="1">
      <c r="A371" s="3"/>
      <c r="B371" s="3"/>
      <c r="C371" s="3"/>
      <c r="D371" s="3"/>
      <c r="E371" s="4"/>
      <c r="F371" s="4"/>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row>
    <row r="372" spans="1:35" ht="15.75" customHeight="1">
      <c r="A372" s="3"/>
      <c r="B372" s="3"/>
      <c r="C372" s="3"/>
      <c r="D372" s="3"/>
      <c r="E372" s="4"/>
      <c r="F372" s="4"/>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row>
    <row r="373" spans="1:35" ht="15.75" customHeight="1">
      <c r="A373" s="3"/>
      <c r="B373" s="3"/>
      <c r="C373" s="3"/>
      <c r="D373" s="3"/>
      <c r="E373" s="4"/>
      <c r="F373" s="4"/>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row>
    <row r="374" spans="1:35" ht="15.75" customHeight="1">
      <c r="A374" s="3"/>
      <c r="B374" s="3"/>
      <c r="C374" s="3"/>
      <c r="D374" s="3"/>
      <c r="E374" s="4"/>
      <c r="F374" s="4"/>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row>
    <row r="375" spans="1:35" ht="15.75" customHeight="1">
      <c r="A375" s="3"/>
      <c r="B375" s="3"/>
      <c r="C375" s="3"/>
      <c r="D375" s="3"/>
      <c r="E375" s="4"/>
      <c r="F375" s="4"/>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row>
    <row r="376" spans="1:35" ht="15.75" customHeight="1">
      <c r="A376" s="3"/>
      <c r="B376" s="3"/>
      <c r="C376" s="3"/>
      <c r="D376" s="3"/>
      <c r="E376" s="4"/>
      <c r="F376" s="4"/>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row>
    <row r="377" spans="1:35" ht="15.75" customHeight="1">
      <c r="A377" s="3"/>
      <c r="B377" s="3"/>
      <c r="C377" s="3"/>
      <c r="D377" s="3"/>
      <c r="E377" s="4"/>
      <c r="F377" s="4"/>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row>
    <row r="378" spans="1:35" ht="15.75" customHeight="1">
      <c r="A378" s="3"/>
      <c r="B378" s="3"/>
      <c r="C378" s="3"/>
      <c r="D378" s="3"/>
      <c r="E378" s="4"/>
      <c r="F378" s="4"/>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row>
    <row r="379" spans="1:35" ht="15.75" customHeight="1">
      <c r="A379" s="3"/>
      <c r="B379" s="3"/>
      <c r="C379" s="3"/>
      <c r="D379" s="3"/>
      <c r="E379" s="4"/>
      <c r="F379" s="4"/>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row>
    <row r="380" spans="1:35" ht="15.75" customHeight="1">
      <c r="A380" s="3"/>
      <c r="B380" s="3"/>
      <c r="C380" s="3"/>
      <c r="D380" s="3"/>
      <c r="E380" s="4"/>
      <c r="F380" s="4"/>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row>
    <row r="381" spans="1:35" ht="15.75" customHeight="1">
      <c r="A381" s="3"/>
      <c r="B381" s="3"/>
      <c r="C381" s="3"/>
      <c r="D381" s="3"/>
      <c r="E381" s="4"/>
      <c r="F381" s="4"/>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row>
    <row r="382" spans="1:35" ht="15.75" customHeight="1">
      <c r="A382" s="3"/>
      <c r="B382" s="3"/>
      <c r="C382" s="3"/>
      <c r="D382" s="3"/>
      <c r="E382" s="4"/>
      <c r="F382" s="4"/>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row>
    <row r="383" spans="1:35" ht="15.75" customHeight="1">
      <c r="A383" s="3"/>
      <c r="B383" s="3"/>
      <c r="C383" s="3"/>
      <c r="D383" s="3"/>
      <c r="E383" s="4"/>
      <c r="F383" s="4"/>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row>
    <row r="384" spans="1:35" ht="15.75" customHeight="1">
      <c r="A384" s="3"/>
      <c r="B384" s="3"/>
      <c r="C384" s="3"/>
      <c r="D384" s="3"/>
      <c r="E384" s="4"/>
      <c r="F384" s="4"/>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row>
    <row r="385" spans="1:35" ht="15.75" customHeight="1">
      <c r="A385" s="3"/>
      <c r="B385" s="3"/>
      <c r="C385" s="3"/>
      <c r="D385" s="3"/>
      <c r="E385" s="4"/>
      <c r="F385" s="4"/>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row>
    <row r="386" spans="1:35" ht="15.75" customHeight="1">
      <c r="A386" s="3"/>
      <c r="B386" s="3"/>
      <c r="C386" s="3"/>
      <c r="D386" s="3"/>
      <c r="E386" s="4"/>
      <c r="F386" s="4"/>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row>
    <row r="387" spans="1:35" ht="15.75" customHeight="1">
      <c r="A387" s="3"/>
      <c r="B387" s="3"/>
      <c r="C387" s="3"/>
      <c r="D387" s="3"/>
      <c r="E387" s="4"/>
      <c r="F387" s="4"/>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row>
    <row r="388" spans="1:35" ht="15.75" customHeight="1">
      <c r="A388" s="3"/>
      <c r="B388" s="3"/>
      <c r="C388" s="3"/>
      <c r="D388" s="3"/>
      <c r="E388" s="4"/>
      <c r="F388" s="4"/>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row>
    <row r="389" spans="1:35" ht="15.75" customHeight="1">
      <c r="A389" s="3"/>
      <c r="B389" s="3"/>
      <c r="C389" s="3"/>
      <c r="D389" s="3"/>
      <c r="E389" s="4"/>
      <c r="F389" s="4"/>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row>
    <row r="390" spans="1:35" ht="15.75" customHeight="1">
      <c r="A390" s="3"/>
      <c r="B390" s="3"/>
      <c r="C390" s="3"/>
      <c r="D390" s="3"/>
      <c r="E390" s="4"/>
      <c r="F390" s="4"/>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row>
    <row r="391" spans="1:35" ht="15.75" customHeight="1">
      <c r="A391" s="3"/>
      <c r="B391" s="3"/>
      <c r="C391" s="3"/>
      <c r="D391" s="3"/>
      <c r="E391" s="4"/>
      <c r="F391" s="4"/>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row>
    <row r="392" spans="1:35" ht="15.75" customHeight="1">
      <c r="A392" s="3"/>
      <c r="B392" s="3"/>
      <c r="C392" s="3"/>
      <c r="D392" s="3"/>
      <c r="E392" s="4"/>
      <c r="F392" s="4"/>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row>
    <row r="393" spans="1:35" ht="15.75" customHeight="1">
      <c r="A393" s="3"/>
      <c r="B393" s="3"/>
      <c r="C393" s="3"/>
      <c r="D393" s="3"/>
      <c r="E393" s="4"/>
      <c r="F393" s="4"/>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row>
    <row r="394" spans="1:35" ht="15.75" customHeight="1">
      <c r="A394" s="3"/>
      <c r="B394" s="3"/>
      <c r="C394" s="3"/>
      <c r="D394" s="3"/>
      <c r="E394" s="4"/>
      <c r="F394" s="4"/>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row>
    <row r="395" spans="1:35" ht="15.75" customHeight="1">
      <c r="A395" s="3"/>
      <c r="B395" s="3"/>
      <c r="C395" s="3"/>
      <c r="D395" s="3"/>
      <c r="E395" s="4"/>
      <c r="F395" s="4"/>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row>
    <row r="396" spans="1:35" ht="15.75" customHeight="1">
      <c r="A396" s="3"/>
      <c r="B396" s="3"/>
      <c r="C396" s="3"/>
      <c r="D396" s="3"/>
      <c r="E396" s="4"/>
      <c r="F396" s="4"/>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row>
    <row r="397" spans="1:35" ht="15.75" customHeight="1">
      <c r="A397" s="3"/>
      <c r="B397" s="3"/>
      <c r="C397" s="3"/>
      <c r="D397" s="3"/>
      <c r="E397" s="4"/>
      <c r="F397" s="4"/>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row>
    <row r="398" spans="1:35" ht="15.75" customHeight="1">
      <c r="A398" s="3"/>
      <c r="B398" s="3"/>
      <c r="C398" s="3"/>
      <c r="D398" s="3"/>
      <c r="E398" s="4"/>
      <c r="F398" s="4"/>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row>
    <row r="399" spans="1:35" ht="15.75" customHeight="1">
      <c r="A399" s="3"/>
      <c r="B399" s="3"/>
      <c r="C399" s="3"/>
      <c r="D399" s="3"/>
      <c r="E399" s="4"/>
      <c r="F399" s="4"/>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row>
    <row r="400" spans="1:35" ht="15.75" customHeight="1">
      <c r="A400" s="3"/>
      <c r="B400" s="3"/>
      <c r="C400" s="3"/>
      <c r="D400" s="3"/>
      <c r="E400" s="4"/>
      <c r="F400" s="4"/>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row>
    <row r="401" spans="1:35" ht="15.75" customHeight="1">
      <c r="A401" s="3"/>
      <c r="B401" s="3"/>
      <c r="C401" s="3"/>
      <c r="D401" s="3"/>
      <c r="E401" s="4"/>
      <c r="F401" s="4"/>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row>
    <row r="402" spans="1:35" ht="15.75" customHeight="1">
      <c r="A402" s="3"/>
      <c r="B402" s="3"/>
      <c r="C402" s="3"/>
      <c r="D402" s="3"/>
      <c r="E402" s="4"/>
      <c r="F402" s="4"/>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row>
    <row r="403" spans="1:35" ht="15.75" customHeight="1">
      <c r="A403" s="3"/>
      <c r="B403" s="3"/>
      <c r="C403" s="3"/>
      <c r="D403" s="3"/>
      <c r="E403" s="4"/>
      <c r="F403" s="4"/>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row>
    <row r="404" spans="1:35" ht="15.75" customHeight="1">
      <c r="A404" s="3"/>
      <c r="B404" s="3"/>
      <c r="C404" s="3"/>
      <c r="D404" s="3"/>
      <c r="E404" s="4"/>
      <c r="F404" s="4"/>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row>
    <row r="405" spans="1:35" ht="15.75" customHeight="1">
      <c r="A405" s="3"/>
      <c r="B405" s="3"/>
      <c r="C405" s="3"/>
      <c r="D405" s="3"/>
      <c r="E405" s="4"/>
      <c r="F405" s="4"/>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row>
    <row r="406" spans="1:35" ht="15.75" customHeight="1">
      <c r="A406" s="3"/>
      <c r="B406" s="3"/>
      <c r="C406" s="3"/>
      <c r="D406" s="3"/>
      <c r="E406" s="4"/>
      <c r="F406" s="4"/>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row>
    <row r="407" spans="1:35" ht="15.75" customHeight="1">
      <c r="A407" s="3"/>
      <c r="B407" s="3"/>
      <c r="C407" s="3"/>
      <c r="D407" s="3"/>
      <c r="E407" s="4"/>
      <c r="F407" s="4"/>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row>
    <row r="408" spans="1:35" ht="15.75" customHeight="1">
      <c r="A408" s="3"/>
      <c r="B408" s="3"/>
      <c r="C408" s="3"/>
      <c r="D408" s="3"/>
      <c r="E408" s="4"/>
      <c r="F408" s="4"/>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row>
    <row r="409" spans="1:35" ht="15.75" customHeight="1">
      <c r="A409" s="3"/>
      <c r="B409" s="3"/>
      <c r="C409" s="3"/>
      <c r="D409" s="3"/>
      <c r="E409" s="4"/>
      <c r="F409" s="4"/>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row>
    <row r="410" spans="1:35" ht="15.75" customHeight="1">
      <c r="A410" s="3"/>
      <c r="B410" s="3"/>
      <c r="C410" s="3"/>
      <c r="D410" s="3"/>
      <c r="E410" s="4"/>
      <c r="F410" s="4"/>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row>
    <row r="411" spans="1:35" ht="15.75" customHeight="1">
      <c r="A411" s="3"/>
      <c r="B411" s="3"/>
      <c r="C411" s="3"/>
      <c r="D411" s="3"/>
      <c r="E411" s="4"/>
      <c r="F411" s="4"/>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row>
    <row r="412" spans="1:35" ht="15.75" customHeight="1">
      <c r="A412" s="3"/>
      <c r="B412" s="3"/>
      <c r="C412" s="3"/>
      <c r="D412" s="3"/>
      <c r="E412" s="4"/>
      <c r="F412" s="4"/>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row>
    <row r="413" spans="1:35" ht="15.75" customHeight="1">
      <c r="A413" s="3"/>
      <c r="B413" s="3"/>
      <c r="C413" s="3"/>
      <c r="D413" s="3"/>
      <c r="E413" s="4"/>
      <c r="F413" s="4"/>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row>
    <row r="414" spans="1:35" ht="15.75" customHeight="1">
      <c r="A414" s="3"/>
      <c r="B414" s="3"/>
      <c r="C414" s="3"/>
      <c r="D414" s="3"/>
      <c r="E414" s="4"/>
      <c r="F414" s="4"/>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row>
    <row r="415" spans="1:35" ht="15.75" customHeight="1">
      <c r="A415" s="3"/>
      <c r="B415" s="3"/>
      <c r="C415" s="3"/>
      <c r="D415" s="3"/>
      <c r="E415" s="4"/>
      <c r="F415" s="4"/>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row>
    <row r="416" spans="1:35" ht="15.75" customHeight="1">
      <c r="A416" s="3"/>
      <c r="B416" s="3"/>
      <c r="C416" s="3"/>
      <c r="D416" s="3"/>
      <c r="E416" s="4"/>
      <c r="F416" s="4"/>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row>
    <row r="417" spans="1:35" ht="15.75" customHeight="1">
      <c r="A417" s="3"/>
      <c r="B417" s="3"/>
      <c r="C417" s="3"/>
      <c r="D417" s="3"/>
      <c r="E417" s="4"/>
      <c r="F417" s="4"/>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row>
    <row r="418" spans="1:35" ht="15.75" customHeight="1">
      <c r="A418" s="3"/>
      <c r="B418" s="3"/>
      <c r="C418" s="3"/>
      <c r="D418" s="3"/>
      <c r="E418" s="4"/>
      <c r="F418" s="4"/>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row>
    <row r="419" spans="1:35" ht="15.75" customHeight="1">
      <c r="A419" s="3"/>
      <c r="B419" s="3"/>
      <c r="C419" s="3"/>
      <c r="D419" s="3"/>
      <c r="E419" s="4"/>
      <c r="F419" s="4"/>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row>
    <row r="420" spans="1:35" ht="15.75" customHeight="1">
      <c r="A420" s="3"/>
      <c r="B420" s="3"/>
      <c r="C420" s="3"/>
      <c r="D420" s="3"/>
      <c r="E420" s="4"/>
      <c r="F420" s="4"/>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row>
    <row r="421" spans="1:35" ht="15.75" customHeight="1">
      <c r="A421" s="3"/>
      <c r="B421" s="3"/>
      <c r="C421" s="3"/>
      <c r="D421" s="3"/>
      <c r="E421" s="4"/>
      <c r="F421" s="4"/>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row>
    <row r="422" spans="1:35" ht="15.75" customHeight="1">
      <c r="A422" s="3"/>
      <c r="B422" s="3"/>
      <c r="C422" s="3"/>
      <c r="D422" s="3"/>
      <c r="E422" s="4"/>
      <c r="F422" s="4"/>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row>
    <row r="423" spans="1:35" ht="15.75" customHeight="1">
      <c r="A423" s="3"/>
      <c r="B423" s="3"/>
      <c r="C423" s="3"/>
      <c r="D423" s="3"/>
      <c r="E423" s="4"/>
      <c r="F423" s="4"/>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row>
    <row r="424" spans="1:35" ht="15.75" customHeight="1">
      <c r="A424" s="3"/>
      <c r="B424" s="3"/>
      <c r="C424" s="3"/>
      <c r="D424" s="3"/>
      <c r="E424" s="4"/>
      <c r="F424" s="4"/>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row>
    <row r="425" spans="1:35" ht="15.75" customHeight="1">
      <c r="A425" s="3"/>
      <c r="B425" s="3"/>
      <c r="C425" s="3"/>
      <c r="D425" s="3"/>
      <c r="E425" s="4"/>
      <c r="F425" s="4"/>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row>
    <row r="426" spans="1:35" ht="15.75" customHeight="1">
      <c r="A426" s="3"/>
      <c r="B426" s="3"/>
      <c r="C426" s="3"/>
      <c r="D426" s="3"/>
      <c r="E426" s="4"/>
      <c r="F426" s="4"/>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row>
    <row r="427" spans="1:35" ht="15.75" customHeight="1">
      <c r="A427" s="3"/>
      <c r="B427" s="3"/>
      <c r="C427" s="3"/>
      <c r="D427" s="3"/>
      <c r="E427" s="4"/>
      <c r="F427" s="4"/>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row>
    <row r="428" spans="1:35" ht="15.75" customHeight="1">
      <c r="A428" s="3"/>
      <c r="B428" s="3"/>
      <c r="C428" s="3"/>
      <c r="D428" s="3"/>
      <c r="E428" s="4"/>
      <c r="F428" s="4"/>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row>
    <row r="429" spans="1:35" ht="15.75" customHeight="1">
      <c r="A429" s="3"/>
      <c r="B429" s="3"/>
      <c r="C429" s="3"/>
      <c r="D429" s="3"/>
      <c r="E429" s="4"/>
      <c r="F429" s="4"/>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row>
    <row r="430" spans="1:35" ht="15.75" customHeight="1">
      <c r="A430" s="3"/>
      <c r="B430" s="3"/>
      <c r="C430" s="3"/>
      <c r="D430" s="3"/>
      <c r="E430" s="4"/>
      <c r="F430" s="4"/>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row>
    <row r="431" spans="1:35" ht="15.75" customHeight="1">
      <c r="A431" s="3"/>
      <c r="B431" s="3"/>
      <c r="C431" s="3"/>
      <c r="D431" s="3"/>
      <c r="E431" s="4"/>
      <c r="F431" s="4"/>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row>
    <row r="432" spans="1:35" ht="15.75" customHeight="1">
      <c r="A432" s="3"/>
      <c r="B432" s="3"/>
      <c r="C432" s="3"/>
      <c r="D432" s="3"/>
      <c r="E432" s="4"/>
      <c r="F432" s="4"/>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row>
    <row r="433" spans="1:35" ht="15.75" customHeight="1">
      <c r="A433" s="3"/>
      <c r="B433" s="3"/>
      <c r="C433" s="3"/>
      <c r="D433" s="3"/>
      <c r="E433" s="4"/>
      <c r="F433" s="4"/>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row>
    <row r="434" spans="1:35" ht="15.75" customHeight="1">
      <c r="A434" s="3"/>
      <c r="B434" s="3"/>
      <c r="C434" s="3"/>
      <c r="D434" s="3"/>
      <c r="E434" s="4"/>
      <c r="F434" s="4"/>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row>
    <row r="435" spans="1:35" ht="15.75" customHeight="1">
      <c r="A435" s="3"/>
      <c r="B435" s="3"/>
      <c r="C435" s="3"/>
      <c r="D435" s="3"/>
      <c r="E435" s="4"/>
      <c r="F435" s="4"/>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row>
    <row r="436" spans="1:35" ht="15.75" customHeight="1">
      <c r="A436" s="3"/>
      <c r="B436" s="3"/>
      <c r="C436" s="3"/>
      <c r="D436" s="3"/>
      <c r="E436" s="4"/>
      <c r="F436" s="4"/>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row>
    <row r="437" spans="1:35" ht="15.75" customHeight="1">
      <c r="A437" s="3"/>
      <c r="B437" s="3"/>
      <c r="C437" s="3"/>
      <c r="D437" s="3"/>
      <c r="E437" s="4"/>
      <c r="F437" s="4"/>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row>
    <row r="438" spans="1:35" ht="15.75" customHeight="1">
      <c r="A438" s="3"/>
      <c r="B438" s="3"/>
      <c r="C438" s="3"/>
      <c r="D438" s="3"/>
      <c r="E438" s="4"/>
      <c r="F438" s="4"/>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row>
    <row r="439" spans="1:35" ht="15.75" customHeight="1">
      <c r="A439" s="3"/>
      <c r="B439" s="3"/>
      <c r="C439" s="3"/>
      <c r="D439" s="3"/>
      <c r="E439" s="4"/>
      <c r="F439" s="4"/>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row>
    <row r="440" spans="1:35" ht="15.75" customHeight="1">
      <c r="A440" s="3"/>
      <c r="B440" s="3"/>
      <c r="C440" s="3"/>
      <c r="D440" s="3"/>
      <c r="E440" s="4"/>
      <c r="F440" s="4"/>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row>
    <row r="441" spans="1:35" ht="15.75" customHeight="1">
      <c r="A441" s="3"/>
      <c r="B441" s="3"/>
      <c r="C441" s="3"/>
      <c r="D441" s="3"/>
      <c r="E441" s="4"/>
      <c r="F441" s="4"/>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row>
    <row r="442" spans="1:35" ht="15.75" customHeight="1">
      <c r="A442" s="3"/>
      <c r="B442" s="3"/>
      <c r="C442" s="3"/>
      <c r="D442" s="3"/>
      <c r="E442" s="4"/>
      <c r="F442" s="4"/>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row>
    <row r="443" spans="1:35" ht="15.75" customHeight="1">
      <c r="A443" s="3"/>
      <c r="B443" s="3"/>
      <c r="C443" s="3"/>
      <c r="D443" s="3"/>
      <c r="E443" s="4"/>
      <c r="F443" s="4"/>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row>
    <row r="444" spans="1:35" ht="15.75" customHeight="1">
      <c r="A444" s="3"/>
      <c r="B444" s="3"/>
      <c r="C444" s="3"/>
      <c r="D444" s="3"/>
      <c r="E444" s="4"/>
      <c r="F444" s="4"/>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row>
    <row r="445" spans="1:35" ht="15.75" customHeight="1">
      <c r="A445" s="3"/>
      <c r="B445" s="3"/>
      <c r="C445" s="3"/>
      <c r="D445" s="3"/>
      <c r="E445" s="4"/>
      <c r="F445" s="4"/>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row>
    <row r="446" spans="1:35" ht="15.75" customHeight="1">
      <c r="A446" s="3"/>
      <c r="B446" s="3"/>
      <c r="C446" s="3"/>
      <c r="D446" s="3"/>
      <c r="E446" s="4"/>
      <c r="F446" s="4"/>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row>
    <row r="447" spans="1:35" ht="15.75" customHeight="1">
      <c r="A447" s="3"/>
      <c r="B447" s="3"/>
      <c r="C447" s="3"/>
      <c r="D447" s="3"/>
      <c r="E447" s="4"/>
      <c r="F447" s="4"/>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row>
    <row r="448" spans="1:35" ht="15.75" customHeight="1">
      <c r="A448" s="3"/>
      <c r="B448" s="3"/>
      <c r="C448" s="3"/>
      <c r="D448" s="3"/>
      <c r="E448" s="4"/>
      <c r="F448" s="4"/>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row>
    <row r="449" spans="1:35" ht="15.75" customHeight="1">
      <c r="A449" s="3"/>
      <c r="B449" s="3"/>
      <c r="C449" s="3"/>
      <c r="D449" s="3"/>
      <c r="E449" s="4"/>
      <c r="F449" s="4"/>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row>
    <row r="450" spans="1:35" ht="15.75" customHeight="1">
      <c r="A450" s="3"/>
      <c r="B450" s="3"/>
      <c r="C450" s="3"/>
      <c r="D450" s="3"/>
      <c r="E450" s="4"/>
      <c r="F450" s="4"/>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row>
    <row r="451" spans="1:35" ht="15.75" customHeight="1">
      <c r="A451" s="3"/>
      <c r="B451" s="3"/>
      <c r="C451" s="3"/>
      <c r="D451" s="3"/>
      <c r="E451" s="4"/>
      <c r="F451" s="4"/>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row>
    <row r="452" spans="1:35" ht="15.75" customHeight="1">
      <c r="A452" s="3"/>
      <c r="B452" s="3"/>
      <c r="C452" s="3"/>
      <c r="D452" s="3"/>
      <c r="E452" s="4"/>
      <c r="F452" s="4"/>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row>
    <row r="453" spans="1:35" ht="15.75" customHeight="1">
      <c r="A453" s="3"/>
      <c r="B453" s="3"/>
      <c r="C453" s="3"/>
      <c r="D453" s="3"/>
      <c r="E453" s="4"/>
      <c r="F453" s="4"/>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row>
    <row r="454" spans="1:35" ht="15.75" customHeight="1">
      <c r="A454" s="3"/>
      <c r="B454" s="3"/>
      <c r="C454" s="3"/>
      <c r="D454" s="3"/>
      <c r="E454" s="4"/>
      <c r="F454" s="4"/>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row>
    <row r="455" spans="1:35" ht="15.75" customHeight="1">
      <c r="A455" s="3"/>
      <c r="B455" s="3"/>
      <c r="C455" s="3"/>
      <c r="D455" s="3"/>
      <c r="E455" s="4"/>
      <c r="F455" s="4"/>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row>
    <row r="456" spans="1:35" ht="15.75" customHeight="1">
      <c r="A456" s="3"/>
      <c r="B456" s="3"/>
      <c r="C456" s="3"/>
      <c r="D456" s="3"/>
      <c r="E456" s="4"/>
      <c r="F456" s="4"/>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row>
    <row r="457" spans="1:35" ht="15.75" customHeight="1">
      <c r="A457" s="3"/>
      <c r="B457" s="3"/>
      <c r="C457" s="3"/>
      <c r="D457" s="3"/>
      <c r="E457" s="4"/>
      <c r="F457" s="4"/>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row>
    <row r="458" spans="1:35" ht="15.75" customHeight="1">
      <c r="A458" s="3"/>
      <c r="B458" s="3"/>
      <c r="C458" s="3"/>
      <c r="D458" s="3"/>
      <c r="E458" s="4"/>
      <c r="F458" s="4"/>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row>
    <row r="459" spans="1:35" ht="15.75" customHeight="1">
      <c r="A459" s="3"/>
      <c r="B459" s="3"/>
      <c r="C459" s="3"/>
      <c r="D459" s="3"/>
      <c r="E459" s="4"/>
      <c r="F459" s="4"/>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row>
    <row r="460" spans="1:35" ht="15.75" customHeight="1">
      <c r="A460" s="3"/>
      <c r="B460" s="3"/>
      <c r="C460" s="3"/>
      <c r="D460" s="3"/>
      <c r="E460" s="4"/>
      <c r="F460" s="4"/>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row>
    <row r="461" spans="1:35" ht="15.75" customHeight="1">
      <c r="A461" s="3"/>
      <c r="B461" s="3"/>
      <c r="C461" s="3"/>
      <c r="D461" s="3"/>
      <c r="E461" s="4"/>
      <c r="F461" s="4"/>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row>
    <row r="462" spans="1:35" ht="15.75" customHeight="1">
      <c r="A462" s="3"/>
      <c r="B462" s="3"/>
      <c r="C462" s="3"/>
      <c r="D462" s="3"/>
      <c r="E462" s="4"/>
      <c r="F462" s="4"/>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row>
    <row r="463" spans="1:35" ht="15.75" customHeight="1">
      <c r="A463" s="3"/>
      <c r="B463" s="3"/>
      <c r="C463" s="3"/>
      <c r="D463" s="3"/>
      <c r="E463" s="4"/>
      <c r="F463" s="4"/>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row>
    <row r="464" spans="1:35" ht="15.75" customHeight="1">
      <c r="A464" s="3"/>
      <c r="B464" s="3"/>
      <c r="C464" s="3"/>
      <c r="D464" s="3"/>
      <c r="E464" s="4"/>
      <c r="F464" s="4"/>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row>
    <row r="465" spans="1:35" ht="15.75" customHeight="1">
      <c r="A465" s="3"/>
      <c r="B465" s="3"/>
      <c r="C465" s="3"/>
      <c r="D465" s="3"/>
      <c r="E465" s="4"/>
      <c r="F465" s="4"/>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row>
    <row r="466" spans="1:35" ht="15.75" customHeight="1">
      <c r="A466" s="3"/>
      <c r="B466" s="3"/>
      <c r="C466" s="3"/>
      <c r="D466" s="3"/>
      <c r="E466" s="4"/>
      <c r="F466" s="4"/>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row>
    <row r="467" spans="1:35" ht="15.75" customHeight="1">
      <c r="A467" s="3"/>
      <c r="B467" s="3"/>
      <c r="C467" s="3"/>
      <c r="D467" s="3"/>
      <c r="E467" s="4"/>
      <c r="F467" s="4"/>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row>
    <row r="468" spans="1:35" ht="15.75" customHeight="1">
      <c r="A468" s="3"/>
      <c r="B468" s="3"/>
      <c r="C468" s="3"/>
      <c r="D468" s="3"/>
      <c r="E468" s="4"/>
      <c r="F468" s="4"/>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row>
    <row r="469" spans="1:35" ht="15.75" customHeight="1">
      <c r="A469" s="3"/>
      <c r="B469" s="3"/>
      <c r="C469" s="3"/>
      <c r="D469" s="3"/>
      <c r="E469" s="4"/>
      <c r="F469" s="4"/>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row>
    <row r="470" spans="1:35" ht="15.75" customHeight="1">
      <c r="A470" s="3"/>
      <c r="B470" s="3"/>
      <c r="C470" s="3"/>
      <c r="D470" s="3"/>
      <c r="E470" s="4"/>
      <c r="F470" s="4"/>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row>
    <row r="471" spans="1:35" ht="15.75" customHeight="1">
      <c r="A471" s="3"/>
      <c r="B471" s="3"/>
      <c r="C471" s="3"/>
      <c r="D471" s="3"/>
      <c r="E471" s="4"/>
      <c r="F471" s="4"/>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row>
    <row r="472" spans="1:35" ht="15.75" customHeight="1">
      <c r="A472" s="3"/>
      <c r="B472" s="3"/>
      <c r="C472" s="3"/>
      <c r="D472" s="3"/>
      <c r="E472" s="4"/>
      <c r="F472" s="4"/>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row>
    <row r="473" spans="1:35" ht="15.75" customHeight="1">
      <c r="A473" s="3"/>
      <c r="B473" s="3"/>
      <c r="C473" s="3"/>
      <c r="D473" s="3"/>
      <c r="E473" s="4"/>
      <c r="F473" s="4"/>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row>
    <row r="474" spans="1:35" ht="15.75" customHeight="1">
      <c r="A474" s="3"/>
      <c r="B474" s="3"/>
      <c r="C474" s="3"/>
      <c r="D474" s="3"/>
      <c r="E474" s="4"/>
      <c r="F474" s="4"/>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row>
    <row r="475" spans="1:35" ht="15.75" customHeight="1">
      <c r="A475" s="3"/>
      <c r="B475" s="3"/>
      <c r="C475" s="3"/>
      <c r="D475" s="3"/>
      <c r="E475" s="4"/>
      <c r="F475" s="4"/>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row>
    <row r="476" spans="1:35" ht="15.75" customHeight="1">
      <c r="A476" s="3"/>
      <c r="B476" s="3"/>
      <c r="C476" s="3"/>
      <c r="D476" s="3"/>
      <c r="E476" s="4"/>
      <c r="F476" s="4"/>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row>
    <row r="477" spans="1:35" ht="15.75" customHeight="1">
      <c r="A477" s="3"/>
      <c r="B477" s="3"/>
      <c r="C477" s="3"/>
      <c r="D477" s="3"/>
      <c r="E477" s="4"/>
      <c r="F477" s="4"/>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row>
    <row r="478" spans="1:35" ht="15.75" customHeight="1">
      <c r="A478" s="3"/>
      <c r="B478" s="3"/>
      <c r="C478" s="3"/>
      <c r="D478" s="3"/>
      <c r="E478" s="4"/>
      <c r="F478" s="4"/>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row>
    <row r="479" spans="1:35" ht="15.75" customHeight="1">
      <c r="A479" s="3"/>
      <c r="B479" s="3"/>
      <c r="C479" s="3"/>
      <c r="D479" s="3"/>
      <c r="E479" s="4"/>
      <c r="F479" s="4"/>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row>
    <row r="480" spans="1:35" ht="15.75" customHeight="1">
      <c r="A480" s="3"/>
      <c r="B480" s="3"/>
      <c r="C480" s="3"/>
      <c r="D480" s="3"/>
      <c r="E480" s="4"/>
      <c r="F480" s="4"/>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row>
    <row r="481" spans="1:35" ht="15.75" customHeight="1">
      <c r="A481" s="3"/>
      <c r="B481" s="3"/>
      <c r="C481" s="3"/>
      <c r="D481" s="3"/>
      <c r="E481" s="4"/>
      <c r="F481" s="4"/>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row>
    <row r="482" spans="1:35" ht="15.75" customHeight="1">
      <c r="A482" s="3"/>
      <c r="B482" s="3"/>
      <c r="C482" s="3"/>
      <c r="D482" s="3"/>
      <c r="E482" s="4"/>
      <c r="F482" s="4"/>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row>
    <row r="483" spans="1:35" ht="15.75" customHeight="1">
      <c r="A483" s="3"/>
      <c r="B483" s="3"/>
      <c r="C483" s="3"/>
      <c r="D483" s="3"/>
      <c r="E483" s="4"/>
      <c r="F483" s="4"/>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row>
    <row r="484" spans="1:35" ht="15.75" customHeight="1">
      <c r="A484" s="3"/>
      <c r="B484" s="3"/>
      <c r="C484" s="3"/>
      <c r="D484" s="3"/>
      <c r="E484" s="4"/>
      <c r="F484" s="4"/>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row>
    <row r="485" spans="1:35" ht="15.75" customHeight="1">
      <c r="A485" s="3"/>
      <c r="B485" s="3"/>
      <c r="C485" s="3"/>
      <c r="D485" s="3"/>
      <c r="E485" s="4"/>
      <c r="F485" s="4"/>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row>
    <row r="486" spans="1:35" ht="15.75" customHeight="1">
      <c r="A486" s="3"/>
      <c r="B486" s="3"/>
      <c r="C486" s="3"/>
      <c r="D486" s="3"/>
      <c r="E486" s="4"/>
      <c r="F486" s="4"/>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row>
    <row r="487" spans="1:35" ht="15.75" customHeight="1">
      <c r="A487" s="3"/>
      <c r="B487" s="3"/>
      <c r="C487" s="3"/>
      <c r="D487" s="3"/>
      <c r="E487" s="4"/>
      <c r="F487" s="4"/>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row>
    <row r="488" spans="1:35" ht="15.75" customHeight="1">
      <c r="A488" s="3"/>
      <c r="B488" s="3"/>
      <c r="C488" s="3"/>
      <c r="D488" s="3"/>
      <c r="E488" s="4"/>
      <c r="F488" s="4"/>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row>
    <row r="489" spans="1:35" ht="15.75" customHeight="1">
      <c r="A489" s="3"/>
      <c r="B489" s="3"/>
      <c r="C489" s="3"/>
      <c r="D489" s="3"/>
      <c r="E489" s="4"/>
      <c r="F489" s="4"/>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row>
    <row r="490" spans="1:35" ht="15.75" customHeight="1">
      <c r="A490" s="3"/>
      <c r="B490" s="3"/>
      <c r="C490" s="3"/>
      <c r="D490" s="3"/>
      <c r="E490" s="4"/>
      <c r="F490" s="4"/>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row>
    <row r="491" spans="1:35" ht="15.75" customHeight="1">
      <c r="A491" s="3"/>
      <c r="B491" s="3"/>
      <c r="C491" s="3"/>
      <c r="D491" s="3"/>
      <c r="E491" s="4"/>
      <c r="F491" s="4"/>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row>
    <row r="492" spans="1:35" ht="15.75" customHeight="1">
      <c r="A492" s="3"/>
      <c r="B492" s="3"/>
      <c r="C492" s="3"/>
      <c r="D492" s="3"/>
      <c r="E492" s="4"/>
      <c r="F492" s="4"/>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row>
    <row r="493" spans="1:35" ht="15.75" customHeight="1">
      <c r="A493" s="3"/>
      <c r="B493" s="3"/>
      <c r="C493" s="3"/>
      <c r="D493" s="3"/>
      <c r="E493" s="4"/>
      <c r="F493" s="4"/>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row>
    <row r="494" spans="1:35" ht="15.75" customHeight="1">
      <c r="A494" s="3"/>
      <c r="B494" s="3"/>
      <c r="C494" s="3"/>
      <c r="D494" s="3"/>
      <c r="E494" s="4"/>
      <c r="F494" s="4"/>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row>
    <row r="495" spans="1:35" ht="15.75" customHeight="1">
      <c r="A495" s="3"/>
      <c r="B495" s="3"/>
      <c r="C495" s="3"/>
      <c r="D495" s="3"/>
      <c r="E495" s="4"/>
      <c r="F495" s="4"/>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row>
    <row r="496" spans="1:35" ht="15.75" customHeight="1">
      <c r="A496" s="3"/>
      <c r="B496" s="3"/>
      <c r="C496" s="3"/>
      <c r="D496" s="3"/>
      <c r="E496" s="4"/>
      <c r="F496" s="4"/>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row>
    <row r="497" spans="1:35" ht="15.75" customHeight="1">
      <c r="A497" s="3"/>
      <c r="B497" s="3"/>
      <c r="C497" s="3"/>
      <c r="D497" s="3"/>
      <c r="E497" s="4"/>
      <c r="F497" s="4"/>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row>
    <row r="498" spans="1:35" ht="15.75" customHeight="1">
      <c r="A498" s="3"/>
      <c r="B498" s="3"/>
      <c r="C498" s="3"/>
      <c r="D498" s="3"/>
      <c r="E498" s="4"/>
      <c r="F498" s="4"/>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row>
    <row r="499" spans="1:35" ht="15.75" customHeight="1">
      <c r="A499" s="3"/>
      <c r="B499" s="3"/>
      <c r="C499" s="3"/>
      <c r="D499" s="3"/>
      <c r="E499" s="4"/>
      <c r="F499" s="4"/>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row>
    <row r="500" spans="1:35" ht="15.75" customHeight="1">
      <c r="A500" s="3"/>
      <c r="B500" s="3"/>
      <c r="C500" s="3"/>
      <c r="D500" s="3"/>
      <c r="E500" s="4"/>
      <c r="F500" s="4"/>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row>
    <row r="501" spans="1:35" ht="15.75" customHeight="1">
      <c r="A501" s="3"/>
      <c r="B501" s="3"/>
      <c r="C501" s="3"/>
      <c r="D501" s="3"/>
      <c r="E501" s="4"/>
      <c r="F501" s="4"/>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row>
    <row r="502" spans="1:35" ht="15.75" customHeight="1">
      <c r="A502" s="3"/>
      <c r="B502" s="3"/>
      <c r="C502" s="3"/>
      <c r="D502" s="3"/>
      <c r="E502" s="4"/>
      <c r="F502" s="4"/>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row>
    <row r="503" spans="1:35" ht="15.75" customHeight="1">
      <c r="A503" s="3"/>
      <c r="B503" s="3"/>
      <c r="C503" s="3"/>
      <c r="D503" s="3"/>
      <c r="E503" s="4"/>
      <c r="F503" s="4"/>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row>
    <row r="504" spans="1:35" ht="15.75" customHeight="1">
      <c r="A504" s="3"/>
      <c r="B504" s="3"/>
      <c r="C504" s="3"/>
      <c r="D504" s="3"/>
      <c r="E504" s="4"/>
      <c r="F504" s="4"/>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row>
    <row r="505" spans="1:35" ht="15.75" customHeight="1">
      <c r="A505" s="3"/>
      <c r="B505" s="3"/>
      <c r="C505" s="3"/>
      <c r="D505" s="3"/>
      <c r="E505" s="4"/>
      <c r="F505" s="4"/>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row>
    <row r="506" spans="1:35" ht="15.75" customHeight="1">
      <c r="A506" s="3"/>
      <c r="B506" s="3"/>
      <c r="C506" s="3"/>
      <c r="D506" s="3"/>
      <c r="E506" s="4"/>
      <c r="F506" s="4"/>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row>
    <row r="507" spans="1:35" ht="15.75" customHeight="1">
      <c r="A507" s="3"/>
      <c r="B507" s="3"/>
      <c r="C507" s="3"/>
      <c r="D507" s="3"/>
      <c r="E507" s="4"/>
      <c r="F507" s="4"/>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row>
    <row r="508" spans="1:35" ht="15.75" customHeight="1">
      <c r="A508" s="3"/>
      <c r="B508" s="3"/>
      <c r="C508" s="3"/>
      <c r="D508" s="3"/>
      <c r="E508" s="4"/>
      <c r="F508" s="4"/>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row>
    <row r="509" spans="1:35" ht="15.75" customHeight="1">
      <c r="A509" s="3"/>
      <c r="B509" s="3"/>
      <c r="C509" s="3"/>
      <c r="D509" s="3"/>
      <c r="E509" s="4"/>
      <c r="F509" s="4"/>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row>
    <row r="510" spans="1:35" ht="15.75" customHeight="1">
      <c r="A510" s="3"/>
      <c r="B510" s="3"/>
      <c r="C510" s="3"/>
      <c r="D510" s="3"/>
      <c r="E510" s="4"/>
      <c r="F510" s="4"/>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row>
    <row r="511" spans="1:35" ht="15.75" customHeight="1">
      <c r="A511" s="3"/>
      <c r="B511" s="3"/>
      <c r="C511" s="3"/>
      <c r="D511" s="3"/>
      <c r="E511" s="4"/>
      <c r="F511" s="4"/>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row>
    <row r="512" spans="1:35" ht="15.75" customHeight="1">
      <c r="A512" s="3"/>
      <c r="B512" s="3"/>
      <c r="C512" s="3"/>
      <c r="D512" s="3"/>
      <c r="E512" s="4"/>
      <c r="F512" s="4"/>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row>
    <row r="513" spans="1:35" ht="15.75" customHeight="1">
      <c r="A513" s="3"/>
      <c r="B513" s="3"/>
      <c r="C513" s="3"/>
      <c r="D513" s="3"/>
      <c r="E513" s="4"/>
      <c r="F513" s="4"/>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row>
    <row r="514" spans="1:35" ht="15.75" customHeight="1">
      <c r="A514" s="3"/>
      <c r="B514" s="3"/>
      <c r="C514" s="3"/>
      <c r="D514" s="3"/>
      <c r="E514" s="4"/>
      <c r="F514" s="4"/>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row>
    <row r="515" spans="1:35" ht="15.75" customHeight="1">
      <c r="A515" s="3"/>
      <c r="B515" s="3"/>
      <c r="C515" s="3"/>
      <c r="D515" s="3"/>
      <c r="E515" s="4"/>
      <c r="F515" s="4"/>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row>
    <row r="516" spans="1:35" ht="15.75" customHeight="1">
      <c r="A516" s="3"/>
      <c r="B516" s="3"/>
      <c r="C516" s="3"/>
      <c r="D516" s="3"/>
      <c r="E516" s="4"/>
      <c r="F516" s="4"/>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row>
    <row r="517" spans="1:35" ht="15.75" customHeight="1">
      <c r="A517" s="3"/>
      <c r="B517" s="3"/>
      <c r="C517" s="3"/>
      <c r="D517" s="3"/>
      <c r="E517" s="4"/>
      <c r="F517" s="4"/>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row>
    <row r="518" spans="1:35" ht="15.75" customHeight="1">
      <c r="A518" s="3"/>
      <c r="B518" s="3"/>
      <c r="C518" s="3"/>
      <c r="D518" s="3"/>
      <c r="E518" s="4"/>
      <c r="F518" s="4"/>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row>
    <row r="519" spans="1:35" ht="15.75" customHeight="1">
      <c r="A519" s="3"/>
      <c r="B519" s="3"/>
      <c r="C519" s="3"/>
      <c r="D519" s="3"/>
      <c r="E519" s="4"/>
      <c r="F519" s="4"/>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row>
    <row r="520" spans="1:35" ht="15.75" customHeight="1">
      <c r="A520" s="3"/>
      <c r="B520" s="3"/>
      <c r="C520" s="3"/>
      <c r="D520" s="3"/>
      <c r="E520" s="4"/>
      <c r="F520" s="4"/>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row>
    <row r="521" spans="1:35" ht="15.75" customHeight="1">
      <c r="A521" s="3"/>
      <c r="B521" s="3"/>
      <c r="C521" s="3"/>
      <c r="D521" s="3"/>
      <c r="E521" s="4"/>
      <c r="F521" s="4"/>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row>
    <row r="522" spans="1:35" ht="15.75" customHeight="1">
      <c r="A522" s="3"/>
      <c r="B522" s="3"/>
      <c r="C522" s="3"/>
      <c r="D522" s="3"/>
      <c r="E522" s="4"/>
      <c r="F522" s="4"/>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row>
    <row r="523" spans="1:35" ht="15.75" customHeight="1">
      <c r="A523" s="3"/>
      <c r="B523" s="3"/>
      <c r="C523" s="3"/>
      <c r="D523" s="3"/>
      <c r="E523" s="4"/>
      <c r="F523" s="4"/>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row>
    <row r="524" spans="1:35" ht="15.75" customHeight="1">
      <c r="A524" s="3"/>
      <c r="B524" s="3"/>
      <c r="C524" s="3"/>
      <c r="D524" s="3"/>
      <c r="E524" s="4"/>
      <c r="F524" s="4"/>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row>
    <row r="525" spans="1:35" ht="15.75" customHeight="1">
      <c r="A525" s="3"/>
      <c r="B525" s="3"/>
      <c r="C525" s="3"/>
      <c r="D525" s="3"/>
      <c r="E525" s="4"/>
      <c r="F525" s="4"/>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row>
    <row r="526" spans="1:35" ht="15.75" customHeight="1">
      <c r="A526" s="3"/>
      <c r="B526" s="3"/>
      <c r="C526" s="3"/>
      <c r="D526" s="3"/>
      <c r="E526" s="4"/>
      <c r="F526" s="4"/>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row>
    <row r="527" spans="1:35" ht="15.75" customHeight="1">
      <c r="A527" s="3"/>
      <c r="B527" s="3"/>
      <c r="C527" s="3"/>
      <c r="D527" s="3"/>
      <c r="E527" s="4"/>
      <c r="F527" s="4"/>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row>
    <row r="528" spans="1:35" ht="15.75" customHeight="1">
      <c r="A528" s="3"/>
      <c r="B528" s="3"/>
      <c r="C528" s="3"/>
      <c r="D528" s="3"/>
      <c r="E528" s="4"/>
      <c r="F528" s="4"/>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row>
    <row r="529" spans="1:35" ht="15.75" customHeight="1">
      <c r="A529" s="3"/>
      <c r="B529" s="3"/>
      <c r="C529" s="3"/>
      <c r="D529" s="3"/>
      <c r="E529" s="4"/>
      <c r="F529" s="4"/>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row>
    <row r="530" spans="1:35" ht="15.75" customHeight="1">
      <c r="A530" s="3"/>
      <c r="B530" s="3"/>
      <c r="C530" s="3"/>
      <c r="D530" s="3"/>
      <c r="E530" s="4"/>
      <c r="F530" s="4"/>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row>
    <row r="531" spans="1:35" ht="15.75" customHeight="1">
      <c r="A531" s="3"/>
      <c r="B531" s="3"/>
      <c r="C531" s="3"/>
      <c r="D531" s="3"/>
      <c r="E531" s="4"/>
      <c r="F531" s="4"/>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row>
    <row r="532" spans="1:35" ht="15.75" customHeight="1">
      <c r="A532" s="3"/>
      <c r="B532" s="3"/>
      <c r="C532" s="3"/>
      <c r="D532" s="3"/>
      <c r="E532" s="4"/>
      <c r="F532" s="4"/>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row>
    <row r="533" spans="1:35" ht="15.75" customHeight="1">
      <c r="A533" s="3"/>
      <c r="B533" s="3"/>
      <c r="C533" s="3"/>
      <c r="D533" s="3"/>
      <c r="E533" s="4"/>
      <c r="F533" s="4"/>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row>
    <row r="534" spans="1:35" ht="15.75" customHeight="1">
      <c r="A534" s="3"/>
      <c r="B534" s="3"/>
      <c r="C534" s="3"/>
      <c r="D534" s="3"/>
      <c r="E534" s="4"/>
      <c r="F534" s="4"/>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row>
    <row r="535" spans="1:35" ht="15.75" customHeight="1">
      <c r="A535" s="3"/>
      <c r="B535" s="3"/>
      <c r="C535" s="3"/>
      <c r="D535" s="3"/>
      <c r="E535" s="4"/>
      <c r="F535" s="4"/>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row>
    <row r="536" spans="1:35" ht="15.75" customHeight="1">
      <c r="A536" s="3"/>
      <c r="B536" s="3"/>
      <c r="C536" s="3"/>
      <c r="D536" s="3"/>
      <c r="E536" s="4"/>
      <c r="F536" s="4"/>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row>
    <row r="537" spans="1:35" ht="15.75" customHeight="1">
      <c r="A537" s="3"/>
      <c r="B537" s="3"/>
      <c r="C537" s="3"/>
      <c r="D537" s="3"/>
      <c r="E537" s="4"/>
      <c r="F537" s="4"/>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row>
    <row r="538" spans="1:35" ht="15.75" customHeight="1">
      <c r="A538" s="3"/>
      <c r="B538" s="3"/>
      <c r="C538" s="3"/>
      <c r="D538" s="3"/>
      <c r="E538" s="4"/>
      <c r="F538" s="4"/>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row>
    <row r="539" spans="1:35" ht="15.75" customHeight="1">
      <c r="A539" s="3"/>
      <c r="B539" s="3"/>
      <c r="C539" s="3"/>
      <c r="D539" s="3"/>
      <c r="E539" s="4"/>
      <c r="F539" s="4"/>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row>
    <row r="540" spans="1:35" ht="15.75" customHeight="1">
      <c r="A540" s="3"/>
      <c r="B540" s="3"/>
      <c r="C540" s="3"/>
      <c r="D540" s="3"/>
      <c r="E540" s="4"/>
      <c r="F540" s="4"/>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row>
    <row r="541" spans="1:35" ht="15.75" customHeight="1">
      <c r="A541" s="3"/>
      <c r="B541" s="3"/>
      <c r="C541" s="3"/>
      <c r="D541" s="3"/>
      <c r="E541" s="4"/>
      <c r="F541" s="4"/>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row>
    <row r="542" spans="1:35" ht="15.75" customHeight="1">
      <c r="A542" s="3"/>
      <c r="B542" s="3"/>
      <c r="C542" s="3"/>
      <c r="D542" s="3"/>
      <c r="E542" s="4"/>
      <c r="F542" s="4"/>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row>
    <row r="543" spans="1:35" ht="15.75" customHeight="1">
      <c r="A543" s="3"/>
      <c r="B543" s="3"/>
      <c r="C543" s="3"/>
      <c r="D543" s="3"/>
      <c r="E543" s="4"/>
      <c r="F543" s="4"/>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row>
    <row r="544" spans="1:35" ht="15.75" customHeight="1">
      <c r="A544" s="3"/>
      <c r="B544" s="3"/>
      <c r="C544" s="3"/>
      <c r="D544" s="3"/>
      <c r="E544" s="4"/>
      <c r="F544" s="4"/>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row>
    <row r="545" spans="1:35" ht="15.75" customHeight="1">
      <c r="A545" s="3"/>
      <c r="B545" s="3"/>
      <c r="C545" s="3"/>
      <c r="D545" s="3"/>
      <c r="E545" s="4"/>
      <c r="F545" s="4"/>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row>
    <row r="546" spans="1:35" ht="15.75" customHeight="1">
      <c r="A546" s="3"/>
      <c r="B546" s="3"/>
      <c r="C546" s="3"/>
      <c r="D546" s="3"/>
      <c r="E546" s="4"/>
      <c r="F546" s="4"/>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row>
    <row r="547" spans="1:35" ht="15.75" customHeight="1">
      <c r="A547" s="3"/>
      <c r="B547" s="3"/>
      <c r="C547" s="3"/>
      <c r="D547" s="3"/>
      <c r="E547" s="4"/>
      <c r="F547" s="4"/>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row>
    <row r="548" spans="1:35" ht="15.75" customHeight="1">
      <c r="A548" s="3"/>
      <c r="B548" s="3"/>
      <c r="C548" s="3"/>
      <c r="D548" s="3"/>
      <c r="E548" s="4"/>
      <c r="F548" s="4"/>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row>
    <row r="549" spans="1:35" ht="15.75" customHeight="1">
      <c r="A549" s="3"/>
      <c r="B549" s="3"/>
      <c r="C549" s="3"/>
      <c r="D549" s="3"/>
      <c r="E549" s="4"/>
      <c r="F549" s="4"/>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row>
    <row r="550" spans="1:35" ht="15.75" customHeight="1">
      <c r="A550" s="3"/>
      <c r="B550" s="3"/>
      <c r="C550" s="3"/>
      <c r="D550" s="3"/>
      <c r="E550" s="4"/>
      <c r="F550" s="4"/>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row>
    <row r="551" spans="1:35" ht="15.75" customHeight="1">
      <c r="A551" s="3"/>
      <c r="B551" s="3"/>
      <c r="C551" s="3"/>
      <c r="D551" s="3"/>
      <c r="E551" s="4"/>
      <c r="F551" s="4"/>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row>
    <row r="552" spans="1:35" ht="15.75" customHeight="1">
      <c r="A552" s="3"/>
      <c r="B552" s="3"/>
      <c r="C552" s="3"/>
      <c r="D552" s="3"/>
      <c r="E552" s="4"/>
      <c r="F552" s="4"/>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row>
    <row r="553" spans="1:35" ht="15.75" customHeight="1">
      <c r="A553" s="3"/>
      <c r="B553" s="3"/>
      <c r="C553" s="3"/>
      <c r="D553" s="3"/>
      <c r="E553" s="4"/>
      <c r="F553" s="4"/>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row>
    <row r="554" spans="1:35" ht="15.75" customHeight="1">
      <c r="A554" s="3"/>
      <c r="B554" s="3"/>
      <c r="C554" s="3"/>
      <c r="D554" s="3"/>
      <c r="E554" s="4"/>
      <c r="F554" s="4"/>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row>
    <row r="555" spans="1:35" ht="15.75" customHeight="1">
      <c r="A555" s="3"/>
      <c r="B555" s="3"/>
      <c r="C555" s="3"/>
      <c r="D555" s="3"/>
      <c r="E555" s="4"/>
      <c r="F555" s="4"/>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row>
    <row r="556" spans="1:35" ht="15.75" customHeight="1">
      <c r="A556" s="3"/>
      <c r="B556" s="3"/>
      <c r="C556" s="3"/>
      <c r="D556" s="3"/>
      <c r="E556" s="4"/>
      <c r="F556" s="4"/>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row>
    <row r="557" spans="1:35" ht="15.75" customHeight="1">
      <c r="A557" s="3"/>
      <c r="B557" s="3"/>
      <c r="C557" s="3"/>
      <c r="D557" s="3"/>
      <c r="E557" s="4"/>
      <c r="F557" s="4"/>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row>
    <row r="558" spans="1:35" ht="15.75" customHeight="1">
      <c r="A558" s="3"/>
      <c r="B558" s="3"/>
      <c r="C558" s="3"/>
      <c r="D558" s="3"/>
      <c r="E558" s="4"/>
      <c r="F558" s="4"/>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row>
    <row r="559" spans="1:35" ht="15.75" customHeight="1">
      <c r="A559" s="3"/>
      <c r="B559" s="3"/>
      <c r="C559" s="3"/>
      <c r="D559" s="3"/>
      <c r="E559" s="4"/>
      <c r="F559" s="4"/>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row>
    <row r="560" spans="1:35" ht="15.75" customHeight="1">
      <c r="A560" s="3"/>
      <c r="B560" s="3"/>
      <c r="C560" s="3"/>
      <c r="D560" s="3"/>
      <c r="E560" s="4"/>
      <c r="F560" s="4"/>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row>
    <row r="561" spans="1:35" ht="15.75" customHeight="1">
      <c r="A561" s="3"/>
      <c r="B561" s="3"/>
      <c r="C561" s="3"/>
      <c r="D561" s="3"/>
      <c r="E561" s="4"/>
      <c r="F561" s="4"/>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row>
    <row r="562" spans="1:35" ht="15.75" customHeight="1">
      <c r="A562" s="3"/>
      <c r="B562" s="3"/>
      <c r="C562" s="3"/>
      <c r="D562" s="3"/>
      <c r="E562" s="4"/>
      <c r="F562" s="4"/>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row>
    <row r="563" spans="1:35" ht="15.75" customHeight="1">
      <c r="A563" s="3"/>
      <c r="B563" s="3"/>
      <c r="C563" s="3"/>
      <c r="D563" s="3"/>
      <c r="E563" s="4"/>
      <c r="F563" s="4"/>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row>
    <row r="564" spans="1:35" ht="15.75" customHeight="1">
      <c r="A564" s="3"/>
      <c r="B564" s="3"/>
      <c r="C564" s="3"/>
      <c r="D564" s="3"/>
      <c r="E564" s="4"/>
      <c r="F564" s="4"/>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row>
    <row r="565" spans="1:35" ht="15.75" customHeight="1">
      <c r="A565" s="3"/>
      <c r="B565" s="3"/>
      <c r="C565" s="3"/>
      <c r="D565" s="3"/>
      <c r="E565" s="4"/>
      <c r="F565" s="4"/>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row>
    <row r="566" spans="1:35" ht="15.75" customHeight="1">
      <c r="A566" s="3"/>
      <c r="B566" s="3"/>
      <c r="C566" s="3"/>
      <c r="D566" s="3"/>
      <c r="E566" s="4"/>
      <c r="F566" s="4"/>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row>
    <row r="567" spans="1:35" ht="15.75" customHeight="1">
      <c r="A567" s="3"/>
      <c r="B567" s="3"/>
      <c r="C567" s="3"/>
      <c r="D567" s="3"/>
      <c r="E567" s="4"/>
      <c r="F567" s="4"/>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row>
    <row r="568" spans="1:35" ht="15.75" customHeight="1">
      <c r="A568" s="3"/>
      <c r="B568" s="3"/>
      <c r="C568" s="3"/>
      <c r="D568" s="3"/>
      <c r="E568" s="4"/>
      <c r="F568" s="4"/>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row>
    <row r="569" spans="1:35" ht="15.75" customHeight="1">
      <c r="A569" s="3"/>
      <c r="B569" s="3"/>
      <c r="C569" s="3"/>
      <c r="D569" s="3"/>
      <c r="E569" s="4"/>
      <c r="F569" s="4"/>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row>
    <row r="570" spans="1:35" ht="15.75" customHeight="1">
      <c r="A570" s="3"/>
      <c r="B570" s="3"/>
      <c r="C570" s="3"/>
      <c r="D570" s="3"/>
      <c r="E570" s="4"/>
      <c r="F570" s="4"/>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row>
    <row r="571" spans="1:35" ht="15.75" customHeight="1">
      <c r="A571" s="3"/>
      <c r="B571" s="3"/>
      <c r="C571" s="3"/>
      <c r="D571" s="3"/>
      <c r="E571" s="4"/>
      <c r="F571" s="4"/>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row>
    <row r="572" spans="1:35" ht="15.75" customHeight="1">
      <c r="A572" s="3"/>
      <c r="B572" s="3"/>
      <c r="C572" s="3"/>
      <c r="D572" s="3"/>
      <c r="E572" s="4"/>
      <c r="F572" s="4"/>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row>
    <row r="573" spans="1:35" ht="15.75" customHeight="1">
      <c r="A573" s="3"/>
      <c r="B573" s="3"/>
      <c r="C573" s="3"/>
      <c r="D573" s="3"/>
      <c r="E573" s="4"/>
      <c r="F573" s="4"/>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row>
    <row r="574" spans="1:35" ht="15.75" customHeight="1">
      <c r="A574" s="3"/>
      <c r="B574" s="3"/>
      <c r="C574" s="3"/>
      <c r="D574" s="3"/>
      <c r="E574" s="4"/>
      <c r="F574" s="4"/>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row>
    <row r="575" spans="1:35" ht="15.75" customHeight="1">
      <c r="A575" s="3"/>
      <c r="B575" s="3"/>
      <c r="C575" s="3"/>
      <c r="D575" s="3"/>
      <c r="E575" s="4"/>
      <c r="F575" s="4"/>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row>
    <row r="576" spans="1:35" ht="15.75" customHeight="1">
      <c r="A576" s="3"/>
      <c r="B576" s="3"/>
      <c r="C576" s="3"/>
      <c r="D576" s="3"/>
      <c r="E576" s="4"/>
      <c r="F576" s="4"/>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row>
    <row r="577" spans="1:35" ht="15.75" customHeight="1">
      <c r="A577" s="3"/>
      <c r="B577" s="3"/>
      <c r="C577" s="3"/>
      <c r="D577" s="3"/>
      <c r="E577" s="4"/>
      <c r="F577" s="4"/>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row>
    <row r="578" spans="1:35" ht="15.75" customHeight="1">
      <c r="A578" s="3"/>
      <c r="B578" s="3"/>
      <c r="C578" s="3"/>
      <c r="D578" s="3"/>
      <c r="E578" s="4"/>
      <c r="F578" s="4"/>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row>
    <row r="579" spans="1:35" ht="15.75" customHeight="1">
      <c r="A579" s="3"/>
      <c r="B579" s="3"/>
      <c r="C579" s="3"/>
      <c r="D579" s="3"/>
      <c r="E579" s="4"/>
      <c r="F579" s="4"/>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row>
    <row r="580" spans="1:35" ht="15.75" customHeight="1">
      <c r="A580" s="3"/>
      <c r="B580" s="3"/>
      <c r="C580" s="3"/>
      <c r="D580" s="3"/>
      <c r="E580" s="4"/>
      <c r="F580" s="4"/>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row>
    <row r="581" spans="1:35" ht="15.75" customHeight="1">
      <c r="A581" s="3"/>
      <c r="B581" s="3"/>
      <c r="C581" s="3"/>
      <c r="D581" s="3"/>
      <c r="E581" s="4"/>
      <c r="F581" s="4"/>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row>
    <row r="582" spans="1:35" ht="15.75" customHeight="1">
      <c r="A582" s="3"/>
      <c r="B582" s="3"/>
      <c r="C582" s="3"/>
      <c r="D582" s="3"/>
      <c r="E582" s="4"/>
      <c r="F582" s="4"/>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row>
    <row r="583" spans="1:35" ht="15.75" customHeight="1">
      <c r="A583" s="3"/>
      <c r="B583" s="3"/>
      <c r="C583" s="3"/>
      <c r="D583" s="3"/>
      <c r="E583" s="4"/>
      <c r="F583" s="4"/>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row>
    <row r="584" spans="1:35" ht="15.75" customHeight="1">
      <c r="A584" s="3"/>
      <c r="B584" s="3"/>
      <c r="C584" s="3"/>
      <c r="D584" s="3"/>
      <c r="E584" s="4"/>
      <c r="F584" s="4"/>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row>
    <row r="585" spans="1:35" ht="15.75" customHeight="1">
      <c r="A585" s="3"/>
      <c r="B585" s="3"/>
      <c r="C585" s="3"/>
      <c r="D585" s="3"/>
      <c r="E585" s="4"/>
      <c r="F585" s="4"/>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row>
    <row r="586" spans="1:35" ht="15.75" customHeight="1">
      <c r="A586" s="3"/>
      <c r="B586" s="3"/>
      <c r="C586" s="3"/>
      <c r="D586" s="3"/>
      <c r="E586" s="4"/>
      <c r="F586" s="4"/>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row>
    <row r="587" spans="1:35" ht="15.75" customHeight="1">
      <c r="A587" s="3"/>
      <c r="B587" s="3"/>
      <c r="C587" s="3"/>
      <c r="D587" s="3"/>
      <c r="E587" s="4"/>
      <c r="F587" s="4"/>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row>
    <row r="588" spans="1:35" ht="15.75" customHeight="1">
      <c r="A588" s="3"/>
      <c r="B588" s="3"/>
      <c r="C588" s="3"/>
      <c r="D588" s="3"/>
      <c r="E588" s="4"/>
      <c r="F588" s="4"/>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row>
    <row r="589" spans="1:35" ht="15.75" customHeight="1">
      <c r="A589" s="3"/>
      <c r="B589" s="3"/>
      <c r="C589" s="3"/>
      <c r="D589" s="3"/>
      <c r="E589" s="4"/>
      <c r="F589" s="4"/>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row>
    <row r="590" spans="1:35" ht="15.75" customHeight="1">
      <c r="A590" s="3"/>
      <c r="B590" s="3"/>
      <c r="C590" s="3"/>
      <c r="D590" s="3"/>
      <c r="E590" s="4"/>
      <c r="F590" s="4"/>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row>
    <row r="591" spans="1:35" ht="15.75" customHeight="1">
      <c r="A591" s="3"/>
      <c r="B591" s="3"/>
      <c r="C591" s="3"/>
      <c r="D591" s="3"/>
      <c r="E591" s="4"/>
      <c r="F591" s="4"/>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row>
    <row r="592" spans="1:35" ht="15.75" customHeight="1">
      <c r="A592" s="3"/>
      <c r="B592" s="3"/>
      <c r="C592" s="3"/>
      <c r="D592" s="3"/>
      <c r="E592" s="4"/>
      <c r="F592" s="4"/>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row>
    <row r="593" spans="1:35" ht="15.75" customHeight="1">
      <c r="A593" s="3"/>
      <c r="B593" s="3"/>
      <c r="C593" s="3"/>
      <c r="D593" s="3"/>
      <c r="E593" s="4"/>
      <c r="F593" s="4"/>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row>
    <row r="594" spans="1:35" ht="15.75" customHeight="1">
      <c r="A594" s="3"/>
      <c r="B594" s="3"/>
      <c r="C594" s="3"/>
      <c r="D594" s="3"/>
      <c r="E594" s="4"/>
      <c r="F594" s="4"/>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row>
    <row r="595" spans="1:35" ht="15.75" customHeight="1">
      <c r="A595" s="3"/>
      <c r="B595" s="3"/>
      <c r="C595" s="3"/>
      <c r="D595" s="3"/>
      <c r="E595" s="4"/>
      <c r="F595" s="4"/>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row>
    <row r="596" spans="1:35" ht="15.75" customHeight="1">
      <c r="A596" s="3"/>
      <c r="B596" s="3"/>
      <c r="C596" s="3"/>
      <c r="D596" s="3"/>
      <c r="E596" s="4"/>
      <c r="F596" s="4"/>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row>
    <row r="597" spans="1:35" ht="15.75" customHeight="1">
      <c r="A597" s="3"/>
      <c r="B597" s="3"/>
      <c r="C597" s="3"/>
      <c r="D597" s="3"/>
      <c r="E597" s="4"/>
      <c r="F597" s="4"/>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row>
    <row r="598" spans="1:35" ht="15.75" customHeight="1">
      <c r="A598" s="3"/>
      <c r="B598" s="3"/>
      <c r="C598" s="3"/>
      <c r="D598" s="3"/>
      <c r="E598" s="4"/>
      <c r="F598" s="4"/>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row>
    <row r="599" spans="1:35" ht="15.75" customHeight="1">
      <c r="A599" s="3"/>
      <c r="B599" s="3"/>
      <c r="C599" s="3"/>
      <c r="D599" s="3"/>
      <c r="E599" s="4"/>
      <c r="F599" s="4"/>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row>
    <row r="600" spans="1:35" ht="15.75" customHeight="1">
      <c r="A600" s="3"/>
      <c r="B600" s="3"/>
      <c r="C600" s="3"/>
      <c r="D600" s="3"/>
      <c r="E600" s="4"/>
      <c r="F600" s="4"/>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row>
    <row r="601" spans="1:35" ht="15.75" customHeight="1">
      <c r="A601" s="3"/>
      <c r="B601" s="3"/>
      <c r="C601" s="3"/>
      <c r="D601" s="3"/>
      <c r="E601" s="4"/>
      <c r="F601" s="4"/>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row>
    <row r="602" spans="1:35" ht="15.75" customHeight="1">
      <c r="A602" s="3"/>
      <c r="B602" s="3"/>
      <c r="C602" s="3"/>
      <c r="D602" s="3"/>
      <c r="E602" s="4"/>
      <c r="F602" s="4"/>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row>
    <row r="603" spans="1:35" ht="15.75" customHeight="1">
      <c r="A603" s="3"/>
      <c r="B603" s="3"/>
      <c r="C603" s="3"/>
      <c r="D603" s="3"/>
      <c r="E603" s="4"/>
      <c r="F603" s="4"/>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row>
    <row r="604" spans="1:35" ht="15.75" customHeight="1">
      <c r="A604" s="3"/>
      <c r="B604" s="3"/>
      <c r="C604" s="3"/>
      <c r="D604" s="3"/>
      <c r="E604" s="4"/>
      <c r="F604" s="4"/>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row>
    <row r="605" spans="1:35" ht="15.75" customHeight="1">
      <c r="A605" s="3"/>
      <c r="B605" s="3"/>
      <c r="C605" s="3"/>
      <c r="D605" s="3"/>
      <c r="E605" s="4"/>
      <c r="F605" s="4"/>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row>
    <row r="606" spans="1:35" ht="15.75" customHeight="1">
      <c r="A606" s="3"/>
      <c r="B606" s="3"/>
      <c r="C606" s="3"/>
      <c r="D606" s="3"/>
      <c r="E606" s="4"/>
      <c r="F606" s="4"/>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row>
    <row r="607" spans="1:35" ht="15.75" customHeight="1">
      <c r="A607" s="3"/>
      <c r="B607" s="3"/>
      <c r="C607" s="3"/>
      <c r="D607" s="3"/>
      <c r="E607" s="4"/>
      <c r="F607" s="4"/>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row>
    <row r="608" spans="1:35" ht="15.75" customHeight="1">
      <c r="A608" s="3"/>
      <c r="B608" s="3"/>
      <c r="C608" s="3"/>
      <c r="D608" s="3"/>
      <c r="E608" s="4"/>
      <c r="F608" s="4"/>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row>
    <row r="609" spans="1:35" ht="15.75" customHeight="1">
      <c r="A609" s="3"/>
      <c r="B609" s="3"/>
      <c r="C609" s="3"/>
      <c r="D609" s="3"/>
      <c r="E609" s="4"/>
      <c r="F609" s="4"/>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row>
    <row r="610" spans="1:35" ht="15.75" customHeight="1">
      <c r="A610" s="3"/>
      <c r="B610" s="3"/>
      <c r="C610" s="3"/>
      <c r="D610" s="3"/>
      <c r="E610" s="4"/>
      <c r="F610" s="4"/>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row>
    <row r="611" spans="1:35" ht="15.75" customHeight="1">
      <c r="A611" s="3"/>
      <c r="B611" s="3"/>
      <c r="C611" s="3"/>
      <c r="D611" s="3"/>
      <c r="E611" s="4"/>
      <c r="F611" s="4"/>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row>
    <row r="612" spans="1:35" ht="15.75" customHeight="1">
      <c r="A612" s="3"/>
      <c r="B612" s="3"/>
      <c r="C612" s="3"/>
      <c r="D612" s="3"/>
      <c r="E612" s="4"/>
      <c r="F612" s="4"/>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row>
    <row r="613" spans="1:35" ht="15.75" customHeight="1">
      <c r="A613" s="3"/>
      <c r="B613" s="3"/>
      <c r="C613" s="3"/>
      <c r="D613" s="3"/>
      <c r="E613" s="4"/>
      <c r="F613" s="4"/>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row>
    <row r="614" spans="1:35" ht="15.75" customHeight="1">
      <c r="A614" s="3"/>
      <c r="B614" s="3"/>
      <c r="C614" s="3"/>
      <c r="D614" s="3"/>
      <c r="E614" s="4"/>
      <c r="F614" s="4"/>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row>
    <row r="615" spans="1:35" ht="15.75" customHeight="1">
      <c r="A615" s="3"/>
      <c r="B615" s="3"/>
      <c r="C615" s="3"/>
      <c r="D615" s="3"/>
      <c r="E615" s="4"/>
      <c r="F615" s="4"/>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row>
    <row r="616" spans="1:35" ht="15.75" customHeight="1">
      <c r="A616" s="3"/>
      <c r="B616" s="3"/>
      <c r="C616" s="3"/>
      <c r="D616" s="3"/>
      <c r="E616" s="4"/>
      <c r="F616" s="4"/>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row>
    <row r="617" spans="1:35" ht="15.75" customHeight="1">
      <c r="A617" s="3"/>
      <c r="B617" s="3"/>
      <c r="C617" s="3"/>
      <c r="D617" s="3"/>
      <c r="E617" s="4"/>
      <c r="F617" s="4"/>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row>
    <row r="618" spans="1:35" ht="15.75" customHeight="1">
      <c r="A618" s="3"/>
      <c r="B618" s="3"/>
      <c r="C618" s="3"/>
      <c r="D618" s="3"/>
      <c r="E618" s="4"/>
      <c r="F618" s="4"/>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row>
    <row r="619" spans="1:35" ht="15.75" customHeight="1">
      <c r="A619" s="3"/>
      <c r="B619" s="3"/>
      <c r="C619" s="3"/>
      <c r="D619" s="3"/>
      <c r="E619" s="4"/>
      <c r="F619" s="4"/>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row>
    <row r="620" spans="1:35" ht="15.75" customHeight="1">
      <c r="A620" s="3"/>
      <c r="B620" s="3"/>
      <c r="C620" s="3"/>
      <c r="D620" s="3"/>
      <c r="E620" s="4"/>
      <c r="F620" s="4"/>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row>
    <row r="621" spans="1:35" ht="15.75" customHeight="1">
      <c r="A621" s="3"/>
      <c r="B621" s="3"/>
      <c r="C621" s="3"/>
      <c r="D621" s="3"/>
      <c r="E621" s="4"/>
      <c r="F621" s="4"/>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row>
    <row r="622" spans="1:35" ht="15.75" customHeight="1">
      <c r="A622" s="3"/>
      <c r="B622" s="3"/>
      <c r="C622" s="3"/>
      <c r="D622" s="3"/>
      <c r="E622" s="4"/>
      <c r="F622" s="4"/>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row>
    <row r="623" spans="1:35" ht="15.75" customHeight="1">
      <c r="A623" s="3"/>
      <c r="B623" s="3"/>
      <c r="C623" s="3"/>
      <c r="D623" s="3"/>
      <c r="E623" s="4"/>
      <c r="F623" s="4"/>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row>
    <row r="624" spans="1:35" ht="15.75" customHeight="1">
      <c r="A624" s="3"/>
      <c r="B624" s="3"/>
      <c r="C624" s="3"/>
      <c r="D624" s="3"/>
      <c r="E624" s="4"/>
      <c r="F624" s="4"/>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row>
    <row r="625" spans="1:35" ht="15.75" customHeight="1">
      <c r="A625" s="3"/>
      <c r="B625" s="3"/>
      <c r="C625" s="3"/>
      <c r="D625" s="3"/>
      <c r="E625" s="4"/>
      <c r="F625" s="4"/>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row>
    <row r="626" spans="1:35" ht="15.75" customHeight="1">
      <c r="A626" s="3"/>
      <c r="B626" s="3"/>
      <c r="C626" s="3"/>
      <c r="D626" s="3"/>
      <c r="E626" s="4"/>
      <c r="F626" s="4"/>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row>
    <row r="627" spans="1:35" ht="15.75" customHeight="1">
      <c r="A627" s="3"/>
      <c r="B627" s="3"/>
      <c r="C627" s="3"/>
      <c r="D627" s="3"/>
      <c r="E627" s="4"/>
      <c r="F627" s="4"/>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row>
    <row r="628" spans="1:35" ht="15.75" customHeight="1">
      <c r="A628" s="3"/>
      <c r="B628" s="3"/>
      <c r="C628" s="3"/>
      <c r="D628" s="3"/>
      <c r="E628" s="4"/>
      <c r="F628" s="4"/>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row>
    <row r="629" spans="1:35" ht="15.75" customHeight="1">
      <c r="A629" s="3"/>
      <c r="B629" s="3"/>
      <c r="C629" s="3"/>
      <c r="D629" s="3"/>
      <c r="E629" s="4"/>
      <c r="F629" s="4"/>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row>
    <row r="630" spans="1:35" ht="15.75" customHeight="1">
      <c r="A630" s="3"/>
      <c r="B630" s="3"/>
      <c r="C630" s="3"/>
      <c r="D630" s="3"/>
      <c r="E630" s="4"/>
      <c r="F630" s="4"/>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row>
    <row r="631" spans="1:35" ht="15.75" customHeight="1">
      <c r="A631" s="3"/>
      <c r="B631" s="3"/>
      <c r="C631" s="3"/>
      <c r="D631" s="3"/>
      <c r="E631" s="4"/>
      <c r="F631" s="4"/>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row>
    <row r="632" spans="1:35" ht="15.75" customHeight="1">
      <c r="A632" s="3"/>
      <c r="B632" s="3"/>
      <c r="C632" s="3"/>
      <c r="D632" s="3"/>
      <c r="E632" s="4"/>
      <c r="F632" s="4"/>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row>
    <row r="633" spans="1:35" ht="15.75" customHeight="1">
      <c r="A633" s="3"/>
      <c r="B633" s="3"/>
      <c r="C633" s="3"/>
      <c r="D633" s="3"/>
      <c r="E633" s="4"/>
      <c r="F633" s="4"/>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row>
    <row r="634" spans="1:35" ht="15.75" customHeight="1">
      <c r="A634" s="3"/>
      <c r="B634" s="3"/>
      <c r="C634" s="3"/>
      <c r="D634" s="3"/>
      <c r="E634" s="4"/>
      <c r="F634" s="4"/>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row>
    <row r="635" spans="1:35" ht="15.75" customHeight="1">
      <c r="A635" s="3"/>
      <c r="B635" s="3"/>
      <c r="C635" s="3"/>
      <c r="D635" s="3"/>
      <c r="E635" s="4"/>
      <c r="F635" s="4"/>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row>
    <row r="636" spans="1:35" ht="15.75" customHeight="1">
      <c r="A636" s="3"/>
      <c r="B636" s="3"/>
      <c r="C636" s="3"/>
      <c r="D636" s="3"/>
      <c r="E636" s="4"/>
      <c r="F636" s="4"/>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row>
    <row r="637" spans="1:35" ht="15.75" customHeight="1">
      <c r="A637" s="3"/>
      <c r="B637" s="3"/>
      <c r="C637" s="3"/>
      <c r="D637" s="3"/>
      <c r="E637" s="4"/>
      <c r="F637" s="4"/>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row>
    <row r="638" spans="1:35" ht="15.75" customHeight="1">
      <c r="A638" s="3"/>
      <c r="B638" s="3"/>
      <c r="C638" s="3"/>
      <c r="D638" s="3"/>
      <c r="E638" s="4"/>
      <c r="F638" s="4"/>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row>
    <row r="639" spans="1:35" ht="15.75" customHeight="1">
      <c r="A639" s="3"/>
      <c r="B639" s="3"/>
      <c r="C639" s="3"/>
      <c r="D639" s="3"/>
      <c r="E639" s="4"/>
      <c r="F639" s="4"/>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row>
    <row r="640" spans="1:35" ht="15.75" customHeight="1">
      <c r="A640" s="3"/>
      <c r="B640" s="3"/>
      <c r="C640" s="3"/>
      <c r="D640" s="3"/>
      <c r="E640" s="4"/>
      <c r="F640" s="4"/>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row>
    <row r="641" spans="1:35" ht="15.75" customHeight="1">
      <c r="A641" s="3"/>
      <c r="B641" s="3"/>
      <c r="C641" s="3"/>
      <c r="D641" s="3"/>
      <c r="E641" s="4"/>
      <c r="F641" s="4"/>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row>
    <row r="642" spans="1:35" ht="15.75" customHeight="1">
      <c r="A642" s="3"/>
      <c r="B642" s="3"/>
      <c r="C642" s="3"/>
      <c r="D642" s="3"/>
      <c r="E642" s="4"/>
      <c r="F642" s="4"/>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row>
    <row r="643" spans="1:35" ht="15.75" customHeight="1">
      <c r="A643" s="3"/>
      <c r="B643" s="3"/>
      <c r="C643" s="3"/>
      <c r="D643" s="3"/>
      <c r="E643" s="4"/>
      <c r="F643" s="4"/>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row>
    <row r="644" spans="1:35" ht="15.75" customHeight="1">
      <c r="A644" s="3"/>
      <c r="B644" s="3"/>
      <c r="C644" s="3"/>
      <c r="D644" s="3"/>
      <c r="E644" s="4"/>
      <c r="F644" s="4"/>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row>
    <row r="645" spans="1:35" ht="15.75" customHeight="1">
      <c r="A645" s="3"/>
      <c r="B645" s="3"/>
      <c r="C645" s="3"/>
      <c r="D645" s="3"/>
      <c r="E645" s="4"/>
      <c r="F645" s="4"/>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row>
    <row r="646" spans="1:35" ht="15.75" customHeight="1">
      <c r="A646" s="3"/>
      <c r="B646" s="3"/>
      <c r="C646" s="3"/>
      <c r="D646" s="3"/>
      <c r="E646" s="4"/>
      <c r="F646" s="4"/>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row>
    <row r="647" spans="1:35" ht="15.75" customHeight="1">
      <c r="A647" s="3"/>
      <c r="B647" s="3"/>
      <c r="C647" s="3"/>
      <c r="D647" s="3"/>
      <c r="E647" s="4"/>
      <c r="F647" s="4"/>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row>
    <row r="648" spans="1:35" ht="15.75" customHeight="1">
      <c r="A648" s="3"/>
      <c r="B648" s="3"/>
      <c r="C648" s="3"/>
      <c r="D648" s="3"/>
      <c r="E648" s="4"/>
      <c r="F648" s="4"/>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row>
    <row r="649" spans="1:35" ht="15.75" customHeight="1">
      <c r="A649" s="3"/>
      <c r="B649" s="3"/>
      <c r="C649" s="3"/>
      <c r="D649" s="3"/>
      <c r="E649" s="4"/>
      <c r="F649" s="4"/>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row>
    <row r="650" spans="1:35" ht="15.75" customHeight="1">
      <c r="A650" s="3"/>
      <c r="B650" s="3"/>
      <c r="C650" s="3"/>
      <c r="D650" s="3"/>
      <c r="E650" s="4"/>
      <c r="F650" s="4"/>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row>
    <row r="651" spans="1:35" ht="15.75" customHeight="1">
      <c r="A651" s="3"/>
      <c r="B651" s="3"/>
      <c r="C651" s="3"/>
      <c r="D651" s="3"/>
      <c r="E651" s="4"/>
      <c r="F651" s="4"/>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row>
    <row r="652" spans="1:35" ht="15.75" customHeight="1">
      <c r="A652" s="3"/>
      <c r="B652" s="3"/>
      <c r="C652" s="3"/>
      <c r="D652" s="3"/>
      <c r="E652" s="4"/>
      <c r="F652" s="4"/>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row>
    <row r="653" spans="1:35" ht="15.75" customHeight="1">
      <c r="A653" s="3"/>
      <c r="B653" s="3"/>
      <c r="C653" s="3"/>
      <c r="D653" s="3"/>
      <c r="E653" s="4"/>
      <c r="F653" s="4"/>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row>
    <row r="654" spans="1:35" ht="15.75" customHeight="1">
      <c r="A654" s="3"/>
      <c r="B654" s="3"/>
      <c r="C654" s="3"/>
      <c r="D654" s="3"/>
      <c r="E654" s="4"/>
      <c r="F654" s="4"/>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row>
    <row r="655" spans="1:35" ht="15.75" customHeight="1">
      <c r="A655" s="3"/>
      <c r="B655" s="3"/>
      <c r="C655" s="3"/>
      <c r="D655" s="3"/>
      <c r="E655" s="4"/>
      <c r="F655" s="4"/>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row>
    <row r="656" spans="1:35" ht="15.75" customHeight="1">
      <c r="A656" s="3"/>
      <c r="B656" s="3"/>
      <c r="C656" s="3"/>
      <c r="D656" s="3"/>
      <c r="E656" s="4"/>
      <c r="F656" s="4"/>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row>
    <row r="657" spans="1:35" ht="15.75" customHeight="1">
      <c r="A657" s="3"/>
      <c r="B657" s="3"/>
      <c r="C657" s="3"/>
      <c r="D657" s="3"/>
      <c r="E657" s="4"/>
      <c r="F657" s="4"/>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row>
    <row r="658" spans="1:35" ht="15.75" customHeight="1">
      <c r="A658" s="3"/>
      <c r="B658" s="3"/>
      <c r="C658" s="3"/>
      <c r="D658" s="3"/>
      <c r="E658" s="4"/>
      <c r="F658" s="4"/>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row>
    <row r="659" spans="1:35" ht="15.75" customHeight="1">
      <c r="A659" s="3"/>
      <c r="B659" s="3"/>
      <c r="C659" s="3"/>
      <c r="D659" s="3"/>
      <c r="E659" s="4"/>
      <c r="F659" s="4"/>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row>
    <row r="660" spans="1:35" ht="15.75" customHeight="1">
      <c r="A660" s="3"/>
      <c r="B660" s="3"/>
      <c r="C660" s="3"/>
      <c r="D660" s="3"/>
      <c r="E660" s="4"/>
      <c r="F660" s="4"/>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row>
    <row r="661" spans="1:35" ht="15.75" customHeight="1">
      <c r="A661" s="3"/>
      <c r="B661" s="3"/>
      <c r="C661" s="3"/>
      <c r="D661" s="3"/>
      <c r="E661" s="4"/>
      <c r="F661" s="4"/>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row>
    <row r="662" spans="1:35" ht="15.75" customHeight="1">
      <c r="A662" s="3"/>
      <c r="B662" s="3"/>
      <c r="C662" s="3"/>
      <c r="D662" s="3"/>
      <c r="E662" s="4"/>
      <c r="F662" s="4"/>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row>
    <row r="663" spans="1:35" ht="15.75" customHeight="1">
      <c r="A663" s="3"/>
      <c r="B663" s="3"/>
      <c r="C663" s="3"/>
      <c r="D663" s="3"/>
      <c r="E663" s="4"/>
      <c r="F663" s="4"/>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row>
    <row r="664" spans="1:35" ht="15.75" customHeight="1">
      <c r="A664" s="3"/>
      <c r="B664" s="3"/>
      <c r="C664" s="3"/>
      <c r="D664" s="3"/>
      <c r="E664" s="4"/>
      <c r="F664" s="4"/>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row>
    <row r="665" spans="1:35" ht="15.75" customHeight="1">
      <c r="A665" s="3"/>
      <c r="B665" s="3"/>
      <c r="C665" s="3"/>
      <c r="D665" s="3"/>
      <c r="E665" s="4"/>
      <c r="F665" s="4"/>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row>
    <row r="666" spans="1:35" ht="15.75" customHeight="1">
      <c r="A666" s="3"/>
      <c r="B666" s="3"/>
      <c r="C666" s="3"/>
      <c r="D666" s="3"/>
      <c r="E666" s="4"/>
      <c r="F666" s="4"/>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row>
    <row r="667" spans="1:35" ht="15.75" customHeight="1">
      <c r="A667" s="3"/>
      <c r="B667" s="3"/>
      <c r="C667" s="3"/>
      <c r="D667" s="3"/>
      <c r="E667" s="4"/>
      <c r="F667" s="4"/>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row>
    <row r="668" spans="1:35" ht="15.75" customHeight="1">
      <c r="A668" s="3"/>
      <c r="B668" s="3"/>
      <c r="C668" s="3"/>
      <c r="D668" s="3"/>
      <c r="E668" s="4"/>
      <c r="F668" s="4"/>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row>
    <row r="669" spans="1:35" ht="15.75" customHeight="1">
      <c r="A669" s="3"/>
      <c r="B669" s="3"/>
      <c r="C669" s="3"/>
      <c r="D669" s="3"/>
      <c r="E669" s="4"/>
      <c r="F669" s="4"/>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row>
    <row r="670" spans="1:35" ht="15.75" customHeight="1">
      <c r="A670" s="3"/>
      <c r="B670" s="3"/>
      <c r="C670" s="3"/>
      <c r="D670" s="3"/>
      <c r="E670" s="4"/>
      <c r="F670" s="4"/>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row>
    <row r="671" spans="1:35" ht="15.75" customHeight="1">
      <c r="A671" s="3"/>
      <c r="B671" s="3"/>
      <c r="C671" s="3"/>
      <c r="D671" s="3"/>
      <c r="E671" s="4"/>
      <c r="F671" s="4"/>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row>
    <row r="672" spans="1:35" ht="15.75" customHeight="1">
      <c r="A672" s="3"/>
      <c r="B672" s="3"/>
      <c r="C672" s="3"/>
      <c r="D672" s="3"/>
      <c r="E672" s="4"/>
      <c r="F672" s="4"/>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row>
    <row r="673" spans="1:35" ht="15.75" customHeight="1">
      <c r="A673" s="3"/>
      <c r="B673" s="3"/>
      <c r="C673" s="3"/>
      <c r="D673" s="3"/>
      <c r="E673" s="4"/>
      <c r="F673" s="4"/>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row>
    <row r="674" spans="1:35" ht="15.75" customHeight="1">
      <c r="A674" s="3"/>
      <c r="B674" s="3"/>
      <c r="C674" s="3"/>
      <c r="D674" s="3"/>
      <c r="E674" s="4"/>
      <c r="F674" s="4"/>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row>
    <row r="675" spans="1:35" ht="15.75" customHeight="1">
      <c r="A675" s="3"/>
      <c r="B675" s="3"/>
      <c r="C675" s="3"/>
      <c r="D675" s="3"/>
      <c r="E675" s="4"/>
      <c r="F675" s="4"/>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row>
    <row r="676" spans="1:35" ht="15.75" customHeight="1">
      <c r="A676" s="3"/>
      <c r="B676" s="3"/>
      <c r="C676" s="3"/>
      <c r="D676" s="3"/>
      <c r="E676" s="4"/>
      <c r="F676" s="4"/>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row>
    <row r="677" spans="1:35" ht="15.75" customHeight="1">
      <c r="A677" s="3"/>
      <c r="B677" s="3"/>
      <c r="C677" s="3"/>
      <c r="D677" s="3"/>
      <c r="E677" s="4"/>
      <c r="F677" s="4"/>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row>
    <row r="678" spans="1:35" ht="15.75" customHeight="1">
      <c r="A678" s="3"/>
      <c r="B678" s="3"/>
      <c r="C678" s="3"/>
      <c r="D678" s="3"/>
      <c r="E678" s="4"/>
      <c r="F678" s="4"/>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row>
    <row r="679" spans="1:35" ht="15.75" customHeight="1">
      <c r="A679" s="3"/>
      <c r="B679" s="3"/>
      <c r="C679" s="3"/>
      <c r="D679" s="3"/>
      <c r="E679" s="4"/>
      <c r="F679" s="4"/>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row>
    <row r="680" spans="1:35" ht="15.75" customHeight="1">
      <c r="A680" s="3"/>
      <c r="B680" s="3"/>
      <c r="C680" s="3"/>
      <c r="D680" s="3"/>
      <c r="E680" s="4"/>
      <c r="F680" s="4"/>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row>
    <row r="681" spans="1:35" ht="15.75" customHeight="1">
      <c r="A681" s="3"/>
      <c r="B681" s="3"/>
      <c r="C681" s="3"/>
      <c r="D681" s="3"/>
      <c r="E681" s="4"/>
      <c r="F681" s="4"/>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row>
    <row r="682" spans="1:35" ht="15.75" customHeight="1">
      <c r="A682" s="3"/>
      <c r="B682" s="3"/>
      <c r="C682" s="3"/>
      <c r="D682" s="3"/>
      <c r="E682" s="4"/>
      <c r="F682" s="4"/>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row>
    <row r="683" spans="1:35" ht="15.75" customHeight="1">
      <c r="A683" s="3"/>
      <c r="B683" s="3"/>
      <c r="C683" s="3"/>
      <c r="D683" s="3"/>
      <c r="E683" s="4"/>
      <c r="F683" s="4"/>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row>
    <row r="684" spans="1:35" ht="15.75" customHeight="1">
      <c r="A684" s="3"/>
      <c r="B684" s="3"/>
      <c r="C684" s="3"/>
      <c r="D684" s="3"/>
      <c r="E684" s="4"/>
      <c r="F684" s="4"/>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row>
    <row r="685" spans="1:35" ht="15.75" customHeight="1">
      <c r="A685" s="3"/>
      <c r="B685" s="3"/>
      <c r="C685" s="3"/>
      <c r="D685" s="3"/>
      <c r="E685" s="4"/>
      <c r="F685" s="4"/>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row>
    <row r="686" spans="1:35" ht="15.75" customHeight="1">
      <c r="A686" s="3"/>
      <c r="B686" s="3"/>
      <c r="C686" s="3"/>
      <c r="D686" s="3"/>
      <c r="E686" s="4"/>
      <c r="F686" s="4"/>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row>
    <row r="687" spans="1:35" ht="15.75" customHeight="1">
      <c r="A687" s="3"/>
      <c r="B687" s="3"/>
      <c r="C687" s="3"/>
      <c r="D687" s="3"/>
      <c r="E687" s="4"/>
      <c r="F687" s="4"/>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row>
    <row r="688" spans="1:35" ht="15.75" customHeight="1">
      <c r="A688" s="3"/>
      <c r="B688" s="3"/>
      <c r="C688" s="3"/>
      <c r="D688" s="3"/>
      <c r="E688" s="4"/>
      <c r="F688" s="4"/>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row>
    <row r="689" spans="1:35" ht="15.75" customHeight="1">
      <c r="A689" s="3"/>
      <c r="B689" s="3"/>
      <c r="C689" s="3"/>
      <c r="D689" s="3"/>
      <c r="E689" s="4"/>
      <c r="F689" s="4"/>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row>
    <row r="690" spans="1:35" ht="15.75" customHeight="1">
      <c r="A690" s="3"/>
      <c r="B690" s="3"/>
      <c r="C690" s="3"/>
      <c r="D690" s="3"/>
      <c r="E690" s="4"/>
      <c r="F690" s="4"/>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row>
    <row r="691" spans="1:35" ht="15.75" customHeight="1">
      <c r="A691" s="3"/>
      <c r="B691" s="3"/>
      <c r="C691" s="3"/>
      <c r="D691" s="3"/>
      <c r="E691" s="4"/>
      <c r="F691" s="4"/>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row>
    <row r="692" spans="1:35" ht="15.75" customHeight="1">
      <c r="A692" s="3"/>
      <c r="B692" s="3"/>
      <c r="C692" s="3"/>
      <c r="D692" s="3"/>
      <c r="E692" s="4"/>
      <c r="F692" s="4"/>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row>
    <row r="693" spans="1:35" ht="15.75" customHeight="1">
      <c r="A693" s="3"/>
      <c r="B693" s="3"/>
      <c r="C693" s="3"/>
      <c r="D693" s="3"/>
      <c r="E693" s="4"/>
      <c r="F693" s="4"/>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row>
    <row r="694" spans="1:35" ht="15.75" customHeight="1">
      <c r="A694" s="3"/>
      <c r="B694" s="3"/>
      <c r="C694" s="3"/>
      <c r="D694" s="3"/>
      <c r="E694" s="4"/>
      <c r="F694" s="4"/>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row>
    <row r="695" spans="1:35" ht="15.75" customHeight="1">
      <c r="A695" s="3"/>
      <c r="B695" s="3"/>
      <c r="C695" s="3"/>
      <c r="D695" s="3"/>
      <c r="E695" s="4"/>
      <c r="F695" s="4"/>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row>
    <row r="696" spans="1:35" ht="15.75" customHeight="1">
      <c r="A696" s="3"/>
      <c r="B696" s="3"/>
      <c r="C696" s="3"/>
      <c r="D696" s="3"/>
      <c r="E696" s="4"/>
      <c r="F696" s="4"/>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row>
    <row r="697" spans="1:35" ht="15.75" customHeight="1">
      <c r="A697" s="3"/>
      <c r="B697" s="3"/>
      <c r="C697" s="3"/>
      <c r="D697" s="3"/>
      <c r="E697" s="4"/>
      <c r="F697" s="4"/>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row>
    <row r="698" spans="1:35" ht="15.75" customHeight="1">
      <c r="A698" s="3"/>
      <c r="B698" s="3"/>
      <c r="C698" s="3"/>
      <c r="D698" s="3"/>
      <c r="E698" s="4"/>
      <c r="F698" s="4"/>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row>
    <row r="699" spans="1:35" ht="15.75" customHeight="1">
      <c r="A699" s="3"/>
      <c r="B699" s="3"/>
      <c r="C699" s="3"/>
      <c r="D699" s="3"/>
      <c r="E699" s="4"/>
      <c r="F699" s="4"/>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row>
    <row r="700" spans="1:35" ht="15.75" customHeight="1">
      <c r="A700" s="3"/>
      <c r="B700" s="3"/>
      <c r="C700" s="3"/>
      <c r="D700" s="3"/>
      <c r="E700" s="4"/>
      <c r="F700" s="4"/>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row>
    <row r="701" spans="1:35" ht="15.75" customHeight="1">
      <c r="A701" s="3"/>
      <c r="B701" s="3"/>
      <c r="C701" s="3"/>
      <c r="D701" s="3"/>
      <c r="E701" s="4"/>
      <c r="F701" s="4"/>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row>
    <row r="702" spans="1:35" ht="15.75" customHeight="1">
      <c r="A702" s="3"/>
      <c r="B702" s="3"/>
      <c r="C702" s="3"/>
      <c r="D702" s="3"/>
      <c r="E702" s="4"/>
      <c r="F702" s="4"/>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row>
    <row r="703" spans="1:35" ht="15.75" customHeight="1">
      <c r="A703" s="3"/>
      <c r="B703" s="3"/>
      <c r="C703" s="3"/>
      <c r="D703" s="3"/>
      <c r="E703" s="4"/>
      <c r="F703" s="4"/>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row>
    <row r="704" spans="1:35" ht="15.75" customHeight="1">
      <c r="A704" s="3"/>
      <c r="B704" s="3"/>
      <c r="C704" s="3"/>
      <c r="D704" s="3"/>
      <c r="E704" s="4"/>
      <c r="F704" s="4"/>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row>
    <row r="705" spans="1:35" ht="15.75" customHeight="1">
      <c r="A705" s="3"/>
      <c r="B705" s="3"/>
      <c r="C705" s="3"/>
      <c r="D705" s="3"/>
      <c r="E705" s="4"/>
      <c r="F705" s="4"/>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row>
    <row r="706" spans="1:35" ht="15.75" customHeight="1">
      <c r="A706" s="3"/>
      <c r="B706" s="3"/>
      <c r="C706" s="3"/>
      <c r="D706" s="3"/>
      <c r="E706" s="4"/>
      <c r="F706" s="4"/>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row>
    <row r="707" spans="1:35" ht="15.75" customHeight="1">
      <c r="A707" s="3"/>
      <c r="B707" s="3"/>
      <c r="C707" s="3"/>
      <c r="D707" s="3"/>
      <c r="E707" s="4"/>
      <c r="F707" s="4"/>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row>
    <row r="708" spans="1:35" ht="15.75" customHeight="1">
      <c r="A708" s="3"/>
      <c r="B708" s="3"/>
      <c r="C708" s="3"/>
      <c r="D708" s="3"/>
      <c r="E708" s="4"/>
      <c r="F708" s="4"/>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row>
    <row r="709" spans="1:35" ht="15.75" customHeight="1">
      <c r="A709" s="3"/>
      <c r="B709" s="3"/>
      <c r="C709" s="3"/>
      <c r="D709" s="3"/>
      <c r="E709" s="4"/>
      <c r="F709" s="4"/>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row>
    <row r="710" spans="1:35" ht="15.75" customHeight="1">
      <c r="A710" s="3"/>
      <c r="B710" s="3"/>
      <c r="C710" s="3"/>
      <c r="D710" s="3"/>
      <c r="E710" s="4"/>
      <c r="F710" s="4"/>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row>
    <row r="711" spans="1:35" ht="15.75" customHeight="1">
      <c r="A711" s="3"/>
      <c r="B711" s="3"/>
      <c r="C711" s="3"/>
      <c r="D711" s="3"/>
      <c r="E711" s="4"/>
      <c r="F711" s="4"/>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row>
    <row r="712" spans="1:35" ht="15.75" customHeight="1">
      <c r="A712" s="3"/>
      <c r="B712" s="3"/>
      <c r="C712" s="3"/>
      <c r="D712" s="3"/>
      <c r="E712" s="4"/>
      <c r="F712" s="4"/>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row>
    <row r="713" spans="1:35" ht="15.75" customHeight="1">
      <c r="A713" s="3"/>
      <c r="B713" s="3"/>
      <c r="C713" s="3"/>
      <c r="D713" s="3"/>
      <c r="E713" s="4"/>
      <c r="F713" s="4"/>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row>
    <row r="714" spans="1:35" ht="15.75" customHeight="1">
      <c r="A714" s="3"/>
      <c r="B714" s="3"/>
      <c r="C714" s="3"/>
      <c r="D714" s="3"/>
      <c r="E714" s="4"/>
      <c r="F714" s="4"/>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row>
    <row r="715" spans="1:35" ht="15.75" customHeight="1">
      <c r="A715" s="3"/>
      <c r="B715" s="3"/>
      <c r="C715" s="3"/>
      <c r="D715" s="3"/>
      <c r="E715" s="4"/>
      <c r="F715" s="4"/>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row>
    <row r="716" spans="1:35" ht="15.75" customHeight="1">
      <c r="A716" s="3"/>
      <c r="B716" s="3"/>
      <c r="C716" s="3"/>
      <c r="D716" s="3"/>
      <c r="E716" s="4"/>
      <c r="F716" s="4"/>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row>
    <row r="717" spans="1:35" ht="15.75" customHeight="1">
      <c r="A717" s="3"/>
      <c r="B717" s="3"/>
      <c r="C717" s="3"/>
      <c r="D717" s="3"/>
      <c r="E717" s="4"/>
      <c r="F717" s="4"/>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row>
    <row r="718" spans="1:35" ht="15.75" customHeight="1">
      <c r="A718" s="3"/>
      <c r="B718" s="3"/>
      <c r="C718" s="3"/>
      <c r="D718" s="3"/>
      <c r="E718" s="4"/>
      <c r="F718" s="4"/>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row>
    <row r="719" spans="1:35" ht="15.75" customHeight="1">
      <c r="A719" s="3"/>
      <c r="B719" s="3"/>
      <c r="C719" s="3"/>
      <c r="D719" s="3"/>
      <c r="E719" s="4"/>
      <c r="F719" s="4"/>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row>
    <row r="720" spans="1:35" ht="15.75" customHeight="1">
      <c r="A720" s="3"/>
      <c r="B720" s="3"/>
      <c r="C720" s="3"/>
      <c r="D720" s="3"/>
      <c r="E720" s="4"/>
      <c r="F720" s="4"/>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row>
    <row r="721" spans="1:35" ht="15.75" customHeight="1">
      <c r="A721" s="3"/>
      <c r="B721" s="3"/>
      <c r="C721" s="3"/>
      <c r="D721" s="3"/>
      <c r="E721" s="4"/>
      <c r="F721" s="4"/>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row>
    <row r="722" spans="1:35" ht="15.75" customHeight="1">
      <c r="A722" s="3"/>
      <c r="B722" s="3"/>
      <c r="C722" s="3"/>
      <c r="D722" s="3"/>
      <c r="E722" s="4"/>
      <c r="F722" s="4"/>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row>
    <row r="723" spans="1:35" ht="15.75" customHeight="1">
      <c r="A723" s="3"/>
      <c r="B723" s="3"/>
      <c r="C723" s="3"/>
      <c r="D723" s="3"/>
      <c r="E723" s="4"/>
      <c r="F723" s="4"/>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row>
    <row r="724" spans="1:35" ht="15.75" customHeight="1">
      <c r="A724" s="3"/>
      <c r="B724" s="3"/>
      <c r="C724" s="3"/>
      <c r="D724" s="3"/>
      <c r="E724" s="4"/>
      <c r="F724" s="4"/>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row>
    <row r="725" spans="1:35" ht="15.75" customHeight="1">
      <c r="A725" s="3"/>
      <c r="B725" s="3"/>
      <c r="C725" s="3"/>
      <c r="D725" s="3"/>
      <c r="E725" s="4"/>
      <c r="F725" s="4"/>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row>
    <row r="726" spans="1:35" ht="15.75" customHeight="1">
      <c r="A726" s="3"/>
      <c r="B726" s="3"/>
      <c r="C726" s="3"/>
      <c r="D726" s="3"/>
      <c r="E726" s="4"/>
      <c r="F726" s="4"/>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row>
    <row r="727" spans="1:35" ht="15.75" customHeight="1">
      <c r="A727" s="3"/>
      <c r="B727" s="3"/>
      <c r="C727" s="3"/>
      <c r="D727" s="3"/>
      <c r="E727" s="4"/>
      <c r="F727" s="4"/>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row>
    <row r="728" spans="1:35" ht="15.75" customHeight="1">
      <c r="A728" s="3"/>
      <c r="B728" s="3"/>
      <c r="C728" s="3"/>
      <c r="D728" s="3"/>
      <c r="E728" s="4"/>
      <c r="F728" s="4"/>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row>
    <row r="729" spans="1:35" ht="15.75" customHeight="1">
      <c r="A729" s="3"/>
      <c r="B729" s="3"/>
      <c r="C729" s="3"/>
      <c r="D729" s="3"/>
      <c r="E729" s="4"/>
      <c r="F729" s="4"/>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row>
    <row r="730" spans="1:35" ht="15.75" customHeight="1">
      <c r="A730" s="3"/>
      <c r="B730" s="3"/>
      <c r="C730" s="3"/>
      <c r="D730" s="3"/>
      <c r="E730" s="4"/>
      <c r="F730" s="4"/>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row>
    <row r="731" spans="1:35" ht="15.75" customHeight="1">
      <c r="A731" s="3"/>
      <c r="B731" s="3"/>
      <c r="C731" s="3"/>
      <c r="D731" s="3"/>
      <c r="E731" s="4"/>
      <c r="F731" s="4"/>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row>
    <row r="732" spans="1:35" ht="15.75" customHeight="1">
      <c r="A732" s="3"/>
      <c r="B732" s="3"/>
      <c r="C732" s="3"/>
      <c r="D732" s="3"/>
      <c r="E732" s="4"/>
      <c r="F732" s="4"/>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row>
    <row r="733" spans="1:35" ht="15.75" customHeight="1">
      <c r="A733" s="3"/>
      <c r="B733" s="3"/>
      <c r="C733" s="3"/>
      <c r="D733" s="3"/>
      <c r="E733" s="4"/>
      <c r="F733" s="4"/>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row>
    <row r="734" spans="1:35" ht="15.75" customHeight="1">
      <c r="A734" s="3"/>
      <c r="B734" s="3"/>
      <c r="C734" s="3"/>
      <c r="D734" s="3"/>
      <c r="E734" s="4"/>
      <c r="F734" s="4"/>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row>
    <row r="735" spans="1:35" ht="15.75" customHeight="1">
      <c r="A735" s="3"/>
      <c r="B735" s="3"/>
      <c r="C735" s="3"/>
      <c r="D735" s="3"/>
      <c r="E735" s="4"/>
      <c r="F735" s="4"/>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row>
    <row r="736" spans="1:35" ht="15.75" customHeight="1">
      <c r="A736" s="3"/>
      <c r="B736" s="3"/>
      <c r="C736" s="3"/>
      <c r="D736" s="3"/>
      <c r="E736" s="4"/>
      <c r="F736" s="4"/>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row>
    <row r="737" spans="1:35" ht="15.75" customHeight="1">
      <c r="A737" s="3"/>
      <c r="B737" s="3"/>
      <c r="C737" s="3"/>
      <c r="D737" s="3"/>
      <c r="E737" s="4"/>
      <c r="F737" s="4"/>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row>
    <row r="738" spans="1:35" ht="15.75" customHeight="1">
      <c r="A738" s="3"/>
      <c r="B738" s="3"/>
      <c r="C738" s="3"/>
      <c r="D738" s="3"/>
      <c r="E738" s="4"/>
      <c r="F738" s="4"/>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row>
    <row r="739" spans="1:35" ht="15.75" customHeight="1">
      <c r="A739" s="3"/>
      <c r="B739" s="3"/>
      <c r="C739" s="3"/>
      <c r="D739" s="3"/>
      <c r="E739" s="4"/>
      <c r="F739" s="4"/>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row>
    <row r="740" spans="1:35" ht="15.75" customHeight="1">
      <c r="A740" s="3"/>
      <c r="B740" s="3"/>
      <c r="C740" s="3"/>
      <c r="D740" s="3"/>
      <c r="E740" s="4"/>
      <c r="F740" s="4"/>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row>
    <row r="741" spans="1:35" ht="15.75" customHeight="1">
      <c r="A741" s="3"/>
      <c r="B741" s="3"/>
      <c r="C741" s="3"/>
      <c r="D741" s="3"/>
      <c r="E741" s="4"/>
      <c r="F741" s="4"/>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row>
    <row r="742" spans="1:35" ht="15.75" customHeight="1">
      <c r="A742" s="3"/>
      <c r="B742" s="3"/>
      <c r="C742" s="3"/>
      <c r="D742" s="3"/>
      <c r="E742" s="4"/>
      <c r="F742" s="4"/>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row>
    <row r="743" spans="1:35" ht="15.75" customHeight="1">
      <c r="A743" s="3"/>
      <c r="B743" s="3"/>
      <c r="C743" s="3"/>
      <c r="D743" s="3"/>
      <c r="E743" s="4"/>
      <c r="F743" s="4"/>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row>
    <row r="744" spans="1:35" ht="15.75" customHeight="1">
      <c r="A744" s="3"/>
      <c r="B744" s="3"/>
      <c r="C744" s="3"/>
      <c r="D744" s="3"/>
      <c r="E744" s="4"/>
      <c r="F744" s="4"/>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row>
    <row r="745" spans="1:35" ht="15.75" customHeight="1">
      <c r="A745" s="3"/>
      <c r="B745" s="3"/>
      <c r="C745" s="3"/>
      <c r="D745" s="3"/>
      <c r="E745" s="4"/>
      <c r="F745" s="4"/>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row>
    <row r="746" spans="1:35" ht="15.75" customHeight="1">
      <c r="A746" s="3"/>
      <c r="B746" s="3"/>
      <c r="C746" s="3"/>
      <c r="D746" s="3"/>
      <c r="E746" s="4"/>
      <c r="F746" s="4"/>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row>
    <row r="747" spans="1:35" ht="15.75" customHeight="1">
      <c r="A747" s="3"/>
      <c r="B747" s="3"/>
      <c r="C747" s="3"/>
      <c r="D747" s="3"/>
      <c r="E747" s="4"/>
      <c r="F747" s="4"/>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row>
    <row r="748" spans="1:35" ht="15.75" customHeight="1">
      <c r="A748" s="3"/>
      <c r="B748" s="3"/>
      <c r="C748" s="3"/>
      <c r="D748" s="3"/>
      <c r="E748" s="4"/>
      <c r="F748" s="4"/>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row>
    <row r="749" spans="1:35" ht="15.75" customHeight="1">
      <c r="A749" s="3"/>
      <c r="B749" s="3"/>
      <c r="C749" s="3"/>
      <c r="D749" s="3"/>
      <c r="E749" s="4"/>
      <c r="F749" s="4"/>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row>
    <row r="750" spans="1:35" ht="15.75" customHeight="1">
      <c r="A750" s="3"/>
      <c r="B750" s="3"/>
      <c r="C750" s="3"/>
      <c r="D750" s="3"/>
      <c r="E750" s="4"/>
      <c r="F750" s="4"/>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row>
    <row r="751" spans="1:35" ht="15.75" customHeight="1">
      <c r="A751" s="3"/>
      <c r="B751" s="3"/>
      <c r="C751" s="3"/>
      <c r="D751" s="3"/>
      <c r="E751" s="4"/>
      <c r="F751" s="4"/>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row>
    <row r="752" spans="1:35" ht="15.75" customHeight="1">
      <c r="A752" s="3"/>
      <c r="B752" s="3"/>
      <c r="C752" s="3"/>
      <c r="D752" s="3"/>
      <c r="E752" s="4"/>
      <c r="F752" s="4"/>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row>
    <row r="753" spans="1:35" ht="15.75" customHeight="1">
      <c r="A753" s="3"/>
      <c r="B753" s="3"/>
      <c r="C753" s="3"/>
      <c r="D753" s="3"/>
      <c r="E753" s="4"/>
      <c r="F753" s="4"/>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row>
    <row r="754" spans="1:35" ht="15.75" customHeight="1">
      <c r="A754" s="3"/>
      <c r="B754" s="3"/>
      <c r="C754" s="3"/>
      <c r="D754" s="3"/>
      <c r="E754" s="4"/>
      <c r="F754" s="4"/>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row>
    <row r="755" spans="1:35" ht="15.75" customHeight="1">
      <c r="A755" s="3"/>
      <c r="B755" s="3"/>
      <c r="C755" s="3"/>
      <c r="D755" s="3"/>
      <c r="E755" s="4"/>
      <c r="F755" s="4"/>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row>
    <row r="756" spans="1:35" ht="15.75" customHeight="1">
      <c r="A756" s="3"/>
      <c r="B756" s="3"/>
      <c r="C756" s="3"/>
      <c r="D756" s="3"/>
      <c r="E756" s="4"/>
      <c r="F756" s="4"/>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row>
    <row r="757" spans="1:35" ht="15.75" customHeight="1">
      <c r="A757" s="3"/>
      <c r="B757" s="3"/>
      <c r="C757" s="3"/>
      <c r="D757" s="3"/>
      <c r="E757" s="4"/>
      <c r="F757" s="4"/>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row>
    <row r="758" spans="1:35" ht="15.75" customHeight="1">
      <c r="A758" s="3"/>
      <c r="B758" s="3"/>
      <c r="C758" s="3"/>
      <c r="D758" s="3"/>
      <c r="E758" s="4"/>
      <c r="F758" s="4"/>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row>
    <row r="759" spans="1:35" ht="15.75" customHeight="1">
      <c r="A759" s="3"/>
      <c r="B759" s="3"/>
      <c r="C759" s="3"/>
      <c r="D759" s="3"/>
      <c r="E759" s="4"/>
      <c r="F759" s="4"/>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row>
    <row r="760" spans="1:35" ht="15.75" customHeight="1">
      <c r="A760" s="3"/>
      <c r="B760" s="3"/>
      <c r="C760" s="3"/>
      <c r="D760" s="3"/>
      <c r="E760" s="4"/>
      <c r="F760" s="4"/>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row>
    <row r="761" spans="1:35" ht="15.75" customHeight="1">
      <c r="A761" s="3"/>
      <c r="B761" s="3"/>
      <c r="C761" s="3"/>
      <c r="D761" s="3"/>
      <c r="E761" s="4"/>
      <c r="F761" s="4"/>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row>
    <row r="762" spans="1:35" ht="15.75" customHeight="1">
      <c r="A762" s="3"/>
      <c r="B762" s="3"/>
      <c r="C762" s="3"/>
      <c r="D762" s="3"/>
      <c r="E762" s="4"/>
      <c r="F762" s="4"/>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row>
    <row r="763" spans="1:35" ht="15.75" customHeight="1">
      <c r="A763" s="3"/>
      <c r="B763" s="3"/>
      <c r="C763" s="3"/>
      <c r="D763" s="3"/>
      <c r="E763" s="4"/>
      <c r="F763" s="4"/>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row>
    <row r="764" spans="1:35" ht="15.75" customHeight="1">
      <c r="A764" s="3"/>
      <c r="B764" s="3"/>
      <c r="C764" s="3"/>
      <c r="D764" s="3"/>
      <c r="E764" s="4"/>
      <c r="F764" s="4"/>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row>
    <row r="765" spans="1:35" ht="15.75" customHeight="1">
      <c r="A765" s="3"/>
      <c r="B765" s="3"/>
      <c r="C765" s="3"/>
      <c r="D765" s="3"/>
      <c r="E765" s="4"/>
      <c r="F765" s="4"/>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row>
    <row r="766" spans="1:35" ht="15.75" customHeight="1">
      <c r="A766" s="3"/>
      <c r="B766" s="3"/>
      <c r="C766" s="3"/>
      <c r="D766" s="3"/>
      <c r="E766" s="4"/>
      <c r="F766" s="4"/>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row>
    <row r="767" spans="1:35" ht="15.75" customHeight="1">
      <c r="A767" s="3"/>
      <c r="B767" s="3"/>
      <c r="C767" s="3"/>
      <c r="D767" s="3"/>
      <c r="E767" s="4"/>
      <c r="F767" s="4"/>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row>
    <row r="768" spans="1:35" ht="15.75" customHeight="1">
      <c r="A768" s="3"/>
      <c r="B768" s="3"/>
      <c r="C768" s="3"/>
      <c r="D768" s="3"/>
      <c r="E768" s="4"/>
      <c r="F768" s="4"/>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row>
    <row r="769" spans="1:35" ht="15.75" customHeight="1">
      <c r="A769" s="3"/>
      <c r="B769" s="3"/>
      <c r="C769" s="3"/>
      <c r="D769" s="3"/>
      <c r="E769" s="4"/>
      <c r="F769" s="4"/>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row>
    <row r="770" spans="1:35" ht="15.75" customHeight="1">
      <c r="A770" s="3"/>
      <c r="B770" s="3"/>
      <c r="C770" s="3"/>
      <c r="D770" s="3"/>
      <c r="E770" s="4"/>
      <c r="F770" s="4"/>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row>
    <row r="771" spans="1:35" ht="15.75" customHeight="1">
      <c r="A771" s="3"/>
      <c r="B771" s="3"/>
      <c r="C771" s="3"/>
      <c r="D771" s="3"/>
      <c r="E771" s="4"/>
      <c r="F771" s="4"/>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row>
    <row r="772" spans="1:35" ht="15.75" customHeight="1">
      <c r="A772" s="3"/>
      <c r="B772" s="3"/>
      <c r="C772" s="3"/>
      <c r="D772" s="3"/>
      <c r="E772" s="4"/>
      <c r="F772" s="4"/>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row>
    <row r="773" spans="1:35" ht="15.75" customHeight="1">
      <c r="A773" s="3"/>
      <c r="B773" s="3"/>
      <c r="C773" s="3"/>
      <c r="D773" s="3"/>
      <c r="E773" s="4"/>
      <c r="F773" s="4"/>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row>
    <row r="774" spans="1:35" ht="15.75" customHeight="1">
      <c r="A774" s="3"/>
      <c r="B774" s="3"/>
      <c r="C774" s="3"/>
      <c r="D774" s="3"/>
      <c r="E774" s="4"/>
      <c r="F774" s="4"/>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row>
    <row r="775" spans="1:35" ht="15.75" customHeight="1">
      <c r="A775" s="3"/>
      <c r="B775" s="3"/>
      <c r="C775" s="3"/>
      <c r="D775" s="3"/>
      <c r="E775" s="4"/>
      <c r="F775" s="4"/>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row>
    <row r="776" spans="1:35" ht="15.75" customHeight="1">
      <c r="A776" s="3"/>
      <c r="B776" s="3"/>
      <c r="C776" s="3"/>
      <c r="D776" s="3"/>
      <c r="E776" s="4"/>
      <c r="F776" s="4"/>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row>
    <row r="777" spans="1:35" ht="15.75" customHeight="1">
      <c r="A777" s="3"/>
      <c r="B777" s="3"/>
      <c r="C777" s="3"/>
      <c r="D777" s="3"/>
      <c r="E777" s="4"/>
      <c r="F777" s="4"/>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row>
    <row r="778" spans="1:35" ht="15.75" customHeight="1">
      <c r="A778" s="3"/>
      <c r="B778" s="3"/>
      <c r="C778" s="3"/>
      <c r="D778" s="3"/>
      <c r="E778" s="4"/>
      <c r="F778" s="4"/>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row>
    <row r="779" spans="1:35" ht="15.75" customHeight="1">
      <c r="A779" s="3"/>
      <c r="B779" s="3"/>
      <c r="C779" s="3"/>
      <c r="D779" s="3"/>
      <c r="E779" s="4"/>
      <c r="F779" s="4"/>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row>
    <row r="780" spans="1:35" ht="15.75" customHeight="1">
      <c r="A780" s="3"/>
      <c r="B780" s="3"/>
      <c r="C780" s="3"/>
      <c r="D780" s="3"/>
      <c r="E780" s="4"/>
      <c r="F780" s="4"/>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row>
    <row r="781" spans="1:35" ht="15.75" customHeight="1">
      <c r="A781" s="3"/>
      <c r="B781" s="3"/>
      <c r="C781" s="3"/>
      <c r="D781" s="3"/>
      <c r="E781" s="4"/>
      <c r="F781" s="4"/>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row>
    <row r="782" spans="1:35" ht="15.75" customHeight="1">
      <c r="A782" s="3"/>
      <c r="B782" s="3"/>
      <c r="C782" s="3"/>
      <c r="D782" s="3"/>
      <c r="E782" s="4"/>
      <c r="F782" s="4"/>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row>
    <row r="783" spans="1:35" ht="15.75" customHeight="1">
      <c r="A783" s="3"/>
      <c r="B783" s="3"/>
      <c r="C783" s="3"/>
      <c r="D783" s="3"/>
      <c r="E783" s="4"/>
      <c r="F783" s="4"/>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row>
    <row r="784" spans="1:35" ht="15.75" customHeight="1">
      <c r="A784" s="3"/>
      <c r="B784" s="3"/>
      <c r="C784" s="3"/>
      <c r="D784" s="3"/>
      <c r="E784" s="4"/>
      <c r="F784" s="4"/>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row>
    <row r="785" spans="1:35" ht="15.75" customHeight="1">
      <c r="A785" s="3"/>
      <c r="B785" s="3"/>
      <c r="C785" s="3"/>
      <c r="D785" s="3"/>
      <c r="E785" s="4"/>
      <c r="F785" s="4"/>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row>
    <row r="786" spans="1:35" ht="15.75" customHeight="1">
      <c r="A786" s="3"/>
      <c r="B786" s="3"/>
      <c r="C786" s="3"/>
      <c r="D786" s="3"/>
      <c r="E786" s="4"/>
      <c r="F786" s="4"/>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row>
    <row r="787" spans="1:35" ht="15.75" customHeight="1">
      <c r="A787" s="3"/>
      <c r="B787" s="3"/>
      <c r="C787" s="3"/>
      <c r="D787" s="3"/>
      <c r="E787" s="4"/>
      <c r="F787" s="4"/>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row>
    <row r="788" spans="1:35" ht="15.75" customHeight="1">
      <c r="A788" s="3"/>
      <c r="B788" s="3"/>
      <c r="C788" s="3"/>
      <c r="D788" s="3"/>
      <c r="E788" s="4"/>
      <c r="F788" s="4"/>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row>
    <row r="789" spans="1:35" ht="15.75" customHeight="1">
      <c r="A789" s="3"/>
      <c r="B789" s="3"/>
      <c r="C789" s="3"/>
      <c r="D789" s="3"/>
      <c r="E789" s="4"/>
      <c r="F789" s="4"/>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row>
    <row r="790" spans="1:35" ht="15.75" customHeight="1">
      <c r="A790" s="3"/>
      <c r="B790" s="3"/>
      <c r="C790" s="3"/>
      <c r="D790" s="3"/>
      <c r="E790" s="4"/>
      <c r="F790" s="4"/>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row>
    <row r="791" spans="1:35" ht="15.75" customHeight="1">
      <c r="A791" s="3"/>
      <c r="B791" s="3"/>
      <c r="C791" s="3"/>
      <c r="D791" s="3"/>
      <c r="E791" s="4"/>
      <c r="F791" s="4"/>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row>
    <row r="792" spans="1:35" ht="15.75" customHeight="1">
      <c r="A792" s="3"/>
      <c r="B792" s="3"/>
      <c r="C792" s="3"/>
      <c r="D792" s="3"/>
      <c r="E792" s="4"/>
      <c r="F792" s="4"/>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row>
    <row r="793" spans="1:35" ht="15.75" customHeight="1">
      <c r="A793" s="3"/>
      <c r="B793" s="3"/>
      <c r="C793" s="3"/>
      <c r="D793" s="3"/>
      <c r="E793" s="4"/>
      <c r="F793" s="4"/>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row>
    <row r="794" spans="1:35" ht="15.75" customHeight="1">
      <c r="A794" s="3"/>
      <c r="B794" s="3"/>
      <c r="C794" s="3"/>
      <c r="D794" s="3"/>
      <c r="E794" s="4"/>
      <c r="F794" s="4"/>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row>
    <row r="795" spans="1:35" ht="15.75" customHeight="1">
      <c r="A795" s="3"/>
      <c r="B795" s="3"/>
      <c r="C795" s="3"/>
      <c r="D795" s="3"/>
      <c r="E795" s="4"/>
      <c r="F795" s="4"/>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row>
    <row r="796" spans="1:35" ht="15.75" customHeight="1">
      <c r="A796" s="3"/>
      <c r="B796" s="3"/>
      <c r="C796" s="3"/>
      <c r="D796" s="3"/>
      <c r="E796" s="4"/>
      <c r="F796" s="4"/>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row>
    <row r="797" spans="1:35" ht="15.75" customHeight="1">
      <c r="A797" s="3"/>
      <c r="B797" s="3"/>
      <c r="C797" s="3"/>
      <c r="D797" s="3"/>
      <c r="E797" s="4"/>
      <c r="F797" s="4"/>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row>
    <row r="798" spans="1:35" ht="15.75" customHeight="1">
      <c r="A798" s="3"/>
      <c r="B798" s="3"/>
      <c r="C798" s="3"/>
      <c r="D798" s="3"/>
      <c r="E798" s="4"/>
      <c r="F798" s="4"/>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row>
    <row r="799" spans="1:35" ht="15.75" customHeight="1">
      <c r="A799" s="3"/>
      <c r="B799" s="3"/>
      <c r="C799" s="3"/>
      <c r="D799" s="3"/>
      <c r="E799" s="4"/>
      <c r="F799" s="4"/>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row>
    <row r="800" spans="1:35" ht="15.75" customHeight="1">
      <c r="A800" s="3"/>
      <c r="B800" s="3"/>
      <c r="C800" s="3"/>
      <c r="D800" s="3"/>
      <c r="E800" s="4"/>
      <c r="F800" s="4"/>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row>
    <row r="801" spans="1:35" ht="15.75" customHeight="1">
      <c r="A801" s="3"/>
      <c r="B801" s="3"/>
      <c r="C801" s="3"/>
      <c r="D801" s="3"/>
      <c r="E801" s="4"/>
      <c r="F801" s="4"/>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row>
    <row r="802" spans="1:35" ht="15.75" customHeight="1">
      <c r="A802" s="3"/>
      <c r="B802" s="3"/>
      <c r="C802" s="3"/>
      <c r="D802" s="3"/>
      <c r="E802" s="4"/>
      <c r="F802" s="4"/>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row>
    <row r="803" spans="1:35" ht="15.75" customHeight="1">
      <c r="A803" s="3"/>
      <c r="B803" s="3"/>
      <c r="C803" s="3"/>
      <c r="D803" s="3"/>
      <c r="E803" s="4"/>
      <c r="F803" s="4"/>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row>
    <row r="804" spans="1:35" ht="15.75" customHeight="1">
      <c r="A804" s="3"/>
      <c r="B804" s="3"/>
      <c r="C804" s="3"/>
      <c r="D804" s="3"/>
      <c r="E804" s="4"/>
      <c r="F804" s="4"/>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row>
    <row r="805" spans="1:35" ht="15.75" customHeight="1">
      <c r="A805" s="3"/>
      <c r="B805" s="3"/>
      <c r="C805" s="3"/>
      <c r="D805" s="3"/>
      <c r="E805" s="4"/>
      <c r="F805" s="4"/>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row>
    <row r="806" spans="1:35" ht="15.75" customHeight="1">
      <c r="A806" s="3"/>
      <c r="B806" s="3"/>
      <c r="C806" s="3"/>
      <c r="D806" s="3"/>
      <c r="E806" s="4"/>
      <c r="F806" s="4"/>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row>
    <row r="807" spans="1:35" ht="15.75" customHeight="1">
      <c r="A807" s="3"/>
      <c r="B807" s="3"/>
      <c r="C807" s="3"/>
      <c r="D807" s="3"/>
      <c r="E807" s="4"/>
      <c r="F807" s="4"/>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row>
    <row r="808" spans="1:35" ht="15.75" customHeight="1">
      <c r="A808" s="3"/>
      <c r="B808" s="3"/>
      <c r="C808" s="3"/>
      <c r="D808" s="3"/>
      <c r="E808" s="4"/>
      <c r="F808" s="4"/>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row>
    <row r="809" spans="1:35" ht="15.75" customHeight="1">
      <c r="A809" s="3"/>
      <c r="B809" s="3"/>
      <c r="C809" s="3"/>
      <c r="D809" s="3"/>
      <c r="E809" s="4"/>
      <c r="F809" s="4"/>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row>
    <row r="810" spans="1:35" ht="15.75" customHeight="1">
      <c r="A810" s="3"/>
      <c r="B810" s="3"/>
      <c r="C810" s="3"/>
      <c r="D810" s="3"/>
      <c r="E810" s="4"/>
      <c r="F810" s="4"/>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row>
    <row r="811" spans="1:35" ht="15.75" customHeight="1">
      <c r="A811" s="3"/>
      <c r="B811" s="3"/>
      <c r="C811" s="3"/>
      <c r="D811" s="3"/>
      <c r="E811" s="4"/>
      <c r="F811" s="4"/>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row>
    <row r="812" spans="1:35" ht="15.75" customHeight="1">
      <c r="A812" s="3"/>
      <c r="B812" s="3"/>
      <c r="C812" s="3"/>
      <c r="D812" s="3"/>
      <c r="E812" s="4"/>
      <c r="F812" s="4"/>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row>
    <row r="813" spans="1:35" ht="15.75" customHeight="1">
      <c r="A813" s="3"/>
      <c r="B813" s="3"/>
      <c r="C813" s="3"/>
      <c r="D813" s="3"/>
      <c r="E813" s="4"/>
      <c r="F813" s="4"/>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row>
    <row r="814" spans="1:35" ht="15.75" customHeight="1">
      <c r="A814" s="3"/>
      <c r="B814" s="3"/>
      <c r="C814" s="3"/>
      <c r="D814" s="3"/>
      <c r="E814" s="4"/>
      <c r="F814" s="4"/>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row>
    <row r="815" spans="1:35" ht="15.75" customHeight="1">
      <c r="A815" s="3"/>
      <c r="B815" s="3"/>
      <c r="C815" s="3"/>
      <c r="D815" s="3"/>
      <c r="E815" s="4"/>
      <c r="F815" s="4"/>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row>
    <row r="816" spans="1:35" ht="15.75" customHeight="1">
      <c r="A816" s="3"/>
      <c r="B816" s="3"/>
      <c r="C816" s="3"/>
      <c r="D816" s="3"/>
      <c r="E816" s="4"/>
      <c r="F816" s="4"/>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row>
    <row r="817" spans="1:35" ht="15.75" customHeight="1">
      <c r="A817" s="3"/>
      <c r="B817" s="3"/>
      <c r="C817" s="3"/>
      <c r="D817" s="3"/>
      <c r="E817" s="4"/>
      <c r="F817" s="4"/>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row>
    <row r="818" spans="1:35" ht="15.75" customHeight="1">
      <c r="A818" s="3"/>
      <c r="B818" s="3"/>
      <c r="C818" s="3"/>
      <c r="D818" s="3"/>
      <c r="E818" s="4"/>
      <c r="F818" s="4"/>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row>
    <row r="819" spans="1:35" ht="15.75" customHeight="1">
      <c r="A819" s="3"/>
      <c r="B819" s="3"/>
      <c r="C819" s="3"/>
      <c r="D819" s="3"/>
      <c r="E819" s="4"/>
      <c r="F819" s="4"/>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row>
    <row r="820" spans="1:35" ht="15.75" customHeight="1">
      <c r="A820" s="3"/>
      <c r="B820" s="3"/>
      <c r="C820" s="3"/>
      <c r="D820" s="3"/>
      <c r="E820" s="4"/>
      <c r="F820" s="4"/>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row>
    <row r="821" spans="1:35" ht="15.75" customHeight="1">
      <c r="A821" s="3"/>
      <c r="B821" s="3"/>
      <c r="C821" s="3"/>
      <c r="D821" s="3"/>
      <c r="E821" s="4"/>
      <c r="F821" s="4"/>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row>
    <row r="822" spans="1:35" ht="15.75" customHeight="1">
      <c r="A822" s="3"/>
      <c r="B822" s="3"/>
      <c r="C822" s="3"/>
      <c r="D822" s="3"/>
      <c r="E822" s="4"/>
      <c r="F822" s="4"/>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row>
    <row r="823" spans="1:35" ht="15.75" customHeight="1">
      <c r="A823" s="3"/>
      <c r="B823" s="3"/>
      <c r="C823" s="3"/>
      <c r="D823" s="3"/>
      <c r="E823" s="4"/>
      <c r="F823" s="4"/>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row>
    <row r="824" spans="1:35" ht="15.75" customHeight="1">
      <c r="A824" s="3"/>
      <c r="B824" s="3"/>
      <c r="C824" s="3"/>
      <c r="D824" s="3"/>
      <c r="E824" s="4"/>
      <c r="F824" s="4"/>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row>
    <row r="825" spans="1:35" ht="15.75" customHeight="1">
      <c r="A825" s="3"/>
      <c r="B825" s="3"/>
      <c r="C825" s="3"/>
      <c r="D825" s="3"/>
      <c r="E825" s="4"/>
      <c r="F825" s="4"/>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row>
    <row r="826" spans="1:35" ht="15.75" customHeight="1">
      <c r="A826" s="3"/>
      <c r="B826" s="3"/>
      <c r="C826" s="3"/>
      <c r="D826" s="3"/>
      <c r="E826" s="4"/>
      <c r="F826" s="4"/>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row>
    <row r="827" spans="1:35" ht="15.75" customHeight="1">
      <c r="A827" s="3"/>
      <c r="B827" s="3"/>
      <c r="C827" s="3"/>
      <c r="D827" s="3"/>
      <c r="E827" s="4"/>
      <c r="F827" s="4"/>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row>
    <row r="828" spans="1:35" ht="15.75" customHeight="1">
      <c r="A828" s="3"/>
      <c r="B828" s="3"/>
      <c r="C828" s="3"/>
      <c r="D828" s="3"/>
      <c r="E828" s="4"/>
      <c r="F828" s="4"/>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row>
    <row r="829" spans="1:35" ht="15.75" customHeight="1">
      <c r="A829" s="3"/>
      <c r="B829" s="3"/>
      <c r="C829" s="3"/>
      <c r="D829" s="3"/>
      <c r="E829" s="4"/>
      <c r="F829" s="4"/>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row>
    <row r="830" spans="1:35" ht="15.75" customHeight="1">
      <c r="A830" s="3"/>
      <c r="B830" s="3"/>
      <c r="C830" s="3"/>
      <c r="D830" s="3"/>
      <c r="E830" s="4"/>
      <c r="F830" s="4"/>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row>
    <row r="831" spans="1:35" ht="15.75" customHeight="1">
      <c r="A831" s="3"/>
      <c r="B831" s="3"/>
      <c r="C831" s="3"/>
      <c r="D831" s="3"/>
      <c r="E831" s="4"/>
      <c r="F831" s="4"/>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row>
    <row r="832" spans="1:35" ht="15.75" customHeight="1">
      <c r="A832" s="3"/>
      <c r="B832" s="3"/>
      <c r="C832" s="3"/>
      <c r="D832" s="3"/>
      <c r="E832" s="4"/>
      <c r="F832" s="4"/>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row>
    <row r="833" spans="1:35" ht="15.75" customHeight="1">
      <c r="A833" s="3"/>
      <c r="B833" s="3"/>
      <c r="C833" s="3"/>
      <c r="D833" s="3"/>
      <c r="E833" s="4"/>
      <c r="F833" s="4"/>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row>
    <row r="834" spans="1:35" ht="15.75" customHeight="1">
      <c r="A834" s="3"/>
      <c r="B834" s="3"/>
      <c r="C834" s="3"/>
      <c r="D834" s="3"/>
      <c r="E834" s="4"/>
      <c r="F834" s="4"/>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row>
    <row r="835" spans="1:35" ht="15.75" customHeight="1">
      <c r="A835" s="3"/>
      <c r="B835" s="3"/>
      <c r="C835" s="3"/>
      <c r="D835" s="3"/>
      <c r="E835" s="4"/>
      <c r="F835" s="4"/>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row>
    <row r="836" spans="1:35" ht="15.75" customHeight="1">
      <c r="A836" s="3"/>
      <c r="B836" s="3"/>
      <c r="C836" s="3"/>
      <c r="D836" s="3"/>
      <c r="E836" s="4"/>
      <c r="F836" s="4"/>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row>
    <row r="837" spans="1:35" ht="15.75" customHeight="1">
      <c r="A837" s="3"/>
      <c r="B837" s="3"/>
      <c r="C837" s="3"/>
      <c r="D837" s="3"/>
      <c r="E837" s="4"/>
      <c r="F837" s="4"/>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row>
    <row r="838" spans="1:35" ht="15.75" customHeight="1">
      <c r="A838" s="3"/>
      <c r="B838" s="3"/>
      <c r="C838" s="3"/>
      <c r="D838" s="3"/>
      <c r="E838" s="4"/>
      <c r="F838" s="4"/>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row>
    <row r="839" spans="1:35" ht="15.75" customHeight="1">
      <c r="A839" s="3"/>
      <c r="B839" s="3"/>
      <c r="C839" s="3"/>
      <c r="D839" s="3"/>
      <c r="E839" s="4"/>
      <c r="F839" s="4"/>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row>
    <row r="840" spans="1:35" ht="15.75" customHeight="1">
      <c r="A840" s="3"/>
      <c r="B840" s="3"/>
      <c r="C840" s="3"/>
      <c r="D840" s="3"/>
      <c r="E840" s="4"/>
      <c r="F840" s="4"/>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row>
    <row r="841" spans="1:35" ht="15.75" customHeight="1">
      <c r="A841" s="3"/>
      <c r="B841" s="3"/>
      <c r="C841" s="3"/>
      <c r="D841" s="3"/>
      <c r="E841" s="4"/>
      <c r="F841" s="4"/>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row>
    <row r="842" spans="1:35" ht="15.75" customHeight="1">
      <c r="A842" s="3"/>
      <c r="B842" s="3"/>
      <c r="C842" s="3"/>
      <c r="D842" s="3"/>
      <c r="E842" s="4"/>
      <c r="F842" s="4"/>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row>
    <row r="843" spans="1:35" ht="15.75" customHeight="1">
      <c r="A843" s="3"/>
      <c r="B843" s="3"/>
      <c r="C843" s="3"/>
      <c r="D843" s="3"/>
      <c r="E843" s="4"/>
      <c r="F843" s="4"/>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row>
    <row r="844" spans="1:35" ht="15.75" customHeight="1">
      <c r="A844" s="3"/>
      <c r="B844" s="3"/>
      <c r="C844" s="3"/>
      <c r="D844" s="3"/>
      <c r="E844" s="4"/>
      <c r="F844" s="4"/>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row>
    <row r="845" spans="1:35" ht="15.75" customHeight="1">
      <c r="A845" s="3"/>
      <c r="B845" s="3"/>
      <c r="C845" s="3"/>
      <c r="D845" s="3"/>
      <c r="E845" s="4"/>
      <c r="F845" s="4"/>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row>
    <row r="846" spans="1:35" ht="15.75" customHeight="1">
      <c r="A846" s="3"/>
      <c r="B846" s="3"/>
      <c r="C846" s="3"/>
      <c r="D846" s="3"/>
      <c r="E846" s="4"/>
      <c r="F846" s="4"/>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row>
    <row r="847" spans="1:35" ht="15.75" customHeight="1">
      <c r="A847" s="3"/>
      <c r="B847" s="3"/>
      <c r="C847" s="3"/>
      <c r="D847" s="3"/>
      <c r="E847" s="4"/>
      <c r="F847" s="4"/>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row>
    <row r="848" spans="1:35" ht="15.75" customHeight="1">
      <c r="A848" s="3"/>
      <c r="B848" s="3"/>
      <c r="C848" s="3"/>
      <c r="D848" s="3"/>
      <c r="E848" s="4"/>
      <c r="F848" s="4"/>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row>
    <row r="849" spans="1:35" ht="15.75" customHeight="1">
      <c r="A849" s="3"/>
      <c r="B849" s="3"/>
      <c r="C849" s="3"/>
      <c r="D849" s="3"/>
      <c r="E849" s="4"/>
      <c r="F849" s="4"/>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row>
    <row r="850" spans="1:35" ht="15.75" customHeight="1">
      <c r="A850" s="3"/>
      <c r="B850" s="3"/>
      <c r="C850" s="3"/>
      <c r="D850" s="3"/>
      <c r="E850" s="4"/>
      <c r="F850" s="4"/>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row>
    <row r="851" spans="1:35" ht="15.75" customHeight="1">
      <c r="A851" s="3"/>
      <c r="B851" s="3"/>
      <c r="C851" s="3"/>
      <c r="D851" s="3"/>
      <c r="E851" s="4"/>
      <c r="F851" s="4"/>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row>
    <row r="852" spans="1:35" ht="15.75" customHeight="1">
      <c r="A852" s="3"/>
      <c r="B852" s="3"/>
      <c r="C852" s="3"/>
      <c r="D852" s="3"/>
      <c r="E852" s="4"/>
      <c r="F852" s="4"/>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row>
    <row r="853" spans="1:35" ht="15.75" customHeight="1">
      <c r="A853" s="3"/>
      <c r="B853" s="3"/>
      <c r="C853" s="3"/>
      <c r="D853" s="3"/>
      <c r="E853" s="4"/>
      <c r="F853" s="4"/>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row>
    <row r="854" spans="1:35" ht="15.75" customHeight="1">
      <c r="A854" s="3"/>
      <c r="B854" s="3"/>
      <c r="C854" s="3"/>
      <c r="D854" s="3"/>
      <c r="E854" s="4"/>
      <c r="F854" s="4"/>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row>
    <row r="855" spans="1:35" ht="15.75" customHeight="1">
      <c r="A855" s="3"/>
      <c r="B855" s="3"/>
      <c r="C855" s="3"/>
      <c r="D855" s="3"/>
      <c r="E855" s="4"/>
      <c r="F855" s="4"/>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row>
    <row r="856" spans="1:35" ht="15.75" customHeight="1">
      <c r="A856" s="3"/>
      <c r="B856" s="3"/>
      <c r="C856" s="3"/>
      <c r="D856" s="3"/>
      <c r="E856" s="4"/>
      <c r="F856" s="4"/>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row>
    <row r="857" spans="1:35" ht="15.75" customHeight="1">
      <c r="A857" s="3"/>
      <c r="B857" s="3"/>
      <c r="C857" s="3"/>
      <c r="D857" s="3"/>
      <c r="E857" s="4"/>
      <c r="F857" s="4"/>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row>
    <row r="858" spans="1:35" ht="15.75" customHeight="1">
      <c r="A858" s="3"/>
      <c r="B858" s="3"/>
      <c r="C858" s="3"/>
      <c r="D858" s="3"/>
      <c r="E858" s="4"/>
      <c r="F858" s="4"/>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row>
    <row r="859" spans="1:35" ht="15.75" customHeight="1">
      <c r="A859" s="3"/>
      <c r="B859" s="3"/>
      <c r="C859" s="3"/>
      <c r="D859" s="3"/>
      <c r="E859" s="4"/>
      <c r="F859" s="4"/>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row>
    <row r="860" spans="1:35" ht="15.75" customHeight="1">
      <c r="A860" s="3"/>
      <c r="B860" s="3"/>
      <c r="C860" s="3"/>
      <c r="D860" s="3"/>
      <c r="E860" s="4"/>
      <c r="F860" s="4"/>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row>
    <row r="861" spans="1:35" ht="15.75" customHeight="1">
      <c r="A861" s="3"/>
      <c r="B861" s="3"/>
      <c r="C861" s="3"/>
      <c r="D861" s="3"/>
      <c r="E861" s="4"/>
      <c r="F861" s="4"/>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row>
    <row r="862" spans="1:35" ht="15.75" customHeight="1">
      <c r="A862" s="3"/>
      <c r="B862" s="3"/>
      <c r="C862" s="3"/>
      <c r="D862" s="3"/>
      <c r="E862" s="4"/>
      <c r="F862" s="4"/>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row>
    <row r="863" spans="1:35" ht="15.75" customHeight="1">
      <c r="A863" s="3"/>
      <c r="B863" s="3"/>
      <c r="C863" s="3"/>
      <c r="D863" s="3"/>
      <c r="E863" s="4"/>
      <c r="F863" s="4"/>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row>
    <row r="864" spans="1:35" ht="15.75" customHeight="1">
      <c r="A864" s="3"/>
      <c r="B864" s="3"/>
      <c r="C864" s="3"/>
      <c r="D864" s="3"/>
      <c r="E864" s="4"/>
      <c r="F864" s="4"/>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row>
    <row r="865" spans="1:35" ht="15.75" customHeight="1">
      <c r="A865" s="3"/>
      <c r="B865" s="3"/>
      <c r="C865" s="3"/>
      <c r="D865" s="3"/>
      <c r="E865" s="4"/>
      <c r="F865" s="4"/>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row>
    <row r="866" spans="1:35" ht="15.75" customHeight="1">
      <c r="A866" s="3"/>
      <c r="B866" s="3"/>
      <c r="C866" s="3"/>
      <c r="D866" s="3"/>
      <c r="E866" s="4"/>
      <c r="F866" s="4"/>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row>
    <row r="867" spans="1:35" ht="15.75" customHeight="1">
      <c r="A867" s="3"/>
      <c r="B867" s="3"/>
      <c r="C867" s="3"/>
      <c r="D867" s="3"/>
      <c r="E867" s="4"/>
      <c r="F867" s="4"/>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row>
    <row r="868" spans="1:35" ht="15.75" customHeight="1">
      <c r="A868" s="3"/>
      <c r="B868" s="3"/>
      <c r="C868" s="3"/>
      <c r="D868" s="3"/>
      <c r="E868" s="4"/>
      <c r="F868" s="4"/>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row>
    <row r="869" spans="1:35" ht="15.75" customHeight="1">
      <c r="A869" s="3"/>
      <c r="B869" s="3"/>
      <c r="C869" s="3"/>
      <c r="D869" s="3"/>
      <c r="E869" s="4"/>
      <c r="F869" s="4"/>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row>
    <row r="870" spans="1:35" ht="15.75" customHeight="1">
      <c r="A870" s="3"/>
      <c r="B870" s="3"/>
      <c r="C870" s="3"/>
      <c r="D870" s="3"/>
      <c r="E870" s="4"/>
      <c r="F870" s="4"/>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row>
    <row r="871" spans="1:35" ht="15.75" customHeight="1">
      <c r="A871" s="3"/>
      <c r="B871" s="3"/>
      <c r="C871" s="3"/>
      <c r="D871" s="3"/>
      <c r="E871" s="4"/>
      <c r="F871" s="4"/>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row>
    <row r="872" spans="1:35" ht="15.75" customHeight="1">
      <c r="A872" s="3"/>
      <c r="B872" s="3"/>
      <c r="C872" s="3"/>
      <c r="D872" s="3"/>
      <c r="E872" s="4"/>
      <c r="F872" s="4"/>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row>
    <row r="873" spans="1:35" ht="15.75" customHeight="1">
      <c r="A873" s="3"/>
      <c r="B873" s="3"/>
      <c r="C873" s="3"/>
      <c r="D873" s="3"/>
      <c r="E873" s="4"/>
      <c r="F873" s="4"/>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row>
    <row r="874" spans="1:35" ht="15.75" customHeight="1">
      <c r="A874" s="3"/>
      <c r="B874" s="3"/>
      <c r="C874" s="3"/>
      <c r="D874" s="3"/>
      <c r="E874" s="4"/>
      <c r="F874" s="4"/>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row>
    <row r="875" spans="1:35" ht="15.75" customHeight="1">
      <c r="A875" s="3"/>
      <c r="B875" s="3"/>
      <c r="C875" s="3"/>
      <c r="D875" s="3"/>
      <c r="E875" s="4"/>
      <c r="F875" s="4"/>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row>
    <row r="876" spans="1:35" ht="15.75" customHeight="1">
      <c r="A876" s="3"/>
      <c r="B876" s="3"/>
      <c r="C876" s="3"/>
      <c r="D876" s="3"/>
      <c r="E876" s="4"/>
      <c r="F876" s="4"/>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row>
    <row r="877" spans="1:35" ht="15.75" customHeight="1">
      <c r="A877" s="3"/>
      <c r="B877" s="3"/>
      <c r="C877" s="3"/>
      <c r="D877" s="3"/>
      <c r="E877" s="4"/>
      <c r="F877" s="4"/>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row>
    <row r="878" spans="1:35" ht="15.75" customHeight="1">
      <c r="A878" s="3"/>
      <c r="B878" s="3"/>
      <c r="C878" s="3"/>
      <c r="D878" s="3"/>
      <c r="E878" s="4"/>
      <c r="F878" s="4"/>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row>
    <row r="879" spans="1:35" ht="15.75" customHeight="1">
      <c r="A879" s="3"/>
      <c r="B879" s="3"/>
      <c r="C879" s="3"/>
      <c r="D879" s="3"/>
      <c r="E879" s="4"/>
      <c r="F879" s="4"/>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row>
    <row r="880" spans="1:35" ht="15.75" customHeight="1">
      <c r="A880" s="3"/>
      <c r="B880" s="3"/>
      <c r="C880" s="3"/>
      <c r="D880" s="3"/>
      <c r="E880" s="4"/>
      <c r="F880" s="4"/>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row>
    <row r="881" spans="1:35" ht="15.75" customHeight="1">
      <c r="A881" s="3"/>
      <c r="B881" s="3"/>
      <c r="C881" s="3"/>
      <c r="D881" s="3"/>
      <c r="E881" s="4"/>
      <c r="F881" s="4"/>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row>
    <row r="882" spans="1:35" ht="15.75" customHeight="1">
      <c r="A882" s="3"/>
      <c r="B882" s="3"/>
      <c r="C882" s="3"/>
      <c r="D882" s="3"/>
      <c r="E882" s="4"/>
      <c r="F882" s="4"/>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row>
    <row r="883" spans="1:35" ht="15.75" customHeight="1">
      <c r="A883" s="3"/>
      <c r="B883" s="3"/>
      <c r="C883" s="3"/>
      <c r="D883" s="3"/>
      <c r="E883" s="4"/>
      <c r="F883" s="4"/>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row>
    <row r="884" spans="1:35" ht="15.75" customHeight="1">
      <c r="A884" s="3"/>
      <c r="B884" s="3"/>
      <c r="C884" s="3"/>
      <c r="D884" s="3"/>
      <c r="E884" s="4"/>
      <c r="F884" s="4"/>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row>
    <row r="885" spans="1:35" ht="15.75" customHeight="1">
      <c r="A885" s="3"/>
      <c r="B885" s="3"/>
      <c r="C885" s="3"/>
      <c r="D885" s="3"/>
      <c r="E885" s="4"/>
      <c r="F885" s="4"/>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row>
    <row r="886" spans="1:35" ht="15.75" customHeight="1">
      <c r="A886" s="3"/>
      <c r="B886" s="3"/>
      <c r="C886" s="3"/>
      <c r="D886" s="3"/>
      <c r="E886" s="4"/>
      <c r="F886" s="4"/>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row>
    <row r="887" spans="1:35" ht="15.75" customHeight="1">
      <c r="A887" s="3"/>
      <c r="B887" s="3"/>
      <c r="C887" s="3"/>
      <c r="D887" s="3"/>
      <c r="E887" s="4"/>
      <c r="F887" s="4"/>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row>
    <row r="888" spans="1:35" ht="15.75" customHeight="1">
      <c r="A888" s="3"/>
      <c r="B888" s="3"/>
      <c r="C888" s="3"/>
      <c r="D888" s="3"/>
      <c r="E888" s="4"/>
      <c r="F888" s="4"/>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row>
    <row r="889" spans="1:35" ht="15.75" customHeight="1">
      <c r="A889" s="3"/>
      <c r="B889" s="3"/>
      <c r="C889" s="3"/>
      <c r="D889" s="3"/>
      <c r="E889" s="4"/>
      <c r="F889" s="4"/>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row>
    <row r="890" spans="1:35" ht="15.75" customHeight="1">
      <c r="A890" s="3"/>
      <c r="B890" s="3"/>
      <c r="C890" s="3"/>
      <c r="D890" s="3"/>
      <c r="E890" s="4"/>
      <c r="F890" s="4"/>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row>
    <row r="891" spans="1:35" ht="15.75" customHeight="1">
      <c r="A891" s="3"/>
      <c r="B891" s="3"/>
      <c r="C891" s="3"/>
      <c r="D891" s="3"/>
      <c r="E891" s="4"/>
      <c r="F891" s="4"/>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row>
    <row r="892" spans="1:35" ht="15.75" customHeight="1">
      <c r="A892" s="3"/>
      <c r="B892" s="3"/>
      <c r="C892" s="3"/>
      <c r="D892" s="3"/>
      <c r="E892" s="4"/>
      <c r="F892" s="4"/>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row>
    <row r="893" spans="1:35" ht="15.75" customHeight="1">
      <c r="A893" s="3"/>
      <c r="B893" s="3"/>
      <c r="C893" s="3"/>
      <c r="D893" s="3"/>
      <c r="E893" s="4"/>
      <c r="F893" s="4"/>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row>
    <row r="894" spans="1:35" ht="15.75" customHeight="1">
      <c r="A894" s="3"/>
      <c r="B894" s="3"/>
      <c r="C894" s="3"/>
      <c r="D894" s="3"/>
      <c r="E894" s="4"/>
      <c r="F894" s="4"/>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row>
    <row r="895" spans="1:35" ht="15.75" customHeight="1">
      <c r="A895" s="3"/>
      <c r="B895" s="3"/>
      <c r="C895" s="3"/>
      <c r="D895" s="3"/>
      <c r="E895" s="4"/>
      <c r="F895" s="4"/>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row>
    <row r="896" spans="1:35" ht="15.75" customHeight="1">
      <c r="A896" s="3"/>
      <c r="B896" s="3"/>
      <c r="C896" s="3"/>
      <c r="D896" s="3"/>
      <c r="E896" s="4"/>
      <c r="F896" s="4"/>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row>
    <row r="897" spans="1:35" ht="15.75" customHeight="1">
      <c r="A897" s="3"/>
      <c r="B897" s="3"/>
      <c r="C897" s="3"/>
      <c r="D897" s="3"/>
      <c r="E897" s="4"/>
      <c r="F897" s="4"/>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row>
    <row r="898" spans="1:35" ht="15.75" customHeight="1">
      <c r="A898" s="3"/>
      <c r="B898" s="3"/>
      <c r="C898" s="3"/>
      <c r="D898" s="3"/>
      <c r="E898" s="4"/>
      <c r="F898" s="4"/>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row>
    <row r="899" spans="1:35" ht="15.75" customHeight="1">
      <c r="A899" s="3"/>
      <c r="B899" s="3"/>
      <c r="C899" s="3"/>
      <c r="D899" s="3"/>
      <c r="E899" s="4"/>
      <c r="F899" s="4"/>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row>
    <row r="900" spans="1:35" ht="15.75" customHeight="1">
      <c r="A900" s="3"/>
      <c r="B900" s="3"/>
      <c r="C900" s="3"/>
      <c r="D900" s="3"/>
      <c r="E900" s="4"/>
      <c r="F900" s="4"/>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row>
    <row r="901" spans="1:35" ht="15.75" customHeight="1">
      <c r="A901" s="3"/>
      <c r="B901" s="3"/>
      <c r="C901" s="3"/>
      <c r="D901" s="3"/>
      <c r="E901" s="4"/>
      <c r="F901" s="4"/>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row>
    <row r="902" spans="1:35" ht="15.75" customHeight="1">
      <c r="A902" s="3"/>
      <c r="B902" s="3"/>
      <c r="C902" s="3"/>
      <c r="D902" s="3"/>
      <c r="E902" s="4"/>
      <c r="F902" s="4"/>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row>
    <row r="903" spans="1:35" ht="15.75" customHeight="1">
      <c r="A903" s="3"/>
      <c r="B903" s="3"/>
      <c r="C903" s="3"/>
      <c r="D903" s="3"/>
      <c r="E903" s="4"/>
      <c r="F903" s="4"/>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row>
    <row r="904" spans="1:35" ht="15.75" customHeight="1">
      <c r="A904" s="3"/>
      <c r="B904" s="3"/>
      <c r="C904" s="3"/>
      <c r="D904" s="3"/>
      <c r="E904" s="4"/>
      <c r="F904" s="4"/>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row>
    <row r="905" spans="1:35" ht="15.75" customHeight="1">
      <c r="A905" s="3"/>
      <c r="B905" s="3"/>
      <c r="C905" s="3"/>
      <c r="D905" s="3"/>
      <c r="E905" s="4"/>
      <c r="F905" s="4"/>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row>
    <row r="906" spans="1:35" ht="15.75" customHeight="1">
      <c r="A906" s="3"/>
      <c r="B906" s="3"/>
      <c r="C906" s="3"/>
      <c r="D906" s="3"/>
      <c r="E906" s="4"/>
      <c r="F906" s="4"/>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row>
    <row r="907" spans="1:35" ht="15.75" customHeight="1">
      <c r="A907" s="3"/>
      <c r="B907" s="3"/>
      <c r="C907" s="3"/>
      <c r="D907" s="3"/>
      <c r="E907" s="4"/>
      <c r="F907" s="4"/>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row>
    <row r="908" spans="1:35" ht="15.75" customHeight="1">
      <c r="A908" s="3"/>
      <c r="B908" s="3"/>
      <c r="C908" s="3"/>
      <c r="D908" s="3"/>
      <c r="E908" s="4"/>
      <c r="F908" s="4"/>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row>
    <row r="909" spans="1:35" ht="15.75" customHeight="1">
      <c r="A909" s="3"/>
      <c r="B909" s="3"/>
      <c r="C909" s="3"/>
      <c r="D909" s="3"/>
      <c r="E909" s="4"/>
      <c r="F909" s="4"/>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row>
    <row r="910" spans="1:35" ht="15.75" customHeight="1">
      <c r="A910" s="3"/>
      <c r="B910" s="3"/>
      <c r="C910" s="3"/>
      <c r="D910" s="3"/>
      <c r="E910" s="4"/>
      <c r="F910" s="4"/>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row>
    <row r="911" spans="1:35" ht="15.75" customHeight="1">
      <c r="A911" s="3"/>
      <c r="B911" s="3"/>
      <c r="C911" s="3"/>
      <c r="D911" s="3"/>
      <c r="E911" s="4"/>
      <c r="F911" s="4"/>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row>
    <row r="912" spans="1:35" ht="15.75" customHeight="1">
      <c r="A912" s="3"/>
      <c r="B912" s="3"/>
      <c r="C912" s="3"/>
      <c r="D912" s="3"/>
      <c r="E912" s="4"/>
      <c r="F912" s="4"/>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row>
    <row r="913" spans="1:35" ht="15.75" customHeight="1">
      <c r="A913" s="3"/>
      <c r="B913" s="3"/>
      <c r="C913" s="3"/>
      <c r="D913" s="3"/>
      <c r="E913" s="4"/>
      <c r="F913" s="4"/>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row>
    <row r="914" spans="1:35" ht="15.75" customHeight="1">
      <c r="A914" s="3"/>
      <c r="B914" s="3"/>
      <c r="C914" s="3"/>
      <c r="D914" s="3"/>
      <c r="E914" s="4"/>
      <c r="F914" s="4"/>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row>
    <row r="915" spans="1:35" ht="15.75" customHeight="1">
      <c r="A915" s="3"/>
      <c r="B915" s="3"/>
      <c r="C915" s="3"/>
      <c r="D915" s="3"/>
      <c r="E915" s="4"/>
      <c r="F915" s="4"/>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row>
    <row r="916" spans="1:35" ht="15.75" customHeight="1">
      <c r="A916" s="3"/>
      <c r="B916" s="3"/>
      <c r="C916" s="3"/>
      <c r="D916" s="3"/>
      <c r="E916" s="4"/>
      <c r="F916" s="4"/>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row>
    <row r="917" spans="1:35" ht="15.75" customHeight="1">
      <c r="A917" s="3"/>
      <c r="B917" s="3"/>
      <c r="C917" s="3"/>
      <c r="D917" s="3"/>
      <c r="E917" s="4"/>
      <c r="F917" s="4"/>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row>
    <row r="918" spans="1:35" ht="15.75" customHeight="1">
      <c r="A918" s="3"/>
      <c r="B918" s="3"/>
      <c r="C918" s="3"/>
      <c r="D918" s="3"/>
      <c r="E918" s="4"/>
      <c r="F918" s="4"/>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row>
    <row r="919" spans="1:35" ht="15.75" customHeight="1">
      <c r="A919" s="3"/>
      <c r="B919" s="3"/>
      <c r="C919" s="3"/>
      <c r="D919" s="3"/>
      <c r="E919" s="4"/>
      <c r="F919" s="4"/>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row>
    <row r="920" spans="1:35" ht="15.75" customHeight="1">
      <c r="A920" s="3"/>
      <c r="B920" s="3"/>
      <c r="C920" s="3"/>
      <c r="D920" s="3"/>
      <c r="E920" s="4"/>
      <c r="F920" s="4"/>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row>
    <row r="921" spans="1:35" ht="15.75" customHeight="1">
      <c r="A921" s="3"/>
      <c r="B921" s="3"/>
      <c r="C921" s="3"/>
      <c r="D921" s="3"/>
      <c r="E921" s="4"/>
      <c r="F921" s="4"/>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row>
    <row r="922" spans="1:35" ht="15.75" customHeight="1">
      <c r="A922" s="3"/>
      <c r="B922" s="3"/>
      <c r="C922" s="3"/>
      <c r="D922" s="3"/>
      <c r="E922" s="4"/>
      <c r="F922" s="4"/>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row>
    <row r="923" spans="1:35" ht="15.75" customHeight="1">
      <c r="A923" s="3"/>
      <c r="B923" s="3"/>
      <c r="C923" s="3"/>
      <c r="D923" s="3"/>
      <c r="E923" s="4"/>
      <c r="F923" s="4"/>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row>
    <row r="924" spans="1:35" ht="15.75" customHeight="1">
      <c r="A924" s="3"/>
      <c r="B924" s="3"/>
      <c r="C924" s="3"/>
      <c r="D924" s="3"/>
      <c r="E924" s="4"/>
      <c r="F924" s="4"/>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row>
    <row r="925" spans="1:35" ht="15.75" customHeight="1">
      <c r="A925" s="3"/>
      <c r="B925" s="3"/>
      <c r="C925" s="3"/>
      <c r="D925" s="3"/>
      <c r="E925" s="4"/>
      <c r="F925" s="4"/>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row>
    <row r="926" spans="1:35" ht="15.75" customHeight="1">
      <c r="A926" s="3"/>
      <c r="B926" s="3"/>
      <c r="C926" s="3"/>
      <c r="D926" s="3"/>
      <c r="E926" s="4"/>
      <c r="F926" s="4"/>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row>
    <row r="927" spans="1:35" ht="15.75" customHeight="1">
      <c r="A927" s="3"/>
      <c r="B927" s="3"/>
      <c r="C927" s="3"/>
      <c r="D927" s="3"/>
      <c r="E927" s="4"/>
      <c r="F927" s="4"/>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row>
    <row r="928" spans="1:35" ht="15.75" customHeight="1">
      <c r="A928" s="3"/>
      <c r="B928" s="3"/>
      <c r="C928" s="3"/>
      <c r="D928" s="3"/>
      <c r="E928" s="4"/>
      <c r="F928" s="4"/>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row>
    <row r="929" spans="1:35" ht="15.75" customHeight="1">
      <c r="A929" s="3"/>
      <c r="B929" s="3"/>
      <c r="C929" s="3"/>
      <c r="D929" s="3"/>
      <c r="E929" s="4"/>
      <c r="F929" s="4"/>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row>
    <row r="930" spans="1:35" ht="15.75" customHeight="1">
      <c r="A930" s="3"/>
      <c r="B930" s="3"/>
      <c r="C930" s="3"/>
      <c r="D930" s="3"/>
      <c r="E930" s="4"/>
      <c r="F930" s="4"/>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row>
    <row r="931" spans="1:35" ht="15.75" customHeight="1">
      <c r="A931" s="3"/>
      <c r="B931" s="3"/>
      <c r="C931" s="3"/>
      <c r="D931" s="3"/>
      <c r="E931" s="4"/>
      <c r="F931" s="4"/>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row>
    <row r="932" spans="1:35" ht="15.75" customHeight="1">
      <c r="A932" s="3"/>
      <c r="B932" s="3"/>
      <c r="C932" s="3"/>
      <c r="D932" s="3"/>
      <c r="E932" s="4"/>
      <c r="F932" s="4"/>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row>
    <row r="933" spans="1:35" ht="15.75" customHeight="1">
      <c r="A933" s="3"/>
      <c r="B933" s="3"/>
      <c r="C933" s="3"/>
      <c r="D933" s="3"/>
      <c r="E933" s="4"/>
      <c r="F933" s="4"/>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row>
    <row r="934" spans="1:35" ht="15.75" customHeight="1">
      <c r="A934" s="3"/>
      <c r="B934" s="3"/>
      <c r="C934" s="3"/>
      <c r="D934" s="3"/>
      <c r="E934" s="4"/>
      <c r="F934" s="4"/>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row>
    <row r="935" spans="1:35" ht="15.75" customHeight="1">
      <c r="A935" s="3"/>
      <c r="B935" s="3"/>
      <c r="C935" s="3"/>
      <c r="D935" s="3"/>
      <c r="E935" s="4"/>
      <c r="F935" s="4"/>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row>
    <row r="936" spans="1:35" ht="15.75" customHeight="1">
      <c r="A936" s="3"/>
      <c r="B936" s="3"/>
      <c r="C936" s="3"/>
      <c r="D936" s="3"/>
      <c r="E936" s="4"/>
      <c r="F936" s="4"/>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row>
    <row r="937" spans="1:35" ht="15.75" customHeight="1">
      <c r="A937" s="3"/>
      <c r="B937" s="3"/>
      <c r="C937" s="3"/>
      <c r="D937" s="3"/>
      <c r="E937" s="4"/>
      <c r="F937" s="4"/>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row>
    <row r="938" spans="1:35" ht="15.75" customHeight="1">
      <c r="A938" s="3"/>
      <c r="B938" s="3"/>
      <c r="C938" s="3"/>
      <c r="D938" s="3"/>
      <c r="E938" s="4"/>
      <c r="F938" s="4"/>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row>
    <row r="939" spans="1:35" ht="15.75" customHeight="1">
      <c r="A939" s="3"/>
      <c r="B939" s="3"/>
      <c r="C939" s="3"/>
      <c r="D939" s="3"/>
      <c r="E939" s="4"/>
      <c r="F939" s="4"/>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row>
    <row r="940" spans="1:35" ht="15.75" customHeight="1">
      <c r="A940" s="3"/>
      <c r="B940" s="3"/>
      <c r="C940" s="3"/>
      <c r="D940" s="3"/>
      <c r="E940" s="4"/>
      <c r="F940" s="4"/>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row>
    <row r="941" spans="1:35" ht="15.75" customHeight="1">
      <c r="A941" s="3"/>
      <c r="B941" s="3"/>
      <c r="C941" s="3"/>
      <c r="D941" s="3"/>
      <c r="E941" s="4"/>
      <c r="F941" s="4"/>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row>
    <row r="942" spans="1:35" ht="15.75" customHeight="1">
      <c r="A942" s="3"/>
      <c r="B942" s="3"/>
      <c r="C942" s="3"/>
      <c r="D942" s="3"/>
      <c r="E942" s="4"/>
      <c r="F942" s="4"/>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row>
    <row r="943" spans="1:35" ht="15.75" customHeight="1">
      <c r="A943" s="3"/>
      <c r="B943" s="3"/>
      <c r="C943" s="3"/>
      <c r="D943" s="3"/>
      <c r="E943" s="4"/>
      <c r="F943" s="4"/>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row>
    <row r="944" spans="1:35" ht="15.75" customHeight="1">
      <c r="A944" s="3"/>
      <c r="B944" s="3"/>
      <c r="C944" s="3"/>
      <c r="D944" s="3"/>
      <c r="E944" s="4"/>
      <c r="F944" s="4"/>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row>
    <row r="945" spans="1:35" ht="15.75" customHeight="1">
      <c r="A945" s="3"/>
      <c r="B945" s="3"/>
      <c r="C945" s="3"/>
      <c r="D945" s="3"/>
      <c r="E945" s="4"/>
      <c r="F945" s="4"/>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row>
    <row r="946" spans="1:35" ht="15.75" customHeight="1">
      <c r="A946" s="3"/>
      <c r="B946" s="3"/>
      <c r="C946" s="3"/>
      <c r="D946" s="3"/>
      <c r="E946" s="4"/>
      <c r="F946" s="4"/>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row>
    <row r="947" spans="1:35" ht="15.75" customHeight="1">
      <c r="A947" s="3"/>
      <c r="B947" s="3"/>
      <c r="C947" s="3"/>
      <c r="D947" s="3"/>
      <c r="E947" s="4"/>
      <c r="F947" s="4"/>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row>
    <row r="948" spans="1:35" ht="15.75" customHeight="1">
      <c r="A948" s="3"/>
      <c r="B948" s="3"/>
      <c r="C948" s="3"/>
      <c r="D948" s="3"/>
      <c r="E948" s="4"/>
      <c r="F948" s="4"/>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row>
    <row r="949" spans="1:35" ht="15.75" customHeight="1">
      <c r="A949" s="3"/>
      <c r="B949" s="3"/>
      <c r="C949" s="3"/>
      <c r="D949" s="3"/>
      <c r="E949" s="4"/>
      <c r="F949" s="4"/>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row>
    <row r="950" spans="1:35" ht="15.75" customHeight="1">
      <c r="A950" s="3"/>
      <c r="B950" s="3"/>
      <c r="C950" s="3"/>
      <c r="D950" s="3"/>
      <c r="E950" s="4"/>
      <c r="F950" s="4"/>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row>
    <row r="951" spans="1:35" ht="15.75" customHeight="1">
      <c r="A951" s="3"/>
      <c r="B951" s="3"/>
      <c r="C951" s="3"/>
      <c r="D951" s="3"/>
      <c r="E951" s="4"/>
      <c r="F951" s="4"/>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row>
    <row r="952" spans="1:35" ht="15.75" customHeight="1">
      <c r="A952" s="3"/>
      <c r="B952" s="3"/>
      <c r="C952" s="3"/>
      <c r="D952" s="3"/>
      <c r="E952" s="4"/>
      <c r="F952" s="4"/>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row>
    <row r="953" spans="1:35" ht="15.75" customHeight="1">
      <c r="A953" s="3"/>
      <c r="B953" s="3"/>
      <c r="C953" s="3"/>
      <c r="D953" s="3"/>
      <c r="E953" s="4"/>
      <c r="F953" s="4"/>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row>
    <row r="954" spans="1:35" ht="15.75" customHeight="1">
      <c r="A954" s="3"/>
      <c r="B954" s="3"/>
      <c r="C954" s="3"/>
      <c r="D954" s="3"/>
      <c r="E954" s="4"/>
      <c r="F954" s="4"/>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row>
    <row r="955" spans="1:35" ht="15.75" customHeight="1">
      <c r="A955" s="3"/>
      <c r="B955" s="3"/>
      <c r="C955" s="3"/>
      <c r="D955" s="3"/>
      <c r="E955" s="4"/>
      <c r="F955" s="4"/>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row>
    <row r="956" spans="1:35" ht="15.75" customHeight="1">
      <c r="A956" s="3"/>
      <c r="B956" s="3"/>
      <c r="C956" s="3"/>
      <c r="D956" s="3"/>
      <c r="E956" s="4"/>
      <c r="F956" s="4"/>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row>
    <row r="957" spans="1:35" ht="15.75" customHeight="1">
      <c r="A957" s="3"/>
      <c r="B957" s="3"/>
      <c r="C957" s="3"/>
      <c r="D957" s="3"/>
      <c r="E957" s="4"/>
      <c r="F957" s="4"/>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row>
    <row r="958" spans="1:35" ht="15.75" customHeight="1">
      <c r="A958" s="3"/>
      <c r="B958" s="3"/>
      <c r="C958" s="3"/>
      <c r="D958" s="3"/>
      <c r="E958" s="4"/>
      <c r="F958" s="4"/>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row>
    <row r="959" spans="1:35" ht="15.75" customHeight="1">
      <c r="A959" s="3"/>
      <c r="B959" s="3"/>
      <c r="C959" s="3"/>
      <c r="D959" s="3"/>
      <c r="E959" s="4"/>
      <c r="F959" s="4"/>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row>
    <row r="960" spans="1:35" ht="15.75" customHeight="1">
      <c r="A960" s="3"/>
      <c r="B960" s="3"/>
      <c r="C960" s="3"/>
      <c r="D960" s="3"/>
      <c r="E960" s="4"/>
      <c r="F960" s="4"/>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row>
    <row r="961" spans="1:35" ht="15.75" customHeight="1">
      <c r="A961" s="3"/>
      <c r="B961" s="3"/>
      <c r="C961" s="3"/>
      <c r="D961" s="3"/>
      <c r="E961" s="4"/>
      <c r="F961" s="4"/>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row>
    <row r="962" spans="1:35" ht="15.75" customHeight="1">
      <c r="A962" s="3"/>
      <c r="B962" s="3"/>
      <c r="C962" s="3"/>
      <c r="D962" s="3"/>
      <c r="E962" s="4"/>
      <c r="F962" s="4"/>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row>
    <row r="963" spans="1:35" ht="15.75" customHeight="1">
      <c r="A963" s="3"/>
      <c r="B963" s="3"/>
      <c r="C963" s="3"/>
      <c r="D963" s="3"/>
      <c r="E963" s="4"/>
      <c r="F963" s="4"/>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row>
    <row r="964" spans="1:35" ht="15.75" customHeight="1">
      <c r="A964" s="3"/>
      <c r="B964" s="3"/>
      <c r="C964" s="3"/>
      <c r="D964" s="3"/>
      <c r="E964" s="4"/>
      <c r="F964" s="4"/>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row>
    <row r="965" spans="1:35" ht="15.75" customHeight="1">
      <c r="A965" s="3"/>
      <c r="B965" s="3"/>
      <c r="C965" s="3"/>
      <c r="D965" s="3"/>
      <c r="E965" s="4"/>
      <c r="F965" s="4"/>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row>
    <row r="966" spans="1:35" ht="15.75" customHeight="1">
      <c r="A966" s="3"/>
      <c r="B966" s="3"/>
      <c r="C966" s="3"/>
      <c r="D966" s="3"/>
      <c r="E966" s="4"/>
      <c r="F966" s="4"/>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row>
    <row r="967" spans="1:35" ht="15.75" customHeight="1">
      <c r="A967" s="3"/>
      <c r="B967" s="3"/>
      <c r="C967" s="3"/>
      <c r="D967" s="3"/>
      <c r="E967" s="4"/>
      <c r="F967" s="4"/>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row>
    <row r="968" spans="1:35" ht="15.75" customHeight="1">
      <c r="A968" s="3"/>
      <c r="B968" s="3"/>
      <c r="C968" s="3"/>
      <c r="D968" s="3"/>
      <c r="E968" s="4"/>
      <c r="F968" s="4"/>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row>
    <row r="969" spans="1:35" ht="15.75" customHeight="1">
      <c r="A969" s="3"/>
      <c r="B969" s="3"/>
      <c r="C969" s="3"/>
      <c r="D969" s="3"/>
      <c r="E969" s="4"/>
      <c r="F969" s="4"/>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row>
    <row r="970" spans="1:35" ht="15.75" customHeight="1">
      <c r="A970" s="3"/>
      <c r="B970" s="3"/>
      <c r="C970" s="3"/>
      <c r="D970" s="3"/>
      <c r="E970" s="4"/>
      <c r="F970" s="4"/>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row>
    <row r="971" spans="1:35" ht="15.75" customHeight="1">
      <c r="A971" s="3"/>
      <c r="B971" s="3"/>
      <c r="C971" s="3"/>
      <c r="D971" s="3"/>
      <c r="E971" s="4"/>
      <c r="F971" s="4"/>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row>
    <row r="972" spans="1:35" ht="15.75" customHeight="1">
      <c r="A972" s="3"/>
      <c r="B972" s="3"/>
      <c r="C972" s="3"/>
      <c r="D972" s="3"/>
      <c r="E972" s="4"/>
      <c r="F972" s="4"/>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row>
    <row r="973" spans="1:35" ht="15.75" customHeight="1">
      <c r="A973" s="3"/>
      <c r="B973" s="3"/>
      <c r="C973" s="3"/>
      <c r="D973" s="3"/>
      <c r="E973" s="4"/>
      <c r="F973" s="4"/>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row>
    <row r="974" spans="1:35" ht="15.75" customHeight="1">
      <c r="A974" s="3"/>
      <c r="B974" s="3"/>
      <c r="C974" s="3"/>
      <c r="D974" s="3"/>
      <c r="E974" s="4"/>
      <c r="F974" s="4"/>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row>
    <row r="975" spans="1:35" ht="15.75" customHeight="1">
      <c r="A975" s="3"/>
      <c r="B975" s="3"/>
      <c r="C975" s="3"/>
      <c r="D975" s="3"/>
      <c r="E975" s="4"/>
      <c r="F975" s="4"/>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row>
    <row r="976" spans="1:35" ht="15.75" customHeight="1">
      <c r="A976" s="3"/>
      <c r="B976" s="3"/>
      <c r="C976" s="3"/>
      <c r="D976" s="3"/>
      <c r="E976" s="4"/>
      <c r="F976" s="4"/>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row>
    <row r="977" spans="1:35" ht="15.75" customHeight="1">
      <c r="A977" s="3"/>
      <c r="B977" s="3"/>
      <c r="C977" s="3"/>
      <c r="D977" s="3"/>
      <c r="E977" s="4"/>
      <c r="F977" s="4"/>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row>
    <row r="978" spans="1:35" ht="15.75" customHeight="1">
      <c r="A978" s="3"/>
      <c r="B978" s="3"/>
      <c r="C978" s="3"/>
      <c r="D978" s="3"/>
      <c r="E978" s="4"/>
      <c r="F978" s="4"/>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row>
    <row r="979" spans="1:35" ht="15.75" customHeight="1">
      <c r="A979" s="3"/>
      <c r="B979" s="3"/>
      <c r="C979" s="3"/>
      <c r="D979" s="3"/>
      <c r="E979" s="4"/>
      <c r="F979" s="4"/>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row>
    <row r="980" spans="1:35" ht="15.75" customHeight="1">
      <c r="A980" s="3"/>
      <c r="B980" s="3"/>
      <c r="C980" s="3"/>
      <c r="D980" s="3"/>
      <c r="E980" s="4"/>
      <c r="F980" s="4"/>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row>
    <row r="981" spans="1:35" ht="15.75" customHeight="1">
      <c r="A981" s="3"/>
      <c r="B981" s="3"/>
      <c r="C981" s="3"/>
      <c r="D981" s="3"/>
      <c r="E981" s="4"/>
      <c r="F981" s="4"/>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row>
    <row r="982" spans="1:35" ht="15.75" customHeight="1">
      <c r="A982" s="3"/>
      <c r="B982" s="3"/>
      <c r="C982" s="3"/>
      <c r="D982" s="3"/>
      <c r="E982" s="4"/>
      <c r="F982" s="4"/>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row>
    <row r="983" spans="1:35" ht="15.75" customHeight="1">
      <c r="A983" s="3"/>
      <c r="B983" s="3"/>
      <c r="C983" s="3"/>
      <c r="D983" s="3"/>
      <c r="E983" s="4"/>
      <c r="F983" s="4"/>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row>
    <row r="984" spans="1:35" ht="15.75" customHeight="1">
      <c r="A984" s="3"/>
      <c r="B984" s="3"/>
      <c r="C984" s="3"/>
      <c r="D984" s="3"/>
      <c r="E984" s="4"/>
      <c r="F984" s="4"/>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row>
    <row r="985" spans="1:35" ht="15.75" customHeight="1">
      <c r="A985" s="3"/>
      <c r="B985" s="3"/>
      <c r="C985" s="3"/>
      <c r="D985" s="3"/>
      <c r="E985" s="4"/>
      <c r="F985" s="4"/>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row>
    <row r="986" spans="1:35" ht="15.75" customHeight="1">
      <c r="A986" s="3"/>
      <c r="B986" s="3"/>
      <c r="C986" s="3"/>
      <c r="D986" s="3"/>
      <c r="E986" s="4"/>
      <c r="F986" s="4"/>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row>
    <row r="987" spans="1:35" ht="15.75" customHeight="1">
      <c r="A987" s="3"/>
      <c r="B987" s="3"/>
      <c r="C987" s="3"/>
      <c r="D987" s="3"/>
      <c r="E987" s="4"/>
      <c r="F987" s="4"/>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row>
    <row r="988" spans="1:35" ht="15.75" customHeight="1">
      <c r="A988" s="3"/>
      <c r="B988" s="3"/>
      <c r="C988" s="3"/>
      <c r="D988" s="3"/>
      <c r="E988" s="4"/>
      <c r="F988" s="4"/>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row>
    <row r="989" spans="1:35" ht="15.75" customHeight="1">
      <c r="A989" s="3"/>
      <c r="B989" s="3"/>
      <c r="C989" s="3"/>
      <c r="D989" s="3"/>
      <c r="E989" s="4"/>
      <c r="F989" s="4"/>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row>
    <row r="990" spans="1:35" ht="15.75" customHeight="1">
      <c r="A990" s="3"/>
      <c r="B990" s="3"/>
      <c r="C990" s="3"/>
      <c r="D990" s="3"/>
      <c r="E990" s="4"/>
      <c r="F990" s="4"/>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row>
    <row r="991" spans="1:35" ht="15.75" customHeight="1">
      <c r="A991" s="3"/>
      <c r="B991" s="3"/>
      <c r="C991" s="3"/>
      <c r="D991" s="3"/>
      <c r="E991" s="4"/>
      <c r="F991" s="4"/>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row>
    <row r="992" spans="1:35" ht="15.75" customHeight="1">
      <c r="A992" s="3"/>
      <c r="B992" s="3"/>
      <c r="C992" s="3"/>
      <c r="D992" s="3"/>
      <c r="E992" s="4"/>
      <c r="F992" s="4"/>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row>
    <row r="993" spans="1:35" ht="15.75" customHeight="1">
      <c r="A993" s="3"/>
      <c r="B993" s="3"/>
      <c r="C993" s="3"/>
      <c r="D993" s="3"/>
      <c r="E993" s="4"/>
      <c r="F993" s="4"/>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row>
    <row r="994" spans="1:35" ht="15.75" customHeight="1">
      <c r="A994" s="3"/>
      <c r="B994" s="3"/>
      <c r="C994" s="3"/>
      <c r="D994" s="3"/>
      <c r="E994" s="4"/>
      <c r="F994" s="4"/>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row>
    <row r="995" spans="1:35" ht="15.75" customHeight="1">
      <c r="A995" s="3"/>
      <c r="B995" s="3"/>
      <c r="C995" s="3"/>
      <c r="D995" s="3"/>
      <c r="E995" s="4"/>
      <c r="F995" s="4"/>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row>
    <row r="996" spans="1:35" ht="15.75" customHeight="1">
      <c r="A996" s="3"/>
      <c r="B996" s="3"/>
      <c r="C996" s="3"/>
      <c r="D996" s="3"/>
      <c r="E996" s="4"/>
      <c r="F996" s="4"/>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row>
    <row r="997" spans="1:35" ht="15.75" customHeight="1">
      <c r="A997" s="3"/>
      <c r="B997" s="3"/>
      <c r="C997" s="3"/>
      <c r="D997" s="3"/>
      <c r="E997" s="4"/>
      <c r="F997" s="4"/>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row>
    <row r="998" spans="1:35" ht="15.75" customHeight="1">
      <c r="A998" s="3"/>
      <c r="B998" s="3"/>
      <c r="C998" s="3"/>
      <c r="D998" s="3"/>
      <c r="E998" s="4"/>
      <c r="F998" s="4"/>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row>
    <row r="999" spans="1:35" ht="15.75" customHeight="1">
      <c r="A999" s="3"/>
      <c r="B999" s="3"/>
      <c r="C999" s="3"/>
      <c r="D999" s="3"/>
      <c r="E999" s="4"/>
      <c r="F999" s="4"/>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row>
    <row r="1000" spans="1:35" ht="15.75" customHeight="1">
      <c r="A1000" s="3"/>
      <c r="B1000" s="3"/>
      <c r="C1000" s="3"/>
      <c r="D1000" s="3"/>
      <c r="E1000" s="4"/>
      <c r="F1000" s="4"/>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row>
    <row r="1001" spans="1:35" ht="15.75" customHeight="1">
      <c r="A1001" s="3"/>
      <c r="B1001" s="3"/>
      <c r="C1001" s="3"/>
      <c r="D1001" s="3"/>
      <c r="E1001" s="4"/>
      <c r="F1001" s="4"/>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row>
    <row r="1002" spans="1:35" ht="15.75" customHeight="1">
      <c r="A1002" s="3"/>
      <c r="B1002" s="3"/>
      <c r="C1002" s="3"/>
      <c r="D1002" s="3"/>
      <c r="E1002" s="4"/>
      <c r="F1002" s="4"/>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row>
    <row r="1003" spans="1:35" ht="15.75" customHeight="1">
      <c r="A1003" s="3"/>
      <c r="B1003" s="3"/>
      <c r="C1003" s="3"/>
      <c r="D1003" s="3"/>
      <c r="E1003" s="4"/>
      <c r="F1003" s="4"/>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row>
    <row r="1004" spans="1:35" ht="15.75" customHeight="1">
      <c r="A1004" s="3"/>
      <c r="B1004" s="3"/>
      <c r="C1004" s="3"/>
      <c r="D1004" s="3"/>
      <c r="E1004" s="4"/>
      <c r="F1004" s="4"/>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row>
    <row r="1005" spans="1:35" ht="15.75" customHeight="1">
      <c r="A1005" s="3"/>
      <c r="B1005" s="3"/>
      <c r="C1005" s="3"/>
      <c r="D1005" s="3"/>
      <c r="E1005" s="4"/>
      <c r="F1005" s="4"/>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ht="15.75" customHeight="1">
      <c r="A1006" s="3"/>
      <c r="B1006" s="3"/>
      <c r="C1006" s="3"/>
      <c r="D1006" s="3"/>
      <c r="E1006" s="4"/>
      <c r="F1006" s="4"/>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sheetData>
  <mergeCells count="5">
    <mergeCell ref="B2:H2"/>
    <mergeCell ref="B4:H7"/>
    <mergeCell ref="C25:F25"/>
    <mergeCell ref="C26:D26"/>
    <mergeCell ref="D13:G1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6"/>
  <sheetViews>
    <sheetView workbookViewId="0">
      <selection activeCell="J56" sqref="J56"/>
    </sheetView>
  </sheetViews>
  <sheetFormatPr baseColWidth="10" defaultColWidth="14.44140625" defaultRowHeight="15" customHeight="1"/>
  <cols>
    <col min="1" max="4" width="10.6640625" customWidth="1"/>
    <col min="5" max="5" width="47.88671875" customWidth="1"/>
    <col min="6" max="6" width="14.88671875" customWidth="1"/>
    <col min="7" max="7" width="15.88671875" customWidth="1"/>
    <col min="8" max="8" width="10.6640625" customWidth="1"/>
    <col min="9" max="9" width="27.44140625" customWidth="1"/>
    <col min="10" max="10" width="21.5546875" customWidth="1"/>
    <col min="11" max="26" width="10.6640625" customWidth="1"/>
  </cols>
  <sheetData>
    <row r="1" spans="1:12" ht="14.4">
      <c r="A1" s="1"/>
      <c r="B1" s="1"/>
      <c r="C1" s="1"/>
      <c r="F1" s="1"/>
      <c r="G1" s="1"/>
      <c r="H1" s="1"/>
      <c r="I1" s="1"/>
      <c r="J1" s="1"/>
      <c r="K1" s="1"/>
      <c r="L1" s="1"/>
    </row>
    <row r="2" spans="1:12" ht="14.4">
      <c r="A2" s="1"/>
      <c r="B2" s="271" t="s">
        <v>67</v>
      </c>
      <c r="C2" s="271"/>
      <c r="D2" s="271"/>
      <c r="E2" s="271"/>
      <c r="F2" s="271"/>
      <c r="G2" s="271"/>
      <c r="H2" s="1"/>
      <c r="I2" s="1"/>
      <c r="J2" s="1"/>
      <c r="K2" s="1"/>
      <c r="L2" s="1"/>
    </row>
    <row r="3" spans="1:12" thickBot="1">
      <c r="A3" s="1"/>
      <c r="B3" s="1"/>
      <c r="C3" s="1"/>
      <c r="D3" s="1"/>
      <c r="E3" s="1"/>
      <c r="F3" s="1"/>
      <c r="G3" s="1"/>
      <c r="H3" s="1"/>
      <c r="I3" s="1"/>
      <c r="J3" s="1"/>
      <c r="K3" s="1"/>
      <c r="L3" s="1"/>
    </row>
    <row r="4" spans="1:12" ht="14.4">
      <c r="A4" s="1"/>
      <c r="B4" s="258" t="s">
        <v>270</v>
      </c>
      <c r="C4" s="259"/>
      <c r="D4" s="259"/>
      <c r="E4" s="259"/>
      <c r="F4" s="259"/>
      <c r="G4" s="260"/>
      <c r="H4" s="1"/>
      <c r="I4" s="1"/>
      <c r="J4" s="1"/>
      <c r="K4" s="1"/>
      <c r="L4" s="1"/>
    </row>
    <row r="5" spans="1:12" ht="14.4">
      <c r="A5" s="1"/>
      <c r="B5" s="261"/>
      <c r="C5" s="262"/>
      <c r="D5" s="262"/>
      <c r="E5" s="262"/>
      <c r="F5" s="262"/>
      <c r="G5" s="263"/>
      <c r="H5" s="1"/>
      <c r="I5" s="1"/>
      <c r="J5" s="1"/>
      <c r="K5" s="1"/>
      <c r="L5" s="1"/>
    </row>
    <row r="6" spans="1:12" thickBot="1">
      <c r="A6" s="1"/>
      <c r="B6" s="264"/>
      <c r="C6" s="265"/>
      <c r="D6" s="265"/>
      <c r="E6" s="265"/>
      <c r="F6" s="265"/>
      <c r="G6" s="266"/>
      <c r="H6" s="1"/>
      <c r="I6" s="1"/>
      <c r="J6" s="1"/>
      <c r="K6" s="1"/>
      <c r="L6" s="1"/>
    </row>
    <row r="7" spans="1:12" ht="14.4">
      <c r="A7" s="1"/>
      <c r="B7" s="1"/>
      <c r="C7" s="1"/>
      <c r="D7" s="1"/>
      <c r="E7" s="1"/>
      <c r="F7" s="14"/>
      <c r="G7" s="14"/>
      <c r="H7" s="1"/>
      <c r="I7" s="14"/>
      <c r="J7" s="1"/>
      <c r="K7" s="1"/>
      <c r="L7" s="1"/>
    </row>
    <row r="8" spans="1:12" ht="14.4">
      <c r="A8" s="15"/>
      <c r="B8" s="57"/>
      <c r="C8" s="80"/>
      <c r="D8" s="80"/>
      <c r="E8" s="80"/>
      <c r="F8" s="81"/>
      <c r="G8" s="82"/>
      <c r="H8" s="83"/>
      <c r="I8" s="83"/>
      <c r="J8" s="83"/>
      <c r="K8" s="15"/>
      <c r="L8" s="1"/>
    </row>
    <row r="9" spans="1:12" ht="14.4">
      <c r="A9" s="15"/>
      <c r="B9" s="84"/>
      <c r="C9" s="267" t="s">
        <v>68</v>
      </c>
      <c r="D9" s="268"/>
      <c r="E9" s="269"/>
      <c r="F9" s="85" t="s">
        <v>69</v>
      </c>
      <c r="G9" s="86"/>
      <c r="H9" s="270" t="s">
        <v>70</v>
      </c>
      <c r="I9" s="255"/>
      <c r="J9" s="87"/>
      <c r="K9" s="15"/>
      <c r="L9" s="1"/>
    </row>
    <row r="10" spans="1:12" ht="14.4">
      <c r="A10" s="15"/>
      <c r="B10" s="84"/>
      <c r="C10" s="254" t="s">
        <v>71</v>
      </c>
      <c r="D10" s="268"/>
      <c r="E10" s="269"/>
      <c r="F10" s="88">
        <f>2500*12</f>
        <v>30000</v>
      </c>
      <c r="G10" s="86"/>
      <c r="H10" s="254" t="s">
        <v>72</v>
      </c>
      <c r="I10" s="255"/>
      <c r="J10" s="89">
        <f>(F10+F11)/4</f>
        <v>8000</v>
      </c>
      <c r="K10" s="15"/>
      <c r="L10" s="1"/>
    </row>
    <row r="11" spans="1:12" ht="14.4">
      <c r="A11" s="15"/>
      <c r="B11" s="84"/>
      <c r="C11" s="254" t="s">
        <v>73</v>
      </c>
      <c r="D11" s="268"/>
      <c r="E11" s="269"/>
      <c r="F11" s="88">
        <v>2000</v>
      </c>
      <c r="G11" s="86"/>
      <c r="H11" s="254" t="s">
        <v>74</v>
      </c>
      <c r="I11" s="255"/>
      <c r="J11" s="89">
        <f>+J10/12</f>
        <v>666.66666666666663</v>
      </c>
      <c r="K11" s="15"/>
      <c r="L11" s="1"/>
    </row>
    <row r="12" spans="1:12" ht="14.4">
      <c r="A12" s="15"/>
      <c r="B12" s="57"/>
      <c r="C12" s="57"/>
      <c r="D12" s="57"/>
      <c r="E12" s="57"/>
      <c r="F12" s="82"/>
      <c r="G12" s="86"/>
      <c r="H12" s="256" t="s">
        <v>273</v>
      </c>
      <c r="I12" s="257"/>
      <c r="J12" s="90">
        <f>+J11*10</f>
        <v>6666.6666666666661</v>
      </c>
      <c r="K12" s="15"/>
      <c r="L12" s="1"/>
    </row>
    <row r="13" spans="1:12" ht="14.4">
      <c r="A13" s="15"/>
      <c r="B13" s="57"/>
      <c r="C13" s="91"/>
      <c r="D13" s="91"/>
      <c r="E13" s="91"/>
      <c r="F13" s="91"/>
      <c r="G13" s="91"/>
      <c r="H13" s="91"/>
      <c r="I13" s="91"/>
      <c r="J13" s="91"/>
      <c r="K13" s="15"/>
      <c r="L13" s="1"/>
    </row>
    <row r="14" spans="1:12" ht="14.4">
      <c r="A14" s="15"/>
      <c r="B14" s="47" t="s">
        <v>36</v>
      </c>
      <c r="C14" s="253" t="s">
        <v>37</v>
      </c>
      <c r="D14" s="244"/>
      <c r="E14" s="244"/>
      <c r="F14" s="47" t="s">
        <v>38</v>
      </c>
      <c r="G14" s="47" t="s">
        <v>39</v>
      </c>
      <c r="H14" s="91"/>
      <c r="I14" s="91"/>
      <c r="J14" s="57"/>
      <c r="K14" s="15"/>
      <c r="L14" s="1"/>
    </row>
    <row r="15" spans="1:12" ht="14.4">
      <c r="A15" s="15"/>
      <c r="B15" s="92">
        <v>34</v>
      </c>
      <c r="C15" s="251" t="s">
        <v>75</v>
      </c>
      <c r="D15" s="244"/>
      <c r="E15" s="245"/>
      <c r="F15" s="51"/>
      <c r="G15" s="50"/>
      <c r="H15" s="93"/>
      <c r="I15" s="94"/>
      <c r="J15" s="95"/>
      <c r="K15" s="15"/>
      <c r="L15" s="1"/>
    </row>
    <row r="16" spans="1:12" ht="14.4">
      <c r="A16" s="15"/>
      <c r="B16" s="96">
        <v>343</v>
      </c>
      <c r="C16" s="272" t="s">
        <v>76</v>
      </c>
      <c r="D16" s="244"/>
      <c r="E16" s="245"/>
      <c r="F16" s="51"/>
      <c r="G16" s="50"/>
      <c r="H16" s="94"/>
      <c r="I16" s="94"/>
      <c r="J16" s="57"/>
      <c r="K16" s="15"/>
      <c r="L16" s="1"/>
    </row>
    <row r="17" spans="1:12" ht="14.4">
      <c r="A17" s="15"/>
      <c r="B17" s="96">
        <v>3431</v>
      </c>
      <c r="C17" s="273" t="s">
        <v>77</v>
      </c>
      <c r="D17" s="268"/>
      <c r="E17" s="269"/>
      <c r="F17" s="50"/>
      <c r="G17" s="50"/>
      <c r="H17" s="94"/>
      <c r="I17" s="94"/>
      <c r="J17" s="57"/>
      <c r="K17" s="15"/>
      <c r="L17" s="1"/>
    </row>
    <row r="18" spans="1:12" ht="14.4">
      <c r="A18" s="15"/>
      <c r="B18" s="96">
        <v>34311</v>
      </c>
      <c r="C18" s="273" t="s">
        <v>26</v>
      </c>
      <c r="D18" s="268"/>
      <c r="E18" s="269"/>
      <c r="F18" s="50">
        <f>G24/1.18</f>
        <v>27118.644067796613</v>
      </c>
      <c r="G18" s="50"/>
      <c r="H18" s="57"/>
      <c r="I18" s="94"/>
      <c r="J18" s="57"/>
      <c r="K18" s="15"/>
      <c r="L18" s="1"/>
    </row>
    <row r="19" spans="1:12" ht="14.4">
      <c r="A19" s="15"/>
      <c r="B19" s="92">
        <v>16</v>
      </c>
      <c r="C19" s="251" t="s">
        <v>78</v>
      </c>
      <c r="D19" s="244"/>
      <c r="E19" s="245"/>
      <c r="F19" s="51"/>
      <c r="G19" s="50"/>
      <c r="H19" s="94"/>
      <c r="I19" s="94">
        <f>H15</f>
        <v>0</v>
      </c>
      <c r="J19" s="57"/>
      <c r="K19" s="15"/>
      <c r="L19" s="1"/>
    </row>
    <row r="20" spans="1:12" ht="14.4">
      <c r="A20" s="15"/>
      <c r="B20" s="96">
        <v>167</v>
      </c>
      <c r="C20" s="272" t="s">
        <v>79</v>
      </c>
      <c r="D20" s="244"/>
      <c r="E20" s="245"/>
      <c r="F20" s="50"/>
      <c r="G20" s="50"/>
      <c r="H20" s="94"/>
      <c r="I20" s="57"/>
      <c r="J20" s="57"/>
      <c r="K20" s="15"/>
      <c r="L20" s="1"/>
    </row>
    <row r="21" spans="1:12" ht="14.4">
      <c r="A21" s="15"/>
      <c r="B21" s="96">
        <v>1673</v>
      </c>
      <c r="C21" s="273" t="s">
        <v>80</v>
      </c>
      <c r="D21" s="268"/>
      <c r="E21" s="269"/>
      <c r="F21" s="50">
        <f>F18*0.18</f>
        <v>4881.3559322033898</v>
      </c>
      <c r="G21" s="50"/>
      <c r="H21" s="94"/>
      <c r="I21" s="57"/>
      <c r="J21" s="57"/>
      <c r="K21" s="15"/>
      <c r="L21" s="1"/>
    </row>
    <row r="22" spans="1:12" ht="14.4">
      <c r="A22" s="15"/>
      <c r="B22" s="92">
        <v>46</v>
      </c>
      <c r="C22" s="274" t="s">
        <v>81</v>
      </c>
      <c r="D22" s="244"/>
      <c r="E22" s="245"/>
      <c r="F22" s="51"/>
      <c r="G22" s="51"/>
      <c r="H22" s="94"/>
      <c r="I22" s="57"/>
      <c r="J22" s="57"/>
      <c r="K22" s="15"/>
      <c r="L22" s="1"/>
    </row>
    <row r="23" spans="1:12" ht="14.4">
      <c r="A23" s="15"/>
      <c r="B23" s="96">
        <v>465</v>
      </c>
      <c r="C23" s="272" t="s">
        <v>50</v>
      </c>
      <c r="D23" s="244"/>
      <c r="E23" s="245"/>
      <c r="F23" s="50"/>
      <c r="G23" s="50"/>
      <c r="H23" s="94"/>
      <c r="I23" s="57"/>
      <c r="J23" s="57"/>
      <c r="K23" s="15"/>
      <c r="L23" s="1"/>
    </row>
    <row r="24" spans="1:12" ht="14.4">
      <c r="A24" s="15"/>
      <c r="B24" s="96">
        <v>4655</v>
      </c>
      <c r="C24" s="273" t="s">
        <v>82</v>
      </c>
      <c r="D24" s="268"/>
      <c r="E24" s="269"/>
      <c r="F24" s="50"/>
      <c r="G24" s="50">
        <f>F10+F11</f>
        <v>32000</v>
      </c>
      <c r="H24" s="94"/>
      <c r="I24" s="57"/>
      <c r="J24" s="57"/>
      <c r="K24" s="15"/>
      <c r="L24" s="1"/>
    </row>
    <row r="25" spans="1:12" ht="14.4">
      <c r="A25" s="15"/>
      <c r="B25" s="252" t="s">
        <v>83</v>
      </c>
      <c r="C25" s="244"/>
      <c r="D25" s="244"/>
      <c r="E25" s="244"/>
      <c r="F25" s="244"/>
      <c r="G25" s="245"/>
      <c r="H25" s="97"/>
      <c r="I25" s="97"/>
      <c r="J25" s="57"/>
      <c r="K25" s="15"/>
      <c r="L25" s="1"/>
    </row>
    <row r="26" spans="1:12" ht="14.4">
      <c r="A26" s="15"/>
      <c r="B26" s="249" t="s">
        <v>2</v>
      </c>
      <c r="C26" s="275"/>
      <c r="D26" s="275"/>
      <c r="E26" s="276"/>
      <c r="F26" s="98">
        <f>SUM(F17:F24)</f>
        <v>32000.000000000004</v>
      </c>
      <c r="G26" s="98">
        <f>SUM(G15:G24)</f>
        <v>32000</v>
      </c>
      <c r="H26" s="97"/>
      <c r="I26" s="97"/>
      <c r="J26" s="57"/>
      <c r="K26" s="15"/>
      <c r="L26" s="1"/>
    </row>
    <row r="27" spans="1:12" ht="14.4">
      <c r="A27" s="15"/>
      <c r="B27" s="57"/>
      <c r="C27" s="57"/>
      <c r="D27" s="57"/>
      <c r="E27" s="57"/>
      <c r="F27" s="82"/>
      <c r="G27" s="82"/>
      <c r="H27" s="57"/>
      <c r="I27" s="57"/>
      <c r="J27" s="57"/>
      <c r="K27" s="15"/>
      <c r="L27" s="1"/>
    </row>
    <row r="28" spans="1:12" ht="14.4">
      <c r="A28" s="15"/>
      <c r="B28" s="57"/>
      <c r="C28" s="57"/>
      <c r="D28" s="57"/>
      <c r="E28" s="57"/>
      <c r="F28" s="82"/>
      <c r="G28" s="82"/>
      <c r="H28" s="57"/>
      <c r="I28" s="57"/>
      <c r="J28" s="57"/>
      <c r="K28" s="15"/>
      <c r="L28" s="1"/>
    </row>
    <row r="29" spans="1:12" ht="14.4">
      <c r="A29" s="15"/>
      <c r="B29" s="47" t="s">
        <v>36</v>
      </c>
      <c r="C29" s="253" t="s">
        <v>37</v>
      </c>
      <c r="D29" s="244"/>
      <c r="E29" s="244"/>
      <c r="F29" s="99" t="s">
        <v>38</v>
      </c>
      <c r="G29" s="99" t="s">
        <v>39</v>
      </c>
      <c r="H29" s="57"/>
      <c r="I29" s="57"/>
      <c r="J29" s="57"/>
      <c r="K29" s="15"/>
      <c r="L29" s="1"/>
    </row>
    <row r="30" spans="1:12" ht="14.4">
      <c r="A30" s="15"/>
      <c r="B30" s="100">
        <v>46</v>
      </c>
      <c r="C30" s="274" t="s">
        <v>81</v>
      </c>
      <c r="D30" s="244"/>
      <c r="E30" s="245"/>
      <c r="F30" s="51"/>
      <c r="G30" s="50"/>
      <c r="H30" s="57"/>
      <c r="I30" s="57"/>
      <c r="J30" s="57"/>
      <c r="K30" s="15"/>
      <c r="L30" s="1"/>
    </row>
    <row r="31" spans="1:12" ht="14.4">
      <c r="A31" s="15"/>
      <c r="B31" s="101">
        <v>465</v>
      </c>
      <c r="C31" s="272" t="s">
        <v>50</v>
      </c>
      <c r="D31" s="244"/>
      <c r="E31" s="245"/>
      <c r="F31" s="50"/>
      <c r="G31" s="50"/>
      <c r="H31" s="57"/>
      <c r="I31" s="57"/>
      <c r="J31" s="57"/>
      <c r="K31" s="15"/>
      <c r="L31" s="1"/>
    </row>
    <row r="32" spans="1:12" ht="14.4">
      <c r="A32" s="15"/>
      <c r="B32" s="101">
        <v>4655</v>
      </c>
      <c r="C32" s="273" t="s">
        <v>82</v>
      </c>
      <c r="D32" s="268"/>
      <c r="E32" s="269"/>
      <c r="F32" s="49">
        <f>F10+F11</f>
        <v>32000</v>
      </c>
      <c r="G32" s="50"/>
      <c r="H32" s="57"/>
      <c r="I32" s="82"/>
      <c r="J32" s="57"/>
      <c r="K32" s="15"/>
      <c r="L32" s="1"/>
    </row>
    <row r="33" spans="1:12" ht="14.4">
      <c r="A33" s="15"/>
      <c r="B33" s="100">
        <v>10</v>
      </c>
      <c r="C33" s="277" t="s">
        <v>271</v>
      </c>
      <c r="D33" s="268"/>
      <c r="E33" s="269"/>
      <c r="F33" s="49"/>
      <c r="G33" s="51"/>
      <c r="H33" s="82"/>
      <c r="I33" s="82"/>
      <c r="J33" s="57"/>
      <c r="K33" s="15"/>
      <c r="L33" s="1"/>
    </row>
    <row r="34" spans="1:12" ht="14.4">
      <c r="A34" s="15"/>
      <c r="B34" s="101">
        <v>104</v>
      </c>
      <c r="C34" s="272" t="s">
        <v>84</v>
      </c>
      <c r="D34" s="244"/>
      <c r="E34" s="245"/>
      <c r="F34" s="50"/>
      <c r="G34" s="50"/>
      <c r="H34" s="82"/>
      <c r="I34" s="82"/>
      <c r="J34" s="57"/>
      <c r="K34" s="15"/>
      <c r="L34" s="1"/>
    </row>
    <row r="35" spans="1:12" ht="14.4">
      <c r="A35" s="15"/>
      <c r="B35" s="101">
        <v>1041</v>
      </c>
      <c r="C35" s="273" t="s">
        <v>55</v>
      </c>
      <c r="D35" s="268"/>
      <c r="E35" s="269"/>
      <c r="F35" s="50"/>
      <c r="G35" s="50">
        <f>F10+F11</f>
        <v>32000</v>
      </c>
      <c r="H35" s="57"/>
      <c r="I35" s="57"/>
      <c r="J35" s="57"/>
      <c r="K35" s="15"/>
      <c r="L35" s="1"/>
    </row>
    <row r="36" spans="1:12" ht="15.75" customHeight="1">
      <c r="A36" s="15"/>
      <c r="B36" s="243" t="s">
        <v>85</v>
      </c>
      <c r="C36" s="244"/>
      <c r="D36" s="244"/>
      <c r="E36" s="244"/>
      <c r="F36" s="244"/>
      <c r="G36" s="245"/>
      <c r="H36" s="57"/>
      <c r="I36" s="57"/>
      <c r="J36" s="57"/>
      <c r="K36" s="15"/>
      <c r="L36" s="1"/>
    </row>
    <row r="37" spans="1:12" ht="15.75" customHeight="1">
      <c r="A37" s="15"/>
      <c r="B37" s="249" t="s">
        <v>2</v>
      </c>
      <c r="C37" s="275"/>
      <c r="D37" s="275"/>
      <c r="E37" s="276"/>
      <c r="F37" s="98">
        <f>SUM(F31:F35)</f>
        <v>32000</v>
      </c>
      <c r="G37" s="98">
        <f>SUM(G30:G35)</f>
        <v>32000</v>
      </c>
      <c r="H37" s="57"/>
      <c r="I37" s="57"/>
      <c r="J37" s="57"/>
      <c r="K37" s="15"/>
      <c r="L37" s="1"/>
    </row>
    <row r="38" spans="1:12" ht="15.75" customHeight="1">
      <c r="A38" s="15"/>
      <c r="B38" s="57"/>
      <c r="C38" s="78"/>
      <c r="D38" s="57"/>
      <c r="E38" s="57"/>
      <c r="F38" s="57"/>
      <c r="G38" s="82"/>
      <c r="H38" s="57"/>
      <c r="I38" s="57"/>
      <c r="J38" s="57"/>
      <c r="K38" s="15"/>
      <c r="L38" s="1"/>
    </row>
    <row r="39" spans="1:12" ht="15.75" customHeight="1">
      <c r="A39" s="15"/>
      <c r="B39" s="57"/>
      <c r="C39" s="78"/>
      <c r="D39" s="57"/>
      <c r="E39" s="57"/>
      <c r="F39" s="57"/>
      <c r="G39" s="82"/>
      <c r="H39" s="57"/>
      <c r="I39" s="57"/>
      <c r="J39" s="57"/>
      <c r="K39" s="15"/>
      <c r="L39" s="1"/>
    </row>
    <row r="40" spans="1:12" ht="15.75" customHeight="1">
      <c r="A40" s="15"/>
      <c r="B40" s="47" t="s">
        <v>86</v>
      </c>
      <c r="C40" s="253" t="s">
        <v>37</v>
      </c>
      <c r="D40" s="244"/>
      <c r="E40" s="245"/>
      <c r="F40" s="47" t="s">
        <v>38</v>
      </c>
      <c r="G40" s="47" t="s">
        <v>39</v>
      </c>
      <c r="H40" s="57"/>
      <c r="I40" s="57"/>
      <c r="J40" s="57"/>
      <c r="K40" s="15"/>
      <c r="L40" s="1"/>
    </row>
    <row r="41" spans="1:12" ht="15.75" customHeight="1">
      <c r="A41" s="15"/>
      <c r="B41" s="92">
        <v>68</v>
      </c>
      <c r="C41" s="251" t="s">
        <v>87</v>
      </c>
      <c r="D41" s="244"/>
      <c r="E41" s="245"/>
      <c r="F41" s="57"/>
      <c r="G41" s="50"/>
      <c r="H41" s="57"/>
      <c r="I41" s="57"/>
      <c r="J41" s="57"/>
      <c r="K41" s="15"/>
      <c r="L41" s="1"/>
    </row>
    <row r="42" spans="1:12" ht="15.75" customHeight="1">
      <c r="A42" s="15"/>
      <c r="B42" s="96">
        <v>686</v>
      </c>
      <c r="C42" s="272" t="s">
        <v>88</v>
      </c>
      <c r="D42" s="244"/>
      <c r="E42" s="245"/>
      <c r="F42" s="50"/>
      <c r="G42" s="50"/>
      <c r="H42" s="57"/>
      <c r="I42" s="57"/>
      <c r="J42" s="57"/>
      <c r="K42" s="15"/>
      <c r="L42" s="1"/>
    </row>
    <row r="43" spans="1:12" ht="15.75" customHeight="1">
      <c r="A43" s="15"/>
      <c r="B43" s="96">
        <v>6861</v>
      </c>
      <c r="C43" s="273" t="s">
        <v>89</v>
      </c>
      <c r="D43" s="268"/>
      <c r="E43" s="269"/>
      <c r="F43" s="50"/>
      <c r="G43" s="50"/>
      <c r="H43" s="57"/>
      <c r="I43" s="57"/>
      <c r="J43" s="57"/>
      <c r="K43" s="15"/>
      <c r="L43" s="1"/>
    </row>
    <row r="44" spans="1:12" ht="15.75" customHeight="1">
      <c r="A44" s="15"/>
      <c r="B44" s="96">
        <v>68613</v>
      </c>
      <c r="C44" s="273" t="s">
        <v>90</v>
      </c>
      <c r="D44" s="268"/>
      <c r="E44" s="269"/>
      <c r="F44" s="50">
        <f>J12</f>
        <v>6666.6666666666661</v>
      </c>
      <c r="G44" s="50"/>
      <c r="H44" s="57"/>
      <c r="I44" s="57"/>
      <c r="J44" s="57"/>
      <c r="K44" s="15"/>
      <c r="L44" s="1"/>
    </row>
    <row r="45" spans="1:12" ht="15.75" customHeight="1">
      <c r="A45" s="15"/>
      <c r="B45" s="92">
        <v>39</v>
      </c>
      <c r="C45" s="251" t="s">
        <v>91</v>
      </c>
      <c r="D45" s="244"/>
      <c r="E45" s="245"/>
      <c r="F45" s="50"/>
      <c r="G45" s="50"/>
      <c r="H45" s="57"/>
      <c r="I45" s="57"/>
      <c r="J45" s="57"/>
      <c r="K45" s="15"/>
      <c r="L45" s="1"/>
    </row>
    <row r="46" spans="1:12" ht="15.75" customHeight="1">
      <c r="A46" s="15"/>
      <c r="B46" s="96">
        <v>396</v>
      </c>
      <c r="C46" s="273" t="s">
        <v>92</v>
      </c>
      <c r="D46" s="268"/>
      <c r="E46" s="269"/>
      <c r="F46" s="50"/>
      <c r="G46" s="50"/>
      <c r="H46" s="57"/>
      <c r="I46" s="57"/>
      <c r="J46" s="57"/>
      <c r="K46" s="15"/>
      <c r="L46" s="1"/>
    </row>
    <row r="47" spans="1:12" ht="15.75" customHeight="1">
      <c r="A47" s="15"/>
      <c r="B47" s="96">
        <v>3961</v>
      </c>
      <c r="C47" s="273" t="s">
        <v>93</v>
      </c>
      <c r="D47" s="268"/>
      <c r="E47" s="269"/>
      <c r="F47" s="50"/>
      <c r="G47" s="50"/>
      <c r="H47" s="57"/>
      <c r="I47" s="57"/>
      <c r="J47" s="57"/>
      <c r="K47" s="15"/>
      <c r="L47" s="1"/>
    </row>
    <row r="48" spans="1:12" ht="15.75" customHeight="1">
      <c r="A48" s="15"/>
      <c r="B48" s="96">
        <v>39613</v>
      </c>
      <c r="C48" s="273" t="s">
        <v>90</v>
      </c>
      <c r="D48" s="268"/>
      <c r="E48" s="269"/>
      <c r="F48" s="50"/>
      <c r="G48" s="50">
        <f>J12</f>
        <v>6666.6666666666661</v>
      </c>
      <c r="H48" s="57"/>
      <c r="I48" s="57"/>
      <c r="J48" s="57"/>
      <c r="K48" s="15"/>
      <c r="L48" s="1"/>
    </row>
    <row r="49" spans="1:12" ht="15.75" customHeight="1">
      <c r="A49" s="15"/>
      <c r="B49" s="252" t="s">
        <v>274</v>
      </c>
      <c r="C49" s="244"/>
      <c r="D49" s="244"/>
      <c r="E49" s="244"/>
      <c r="F49" s="244"/>
      <c r="G49" s="245"/>
      <c r="H49" s="57"/>
      <c r="I49" s="57"/>
      <c r="J49" s="57"/>
      <c r="K49" s="15"/>
      <c r="L49" s="1"/>
    </row>
    <row r="50" spans="1:12" ht="15.75" customHeight="1">
      <c r="A50" s="15"/>
      <c r="B50" s="249" t="s">
        <v>2</v>
      </c>
      <c r="C50" s="250"/>
      <c r="D50" s="250"/>
      <c r="E50" s="247"/>
      <c r="F50" s="98">
        <f>SUM(F42:F48)</f>
        <v>6666.6666666666661</v>
      </c>
      <c r="G50" s="98">
        <f>SUM(G41:G48)</f>
        <v>6666.6666666666661</v>
      </c>
      <c r="H50" s="57"/>
      <c r="I50" s="57"/>
      <c r="J50" s="57"/>
      <c r="K50" s="15"/>
      <c r="L50" s="1"/>
    </row>
    <row r="51" spans="1:12" ht="15.75" customHeight="1">
      <c r="A51" s="15"/>
      <c r="B51" s="57"/>
      <c r="C51" s="78"/>
      <c r="D51" s="57"/>
      <c r="E51" s="57"/>
      <c r="F51" s="57"/>
      <c r="G51" s="82"/>
      <c r="H51" s="57"/>
      <c r="I51" s="57"/>
      <c r="J51" s="57"/>
      <c r="K51" s="15"/>
      <c r="L51" s="1"/>
    </row>
    <row r="52" spans="1:12" ht="15.75" customHeight="1">
      <c r="A52" s="1"/>
      <c r="B52" s="47" t="s">
        <v>86</v>
      </c>
      <c r="C52" s="253" t="s">
        <v>37</v>
      </c>
      <c r="D52" s="244"/>
      <c r="E52" s="245"/>
      <c r="F52" s="47" t="s">
        <v>38</v>
      </c>
      <c r="G52" s="47" t="s">
        <v>39</v>
      </c>
      <c r="H52" s="102"/>
      <c r="I52" s="102"/>
      <c r="J52" s="102"/>
      <c r="K52" s="1"/>
      <c r="L52" s="1"/>
    </row>
    <row r="53" spans="1:12" ht="25.5" customHeight="1">
      <c r="B53" s="92">
        <v>94</v>
      </c>
      <c r="C53" s="251" t="s">
        <v>87</v>
      </c>
      <c r="D53" s="244"/>
      <c r="E53" s="245"/>
      <c r="F53" s="64">
        <f>F44</f>
        <v>6666.6666666666661</v>
      </c>
      <c r="G53" s="50"/>
      <c r="H53" s="63"/>
      <c r="I53" s="63"/>
      <c r="J53" s="63"/>
    </row>
    <row r="54" spans="1:12" ht="15.75" customHeight="1">
      <c r="B54" s="92">
        <v>79</v>
      </c>
      <c r="C54" s="251" t="s">
        <v>91</v>
      </c>
      <c r="D54" s="244"/>
      <c r="E54" s="245"/>
      <c r="F54" s="50"/>
      <c r="G54" s="50">
        <f>F53</f>
        <v>6666.6666666666661</v>
      </c>
    </row>
    <row r="55" spans="1:12" ht="15.75" customHeight="1">
      <c r="B55" s="252" t="s">
        <v>263</v>
      </c>
      <c r="C55" s="244"/>
      <c r="D55" s="244"/>
      <c r="E55" s="244"/>
      <c r="F55" s="244"/>
      <c r="G55" s="245"/>
    </row>
    <row r="56" spans="1:12" ht="15.75" customHeight="1">
      <c r="B56" s="249" t="s">
        <v>2</v>
      </c>
      <c r="C56" s="250"/>
      <c r="D56" s="250"/>
      <c r="E56" s="247"/>
      <c r="F56" s="98">
        <f>F53</f>
        <v>6666.6666666666661</v>
      </c>
      <c r="G56" s="98">
        <f>SUM(G53:G54)</f>
        <v>6666.6666666666661</v>
      </c>
    </row>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mergeCells count="47">
    <mergeCell ref="B49:G49"/>
    <mergeCell ref="B50:E50"/>
    <mergeCell ref="B37:E37"/>
    <mergeCell ref="C40:E40"/>
    <mergeCell ref="C41:E41"/>
    <mergeCell ref="C42:E42"/>
    <mergeCell ref="C43:E43"/>
    <mergeCell ref="C44:E44"/>
    <mergeCell ref="C45:E45"/>
    <mergeCell ref="C35:E35"/>
    <mergeCell ref="B36:G36"/>
    <mergeCell ref="C46:E46"/>
    <mergeCell ref="C47:E47"/>
    <mergeCell ref="C48:E48"/>
    <mergeCell ref="C30:E30"/>
    <mergeCell ref="C31:E31"/>
    <mergeCell ref="C32:E32"/>
    <mergeCell ref="C33:E33"/>
    <mergeCell ref="C34:E34"/>
    <mergeCell ref="C23:E23"/>
    <mergeCell ref="C24:E24"/>
    <mergeCell ref="B25:G25"/>
    <mergeCell ref="B26:E26"/>
    <mergeCell ref="C29:E29"/>
    <mergeCell ref="C18:E18"/>
    <mergeCell ref="C19:E19"/>
    <mergeCell ref="C20:E20"/>
    <mergeCell ref="C21:E21"/>
    <mergeCell ref="C22:E22"/>
    <mergeCell ref="B2:G2"/>
    <mergeCell ref="C14:E14"/>
    <mergeCell ref="C15:E15"/>
    <mergeCell ref="C16:E16"/>
    <mergeCell ref="C17:E17"/>
    <mergeCell ref="H11:I11"/>
    <mergeCell ref="H12:I12"/>
    <mergeCell ref="B4:G6"/>
    <mergeCell ref="C9:E9"/>
    <mergeCell ref="H9:I9"/>
    <mergeCell ref="C10:E10"/>
    <mergeCell ref="H10:I10"/>
    <mergeCell ref="C11:E11"/>
    <mergeCell ref="B56:E56"/>
    <mergeCell ref="C54:E54"/>
    <mergeCell ref="B55:G55"/>
    <mergeCell ref="C52:E52"/>
    <mergeCell ref="C53:E53"/>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003"/>
  <sheetViews>
    <sheetView workbookViewId="0">
      <selection activeCell="L35" sqref="L35"/>
    </sheetView>
  </sheetViews>
  <sheetFormatPr baseColWidth="10" defaultColWidth="14.44140625" defaultRowHeight="15" customHeight="1"/>
  <cols>
    <col min="1" max="1" width="10.6640625" customWidth="1"/>
    <col min="2" max="2" width="18.33203125" customWidth="1"/>
    <col min="3" max="3" width="14" customWidth="1"/>
    <col min="4" max="6" width="10.6640625" customWidth="1"/>
    <col min="7" max="7" width="14.109375" customWidth="1"/>
    <col min="8" max="8" width="16.6640625" customWidth="1"/>
    <col min="9" max="9" width="16" customWidth="1"/>
    <col min="10" max="10" width="10.6640625" customWidth="1"/>
    <col min="11" max="11" width="19.5546875" style="63" customWidth="1"/>
    <col min="12" max="12" width="13.33203125" style="63" customWidth="1"/>
    <col min="13" max="13" width="24.33203125" style="63" customWidth="1"/>
    <col min="14" max="14" width="12.5546875" style="63" customWidth="1"/>
    <col min="15" max="15" width="16.5546875" style="63" customWidth="1"/>
    <col min="16" max="26" width="10.6640625" customWidth="1"/>
  </cols>
  <sheetData>
    <row r="1" spans="1:15" ht="14.4">
      <c r="A1" s="11"/>
      <c r="B1" s="11"/>
      <c r="C1" s="11"/>
      <c r="H1" s="11"/>
      <c r="I1" s="11"/>
      <c r="J1" s="11"/>
      <c r="K1" s="103"/>
      <c r="L1" s="103"/>
      <c r="M1" s="103"/>
      <c r="N1" s="103"/>
      <c r="O1" s="103"/>
    </row>
    <row r="2" spans="1:15" ht="14.4">
      <c r="A2" s="11"/>
      <c r="B2" s="11"/>
      <c r="C2" s="11"/>
      <c r="D2" s="278" t="s">
        <v>25</v>
      </c>
      <c r="E2" s="232"/>
      <c r="F2" s="232"/>
      <c r="G2" s="232"/>
      <c r="H2" s="11"/>
      <c r="I2" s="11"/>
      <c r="J2" s="9"/>
      <c r="K2" s="104"/>
      <c r="L2" s="104"/>
      <c r="M2" s="104"/>
      <c r="N2" s="104"/>
      <c r="O2" s="104"/>
    </row>
    <row r="3" spans="1:15" thickBot="1">
      <c r="A3" s="11"/>
      <c r="B3" s="11"/>
      <c r="C3" s="11"/>
      <c r="D3" s="12"/>
      <c r="E3" s="12"/>
      <c r="F3" s="12"/>
      <c r="G3" s="12"/>
      <c r="H3" s="11"/>
      <c r="I3" s="11"/>
      <c r="J3" s="9"/>
      <c r="K3" s="104"/>
      <c r="L3" s="104"/>
      <c r="M3" s="104"/>
      <c r="N3" s="104"/>
      <c r="O3" s="104"/>
    </row>
    <row r="4" spans="1:15" ht="14.4">
      <c r="A4" s="11"/>
      <c r="B4" s="279" t="s">
        <v>258</v>
      </c>
      <c r="C4" s="280"/>
      <c r="D4" s="280"/>
      <c r="E4" s="280"/>
      <c r="F4" s="280"/>
      <c r="G4" s="280"/>
      <c r="H4" s="280"/>
      <c r="I4" s="281"/>
      <c r="J4" s="9"/>
      <c r="K4" s="105" t="s">
        <v>14</v>
      </c>
      <c r="L4" s="106" t="s">
        <v>26</v>
      </c>
      <c r="M4" s="106" t="s">
        <v>27</v>
      </c>
      <c r="N4" s="106" t="s">
        <v>28</v>
      </c>
      <c r="O4" s="105" t="s">
        <v>29</v>
      </c>
    </row>
    <row r="5" spans="1:15" ht="14.4">
      <c r="A5" s="11"/>
      <c r="B5" s="282"/>
      <c r="C5" s="283"/>
      <c r="D5" s="283"/>
      <c r="E5" s="283"/>
      <c r="F5" s="283"/>
      <c r="G5" s="283"/>
      <c r="H5" s="283"/>
      <c r="I5" s="284"/>
      <c r="J5" s="9"/>
      <c r="K5" s="107" t="s">
        <v>30</v>
      </c>
      <c r="L5" s="108">
        <v>115000</v>
      </c>
      <c r="M5" s="109">
        <f t="shared" ref="M5:M6" si="0">L5*0.18</f>
        <v>20700</v>
      </c>
      <c r="N5" s="108">
        <f t="shared" ref="N5:N7" si="1">L5+M5</f>
        <v>135700</v>
      </c>
      <c r="O5" s="110">
        <f>L5/1.18</f>
        <v>97457.627118644072</v>
      </c>
    </row>
    <row r="6" spans="1:15" thickBot="1">
      <c r="A6" s="11"/>
      <c r="B6" s="285"/>
      <c r="C6" s="286"/>
      <c r="D6" s="286"/>
      <c r="E6" s="286"/>
      <c r="F6" s="286"/>
      <c r="G6" s="286"/>
      <c r="H6" s="286"/>
      <c r="I6" s="287"/>
      <c r="J6" s="9"/>
      <c r="K6" s="107" t="s">
        <v>31</v>
      </c>
      <c r="L6" s="108">
        <v>10000</v>
      </c>
      <c r="M6" s="108">
        <f t="shared" si="0"/>
        <v>1800</v>
      </c>
      <c r="N6" s="108">
        <f t="shared" si="1"/>
        <v>11800</v>
      </c>
      <c r="O6" s="111"/>
    </row>
    <row r="7" spans="1:15" ht="14.4">
      <c r="A7" s="11"/>
      <c r="B7" s="11" t="s">
        <v>31</v>
      </c>
      <c r="C7" s="108" t="s">
        <v>272</v>
      </c>
      <c r="D7" s="11"/>
      <c r="E7" s="11"/>
      <c r="F7" s="11"/>
      <c r="G7" s="11"/>
      <c r="H7" s="11"/>
      <c r="I7" s="11"/>
      <c r="J7" s="9"/>
      <c r="K7" s="107" t="s">
        <v>32</v>
      </c>
      <c r="L7" s="108">
        <v>10000</v>
      </c>
      <c r="M7" s="108"/>
      <c r="N7" s="108">
        <f t="shared" si="1"/>
        <v>10000</v>
      </c>
      <c r="O7" s="111"/>
    </row>
    <row r="8" spans="1:15" ht="14.4">
      <c r="A8" s="11"/>
      <c r="B8" s="11" t="s">
        <v>33</v>
      </c>
      <c r="C8" s="13" t="s">
        <v>34</v>
      </c>
      <c r="D8" s="11"/>
      <c r="E8" s="11"/>
      <c r="F8" s="11"/>
      <c r="G8" s="11"/>
      <c r="H8" s="11"/>
      <c r="I8" s="11"/>
      <c r="J8" s="9"/>
      <c r="K8" s="112" t="s">
        <v>2</v>
      </c>
      <c r="L8" s="113">
        <f>SUM(L5:L7)</f>
        <v>135000</v>
      </c>
      <c r="M8" s="114">
        <f>M5+M6</f>
        <v>22500</v>
      </c>
      <c r="N8" s="115">
        <f>SUM(N5:N7)</f>
        <v>157500</v>
      </c>
      <c r="O8" s="104"/>
    </row>
    <row r="9" spans="1:15" ht="14.4">
      <c r="A9" s="9"/>
      <c r="B9" s="288" t="s">
        <v>35</v>
      </c>
      <c r="C9" s="289"/>
      <c r="D9" s="289"/>
      <c r="E9" s="289"/>
      <c r="F9" s="289"/>
      <c r="G9" s="289"/>
      <c r="H9" s="289"/>
      <c r="I9" s="9"/>
      <c r="J9" s="9"/>
      <c r="K9" s="104"/>
      <c r="L9" s="104"/>
      <c r="M9" s="104"/>
      <c r="N9" s="111">
        <f>L8+M8</f>
        <v>157500</v>
      </c>
      <c r="O9" s="104"/>
    </row>
    <row r="10" spans="1:15" ht="14.4">
      <c r="A10" s="9"/>
      <c r="B10" s="9"/>
      <c r="C10" s="9"/>
      <c r="D10" s="9"/>
      <c r="E10" s="9"/>
      <c r="F10" s="9"/>
      <c r="G10" s="9"/>
      <c r="H10" s="9"/>
      <c r="I10" s="9"/>
      <c r="J10" s="9"/>
      <c r="K10" s="104"/>
      <c r="L10" s="104"/>
      <c r="M10" s="104"/>
      <c r="N10" s="104"/>
      <c r="O10" s="104"/>
    </row>
    <row r="11" spans="1:15" ht="14.4">
      <c r="A11" s="9"/>
      <c r="B11" s="128" t="s">
        <v>36</v>
      </c>
      <c r="C11" s="290" t="s">
        <v>37</v>
      </c>
      <c r="D11" s="268"/>
      <c r="E11" s="268"/>
      <c r="F11" s="268"/>
      <c r="G11" s="269"/>
      <c r="H11" s="128" t="s">
        <v>38</v>
      </c>
      <c r="I11" s="129" t="s">
        <v>39</v>
      </c>
      <c r="J11" s="9"/>
      <c r="K11" s="116" t="s">
        <v>40</v>
      </c>
      <c r="L11" s="117">
        <f>L8</f>
        <v>135000</v>
      </c>
      <c r="M11" s="104"/>
      <c r="N11" s="104"/>
      <c r="O11" s="104"/>
    </row>
    <row r="12" spans="1:15" ht="14.4">
      <c r="A12" s="9"/>
      <c r="B12" s="69">
        <v>33</v>
      </c>
      <c r="C12" s="291" t="s">
        <v>41</v>
      </c>
      <c r="D12" s="244"/>
      <c r="E12" s="244"/>
      <c r="F12" s="244"/>
      <c r="G12" s="245"/>
      <c r="H12" s="51"/>
      <c r="I12" s="73"/>
      <c r="J12" s="9"/>
      <c r="K12" s="104"/>
      <c r="L12" s="111"/>
      <c r="M12" s="111">
        <f>+(L11-L13)/7</f>
        <v>14285.714285714286</v>
      </c>
      <c r="N12" s="104"/>
      <c r="O12" s="104"/>
    </row>
    <row r="13" spans="1:15" ht="14.4">
      <c r="A13" s="9"/>
      <c r="B13" s="72">
        <v>336</v>
      </c>
      <c r="C13" s="292" t="s">
        <v>6</v>
      </c>
      <c r="D13" s="244"/>
      <c r="E13" s="244"/>
      <c r="F13" s="244"/>
      <c r="G13" s="245"/>
      <c r="H13" s="73"/>
      <c r="I13" s="73"/>
      <c r="J13" s="9"/>
      <c r="K13" s="118" t="s">
        <v>33</v>
      </c>
      <c r="L13" s="119">
        <v>35000</v>
      </c>
      <c r="M13" s="104"/>
      <c r="N13" s="104"/>
      <c r="O13" s="104"/>
    </row>
    <row r="14" spans="1:15" ht="14.4">
      <c r="A14" s="9"/>
      <c r="B14" s="72">
        <v>3361</v>
      </c>
      <c r="C14" s="292" t="s">
        <v>42</v>
      </c>
      <c r="D14" s="244"/>
      <c r="E14" s="244"/>
      <c r="F14" s="244"/>
      <c r="G14" s="245"/>
      <c r="H14" s="73"/>
      <c r="I14" s="73"/>
      <c r="J14" s="9"/>
      <c r="K14" s="120" t="s">
        <v>43</v>
      </c>
      <c r="L14" s="121" t="s">
        <v>44</v>
      </c>
      <c r="M14" s="104"/>
      <c r="N14" s="104"/>
      <c r="O14" s="104"/>
    </row>
    <row r="15" spans="1:15" ht="14.4">
      <c r="A15" s="9"/>
      <c r="B15" s="72">
        <v>33611</v>
      </c>
      <c r="C15" s="292" t="s">
        <v>26</v>
      </c>
      <c r="D15" s="244"/>
      <c r="E15" s="244"/>
      <c r="F15" s="244"/>
      <c r="G15" s="245"/>
      <c r="H15" s="110">
        <f>L8</f>
        <v>135000</v>
      </c>
      <c r="I15" s="110"/>
      <c r="J15" s="9"/>
      <c r="K15" s="122" t="s">
        <v>45</v>
      </c>
      <c r="L15" s="123">
        <f>(L11-L13)/L14</f>
        <v>14285.714285714286</v>
      </c>
      <c r="M15" s="104"/>
      <c r="N15" s="104"/>
      <c r="O15" s="104"/>
    </row>
    <row r="16" spans="1:15" ht="14.4">
      <c r="A16" s="9"/>
      <c r="B16" s="69">
        <v>16</v>
      </c>
      <c r="C16" s="291" t="s">
        <v>46</v>
      </c>
      <c r="D16" s="244"/>
      <c r="E16" s="244"/>
      <c r="F16" s="244"/>
      <c r="G16" s="245"/>
      <c r="H16" s="50"/>
      <c r="I16" s="110"/>
      <c r="J16" s="9"/>
      <c r="K16" s="57"/>
      <c r="L16" s="57"/>
      <c r="M16" s="104"/>
      <c r="N16" s="104"/>
      <c r="O16" s="104"/>
    </row>
    <row r="17" spans="1:15" ht="14.4">
      <c r="A17" s="9"/>
      <c r="B17" s="72">
        <v>167</v>
      </c>
      <c r="C17" s="292" t="s">
        <v>47</v>
      </c>
      <c r="D17" s="244"/>
      <c r="E17" s="244"/>
      <c r="F17" s="244"/>
      <c r="G17" s="245"/>
      <c r="H17" s="110"/>
      <c r="I17" s="110"/>
      <c r="J17" s="9"/>
      <c r="K17" s="103"/>
      <c r="L17" s="103"/>
      <c r="M17" s="103"/>
      <c r="N17" s="103"/>
      <c r="O17" s="103"/>
    </row>
    <row r="18" spans="1:15" ht="14.4">
      <c r="A18" s="9"/>
      <c r="B18" s="72">
        <v>1673</v>
      </c>
      <c r="C18" s="292" t="s">
        <v>48</v>
      </c>
      <c r="D18" s="244"/>
      <c r="E18" s="244"/>
      <c r="F18" s="244"/>
      <c r="G18" s="245"/>
      <c r="H18" s="110">
        <f>M8</f>
        <v>22500</v>
      </c>
      <c r="I18" s="110"/>
      <c r="J18" s="9"/>
      <c r="K18" s="103"/>
      <c r="L18" s="103"/>
      <c r="M18" s="103"/>
      <c r="N18" s="103"/>
      <c r="O18" s="103"/>
    </row>
    <row r="19" spans="1:15" ht="14.4">
      <c r="A19" s="9"/>
      <c r="B19" s="69">
        <v>46</v>
      </c>
      <c r="C19" s="291" t="s">
        <v>49</v>
      </c>
      <c r="D19" s="244"/>
      <c r="E19" s="244"/>
      <c r="F19" s="244"/>
      <c r="G19" s="245"/>
      <c r="H19" s="110"/>
      <c r="I19" s="50"/>
      <c r="J19" s="9"/>
      <c r="K19" s="103"/>
      <c r="L19" s="103"/>
      <c r="M19" s="103"/>
      <c r="N19" s="103"/>
      <c r="O19" s="103"/>
    </row>
    <row r="20" spans="1:15" ht="14.4">
      <c r="A20" s="9"/>
      <c r="B20" s="72">
        <v>465</v>
      </c>
      <c r="C20" s="292" t="s">
        <v>50</v>
      </c>
      <c r="D20" s="244"/>
      <c r="E20" s="244"/>
      <c r="F20" s="244"/>
      <c r="G20" s="245"/>
      <c r="H20" s="110"/>
      <c r="I20" s="130"/>
      <c r="J20" s="9"/>
      <c r="K20" s="103"/>
      <c r="L20" s="103"/>
      <c r="M20" s="103"/>
      <c r="N20" s="103"/>
      <c r="O20" s="103"/>
    </row>
    <row r="21" spans="1:15" ht="15.75" customHeight="1">
      <c r="A21" s="9"/>
      <c r="B21" s="96">
        <v>4654</v>
      </c>
      <c r="C21" s="292" t="s">
        <v>51</v>
      </c>
      <c r="D21" s="244"/>
      <c r="E21" s="244"/>
      <c r="F21" s="244"/>
      <c r="G21" s="245"/>
      <c r="H21" s="131"/>
      <c r="I21" s="132">
        <f>N8</f>
        <v>157500</v>
      </c>
      <c r="J21" s="9"/>
      <c r="K21" s="103"/>
      <c r="L21" s="103"/>
      <c r="M21" s="103"/>
      <c r="N21" s="103"/>
      <c r="O21" s="103"/>
    </row>
    <row r="22" spans="1:15" ht="15.75" customHeight="1">
      <c r="A22" s="9"/>
      <c r="B22" s="243" t="s">
        <v>52</v>
      </c>
      <c r="C22" s="244"/>
      <c r="D22" s="244"/>
      <c r="E22" s="244"/>
      <c r="F22" s="244"/>
      <c r="G22" s="244"/>
      <c r="H22" s="244"/>
      <c r="I22" s="245"/>
      <c r="J22" s="9"/>
      <c r="K22" s="103"/>
      <c r="L22" s="103"/>
      <c r="M22" s="103"/>
      <c r="N22" s="103"/>
      <c r="O22" s="103"/>
    </row>
    <row r="23" spans="1:15" ht="15.75" customHeight="1">
      <c r="A23" s="9"/>
      <c r="B23" s="249" t="s">
        <v>2</v>
      </c>
      <c r="C23" s="250"/>
      <c r="D23" s="250"/>
      <c r="E23" s="250"/>
      <c r="F23" s="250"/>
      <c r="G23" s="247"/>
      <c r="H23" s="133">
        <f>SUM(H13:H20)</f>
        <v>157500</v>
      </c>
      <c r="I23" s="133">
        <f>SUM(I12:I22)</f>
        <v>157500</v>
      </c>
      <c r="J23" s="9"/>
      <c r="K23" s="103"/>
      <c r="L23" s="103"/>
      <c r="M23" s="103"/>
      <c r="N23" s="103"/>
      <c r="O23" s="103"/>
    </row>
    <row r="24" spans="1:15" ht="15.75" customHeight="1">
      <c r="A24" s="9"/>
      <c r="B24" s="104"/>
      <c r="C24" s="104"/>
      <c r="D24" s="104"/>
      <c r="E24" s="104"/>
      <c r="F24" s="104"/>
      <c r="G24" s="104"/>
      <c r="H24" s="104"/>
      <c r="I24" s="104"/>
      <c r="J24" s="9"/>
      <c r="K24" s="103"/>
      <c r="L24" s="103"/>
      <c r="M24" s="103"/>
      <c r="N24" s="103"/>
      <c r="O24" s="103"/>
    </row>
    <row r="25" spans="1:15" ht="15.75" customHeight="1">
      <c r="A25" s="9"/>
      <c r="B25" s="128" t="s">
        <v>36</v>
      </c>
      <c r="C25" s="290" t="s">
        <v>37</v>
      </c>
      <c r="D25" s="268"/>
      <c r="E25" s="268"/>
      <c r="F25" s="268"/>
      <c r="G25" s="269"/>
      <c r="H25" s="128" t="s">
        <v>38</v>
      </c>
      <c r="I25" s="129" t="s">
        <v>39</v>
      </c>
      <c r="J25" s="9"/>
      <c r="K25" s="103"/>
      <c r="L25" s="103"/>
      <c r="M25" s="103"/>
      <c r="N25" s="103"/>
      <c r="O25" s="103"/>
    </row>
    <row r="26" spans="1:15" ht="15.75" customHeight="1">
      <c r="A26" s="9"/>
      <c r="B26" s="92">
        <v>46</v>
      </c>
      <c r="C26" s="291" t="s">
        <v>49</v>
      </c>
      <c r="D26" s="244"/>
      <c r="E26" s="244"/>
      <c r="F26" s="244"/>
      <c r="G26" s="245"/>
      <c r="H26" s="51"/>
      <c r="I26" s="73"/>
      <c r="J26" s="9"/>
      <c r="K26" s="103"/>
      <c r="L26" s="103"/>
      <c r="M26" s="103"/>
      <c r="N26" s="103"/>
      <c r="O26" s="103"/>
    </row>
    <row r="27" spans="1:15" ht="15.75" customHeight="1">
      <c r="A27" s="9"/>
      <c r="B27" s="96">
        <v>465</v>
      </c>
      <c r="C27" s="292" t="s">
        <v>50</v>
      </c>
      <c r="D27" s="244"/>
      <c r="E27" s="244"/>
      <c r="F27" s="244"/>
      <c r="G27" s="245"/>
      <c r="H27" s="110"/>
      <c r="I27" s="110"/>
      <c r="J27" s="9"/>
      <c r="K27" s="103"/>
      <c r="L27" s="103"/>
      <c r="M27" s="103"/>
      <c r="N27" s="103"/>
      <c r="O27" s="103"/>
    </row>
    <row r="28" spans="1:15" ht="15.75" customHeight="1">
      <c r="A28" s="9"/>
      <c r="B28" s="96">
        <v>4654</v>
      </c>
      <c r="C28" s="292" t="s">
        <v>51</v>
      </c>
      <c r="D28" s="244"/>
      <c r="E28" s="244"/>
      <c r="F28" s="244"/>
      <c r="G28" s="245"/>
      <c r="H28" s="110">
        <f>N8</f>
        <v>157500</v>
      </c>
      <c r="I28" s="110"/>
      <c r="J28" s="9"/>
      <c r="K28" s="103"/>
      <c r="L28" s="103"/>
      <c r="M28" s="103"/>
      <c r="N28" s="103"/>
      <c r="O28" s="103"/>
    </row>
    <row r="29" spans="1:15" ht="15.75" customHeight="1">
      <c r="A29" s="9"/>
      <c r="B29" s="69">
        <v>10</v>
      </c>
      <c r="C29" s="291" t="s">
        <v>53</v>
      </c>
      <c r="D29" s="244"/>
      <c r="E29" s="244"/>
      <c r="F29" s="244"/>
      <c r="G29" s="245"/>
      <c r="H29" s="110"/>
      <c r="I29" s="50"/>
      <c r="J29" s="9"/>
      <c r="K29" s="103"/>
      <c r="L29" s="103"/>
      <c r="M29" s="103"/>
      <c r="N29" s="103"/>
      <c r="O29" s="103"/>
    </row>
    <row r="30" spans="1:15" ht="15.75" customHeight="1">
      <c r="A30" s="9"/>
      <c r="B30" s="72">
        <v>104</v>
      </c>
      <c r="C30" s="292" t="s">
        <v>54</v>
      </c>
      <c r="D30" s="244"/>
      <c r="E30" s="244"/>
      <c r="F30" s="244"/>
      <c r="G30" s="245"/>
      <c r="H30" s="110"/>
      <c r="I30" s="110"/>
      <c r="J30" s="9"/>
      <c r="K30" s="103"/>
      <c r="L30" s="103"/>
      <c r="M30" s="103"/>
      <c r="N30" s="103"/>
      <c r="O30" s="103"/>
    </row>
    <row r="31" spans="1:15" ht="15.75" customHeight="1">
      <c r="A31" s="9"/>
      <c r="B31" s="72">
        <v>1041</v>
      </c>
      <c r="C31" s="292" t="s">
        <v>55</v>
      </c>
      <c r="D31" s="244"/>
      <c r="E31" s="244"/>
      <c r="F31" s="244"/>
      <c r="G31" s="245"/>
      <c r="H31" s="110"/>
      <c r="I31" s="110">
        <f>N8</f>
        <v>157500</v>
      </c>
      <c r="J31" s="9"/>
      <c r="K31" s="103"/>
      <c r="L31" s="103"/>
      <c r="M31" s="103"/>
      <c r="N31" s="103"/>
      <c r="O31" s="103"/>
    </row>
    <row r="32" spans="1:15" ht="15.75" customHeight="1">
      <c r="A32" s="9"/>
      <c r="B32" s="243" t="s">
        <v>275</v>
      </c>
      <c r="C32" s="244"/>
      <c r="D32" s="244"/>
      <c r="E32" s="244"/>
      <c r="F32" s="244"/>
      <c r="G32" s="244"/>
      <c r="H32" s="244"/>
      <c r="I32" s="245"/>
      <c r="J32" s="9"/>
      <c r="K32" s="103"/>
      <c r="L32" s="103"/>
      <c r="M32" s="103"/>
      <c r="N32" s="103"/>
      <c r="O32" s="103"/>
    </row>
    <row r="33" spans="1:15" ht="15.75" customHeight="1">
      <c r="A33" s="9"/>
      <c r="B33" s="249" t="s">
        <v>2</v>
      </c>
      <c r="C33" s="250"/>
      <c r="D33" s="250"/>
      <c r="E33" s="250"/>
      <c r="F33" s="250"/>
      <c r="G33" s="247"/>
      <c r="H33" s="133">
        <f>SUM(H27:H32)</f>
        <v>157500</v>
      </c>
      <c r="I33" s="133">
        <f>SUM(I26:I32)</f>
        <v>157500</v>
      </c>
      <c r="J33" s="9"/>
      <c r="K33" s="103"/>
      <c r="L33" s="103"/>
      <c r="M33" s="103"/>
      <c r="N33" s="103"/>
      <c r="O33" s="103"/>
    </row>
    <row r="34" spans="1:15" ht="15.75" customHeight="1">
      <c r="A34" s="9"/>
      <c r="B34" s="104"/>
      <c r="C34" s="104"/>
      <c r="D34" s="104"/>
      <c r="E34" s="104"/>
      <c r="F34" s="104"/>
      <c r="G34" s="104"/>
      <c r="H34" s="104"/>
      <c r="I34" s="104"/>
      <c r="J34" s="9"/>
      <c r="K34" s="103"/>
      <c r="L34" s="103"/>
      <c r="M34" s="103"/>
      <c r="N34" s="103"/>
      <c r="O34" s="103"/>
    </row>
    <row r="35" spans="1:15" ht="15.75" customHeight="1">
      <c r="A35" s="9"/>
      <c r="B35" s="104"/>
      <c r="C35" s="104"/>
      <c r="D35" s="104"/>
      <c r="E35" s="104"/>
      <c r="F35" s="104"/>
      <c r="G35" s="104"/>
      <c r="H35" s="104"/>
      <c r="I35" s="104"/>
      <c r="J35" s="9"/>
      <c r="K35" s="103"/>
      <c r="L35" s="103"/>
      <c r="M35" s="103"/>
      <c r="N35" s="103"/>
      <c r="O35" s="103"/>
    </row>
    <row r="36" spans="1:15" ht="15.75" customHeight="1">
      <c r="A36" s="9"/>
      <c r="B36" s="134" t="s">
        <v>267</v>
      </c>
      <c r="C36" s="104"/>
      <c r="D36" s="104"/>
      <c r="E36" s="104"/>
      <c r="F36" s="104"/>
      <c r="G36" s="104"/>
      <c r="H36" s="104"/>
      <c r="I36" s="104"/>
      <c r="J36" s="9"/>
      <c r="K36" s="103"/>
      <c r="L36" s="103"/>
      <c r="M36" s="103"/>
      <c r="N36" s="103"/>
      <c r="O36" s="103"/>
    </row>
    <row r="37" spans="1:15" ht="15.75" customHeight="1">
      <c r="A37" s="9"/>
      <c r="B37" s="134"/>
      <c r="C37" s="104"/>
      <c r="D37" s="104"/>
      <c r="E37" s="104"/>
      <c r="F37" s="104"/>
      <c r="G37" s="104"/>
      <c r="H37" s="104"/>
      <c r="I37" s="104"/>
      <c r="J37" s="9"/>
      <c r="K37" s="124"/>
      <c r="L37" s="103"/>
      <c r="M37" s="103"/>
      <c r="N37" s="103"/>
      <c r="O37" s="103"/>
    </row>
    <row r="38" spans="1:15" ht="15.75" customHeight="1">
      <c r="A38" s="9"/>
      <c r="B38" s="128" t="s">
        <v>36</v>
      </c>
      <c r="C38" s="290" t="s">
        <v>37</v>
      </c>
      <c r="D38" s="268"/>
      <c r="E38" s="268"/>
      <c r="F38" s="268"/>
      <c r="G38" s="269"/>
      <c r="H38" s="128" t="s">
        <v>38</v>
      </c>
      <c r="I38" s="129" t="s">
        <v>39</v>
      </c>
      <c r="J38" s="9"/>
      <c r="K38" s="103"/>
      <c r="L38" s="103"/>
      <c r="M38" s="103"/>
      <c r="N38" s="103"/>
      <c r="O38" s="103"/>
    </row>
    <row r="39" spans="1:15" ht="15.75" customHeight="1">
      <c r="A39" s="9"/>
      <c r="B39" s="69">
        <v>68</v>
      </c>
      <c r="C39" s="291" t="s">
        <v>56</v>
      </c>
      <c r="D39" s="244"/>
      <c r="E39" s="244"/>
      <c r="F39" s="244"/>
      <c r="G39" s="245"/>
      <c r="H39" s="51"/>
      <c r="I39" s="110"/>
      <c r="J39" s="9"/>
      <c r="K39" s="103"/>
      <c r="L39" s="103"/>
      <c r="M39" s="103"/>
      <c r="N39" s="103"/>
      <c r="O39" s="103"/>
    </row>
    <row r="40" spans="1:15" ht="15.75" customHeight="1">
      <c r="A40" s="9"/>
      <c r="B40" s="72">
        <v>684</v>
      </c>
      <c r="C40" s="292" t="s">
        <v>57</v>
      </c>
      <c r="D40" s="244"/>
      <c r="E40" s="244"/>
      <c r="F40" s="244"/>
      <c r="G40" s="245"/>
      <c r="H40" s="110"/>
      <c r="I40" s="110"/>
      <c r="J40" s="9"/>
      <c r="K40" s="103"/>
      <c r="L40" s="103"/>
      <c r="M40" s="103"/>
      <c r="N40" s="103"/>
      <c r="O40" s="103"/>
    </row>
    <row r="41" spans="1:15" ht="15.75" customHeight="1">
      <c r="A41" s="9"/>
      <c r="B41" s="72">
        <v>6841</v>
      </c>
      <c r="C41" s="292" t="s">
        <v>58</v>
      </c>
      <c r="D41" s="244"/>
      <c r="E41" s="244"/>
      <c r="F41" s="244"/>
      <c r="G41" s="245"/>
      <c r="H41" s="110"/>
      <c r="I41" s="110"/>
      <c r="J41" s="9"/>
      <c r="K41" s="103"/>
      <c r="L41" s="103"/>
      <c r="M41" s="103"/>
      <c r="N41" s="103"/>
      <c r="O41" s="103"/>
    </row>
    <row r="42" spans="1:15" ht="15.75" customHeight="1">
      <c r="A42" s="9"/>
      <c r="B42" s="72">
        <v>68412</v>
      </c>
      <c r="C42" s="292" t="s">
        <v>59</v>
      </c>
      <c r="D42" s="244"/>
      <c r="E42" s="244"/>
      <c r="F42" s="244"/>
      <c r="G42" s="245"/>
      <c r="H42" s="110">
        <f>L15</f>
        <v>14285.714285714286</v>
      </c>
      <c r="I42" s="110"/>
      <c r="J42" s="9"/>
      <c r="K42" s="103"/>
      <c r="L42" s="103"/>
      <c r="M42" s="103"/>
      <c r="N42" s="103"/>
      <c r="O42" s="103"/>
    </row>
    <row r="43" spans="1:15" ht="15.75" customHeight="1">
      <c r="A43" s="9"/>
      <c r="B43" s="69">
        <v>39</v>
      </c>
      <c r="C43" s="291" t="s">
        <v>60</v>
      </c>
      <c r="D43" s="244"/>
      <c r="E43" s="244"/>
      <c r="F43" s="244"/>
      <c r="G43" s="245"/>
      <c r="H43" s="110"/>
      <c r="I43" s="51"/>
      <c r="J43" s="9"/>
      <c r="K43" s="103"/>
      <c r="L43" s="103"/>
      <c r="M43" s="103"/>
      <c r="N43" s="103"/>
      <c r="O43" s="103"/>
    </row>
    <row r="44" spans="1:15" ht="15.75" customHeight="1">
      <c r="A44" s="9"/>
      <c r="B44" s="72">
        <v>395</v>
      </c>
      <c r="C44" s="292" t="s">
        <v>61</v>
      </c>
      <c r="D44" s="244"/>
      <c r="E44" s="244"/>
      <c r="F44" s="244"/>
      <c r="G44" s="245"/>
      <c r="H44" s="110"/>
      <c r="I44" s="110"/>
      <c r="J44" s="9"/>
      <c r="K44" s="103"/>
      <c r="L44" s="103"/>
      <c r="M44" s="103"/>
      <c r="N44" s="103"/>
      <c r="O44" s="103"/>
    </row>
    <row r="45" spans="1:15" ht="15.75" customHeight="1">
      <c r="A45" s="9"/>
      <c r="B45" s="72">
        <v>3952</v>
      </c>
      <c r="C45" s="292" t="s">
        <v>62</v>
      </c>
      <c r="D45" s="244"/>
      <c r="E45" s="244"/>
      <c r="F45" s="244"/>
      <c r="G45" s="245"/>
      <c r="H45" s="110"/>
      <c r="I45" s="110"/>
      <c r="J45" s="9"/>
      <c r="K45" s="103"/>
      <c r="L45" s="103"/>
      <c r="M45" s="103"/>
      <c r="N45" s="103"/>
      <c r="O45" s="103"/>
    </row>
    <row r="46" spans="1:15" ht="15.75" customHeight="1">
      <c r="A46" s="9"/>
      <c r="B46" s="72">
        <v>39524</v>
      </c>
      <c r="C46" s="292" t="s">
        <v>59</v>
      </c>
      <c r="D46" s="244"/>
      <c r="E46" s="244"/>
      <c r="F46" s="244"/>
      <c r="G46" s="245"/>
      <c r="H46" s="110"/>
      <c r="I46" s="110">
        <f>L15</f>
        <v>14285.714285714286</v>
      </c>
      <c r="J46" s="9"/>
      <c r="K46" s="103"/>
      <c r="L46" s="103"/>
      <c r="M46" s="103"/>
      <c r="N46" s="103"/>
      <c r="O46" s="103"/>
    </row>
    <row r="47" spans="1:15" ht="15.75" customHeight="1">
      <c r="A47" s="9"/>
      <c r="B47" s="252" t="s">
        <v>63</v>
      </c>
      <c r="C47" s="244"/>
      <c r="D47" s="244"/>
      <c r="E47" s="244"/>
      <c r="F47" s="244"/>
      <c r="G47" s="244"/>
      <c r="H47" s="244"/>
      <c r="I47" s="245"/>
      <c r="J47" s="9"/>
      <c r="K47" s="103"/>
      <c r="L47" s="103"/>
      <c r="M47" s="125"/>
      <c r="N47" s="103"/>
      <c r="O47" s="103"/>
    </row>
    <row r="48" spans="1:15" ht="15.75" customHeight="1">
      <c r="A48" s="9"/>
      <c r="B48" s="249" t="s">
        <v>2</v>
      </c>
      <c r="C48" s="250"/>
      <c r="D48" s="250"/>
      <c r="E48" s="250"/>
      <c r="F48" s="250"/>
      <c r="G48" s="247"/>
      <c r="H48" s="135">
        <f>SUM(H40:H46)</f>
        <v>14285.714285714286</v>
      </c>
      <c r="I48" s="136">
        <f>SUM(I39:I46)</f>
        <v>14285.714285714286</v>
      </c>
      <c r="J48" s="9"/>
      <c r="K48" s="103"/>
      <c r="L48" s="103"/>
      <c r="M48" s="126">
        <v>45291</v>
      </c>
      <c r="N48" s="103"/>
      <c r="O48" s="124"/>
    </row>
    <row r="49" spans="1:15" ht="15.75" customHeight="1">
      <c r="A49" s="9"/>
      <c r="B49" s="57"/>
      <c r="C49" s="57"/>
      <c r="D49" s="57"/>
      <c r="E49" s="57"/>
      <c r="F49" s="57"/>
      <c r="G49" s="57"/>
      <c r="H49" s="57"/>
      <c r="I49" s="57"/>
      <c r="J49" s="9"/>
      <c r="K49" s="103"/>
      <c r="L49" s="103"/>
      <c r="M49" s="103"/>
      <c r="N49" s="103"/>
      <c r="O49" s="103"/>
    </row>
    <row r="50" spans="1:15" ht="15.75" customHeight="1">
      <c r="A50" s="9"/>
      <c r="B50" s="57"/>
      <c r="C50" s="57"/>
      <c r="D50" s="57"/>
      <c r="E50" s="57"/>
      <c r="F50" s="57"/>
      <c r="G50" s="57"/>
      <c r="H50" s="57"/>
      <c r="I50" s="57"/>
      <c r="J50" s="9"/>
      <c r="K50" s="103"/>
      <c r="L50" s="103"/>
      <c r="M50" s="103"/>
      <c r="N50" s="103"/>
      <c r="O50" s="103"/>
    </row>
    <row r="51" spans="1:15" ht="15.75" customHeight="1">
      <c r="A51" s="9"/>
      <c r="B51" s="57"/>
      <c r="C51" s="57"/>
      <c r="D51" s="57"/>
      <c r="E51" s="57"/>
      <c r="F51" s="57"/>
      <c r="G51" s="57"/>
      <c r="H51" s="57"/>
      <c r="I51" s="57"/>
      <c r="J51" s="9"/>
      <c r="K51" s="103"/>
      <c r="L51" s="103"/>
      <c r="M51" s="127"/>
      <c r="N51" s="103"/>
      <c r="O51" s="103"/>
    </row>
    <row r="52" spans="1:15" ht="15.75" customHeight="1">
      <c r="A52" s="9"/>
      <c r="B52" s="128" t="s">
        <v>36</v>
      </c>
      <c r="C52" s="290" t="s">
        <v>37</v>
      </c>
      <c r="D52" s="268"/>
      <c r="E52" s="268"/>
      <c r="F52" s="268"/>
      <c r="G52" s="269"/>
      <c r="H52" s="128" t="s">
        <v>38</v>
      </c>
      <c r="I52" s="129" t="s">
        <v>39</v>
      </c>
      <c r="J52" s="9"/>
      <c r="K52" s="103"/>
      <c r="L52" s="103"/>
      <c r="M52" s="103"/>
      <c r="N52" s="103"/>
      <c r="O52" s="103"/>
    </row>
    <row r="53" spans="1:15" ht="15.75" customHeight="1">
      <c r="A53" s="9"/>
      <c r="B53" s="69">
        <v>94</v>
      </c>
      <c r="C53" s="291" t="s">
        <v>261</v>
      </c>
      <c r="D53" s="244"/>
      <c r="E53" s="244"/>
      <c r="F53" s="244"/>
      <c r="G53" s="245"/>
      <c r="H53" s="110">
        <f>H42</f>
        <v>14285.714285714286</v>
      </c>
      <c r="I53" s="110"/>
      <c r="J53" s="9"/>
      <c r="K53" s="103"/>
      <c r="L53" s="103"/>
      <c r="M53" s="103"/>
      <c r="N53" s="103"/>
      <c r="O53" s="103"/>
    </row>
    <row r="54" spans="1:15" ht="15.75" customHeight="1">
      <c r="A54" s="9"/>
      <c r="B54" s="69">
        <v>79</v>
      </c>
      <c r="C54" s="291" t="s">
        <v>64</v>
      </c>
      <c r="D54" s="244"/>
      <c r="E54" s="244"/>
      <c r="F54" s="244"/>
      <c r="G54" s="245"/>
      <c r="H54" s="110"/>
      <c r="I54" s="50"/>
      <c r="J54" s="9"/>
      <c r="K54" s="103"/>
      <c r="L54" s="103"/>
      <c r="M54" s="103"/>
      <c r="N54" s="103"/>
      <c r="O54" s="103"/>
    </row>
    <row r="55" spans="1:15" ht="15.75" customHeight="1">
      <c r="A55" s="3"/>
      <c r="B55" s="72">
        <v>791</v>
      </c>
      <c r="C55" s="292" t="s">
        <v>65</v>
      </c>
      <c r="D55" s="244"/>
      <c r="E55" s="244"/>
      <c r="F55" s="244"/>
      <c r="G55" s="245"/>
      <c r="H55" s="110"/>
      <c r="I55" s="110">
        <f>I46</f>
        <v>14285.714285714286</v>
      </c>
      <c r="J55" s="3"/>
    </row>
    <row r="56" spans="1:15" ht="15.75" customHeight="1">
      <c r="A56" s="3"/>
      <c r="B56" s="252" t="s">
        <v>66</v>
      </c>
      <c r="C56" s="244"/>
      <c r="D56" s="244"/>
      <c r="E56" s="244"/>
      <c r="F56" s="244"/>
      <c r="G56" s="244"/>
      <c r="H56" s="244"/>
      <c r="I56" s="245"/>
      <c r="J56" s="3"/>
    </row>
    <row r="57" spans="1:15" ht="15.75" customHeight="1">
      <c r="A57" s="3"/>
      <c r="B57" s="249" t="s">
        <v>2</v>
      </c>
      <c r="C57" s="250"/>
      <c r="D57" s="250"/>
      <c r="E57" s="250"/>
      <c r="F57" s="250"/>
      <c r="G57" s="247"/>
      <c r="H57" s="133">
        <f t="shared" ref="H57:I57" si="2">SUM(H53:H55)</f>
        <v>14285.714285714286</v>
      </c>
      <c r="I57" s="133">
        <f t="shared" si="2"/>
        <v>14285.714285714286</v>
      </c>
      <c r="J57" s="3"/>
    </row>
    <row r="58" spans="1:15" ht="15.75" customHeight="1">
      <c r="A58" s="3"/>
      <c r="B58" s="57"/>
      <c r="C58" s="57"/>
      <c r="D58" s="57"/>
      <c r="E58" s="57"/>
      <c r="F58" s="57"/>
      <c r="G58" s="57"/>
      <c r="H58" s="57"/>
      <c r="I58" s="57"/>
      <c r="J58" s="3"/>
    </row>
    <row r="59" spans="1:15" ht="15.75" customHeight="1">
      <c r="A59" s="3"/>
      <c r="B59" s="3"/>
      <c r="C59" s="3"/>
      <c r="D59" s="3"/>
      <c r="E59" s="3"/>
      <c r="F59" s="3"/>
      <c r="G59" s="3"/>
      <c r="H59" s="3"/>
      <c r="I59" s="3"/>
      <c r="J59" s="3"/>
    </row>
    <row r="60" spans="1:15" ht="15.75" customHeight="1"/>
    <row r="61" spans="1:15" ht="15.75" customHeight="1"/>
    <row r="62" spans="1:15" ht="15.75" customHeight="1"/>
    <row r="63" spans="1:15" ht="15.75" customHeight="1"/>
    <row r="64" spans="1:1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42">
    <mergeCell ref="C53:G53"/>
    <mergeCell ref="C54:G54"/>
    <mergeCell ref="C55:G55"/>
    <mergeCell ref="B56:I56"/>
    <mergeCell ref="B57:G57"/>
    <mergeCell ref="C38:G38"/>
    <mergeCell ref="C39:G39"/>
    <mergeCell ref="C40:G40"/>
    <mergeCell ref="B48:G48"/>
    <mergeCell ref="C52:G52"/>
    <mergeCell ref="C41:G41"/>
    <mergeCell ref="C42:G42"/>
    <mergeCell ref="C43:G43"/>
    <mergeCell ref="C44:G44"/>
    <mergeCell ref="C45:G45"/>
    <mergeCell ref="C46:G46"/>
    <mergeCell ref="B47:I47"/>
    <mergeCell ref="C29:G29"/>
    <mergeCell ref="C30:G30"/>
    <mergeCell ref="C31:G31"/>
    <mergeCell ref="B32:I32"/>
    <mergeCell ref="B33:G33"/>
    <mergeCell ref="B23:G23"/>
    <mergeCell ref="C25:G25"/>
    <mergeCell ref="C26:G26"/>
    <mergeCell ref="C27:G27"/>
    <mergeCell ref="C28:G28"/>
    <mergeCell ref="C18:G18"/>
    <mergeCell ref="C19:G19"/>
    <mergeCell ref="C20:G20"/>
    <mergeCell ref="C21:G21"/>
    <mergeCell ref="B22:I22"/>
    <mergeCell ref="C13:G13"/>
    <mergeCell ref="C14:G14"/>
    <mergeCell ref="C15:G15"/>
    <mergeCell ref="C16:G16"/>
    <mergeCell ref="C17:G17"/>
    <mergeCell ref="D2:G2"/>
    <mergeCell ref="B4:I6"/>
    <mergeCell ref="B9:H9"/>
    <mergeCell ref="C11:G11"/>
    <mergeCell ref="C12:G12"/>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N1019"/>
  <sheetViews>
    <sheetView workbookViewId="0">
      <selection activeCell="G11" sqref="G11"/>
    </sheetView>
  </sheetViews>
  <sheetFormatPr baseColWidth="10" defaultColWidth="14.44140625" defaultRowHeight="15" customHeight="1"/>
  <cols>
    <col min="1" max="2" width="10.6640625" customWidth="1"/>
    <col min="3" max="3" width="17.5546875" customWidth="1"/>
    <col min="4" max="4" width="17" customWidth="1"/>
    <col min="5" max="5" width="19.33203125" customWidth="1"/>
    <col min="6" max="6" width="15.6640625" customWidth="1"/>
    <col min="7" max="7" width="18.44140625" customWidth="1"/>
    <col min="8" max="8" width="15.88671875" customWidth="1"/>
    <col min="9" max="9" width="15.44140625" customWidth="1"/>
    <col min="10" max="10" width="23.5546875" customWidth="1"/>
    <col min="11" max="25" width="10.6640625" customWidth="1"/>
  </cols>
  <sheetData>
    <row r="3" spans="1:14" ht="14.4">
      <c r="B3" s="1"/>
      <c r="C3" s="1"/>
      <c r="D3" s="1"/>
      <c r="E3" s="271" t="s">
        <v>94</v>
      </c>
      <c r="F3" s="232"/>
      <c r="G3" s="232"/>
      <c r="H3" s="1"/>
      <c r="I3" s="1"/>
      <c r="J3" s="1"/>
      <c r="K3" s="1"/>
      <c r="L3" s="1"/>
      <c r="M3" s="1"/>
    </row>
    <row r="4" spans="1:14" ht="14.4">
      <c r="B4" s="1"/>
      <c r="C4" s="22"/>
      <c r="D4" s="22"/>
      <c r="E4" s="22"/>
      <c r="F4" s="22"/>
      <c r="G4" s="22"/>
      <c r="H4" s="22"/>
      <c r="I4" s="22"/>
      <c r="J4" s="1"/>
      <c r="K4" s="1"/>
      <c r="L4" s="1"/>
      <c r="M4" s="1"/>
    </row>
    <row r="5" spans="1:14" ht="14.4">
      <c r="B5" s="23"/>
      <c r="C5" s="294" t="s">
        <v>252</v>
      </c>
      <c r="D5" s="295"/>
      <c r="E5" s="295"/>
      <c r="F5" s="295"/>
      <c r="G5" s="295"/>
      <c r="H5" s="295"/>
      <c r="I5" s="296"/>
      <c r="J5" s="14"/>
      <c r="K5" s="14"/>
      <c r="L5" s="1"/>
      <c r="M5" s="1"/>
    </row>
    <row r="6" spans="1:14" ht="14.4">
      <c r="B6" s="23"/>
      <c r="C6" s="295"/>
      <c r="D6" s="295"/>
      <c r="E6" s="295"/>
      <c r="F6" s="295"/>
      <c r="G6" s="295"/>
      <c r="H6" s="295"/>
      <c r="I6" s="296"/>
      <c r="J6" s="14"/>
      <c r="K6" s="14"/>
      <c r="L6" s="1"/>
      <c r="M6" s="1"/>
    </row>
    <row r="7" spans="1:14" ht="14.4">
      <c r="B7" s="23"/>
      <c r="C7" s="295"/>
      <c r="D7" s="295"/>
      <c r="E7" s="295"/>
      <c r="F7" s="295"/>
      <c r="G7" s="295"/>
      <c r="H7" s="295"/>
      <c r="I7" s="296"/>
      <c r="J7" s="14"/>
      <c r="K7" s="14"/>
      <c r="L7" s="1"/>
      <c r="M7" s="1"/>
    </row>
    <row r="8" spans="1:14" ht="14.4">
      <c r="B8" s="23"/>
      <c r="C8" s="297"/>
      <c r="D8" s="297"/>
      <c r="E8" s="297"/>
      <c r="F8" s="297"/>
      <c r="G8" s="297"/>
      <c r="H8" s="297"/>
      <c r="I8" s="298"/>
      <c r="J8" s="14"/>
      <c r="K8" s="14"/>
      <c r="L8" s="1"/>
      <c r="M8" s="1"/>
    </row>
    <row r="9" spans="1:14" ht="14.4">
      <c r="B9" s="1"/>
      <c r="C9" s="137"/>
      <c r="D9" s="137"/>
      <c r="E9" s="138"/>
      <c r="F9" s="139"/>
      <c r="G9" s="63"/>
      <c r="H9" s="63"/>
      <c r="I9" s="63"/>
      <c r="J9" s="14"/>
      <c r="K9" s="14"/>
      <c r="L9" s="1"/>
      <c r="M9" s="14"/>
    </row>
    <row r="10" spans="1:14" ht="14.4">
      <c r="A10" s="3"/>
      <c r="B10" s="15"/>
      <c r="C10" s="293" t="s">
        <v>95</v>
      </c>
      <c r="D10" s="245"/>
      <c r="E10" s="140">
        <v>5</v>
      </c>
      <c r="F10" s="141" t="s">
        <v>96</v>
      </c>
      <c r="G10" s="57"/>
      <c r="H10" s="57"/>
      <c r="I10" s="104"/>
      <c r="J10" s="24"/>
      <c r="K10" s="25"/>
      <c r="L10" s="11"/>
      <c r="M10" s="26"/>
      <c r="N10" s="11"/>
    </row>
    <row r="11" spans="1:14" ht="14.4">
      <c r="A11" s="3"/>
      <c r="B11" s="15"/>
      <c r="C11" s="293" t="s">
        <v>97</v>
      </c>
      <c r="D11" s="245"/>
      <c r="E11" s="142">
        <f>C17</f>
        <v>31115.585594194468</v>
      </c>
      <c r="F11" s="51"/>
      <c r="G11" s="57"/>
      <c r="H11" s="57"/>
      <c r="I11" s="104"/>
      <c r="J11" s="27"/>
      <c r="K11" s="9"/>
      <c r="L11" s="11"/>
      <c r="M11" s="11"/>
      <c r="N11" s="11"/>
    </row>
    <row r="12" spans="1:14" ht="14.4">
      <c r="A12" s="3"/>
      <c r="B12" s="15"/>
      <c r="C12" s="293" t="s">
        <v>98</v>
      </c>
      <c r="D12" s="245"/>
      <c r="E12" s="143">
        <v>0.11</v>
      </c>
      <c r="F12" s="51"/>
      <c r="G12" s="57"/>
      <c r="H12" s="57"/>
      <c r="I12" s="104"/>
      <c r="J12" s="28"/>
      <c r="K12" s="9"/>
      <c r="L12" s="11"/>
      <c r="M12" s="11"/>
      <c r="N12" s="11"/>
    </row>
    <row r="13" spans="1:14" ht="14.4">
      <c r="A13" s="3"/>
      <c r="B13" s="15"/>
      <c r="C13" s="293" t="s">
        <v>99</v>
      </c>
      <c r="D13" s="245"/>
      <c r="E13" s="140">
        <v>8</v>
      </c>
      <c r="F13" s="51" t="s">
        <v>96</v>
      </c>
      <c r="G13" s="57"/>
      <c r="H13" s="57"/>
      <c r="I13" s="104"/>
      <c r="J13" s="9"/>
      <c r="K13" s="9"/>
      <c r="L13" s="29"/>
      <c r="M13" s="29"/>
      <c r="N13" s="29"/>
    </row>
    <row r="14" spans="1:14" ht="14.4">
      <c r="A14" s="3"/>
      <c r="B14" s="15"/>
      <c r="C14" s="293" t="s">
        <v>100</v>
      </c>
      <c r="D14" s="245"/>
      <c r="E14" s="140">
        <v>40000</v>
      </c>
      <c r="F14" s="51"/>
      <c r="G14" s="57"/>
      <c r="H14" s="57"/>
      <c r="I14" s="104"/>
      <c r="J14" s="9"/>
      <c r="K14" s="9"/>
      <c r="L14" s="29"/>
      <c r="M14" s="29"/>
      <c r="N14" s="29"/>
    </row>
    <row r="15" spans="1:14" ht="14.4">
      <c r="A15" s="3"/>
      <c r="B15" s="15"/>
      <c r="C15" s="57"/>
      <c r="D15" s="57"/>
      <c r="E15" s="57"/>
      <c r="F15" s="57"/>
      <c r="G15" s="57"/>
      <c r="H15" s="57"/>
      <c r="I15" s="104"/>
      <c r="J15" s="27"/>
      <c r="K15" s="9"/>
      <c r="L15" s="11"/>
      <c r="M15" s="11"/>
      <c r="N15" s="11"/>
    </row>
    <row r="16" spans="1:14" ht="14.4">
      <c r="A16" s="3"/>
      <c r="B16" s="15"/>
      <c r="C16" s="144">
        <v>115000</v>
      </c>
      <c r="D16" s="96">
        <f>E14</f>
        <v>40000</v>
      </c>
      <c r="E16" s="57"/>
      <c r="F16" s="57"/>
      <c r="G16" s="57"/>
      <c r="H16" s="57"/>
      <c r="I16" s="104"/>
      <c r="J16" s="9"/>
      <c r="K16" s="9"/>
      <c r="L16" s="11"/>
      <c r="M16" s="11"/>
      <c r="N16" s="11"/>
    </row>
    <row r="17" spans="1:13" ht="14.4">
      <c r="A17" s="3"/>
      <c r="B17" s="15"/>
      <c r="C17" s="145">
        <f>+PMT(E12,E10,-C16)</f>
        <v>31115.585594194468</v>
      </c>
      <c r="D17" s="57"/>
      <c r="E17" s="80"/>
      <c r="F17" s="80"/>
      <c r="G17" s="57"/>
      <c r="H17" s="57"/>
      <c r="I17" s="57"/>
      <c r="J17" s="15"/>
      <c r="K17" s="15"/>
      <c r="L17" s="1"/>
      <c r="M17" s="1"/>
    </row>
    <row r="18" spans="1:13" ht="14.4">
      <c r="A18" s="3"/>
      <c r="B18" s="15"/>
      <c r="C18" s="57"/>
      <c r="D18" s="84"/>
      <c r="E18" s="146">
        <f>C19/E13</f>
        <v>17342.256640292799</v>
      </c>
      <c r="F18" s="147">
        <f>+E18/12</f>
        <v>1445.1880533577332</v>
      </c>
      <c r="G18" s="57"/>
      <c r="H18" s="57"/>
      <c r="I18" s="57"/>
      <c r="J18" s="15"/>
      <c r="K18" s="15"/>
      <c r="L18" s="1"/>
      <c r="M18" s="1"/>
    </row>
    <row r="19" spans="1:13" ht="14.4">
      <c r="A19" s="3"/>
      <c r="B19" s="15"/>
      <c r="C19" s="145">
        <f>-PV(11%,5,C17,D16)</f>
        <v>138738.05312234239</v>
      </c>
      <c r="D19" s="57"/>
      <c r="E19" s="84"/>
      <c r="F19" s="146">
        <f>+F18*8</f>
        <v>11561.504426861866</v>
      </c>
      <c r="G19" s="57"/>
      <c r="H19" s="57"/>
      <c r="I19" s="57"/>
      <c r="J19" s="15"/>
      <c r="K19" s="15"/>
      <c r="L19" s="1"/>
      <c r="M19" s="1"/>
    </row>
    <row r="20" spans="1:13" ht="14.4">
      <c r="A20" s="3"/>
      <c r="B20" s="15"/>
      <c r="C20" s="57"/>
      <c r="D20" s="57"/>
      <c r="E20" s="57"/>
      <c r="F20" s="57"/>
      <c r="G20" s="57"/>
      <c r="H20" s="57"/>
      <c r="I20" s="57"/>
      <c r="J20" s="15"/>
      <c r="K20" s="15"/>
      <c r="L20" s="1"/>
      <c r="M20" s="1"/>
    </row>
    <row r="21" spans="1:13" ht="14.4">
      <c r="A21" s="3"/>
      <c r="B21" s="15"/>
      <c r="C21" s="57"/>
      <c r="D21" s="57"/>
      <c r="E21" s="57"/>
      <c r="F21" s="57"/>
      <c r="G21" s="57"/>
      <c r="H21" s="57"/>
      <c r="I21" s="57"/>
      <c r="J21" s="15"/>
      <c r="K21" s="15"/>
      <c r="L21" s="1"/>
      <c r="M21" s="1"/>
    </row>
    <row r="22" spans="1:13" ht="14.4">
      <c r="A22" s="3"/>
      <c r="B22" s="15"/>
      <c r="C22" s="80"/>
      <c r="D22" s="80"/>
      <c r="E22" s="80"/>
      <c r="F22" s="80"/>
      <c r="G22" s="80"/>
      <c r="H22" s="80"/>
      <c r="I22" s="80"/>
      <c r="J22" s="15"/>
      <c r="K22" s="17"/>
      <c r="L22" s="1"/>
      <c r="M22" s="1"/>
    </row>
    <row r="23" spans="1:13" ht="14.4">
      <c r="A23" s="3"/>
      <c r="B23" s="18"/>
      <c r="C23" s="148"/>
      <c r="D23" s="149" t="s">
        <v>101</v>
      </c>
      <c r="E23" s="149" t="s">
        <v>102</v>
      </c>
      <c r="F23" s="149" t="s">
        <v>103</v>
      </c>
      <c r="G23" s="149" t="s">
        <v>104</v>
      </c>
      <c r="H23" s="149" t="s">
        <v>27</v>
      </c>
      <c r="I23" s="150" t="s">
        <v>105</v>
      </c>
      <c r="J23" s="15"/>
      <c r="K23" s="17"/>
      <c r="L23" s="1"/>
      <c r="M23" s="1"/>
    </row>
    <row r="24" spans="1:13" ht="14.4">
      <c r="A24" s="3"/>
      <c r="B24" s="18"/>
      <c r="C24" s="151">
        <v>0</v>
      </c>
      <c r="D24" s="152">
        <f>+C19</f>
        <v>138738.05312234239</v>
      </c>
      <c r="E24" s="153"/>
      <c r="F24" s="154">
        <v>0.11</v>
      </c>
      <c r="G24" s="155"/>
      <c r="H24" s="153"/>
      <c r="I24" s="153"/>
      <c r="J24" s="17"/>
      <c r="K24" s="17"/>
      <c r="L24" s="1"/>
      <c r="M24" s="1"/>
    </row>
    <row r="25" spans="1:13" ht="14.4">
      <c r="A25" s="3"/>
      <c r="B25" s="18"/>
      <c r="C25" s="151">
        <v>1</v>
      </c>
      <c r="D25" s="156">
        <f t="shared" ref="D25:D29" si="0">+D24-E25</f>
        <v>122883.65337160559</v>
      </c>
      <c r="E25" s="156">
        <f t="shared" ref="E25:E29" si="1">+G25-F25</f>
        <v>15854.399750736806</v>
      </c>
      <c r="F25" s="146">
        <f>D24*F24</f>
        <v>15261.185843457662</v>
      </c>
      <c r="G25" s="157">
        <f>C17</f>
        <v>31115.585594194468</v>
      </c>
      <c r="H25" s="146">
        <f>G25*0.18</f>
        <v>5600.8054069550044</v>
      </c>
      <c r="I25" s="156">
        <f>G25+H25</f>
        <v>36716.391001149474</v>
      </c>
      <c r="J25" s="15"/>
      <c r="K25" s="15"/>
      <c r="L25" s="1"/>
      <c r="M25" s="1"/>
    </row>
    <row r="26" spans="1:13" ht="14.4">
      <c r="A26" s="3"/>
      <c r="B26" s="18"/>
      <c r="C26" s="151">
        <v>2</v>
      </c>
      <c r="D26" s="156">
        <f t="shared" si="0"/>
        <v>105285.26964828774</v>
      </c>
      <c r="E26" s="156">
        <f t="shared" si="1"/>
        <v>17598.383723317856</v>
      </c>
      <c r="F26" s="146">
        <f>D25*F24</f>
        <v>13517.201870876614</v>
      </c>
      <c r="G26" s="157">
        <f>C17</f>
        <v>31115.585594194468</v>
      </c>
      <c r="H26" s="146">
        <f t="shared" ref="H26:H29" si="2">+G26*0.18</f>
        <v>5600.8054069550044</v>
      </c>
      <c r="I26" s="156">
        <f t="shared" ref="I26:I29" si="3">+G26+H26</f>
        <v>36716.391001149474</v>
      </c>
      <c r="J26" s="15"/>
      <c r="K26" s="15"/>
      <c r="L26" s="1"/>
      <c r="M26" s="1"/>
    </row>
    <row r="27" spans="1:13" ht="14.4">
      <c r="A27" s="3"/>
      <c r="B27" s="18"/>
      <c r="C27" s="151">
        <v>3</v>
      </c>
      <c r="D27" s="156">
        <f t="shared" si="0"/>
        <v>85751.063715404918</v>
      </c>
      <c r="E27" s="156">
        <f t="shared" si="1"/>
        <v>19534.205932882818</v>
      </c>
      <c r="F27" s="146">
        <f>D26*F24</f>
        <v>11581.379661311652</v>
      </c>
      <c r="G27" s="157">
        <f>C17</f>
        <v>31115.585594194468</v>
      </c>
      <c r="H27" s="146">
        <f t="shared" si="2"/>
        <v>5600.8054069550044</v>
      </c>
      <c r="I27" s="156">
        <f t="shared" si="3"/>
        <v>36716.391001149474</v>
      </c>
      <c r="J27" s="15"/>
      <c r="K27" s="15"/>
      <c r="L27" s="1"/>
      <c r="M27" s="1"/>
    </row>
    <row r="28" spans="1:13" ht="15.75" customHeight="1">
      <c r="A28" s="3"/>
      <c r="B28" s="18"/>
      <c r="C28" s="151">
        <v>4</v>
      </c>
      <c r="D28" s="156">
        <f t="shared" si="0"/>
        <v>64068.095129904992</v>
      </c>
      <c r="E28" s="156">
        <f t="shared" si="1"/>
        <v>21682.968585499926</v>
      </c>
      <c r="F28" s="146">
        <f>D27*F24</f>
        <v>9432.6170086945403</v>
      </c>
      <c r="G28" s="157">
        <f>C17</f>
        <v>31115.585594194468</v>
      </c>
      <c r="H28" s="146">
        <f t="shared" si="2"/>
        <v>5600.8054069550044</v>
      </c>
      <c r="I28" s="156">
        <f t="shared" si="3"/>
        <v>36716.391001149474</v>
      </c>
      <c r="J28" s="15"/>
      <c r="K28" s="15"/>
      <c r="L28" s="1"/>
      <c r="M28" s="1"/>
    </row>
    <row r="29" spans="1:13" ht="15.75" customHeight="1">
      <c r="A29" s="3"/>
      <c r="B29" s="18"/>
      <c r="C29" s="151">
        <v>5</v>
      </c>
      <c r="D29" s="156">
        <f t="shared" si="0"/>
        <v>6.5483618527650833E-11</v>
      </c>
      <c r="E29" s="156">
        <f t="shared" si="1"/>
        <v>64068.095129904927</v>
      </c>
      <c r="F29" s="146">
        <f>D28*F24</f>
        <v>7047.490464289549</v>
      </c>
      <c r="G29" s="157">
        <f>C17+E14</f>
        <v>71115.585594194476</v>
      </c>
      <c r="H29" s="146">
        <f t="shared" si="2"/>
        <v>12800.805406955005</v>
      </c>
      <c r="I29" s="156">
        <f t="shared" si="3"/>
        <v>83916.391001149488</v>
      </c>
      <c r="J29" s="15"/>
      <c r="K29" s="15"/>
      <c r="L29" s="1"/>
      <c r="M29" s="1"/>
    </row>
    <row r="30" spans="1:13" ht="15.75" customHeight="1">
      <c r="A30" s="3"/>
      <c r="B30" s="18"/>
      <c r="C30" s="299" t="s">
        <v>2</v>
      </c>
      <c r="D30" s="268"/>
      <c r="E30" s="269"/>
      <c r="F30" s="158">
        <f t="shared" ref="F30:I30" si="4">SUM(F25:F29)</f>
        <v>56839.874848630017</v>
      </c>
      <c r="G30" s="159">
        <f t="shared" si="4"/>
        <v>195577.92797097235</v>
      </c>
      <c r="H30" s="158">
        <f t="shared" si="4"/>
        <v>35204.027034775019</v>
      </c>
      <c r="I30" s="160">
        <f t="shared" si="4"/>
        <v>230781.95500574738</v>
      </c>
      <c r="J30" s="15"/>
      <c r="K30" s="15"/>
      <c r="L30" s="1"/>
      <c r="M30" s="1"/>
    </row>
    <row r="31" spans="1:13" ht="15.75" customHeight="1">
      <c r="A31" s="3"/>
      <c r="B31" s="15"/>
      <c r="C31" s="80"/>
      <c r="D31" s="161"/>
      <c r="E31" s="161"/>
      <c r="F31" s="81"/>
      <c r="G31" s="162"/>
      <c r="H31" s="81"/>
      <c r="I31" s="161"/>
      <c r="J31" s="15"/>
      <c r="K31" s="15"/>
      <c r="L31" s="1"/>
      <c r="M31" s="1"/>
    </row>
    <row r="32" spans="1:13" ht="15.75" customHeight="1">
      <c r="A32" s="3"/>
      <c r="B32" s="18"/>
      <c r="C32" s="47" t="s">
        <v>36</v>
      </c>
      <c r="D32" s="253" t="s">
        <v>37</v>
      </c>
      <c r="E32" s="244"/>
      <c r="F32" s="244"/>
      <c r="G32" s="245"/>
      <c r="H32" s="47" t="s">
        <v>106</v>
      </c>
      <c r="I32" s="47" t="s">
        <v>39</v>
      </c>
      <c r="J32" s="3"/>
      <c r="K32" s="3"/>
      <c r="L32" s="1"/>
      <c r="M32" s="1"/>
    </row>
    <row r="33" spans="1:13" ht="15.75" customHeight="1">
      <c r="A33" s="3"/>
      <c r="B33" s="18"/>
      <c r="C33" s="92">
        <v>32</v>
      </c>
      <c r="D33" s="293" t="s">
        <v>107</v>
      </c>
      <c r="E33" s="244"/>
      <c r="F33" s="244"/>
      <c r="G33" s="245"/>
      <c r="H33" s="51"/>
      <c r="I33" s="141"/>
      <c r="J33" s="3"/>
      <c r="K33" s="3"/>
      <c r="L33" s="1"/>
      <c r="M33" s="1"/>
    </row>
    <row r="34" spans="1:13" ht="15.75" customHeight="1">
      <c r="A34" s="3"/>
      <c r="B34" s="18"/>
      <c r="C34" s="96">
        <v>322</v>
      </c>
      <c r="D34" s="272" t="s">
        <v>108</v>
      </c>
      <c r="E34" s="244"/>
      <c r="F34" s="244"/>
      <c r="G34" s="245"/>
      <c r="H34" s="141"/>
      <c r="I34" s="141"/>
      <c r="J34" s="3"/>
      <c r="K34" s="3"/>
      <c r="L34" s="1"/>
      <c r="M34" s="1"/>
    </row>
    <row r="35" spans="1:13" ht="15.75" customHeight="1">
      <c r="A35" s="3"/>
      <c r="B35" s="18"/>
      <c r="C35" s="96">
        <v>3225</v>
      </c>
      <c r="D35" s="272" t="s">
        <v>5</v>
      </c>
      <c r="E35" s="244"/>
      <c r="F35" s="244"/>
      <c r="G35" s="245"/>
      <c r="H35" s="141"/>
      <c r="I35" s="141"/>
      <c r="J35" s="3"/>
      <c r="K35" s="3"/>
      <c r="L35" s="1"/>
      <c r="M35" s="1"/>
    </row>
    <row r="36" spans="1:13" ht="15.75" customHeight="1">
      <c r="A36" s="3"/>
      <c r="B36" s="18"/>
      <c r="C36" s="96">
        <v>32251</v>
      </c>
      <c r="D36" s="272" t="s">
        <v>26</v>
      </c>
      <c r="E36" s="244"/>
      <c r="F36" s="244"/>
      <c r="G36" s="245"/>
      <c r="H36" s="163">
        <f>+D24</f>
        <v>138738.05312234239</v>
      </c>
      <c r="I36" s="141"/>
      <c r="J36" s="3"/>
      <c r="K36" s="3"/>
      <c r="L36" s="1"/>
      <c r="M36" s="1"/>
    </row>
    <row r="37" spans="1:13" ht="15.75" customHeight="1">
      <c r="A37" s="3"/>
      <c r="B37" s="18"/>
      <c r="C37" s="92">
        <v>45</v>
      </c>
      <c r="D37" s="293" t="s">
        <v>109</v>
      </c>
      <c r="E37" s="244"/>
      <c r="F37" s="244"/>
      <c r="G37" s="245"/>
      <c r="H37" s="141"/>
      <c r="I37" s="51"/>
      <c r="J37" s="3"/>
      <c r="K37" s="3"/>
      <c r="L37" s="1"/>
      <c r="M37" s="1"/>
    </row>
    <row r="38" spans="1:13" ht="15.75" customHeight="1">
      <c r="A38" s="3"/>
      <c r="B38" s="18"/>
      <c r="C38" s="96">
        <v>452</v>
      </c>
      <c r="D38" s="300" t="s">
        <v>110</v>
      </c>
      <c r="E38" s="244"/>
      <c r="F38" s="244"/>
      <c r="G38" s="245"/>
      <c r="H38" s="141"/>
      <c r="I38" s="163">
        <f>+H36</f>
        <v>138738.05312234239</v>
      </c>
      <c r="J38" s="3"/>
      <c r="K38" s="3"/>
      <c r="L38" s="1"/>
      <c r="M38" s="1"/>
    </row>
    <row r="39" spans="1:13" ht="15.75" customHeight="1">
      <c r="A39" s="3"/>
      <c r="B39" s="18"/>
      <c r="C39" s="301" t="s">
        <v>111</v>
      </c>
      <c r="D39" s="268"/>
      <c r="E39" s="268"/>
      <c r="F39" s="268"/>
      <c r="G39" s="268"/>
      <c r="H39" s="268"/>
      <c r="I39" s="269"/>
      <c r="J39" s="17"/>
      <c r="K39" s="17"/>
      <c r="L39" s="1"/>
      <c r="M39" s="1"/>
    </row>
    <row r="40" spans="1:13" ht="15.75" customHeight="1">
      <c r="A40" s="3"/>
      <c r="B40" s="18"/>
      <c r="C40" s="249" t="s">
        <v>2</v>
      </c>
      <c r="D40" s="302"/>
      <c r="E40" s="302"/>
      <c r="F40" s="302"/>
      <c r="G40" s="303"/>
      <c r="H40" s="164">
        <f>SUM(H34:H39)</f>
        <v>138738.05312234239</v>
      </c>
      <c r="I40" s="164">
        <f>SUM(I33:I39)</f>
        <v>138738.05312234239</v>
      </c>
      <c r="J40" s="17"/>
      <c r="K40" s="17"/>
      <c r="L40" s="1"/>
      <c r="M40" s="1"/>
    </row>
    <row r="41" spans="1:13" ht="15.75" customHeight="1">
      <c r="A41" s="3"/>
      <c r="B41" s="15"/>
      <c r="C41" s="165"/>
      <c r="D41" s="91"/>
      <c r="E41" s="91"/>
      <c r="F41" s="91"/>
      <c r="G41" s="91"/>
      <c r="H41" s="57"/>
      <c r="I41" s="57"/>
      <c r="J41" s="30"/>
      <c r="K41" s="17"/>
      <c r="L41" s="1"/>
      <c r="M41" s="1"/>
    </row>
    <row r="42" spans="1:13" ht="15.75" customHeight="1">
      <c r="A42" s="3"/>
      <c r="B42" s="15"/>
      <c r="C42" s="47" t="s">
        <v>36</v>
      </c>
      <c r="D42" s="253" t="s">
        <v>37</v>
      </c>
      <c r="E42" s="244"/>
      <c r="F42" s="244"/>
      <c r="G42" s="245"/>
      <c r="H42" s="47" t="s">
        <v>106</v>
      </c>
      <c r="I42" s="47" t="s">
        <v>39</v>
      </c>
      <c r="J42" s="30"/>
      <c r="K42" s="17"/>
      <c r="L42" s="1"/>
      <c r="M42" s="1"/>
    </row>
    <row r="43" spans="1:13" ht="15.75" customHeight="1">
      <c r="A43" s="3"/>
      <c r="B43" s="18"/>
      <c r="C43" s="92">
        <v>67</v>
      </c>
      <c r="D43" s="293" t="s">
        <v>112</v>
      </c>
      <c r="E43" s="244"/>
      <c r="F43" s="244"/>
      <c r="G43" s="245"/>
      <c r="H43" s="51"/>
      <c r="I43" s="141"/>
      <c r="J43" s="3"/>
      <c r="K43" s="3"/>
      <c r="L43" s="1"/>
      <c r="M43" s="1"/>
    </row>
    <row r="44" spans="1:13" ht="15.75" customHeight="1">
      <c r="A44" s="3"/>
      <c r="B44" s="18"/>
      <c r="C44" s="96">
        <v>673</v>
      </c>
      <c r="D44" s="300" t="s">
        <v>113</v>
      </c>
      <c r="E44" s="244"/>
      <c r="F44" s="244"/>
      <c r="G44" s="245"/>
      <c r="H44" s="141"/>
      <c r="I44" s="141"/>
      <c r="J44" s="3"/>
      <c r="K44" s="3"/>
      <c r="L44" s="1"/>
      <c r="M44" s="1"/>
    </row>
    <row r="45" spans="1:13" ht="15.75" customHeight="1">
      <c r="A45" s="3"/>
      <c r="B45" s="18"/>
      <c r="C45" s="96">
        <v>6732</v>
      </c>
      <c r="D45" s="300" t="s">
        <v>114</v>
      </c>
      <c r="E45" s="244"/>
      <c r="F45" s="244"/>
      <c r="G45" s="245"/>
      <c r="H45" s="163">
        <f>+F25</f>
        <v>15261.185843457662</v>
      </c>
      <c r="I45" s="141"/>
      <c r="J45" s="3"/>
      <c r="K45" s="3"/>
      <c r="L45" s="1"/>
      <c r="M45" s="1"/>
    </row>
    <row r="46" spans="1:13" ht="15.75" customHeight="1">
      <c r="A46" s="3"/>
      <c r="B46" s="18"/>
      <c r="C46" s="92">
        <v>45</v>
      </c>
      <c r="D46" s="293" t="s">
        <v>3</v>
      </c>
      <c r="E46" s="244"/>
      <c r="F46" s="244"/>
      <c r="G46" s="245"/>
      <c r="H46" s="141"/>
      <c r="I46" s="51"/>
      <c r="J46" s="3"/>
      <c r="K46" s="3"/>
      <c r="L46" s="1"/>
      <c r="M46" s="1"/>
    </row>
    <row r="47" spans="1:13" ht="15.75" customHeight="1">
      <c r="A47" s="3"/>
      <c r="B47" s="18"/>
      <c r="C47" s="96">
        <v>455</v>
      </c>
      <c r="D47" s="300" t="s">
        <v>115</v>
      </c>
      <c r="E47" s="244"/>
      <c r="F47" s="244"/>
      <c r="G47" s="245"/>
      <c r="H47" s="141"/>
      <c r="I47" s="141"/>
      <c r="J47" s="3"/>
      <c r="K47" s="3"/>
      <c r="L47" s="1"/>
      <c r="M47" s="1"/>
    </row>
    <row r="48" spans="1:13" ht="15.75" customHeight="1">
      <c r="A48" s="3"/>
      <c r="B48" s="18"/>
      <c r="C48" s="96">
        <v>4552</v>
      </c>
      <c r="D48" s="300" t="str">
        <f>D45</f>
        <v>Contratos  de arrendamiento financiero</v>
      </c>
      <c r="E48" s="244"/>
      <c r="F48" s="244"/>
      <c r="G48" s="245"/>
      <c r="H48" s="141"/>
      <c r="I48" s="163">
        <f>+H45</f>
        <v>15261.185843457662</v>
      </c>
      <c r="J48" s="3"/>
      <c r="K48" s="3"/>
      <c r="L48" s="14"/>
      <c r="M48" s="1"/>
    </row>
    <row r="49" spans="1:13" ht="15.75" customHeight="1">
      <c r="A49" s="3"/>
      <c r="B49" s="18"/>
      <c r="C49" s="270" t="s">
        <v>116</v>
      </c>
      <c r="D49" s="268"/>
      <c r="E49" s="268"/>
      <c r="F49" s="268"/>
      <c r="G49" s="268"/>
      <c r="H49" s="268"/>
      <c r="I49" s="269"/>
      <c r="J49" s="17"/>
      <c r="K49" s="17"/>
      <c r="L49" s="1"/>
      <c r="M49" s="1"/>
    </row>
    <row r="50" spans="1:13" ht="15.75" customHeight="1">
      <c r="A50" s="3"/>
      <c r="B50" s="15"/>
      <c r="C50" s="249" t="s">
        <v>2</v>
      </c>
      <c r="D50" s="250"/>
      <c r="E50" s="250"/>
      <c r="F50" s="250"/>
      <c r="G50" s="247"/>
      <c r="H50" s="164">
        <f>SUM(H44:H48)</f>
        <v>15261.185843457662</v>
      </c>
      <c r="I50" s="164">
        <f>SUM(I43:I48)</f>
        <v>15261.185843457662</v>
      </c>
      <c r="J50" s="17"/>
      <c r="K50" s="17"/>
      <c r="L50" s="1"/>
      <c r="M50" s="1"/>
    </row>
    <row r="51" spans="1:13" ht="15.75" customHeight="1">
      <c r="A51" s="3"/>
      <c r="B51" s="15"/>
      <c r="C51" s="91"/>
      <c r="D51" s="91"/>
      <c r="E51" s="91"/>
      <c r="F51" s="91"/>
      <c r="G51" s="91"/>
      <c r="H51" s="91"/>
      <c r="I51" s="91"/>
      <c r="J51" s="17"/>
      <c r="K51" s="17"/>
      <c r="L51" s="1"/>
      <c r="M51" s="1"/>
    </row>
    <row r="52" spans="1:13" ht="15.75" customHeight="1">
      <c r="A52" s="3"/>
      <c r="B52" s="15"/>
      <c r="C52" s="47" t="s">
        <v>36</v>
      </c>
      <c r="D52" s="253" t="s">
        <v>37</v>
      </c>
      <c r="E52" s="244"/>
      <c r="F52" s="244"/>
      <c r="G52" s="245"/>
      <c r="H52" s="47" t="s">
        <v>106</v>
      </c>
      <c r="I52" s="47" t="s">
        <v>39</v>
      </c>
      <c r="J52" s="17"/>
      <c r="K52" s="17"/>
      <c r="L52" s="1"/>
      <c r="M52" s="1"/>
    </row>
    <row r="53" spans="1:13" ht="15.75" customHeight="1">
      <c r="A53" s="3"/>
      <c r="B53" s="15"/>
      <c r="C53" s="92">
        <v>97</v>
      </c>
      <c r="D53" s="293" t="s">
        <v>112</v>
      </c>
      <c r="E53" s="244"/>
      <c r="F53" s="244"/>
      <c r="G53" s="245"/>
      <c r="H53" s="141">
        <f>H45</f>
        <v>15261.185843457662</v>
      </c>
      <c r="I53" s="141"/>
      <c r="J53" s="17"/>
      <c r="K53" s="17"/>
      <c r="L53" s="1"/>
      <c r="M53" s="1"/>
    </row>
    <row r="54" spans="1:13" ht="15.75" customHeight="1">
      <c r="A54" s="3"/>
      <c r="B54" s="15"/>
      <c r="C54" s="92">
        <v>79</v>
      </c>
      <c r="D54" s="293" t="s">
        <v>60</v>
      </c>
      <c r="E54" s="244"/>
      <c r="F54" s="244"/>
      <c r="G54" s="245"/>
      <c r="H54" s="141"/>
      <c r="I54" s="141">
        <f>H53</f>
        <v>15261.185843457662</v>
      </c>
      <c r="J54" s="17"/>
      <c r="K54" s="17"/>
      <c r="L54" s="1"/>
      <c r="M54" s="1"/>
    </row>
    <row r="55" spans="1:13" ht="15.75" customHeight="1">
      <c r="A55" s="3"/>
      <c r="B55" s="15"/>
      <c r="C55" s="252" t="s">
        <v>264</v>
      </c>
      <c r="D55" s="244"/>
      <c r="E55" s="244"/>
      <c r="F55" s="244"/>
      <c r="G55" s="244"/>
      <c r="H55" s="244"/>
      <c r="I55" s="245"/>
      <c r="J55" s="17"/>
      <c r="K55" s="17"/>
      <c r="L55" s="1"/>
      <c r="M55" s="1"/>
    </row>
    <row r="56" spans="1:13" ht="15.75" customHeight="1">
      <c r="A56" s="3"/>
      <c r="B56" s="15"/>
      <c r="C56" s="249" t="s">
        <v>2</v>
      </c>
      <c r="D56" s="250"/>
      <c r="E56" s="250"/>
      <c r="F56" s="250"/>
      <c r="G56" s="247"/>
      <c r="H56" s="167">
        <f>SUM(H53:H54)</f>
        <v>15261.185843457662</v>
      </c>
      <c r="I56" s="167">
        <f>SUM(I53:I54)</f>
        <v>15261.185843457662</v>
      </c>
      <c r="J56" s="17"/>
      <c r="K56" s="17"/>
      <c r="L56" s="1"/>
      <c r="M56" s="1"/>
    </row>
    <row r="57" spans="1:13" ht="15.75" customHeight="1">
      <c r="A57" s="3"/>
      <c r="B57" s="15"/>
      <c r="C57" s="91"/>
      <c r="D57" s="91"/>
      <c r="E57" s="91"/>
      <c r="F57" s="91"/>
      <c r="G57" s="91"/>
      <c r="H57" s="91"/>
      <c r="I57" s="91"/>
      <c r="J57" s="17"/>
      <c r="K57" s="17"/>
      <c r="L57" s="1"/>
      <c r="M57" s="1"/>
    </row>
    <row r="58" spans="1:13" ht="15.75" customHeight="1">
      <c r="A58" s="3"/>
      <c r="B58" s="15"/>
      <c r="C58" s="91"/>
      <c r="D58" s="91"/>
      <c r="E58" s="91"/>
      <c r="F58" s="91"/>
      <c r="G58" s="91"/>
      <c r="H58" s="91"/>
      <c r="I58" s="91"/>
      <c r="J58" s="17"/>
      <c r="K58" s="17"/>
      <c r="L58" s="1"/>
      <c r="M58" s="1"/>
    </row>
    <row r="59" spans="1:13" ht="15.75" customHeight="1">
      <c r="A59" s="3"/>
      <c r="B59" s="15"/>
      <c r="C59" s="47" t="s">
        <v>36</v>
      </c>
      <c r="D59" s="253" t="s">
        <v>37</v>
      </c>
      <c r="E59" s="244"/>
      <c r="F59" s="244"/>
      <c r="G59" s="245"/>
      <c r="H59" s="47" t="s">
        <v>106</v>
      </c>
      <c r="I59" s="47" t="s">
        <v>39</v>
      </c>
      <c r="J59" s="17"/>
      <c r="K59" s="17"/>
      <c r="L59" s="1"/>
      <c r="M59" s="1"/>
    </row>
    <row r="60" spans="1:13" ht="15.75" customHeight="1">
      <c r="A60" s="3"/>
      <c r="B60" s="15"/>
      <c r="C60" s="92">
        <v>45</v>
      </c>
      <c r="D60" s="293" t="s">
        <v>117</v>
      </c>
      <c r="E60" s="244"/>
      <c r="F60" s="244"/>
      <c r="G60" s="245"/>
      <c r="H60" s="141"/>
      <c r="I60" s="141"/>
      <c r="J60" s="3"/>
      <c r="K60" s="3"/>
      <c r="L60" s="1"/>
      <c r="M60" s="1"/>
    </row>
    <row r="61" spans="1:13" ht="15.75" customHeight="1">
      <c r="A61" s="3"/>
      <c r="B61" s="15"/>
      <c r="C61" s="96">
        <v>452</v>
      </c>
      <c r="D61" s="300" t="s">
        <v>118</v>
      </c>
      <c r="E61" s="244"/>
      <c r="F61" s="244"/>
      <c r="G61" s="245"/>
      <c r="H61" s="163">
        <f>+E25</f>
        <v>15854.399750736806</v>
      </c>
      <c r="I61" s="141"/>
      <c r="J61" s="3"/>
      <c r="K61" s="3"/>
      <c r="L61" s="1"/>
      <c r="M61" s="1"/>
    </row>
    <row r="62" spans="1:13" ht="15.75" customHeight="1">
      <c r="A62" s="3"/>
      <c r="B62" s="15"/>
      <c r="C62" s="96">
        <v>455</v>
      </c>
      <c r="D62" s="300" t="s">
        <v>115</v>
      </c>
      <c r="E62" s="244"/>
      <c r="F62" s="244"/>
      <c r="G62" s="245"/>
      <c r="H62" s="57"/>
      <c r="I62" s="141"/>
      <c r="J62" s="3"/>
      <c r="K62" s="3"/>
      <c r="L62" s="14"/>
      <c r="M62" s="1"/>
    </row>
    <row r="63" spans="1:13" ht="15.75" customHeight="1">
      <c r="A63" s="3"/>
      <c r="B63" s="15"/>
      <c r="C63" s="96">
        <v>4552</v>
      </c>
      <c r="D63" s="300" t="s">
        <v>119</v>
      </c>
      <c r="E63" s="244"/>
      <c r="F63" s="244"/>
      <c r="G63" s="245"/>
      <c r="H63" s="163">
        <f>+F25</f>
        <v>15261.185843457662</v>
      </c>
      <c r="I63" s="141"/>
      <c r="J63" s="3"/>
      <c r="K63" s="3"/>
      <c r="L63" s="1"/>
      <c r="M63" s="1"/>
    </row>
    <row r="64" spans="1:13" ht="15.75" customHeight="1">
      <c r="A64" s="3"/>
      <c r="B64" s="15"/>
      <c r="C64" s="92">
        <v>16</v>
      </c>
      <c r="D64" s="293" t="s">
        <v>46</v>
      </c>
      <c r="E64" s="244"/>
      <c r="F64" s="244"/>
      <c r="G64" s="245"/>
      <c r="H64" s="57"/>
      <c r="I64" s="141"/>
      <c r="J64" s="3"/>
      <c r="K64" s="3"/>
      <c r="L64" s="1"/>
      <c r="M64" s="1"/>
    </row>
    <row r="65" spans="1:13" ht="15.75" customHeight="1">
      <c r="A65" s="3"/>
      <c r="B65" s="15"/>
      <c r="C65" s="96">
        <v>167</v>
      </c>
      <c r="D65" s="300" t="s">
        <v>47</v>
      </c>
      <c r="E65" s="244"/>
      <c r="F65" s="244"/>
      <c r="G65" s="245"/>
      <c r="H65" s="141"/>
      <c r="I65" s="141"/>
      <c r="J65" s="3"/>
      <c r="K65" s="3"/>
      <c r="L65" s="1"/>
      <c r="M65" s="1"/>
    </row>
    <row r="66" spans="1:13" ht="15.75" customHeight="1">
      <c r="A66" s="3"/>
      <c r="B66" s="15"/>
      <c r="C66" s="96">
        <v>1673</v>
      </c>
      <c r="D66" s="300" t="s">
        <v>120</v>
      </c>
      <c r="E66" s="244"/>
      <c r="F66" s="244"/>
      <c r="G66" s="245"/>
      <c r="H66" s="163">
        <f>+H25</f>
        <v>5600.8054069550044</v>
      </c>
      <c r="I66" s="141"/>
      <c r="J66" s="3"/>
      <c r="K66" s="3"/>
      <c r="L66" s="1"/>
      <c r="M66" s="1"/>
    </row>
    <row r="67" spans="1:13" ht="15.75" customHeight="1">
      <c r="A67" s="3"/>
      <c r="B67" s="15"/>
      <c r="C67" s="92">
        <v>10</v>
      </c>
      <c r="D67" s="293" t="s">
        <v>53</v>
      </c>
      <c r="E67" s="244"/>
      <c r="F67" s="244"/>
      <c r="G67" s="245"/>
      <c r="H67" s="141"/>
      <c r="I67" s="51"/>
      <c r="J67" s="3"/>
      <c r="K67" s="3"/>
      <c r="L67" s="1"/>
      <c r="M67" s="1"/>
    </row>
    <row r="68" spans="1:13" ht="15.75" customHeight="1">
      <c r="A68" s="3"/>
      <c r="B68" s="15"/>
      <c r="C68" s="96">
        <v>104</v>
      </c>
      <c r="D68" s="300" t="s">
        <v>54</v>
      </c>
      <c r="E68" s="244"/>
      <c r="F68" s="244"/>
      <c r="G68" s="245"/>
      <c r="H68" s="51"/>
      <c r="I68" s="51"/>
      <c r="J68" s="17"/>
      <c r="K68" s="17"/>
      <c r="L68" s="1"/>
      <c r="M68" s="1"/>
    </row>
    <row r="69" spans="1:13" ht="15.75" customHeight="1">
      <c r="A69" s="3"/>
      <c r="B69" s="15"/>
      <c r="C69" s="51">
        <v>1041</v>
      </c>
      <c r="D69" s="300" t="s">
        <v>55</v>
      </c>
      <c r="E69" s="244"/>
      <c r="F69" s="244"/>
      <c r="G69" s="245"/>
      <c r="H69" s="51"/>
      <c r="I69" s="166">
        <f>H61+H63+H66</f>
        <v>36716.391001149474</v>
      </c>
      <c r="J69" s="17"/>
      <c r="K69" s="17"/>
      <c r="L69" s="1"/>
      <c r="M69" s="1"/>
    </row>
    <row r="70" spans="1:13" ht="15.75" customHeight="1">
      <c r="A70" s="3"/>
      <c r="B70" s="18"/>
      <c r="C70" s="304" t="s">
        <v>121</v>
      </c>
      <c r="D70" s="268"/>
      <c r="E70" s="268"/>
      <c r="F70" s="268"/>
      <c r="G70" s="268"/>
      <c r="H70" s="268"/>
      <c r="I70" s="269"/>
      <c r="J70" s="17"/>
      <c r="K70" s="17"/>
      <c r="L70" s="1"/>
      <c r="M70" s="1"/>
    </row>
    <row r="71" spans="1:13" ht="15.75" customHeight="1">
      <c r="A71" s="3"/>
      <c r="B71" s="15"/>
      <c r="C71" s="249" t="s">
        <v>2</v>
      </c>
      <c r="D71" s="250"/>
      <c r="E71" s="250"/>
      <c r="F71" s="250"/>
      <c r="G71" s="247"/>
      <c r="H71" s="164">
        <f t="shared" ref="H71:I71" si="5">SUM(H61:H69)</f>
        <v>36716.391001149474</v>
      </c>
      <c r="I71" s="164">
        <f t="shared" si="5"/>
        <v>36716.391001149474</v>
      </c>
      <c r="J71" s="17"/>
      <c r="K71" s="17"/>
      <c r="L71" s="1"/>
      <c r="M71" s="1"/>
    </row>
    <row r="72" spans="1:13" ht="15.75" customHeight="1">
      <c r="A72" s="3"/>
      <c r="B72" s="15"/>
      <c r="C72" s="91"/>
      <c r="D72" s="91"/>
      <c r="E72" s="91"/>
      <c r="F72" s="91"/>
      <c r="G72" s="91"/>
      <c r="H72" s="91"/>
      <c r="I72" s="91"/>
      <c r="J72" s="17"/>
      <c r="K72" s="17"/>
      <c r="L72" s="1"/>
      <c r="M72" s="1"/>
    </row>
    <row r="73" spans="1:13" ht="15.75" customHeight="1">
      <c r="A73" s="3"/>
      <c r="B73" s="15"/>
      <c r="C73" s="47" t="s">
        <v>36</v>
      </c>
      <c r="D73" s="253" t="s">
        <v>37</v>
      </c>
      <c r="E73" s="244"/>
      <c r="F73" s="244"/>
      <c r="G73" s="245"/>
      <c r="H73" s="47" t="s">
        <v>106</v>
      </c>
      <c r="I73" s="47" t="s">
        <v>39</v>
      </c>
      <c r="J73" s="17"/>
      <c r="K73" s="17"/>
      <c r="L73" s="1"/>
      <c r="M73" s="1"/>
    </row>
    <row r="74" spans="1:13" ht="15.75" customHeight="1">
      <c r="A74" s="3"/>
      <c r="B74" s="15"/>
      <c r="C74" s="92">
        <v>68</v>
      </c>
      <c r="D74" s="293" t="s">
        <v>56</v>
      </c>
      <c r="E74" s="244"/>
      <c r="F74" s="244"/>
      <c r="G74" s="245"/>
      <c r="H74" s="51"/>
      <c r="I74" s="141"/>
      <c r="J74" s="3"/>
      <c r="K74" s="3"/>
      <c r="L74" s="1"/>
      <c r="M74" s="1"/>
    </row>
    <row r="75" spans="1:13" ht="15.75" customHeight="1">
      <c r="A75" s="3"/>
      <c r="B75" s="15"/>
      <c r="C75" s="96">
        <v>682</v>
      </c>
      <c r="D75" s="300" t="s">
        <v>122</v>
      </c>
      <c r="E75" s="244"/>
      <c r="F75" s="244"/>
      <c r="G75" s="245"/>
      <c r="H75" s="141"/>
      <c r="I75" s="141"/>
      <c r="J75" s="3"/>
      <c r="K75" s="3"/>
      <c r="L75" s="1"/>
      <c r="M75" s="1"/>
    </row>
    <row r="76" spans="1:13" ht="15.75" customHeight="1">
      <c r="A76" s="3"/>
      <c r="B76" s="15"/>
      <c r="C76" s="96">
        <v>6822</v>
      </c>
      <c r="D76" s="300" t="s">
        <v>51</v>
      </c>
      <c r="E76" s="244"/>
      <c r="F76" s="244"/>
      <c r="G76" s="245"/>
      <c r="H76" s="141"/>
      <c r="I76" s="141"/>
      <c r="J76" s="3"/>
      <c r="K76" s="3"/>
      <c r="L76" s="1"/>
      <c r="M76" s="1"/>
    </row>
    <row r="77" spans="1:13" ht="15.75" customHeight="1">
      <c r="A77" s="3"/>
      <c r="B77" s="15"/>
      <c r="C77" s="96">
        <v>68225</v>
      </c>
      <c r="D77" s="300" t="s">
        <v>123</v>
      </c>
      <c r="E77" s="244"/>
      <c r="F77" s="244"/>
      <c r="G77" s="245"/>
      <c r="H77" s="163">
        <f>F19</f>
        <v>11561.504426861866</v>
      </c>
      <c r="I77" s="141"/>
      <c r="J77" s="3"/>
      <c r="K77" s="3"/>
      <c r="L77" s="1"/>
      <c r="M77" s="1"/>
    </row>
    <row r="78" spans="1:13" ht="15.75" customHeight="1">
      <c r="A78" s="3"/>
      <c r="B78" s="15"/>
      <c r="C78" s="92">
        <v>39</v>
      </c>
      <c r="D78" s="293" t="s">
        <v>60</v>
      </c>
      <c r="E78" s="244"/>
      <c r="F78" s="244"/>
      <c r="G78" s="245"/>
      <c r="H78" s="141"/>
      <c r="I78" s="141"/>
      <c r="J78" s="3"/>
      <c r="K78" s="3"/>
      <c r="L78" s="1"/>
      <c r="M78" s="1"/>
    </row>
    <row r="79" spans="1:13" ht="15.75" customHeight="1">
      <c r="A79" s="3"/>
      <c r="B79" s="15"/>
      <c r="C79" s="96">
        <v>393</v>
      </c>
      <c r="D79" s="305" t="s">
        <v>124</v>
      </c>
      <c r="E79" s="306"/>
      <c r="F79" s="306"/>
      <c r="G79" s="307"/>
      <c r="H79" s="141"/>
      <c r="I79" s="141"/>
      <c r="J79" s="3"/>
      <c r="K79" s="3"/>
      <c r="L79" s="1"/>
      <c r="M79" s="1"/>
    </row>
    <row r="80" spans="1:13" ht="15.75" customHeight="1">
      <c r="A80" s="3"/>
      <c r="B80" s="15"/>
      <c r="C80" s="96">
        <v>3936</v>
      </c>
      <c r="D80" s="308" t="s">
        <v>125</v>
      </c>
      <c r="E80" s="268"/>
      <c r="F80" s="268"/>
      <c r="G80" s="269"/>
      <c r="H80" s="141"/>
      <c r="I80" s="141"/>
      <c r="J80" s="3"/>
      <c r="K80" s="3"/>
      <c r="L80" s="1"/>
      <c r="M80" s="1"/>
    </row>
    <row r="81" spans="1:13" ht="15.75" customHeight="1">
      <c r="A81" s="3"/>
      <c r="B81" s="15"/>
      <c r="C81" s="96">
        <v>39361</v>
      </c>
      <c r="D81" s="300" t="s">
        <v>126</v>
      </c>
      <c r="E81" s="244"/>
      <c r="F81" s="244"/>
      <c r="G81" s="245"/>
      <c r="H81" s="141"/>
      <c r="I81" s="163">
        <f>+H77</f>
        <v>11561.504426861866</v>
      </c>
      <c r="J81" s="3"/>
      <c r="K81" s="3"/>
      <c r="L81" s="1"/>
      <c r="M81" s="1"/>
    </row>
    <row r="82" spans="1:13" ht="15.75" customHeight="1">
      <c r="A82" s="3"/>
      <c r="B82" s="18"/>
      <c r="C82" s="252" t="s">
        <v>127</v>
      </c>
      <c r="D82" s="244"/>
      <c r="E82" s="244"/>
      <c r="F82" s="244"/>
      <c r="G82" s="244"/>
      <c r="H82" s="244"/>
      <c r="I82" s="245"/>
      <c r="J82" s="17"/>
      <c r="K82" s="17"/>
      <c r="L82" s="1"/>
      <c r="M82" s="1"/>
    </row>
    <row r="83" spans="1:13" ht="15.75" customHeight="1">
      <c r="A83" s="3"/>
      <c r="B83" s="15"/>
      <c r="C83" s="249" t="s">
        <v>2</v>
      </c>
      <c r="D83" s="250"/>
      <c r="E83" s="250"/>
      <c r="F83" s="250"/>
      <c r="G83" s="247"/>
      <c r="H83" s="167">
        <f>SUM(H75:H81)</f>
        <v>11561.504426861866</v>
      </c>
      <c r="I83" s="167">
        <f>SUM(I74:I81)</f>
        <v>11561.504426861866</v>
      </c>
      <c r="J83" s="3"/>
      <c r="K83" s="3"/>
      <c r="L83" s="1"/>
      <c r="M83" s="1"/>
    </row>
    <row r="84" spans="1:13" ht="15.75" customHeight="1">
      <c r="A84" s="3"/>
      <c r="B84" s="15"/>
      <c r="C84" s="57"/>
      <c r="D84" s="57"/>
      <c r="E84" s="57"/>
      <c r="F84" s="57"/>
      <c r="G84" s="57"/>
      <c r="H84" s="57"/>
      <c r="I84" s="57"/>
      <c r="J84" s="15"/>
      <c r="K84" s="15"/>
      <c r="L84" s="1"/>
      <c r="M84" s="1"/>
    </row>
    <row r="85" spans="1:13" ht="15.75" customHeight="1">
      <c r="A85" s="3"/>
      <c r="B85" s="15"/>
      <c r="C85" s="47" t="s">
        <v>36</v>
      </c>
      <c r="D85" s="253" t="s">
        <v>37</v>
      </c>
      <c r="E85" s="244"/>
      <c r="F85" s="244"/>
      <c r="G85" s="245"/>
      <c r="H85" s="47" t="s">
        <v>106</v>
      </c>
      <c r="I85" s="47" t="s">
        <v>39</v>
      </c>
      <c r="J85" s="15"/>
      <c r="K85" s="15"/>
      <c r="L85" s="1"/>
      <c r="M85" s="1"/>
    </row>
    <row r="86" spans="1:13" ht="15.75" customHeight="1">
      <c r="C86" s="92">
        <v>94</v>
      </c>
      <c r="D86" s="293" t="s">
        <v>56</v>
      </c>
      <c r="E86" s="244"/>
      <c r="F86" s="244"/>
      <c r="G86" s="245"/>
      <c r="H86" s="141">
        <f>H77</f>
        <v>11561.504426861866</v>
      </c>
      <c r="I86" s="141"/>
    </row>
    <row r="87" spans="1:13" ht="15.75" customHeight="1">
      <c r="C87" s="92">
        <v>79</v>
      </c>
      <c r="D87" s="293" t="s">
        <v>60</v>
      </c>
      <c r="E87" s="244"/>
      <c r="F87" s="244"/>
      <c r="G87" s="245"/>
      <c r="H87" s="141"/>
      <c r="I87" s="141">
        <f>H86</f>
        <v>11561.504426861866</v>
      </c>
    </row>
    <row r="88" spans="1:13" ht="15.75" customHeight="1">
      <c r="C88" s="252" t="s">
        <v>264</v>
      </c>
      <c r="D88" s="244"/>
      <c r="E88" s="244"/>
      <c r="F88" s="244"/>
      <c r="G88" s="244"/>
      <c r="H88" s="244"/>
      <c r="I88" s="245"/>
    </row>
    <row r="89" spans="1:13" ht="15.75" customHeight="1">
      <c r="C89" s="249" t="s">
        <v>2</v>
      </c>
      <c r="D89" s="250"/>
      <c r="E89" s="250"/>
      <c r="F89" s="250"/>
      <c r="G89" s="247"/>
      <c r="H89" s="167">
        <f>SUM(H86:H87)</f>
        <v>11561.504426861866</v>
      </c>
      <c r="I89" s="167">
        <f>SUM(I86:I87)</f>
        <v>11561.504426861866</v>
      </c>
    </row>
    <row r="90" spans="1:13" ht="15.75" customHeight="1">
      <c r="C90" s="63"/>
      <c r="D90" s="63"/>
      <c r="E90" s="63"/>
      <c r="F90" s="63"/>
      <c r="G90" s="63"/>
      <c r="H90" s="63"/>
      <c r="I90" s="63"/>
    </row>
    <row r="91" spans="1:13" ht="15.75" customHeight="1">
      <c r="C91" s="63"/>
      <c r="D91" s="63"/>
      <c r="E91" s="63"/>
      <c r="F91" s="63"/>
      <c r="G91" s="63"/>
      <c r="H91" s="63"/>
      <c r="I91" s="63"/>
    </row>
    <row r="92" spans="1:13" ht="15.75" customHeight="1">
      <c r="C92" s="63"/>
      <c r="D92" s="63"/>
      <c r="E92" s="63"/>
      <c r="F92" s="63"/>
      <c r="G92" s="63"/>
      <c r="H92" s="63"/>
      <c r="I92" s="63"/>
    </row>
    <row r="93" spans="1:13" ht="15.75" customHeight="1">
      <c r="C93" s="63"/>
      <c r="D93" s="63"/>
      <c r="E93" s="63"/>
      <c r="F93" s="63"/>
      <c r="G93" s="63"/>
      <c r="H93" s="63"/>
      <c r="I93" s="63"/>
    </row>
    <row r="94" spans="1:13" ht="15.75" customHeight="1">
      <c r="C94" s="63"/>
      <c r="D94" s="63"/>
      <c r="E94" s="63"/>
      <c r="F94" s="63"/>
      <c r="G94" s="63"/>
      <c r="H94" s="63"/>
      <c r="I94" s="63"/>
    </row>
    <row r="95" spans="1:13" ht="15.75" customHeight="1">
      <c r="C95" s="63"/>
      <c r="D95" s="63"/>
      <c r="E95" s="63"/>
      <c r="F95" s="63"/>
      <c r="G95" s="63"/>
      <c r="H95" s="63"/>
      <c r="I95" s="63"/>
    </row>
    <row r="96" spans="1:13" ht="15.75" customHeight="1">
      <c r="C96" s="63"/>
      <c r="D96" s="63"/>
      <c r="E96" s="63"/>
      <c r="F96" s="63"/>
      <c r="G96" s="63"/>
      <c r="H96" s="63"/>
      <c r="I96" s="63"/>
    </row>
    <row r="97" spans="3:9" ht="15.75" customHeight="1">
      <c r="C97" s="63"/>
      <c r="D97" s="63"/>
      <c r="E97" s="63"/>
      <c r="F97" s="63"/>
      <c r="G97" s="63"/>
      <c r="H97" s="63"/>
      <c r="I97" s="63"/>
    </row>
    <row r="98" spans="3:9" ht="15.75" customHeight="1">
      <c r="C98" s="63"/>
      <c r="D98" s="63"/>
      <c r="E98" s="63"/>
      <c r="F98" s="63"/>
      <c r="G98" s="63"/>
      <c r="H98" s="63"/>
      <c r="I98" s="63"/>
    </row>
    <row r="99" spans="3:9" ht="15.75" customHeight="1">
      <c r="C99" s="63"/>
      <c r="D99" s="63"/>
      <c r="E99" s="63"/>
      <c r="F99" s="63"/>
      <c r="G99" s="63"/>
      <c r="H99" s="63"/>
      <c r="I99" s="63"/>
    </row>
    <row r="100" spans="3:9" ht="15.75" customHeight="1">
      <c r="C100" s="63"/>
      <c r="D100" s="63"/>
      <c r="E100" s="63"/>
      <c r="F100" s="63"/>
      <c r="G100" s="63"/>
      <c r="H100" s="63"/>
      <c r="I100" s="63"/>
    </row>
    <row r="101" spans="3:9" ht="15.75" customHeight="1">
      <c r="C101" s="63"/>
      <c r="D101" s="63"/>
      <c r="E101" s="63"/>
      <c r="F101" s="63"/>
      <c r="G101" s="63"/>
      <c r="H101" s="63"/>
      <c r="I101" s="63"/>
    </row>
    <row r="102" spans="3:9" ht="15.75" customHeight="1">
      <c r="C102" s="63"/>
      <c r="D102" s="63"/>
      <c r="E102" s="63"/>
      <c r="F102" s="63"/>
      <c r="G102" s="63"/>
      <c r="H102" s="63"/>
      <c r="I102" s="63"/>
    </row>
    <row r="103" spans="3:9" ht="15.75" customHeight="1">
      <c r="C103" s="63"/>
      <c r="D103" s="63"/>
      <c r="E103" s="63"/>
      <c r="F103" s="63"/>
      <c r="G103" s="63"/>
      <c r="H103" s="63"/>
      <c r="I103" s="63"/>
    </row>
    <row r="104" spans="3:9" ht="15.75" customHeight="1">
      <c r="C104" s="63"/>
      <c r="D104" s="63"/>
      <c r="E104" s="63"/>
      <c r="F104" s="63"/>
      <c r="G104" s="63"/>
      <c r="H104" s="63"/>
      <c r="I104" s="63"/>
    </row>
    <row r="105" spans="3:9" ht="15.75" customHeight="1">
      <c r="C105" s="63"/>
      <c r="D105" s="63"/>
      <c r="E105" s="63"/>
      <c r="F105" s="63"/>
      <c r="G105" s="63"/>
      <c r="H105" s="63"/>
      <c r="I105" s="63"/>
    </row>
    <row r="106" spans="3:9" ht="15.75" customHeight="1">
      <c r="C106" s="63"/>
      <c r="D106" s="63"/>
      <c r="E106" s="63"/>
      <c r="F106" s="63"/>
      <c r="G106" s="63"/>
      <c r="H106" s="63"/>
      <c r="I106" s="63"/>
    </row>
    <row r="107" spans="3:9" ht="15.75" customHeight="1">
      <c r="C107" s="63"/>
      <c r="D107" s="63"/>
      <c r="E107" s="63"/>
      <c r="F107" s="63"/>
      <c r="G107" s="63"/>
      <c r="H107" s="63"/>
      <c r="I107" s="63"/>
    </row>
    <row r="108" spans="3:9" ht="15.75" customHeight="1">
      <c r="C108" s="63"/>
      <c r="D108" s="63"/>
      <c r="E108" s="63"/>
      <c r="F108" s="63"/>
      <c r="G108" s="63"/>
      <c r="H108" s="63"/>
      <c r="I108" s="63"/>
    </row>
    <row r="109" spans="3:9" ht="15.75" customHeight="1"/>
    <row r="110" spans="3:9" ht="15.75" customHeight="1"/>
    <row r="111" spans="3:9" ht="15.75" customHeight="1"/>
    <row r="112" spans="3: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60">
    <mergeCell ref="D81:G81"/>
    <mergeCell ref="C82:I82"/>
    <mergeCell ref="C83:G83"/>
    <mergeCell ref="D68:G68"/>
    <mergeCell ref="D69:G69"/>
    <mergeCell ref="C70:I70"/>
    <mergeCell ref="C71:G71"/>
    <mergeCell ref="D73:G73"/>
    <mergeCell ref="D74:G74"/>
    <mergeCell ref="D75:G75"/>
    <mergeCell ref="D76:G76"/>
    <mergeCell ref="D77:G77"/>
    <mergeCell ref="D78:G78"/>
    <mergeCell ref="D79:G79"/>
    <mergeCell ref="D80:G80"/>
    <mergeCell ref="D63:G63"/>
    <mergeCell ref="D64:G64"/>
    <mergeCell ref="D65:G65"/>
    <mergeCell ref="D66:G66"/>
    <mergeCell ref="D67:G67"/>
    <mergeCell ref="C50:G50"/>
    <mergeCell ref="D59:G59"/>
    <mergeCell ref="D60:G60"/>
    <mergeCell ref="D61:G61"/>
    <mergeCell ref="D62:G62"/>
    <mergeCell ref="D52:G52"/>
    <mergeCell ref="D53:G53"/>
    <mergeCell ref="D54:G54"/>
    <mergeCell ref="C55:I55"/>
    <mergeCell ref="C56:G56"/>
    <mergeCell ref="D45:G45"/>
    <mergeCell ref="D46:G46"/>
    <mergeCell ref="D47:G47"/>
    <mergeCell ref="D48:G48"/>
    <mergeCell ref="C49:I49"/>
    <mergeCell ref="C39:I39"/>
    <mergeCell ref="D42:G42"/>
    <mergeCell ref="D43:G43"/>
    <mergeCell ref="D44:G44"/>
    <mergeCell ref="C40:G40"/>
    <mergeCell ref="D34:G34"/>
    <mergeCell ref="D35:G35"/>
    <mergeCell ref="D36:G36"/>
    <mergeCell ref="D37:G37"/>
    <mergeCell ref="D38:G38"/>
    <mergeCell ref="C13:D13"/>
    <mergeCell ref="C14:D14"/>
    <mergeCell ref="C30:E30"/>
    <mergeCell ref="D32:G32"/>
    <mergeCell ref="D33:G33"/>
    <mergeCell ref="E3:G3"/>
    <mergeCell ref="C5:I8"/>
    <mergeCell ref="C10:D10"/>
    <mergeCell ref="C11:D11"/>
    <mergeCell ref="C12:D12"/>
    <mergeCell ref="C89:G89"/>
    <mergeCell ref="D87:G87"/>
    <mergeCell ref="C88:I88"/>
    <mergeCell ref="D85:G85"/>
    <mergeCell ref="D86:G8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N44"/>
  <sheetViews>
    <sheetView workbookViewId="0">
      <selection activeCell="G46" sqref="G46"/>
    </sheetView>
  </sheetViews>
  <sheetFormatPr baseColWidth="10" defaultColWidth="14.44140625" defaultRowHeight="15" customHeight="1"/>
  <sheetData>
    <row r="1" spans="1:14" ht="15" customHeight="1">
      <c r="A1" s="1"/>
      <c r="B1" s="1"/>
      <c r="C1" s="1"/>
      <c r="H1" s="1"/>
      <c r="I1" s="1"/>
      <c r="J1" s="1"/>
      <c r="K1" s="1"/>
      <c r="L1" s="1"/>
      <c r="M1" s="1"/>
      <c r="N1" s="1"/>
    </row>
    <row r="2" spans="1:14" ht="15" customHeight="1">
      <c r="A2" s="1"/>
      <c r="B2" s="1"/>
      <c r="C2" s="1"/>
      <c r="D2" s="1"/>
      <c r="E2" s="1"/>
      <c r="F2" s="1"/>
      <c r="G2" s="1"/>
      <c r="H2" s="1"/>
      <c r="I2" s="1"/>
      <c r="J2" s="1"/>
      <c r="K2" s="1"/>
      <c r="L2" s="1"/>
      <c r="M2" s="1"/>
      <c r="N2" s="1"/>
    </row>
    <row r="3" spans="1:14" ht="15" customHeight="1">
      <c r="A3" s="1"/>
      <c r="B3" s="1"/>
      <c r="C3" s="1"/>
      <c r="D3" s="271" t="s">
        <v>128</v>
      </c>
      <c r="E3" s="232"/>
      <c r="F3" s="232"/>
      <c r="G3" s="232"/>
      <c r="H3" s="1"/>
      <c r="I3" s="1"/>
      <c r="J3" s="1"/>
      <c r="K3" s="1"/>
      <c r="L3" s="1"/>
      <c r="M3" s="1"/>
      <c r="N3" s="1"/>
    </row>
    <row r="4" spans="1:14" ht="15" customHeight="1" thickBot="1">
      <c r="A4" s="1"/>
      <c r="B4" s="1"/>
      <c r="C4" s="1"/>
      <c r="D4" s="1"/>
      <c r="E4" s="1"/>
      <c r="F4" s="1"/>
      <c r="G4" s="1"/>
      <c r="H4" s="1"/>
      <c r="I4" s="1"/>
      <c r="J4" s="1"/>
      <c r="K4" s="1"/>
      <c r="L4" s="1"/>
      <c r="M4" s="1"/>
      <c r="N4" s="1"/>
    </row>
    <row r="5" spans="1:14" ht="15" customHeight="1">
      <c r="A5" s="1"/>
      <c r="B5" s="309" t="s">
        <v>262</v>
      </c>
      <c r="C5" s="310"/>
      <c r="D5" s="310"/>
      <c r="E5" s="310"/>
      <c r="F5" s="310"/>
      <c r="G5" s="310"/>
      <c r="H5" s="311"/>
      <c r="I5" s="1"/>
      <c r="J5" s="1"/>
      <c r="K5" s="1"/>
      <c r="L5" s="1"/>
      <c r="M5" s="1"/>
      <c r="N5" s="1"/>
    </row>
    <row r="6" spans="1:14" ht="15" customHeight="1">
      <c r="A6" s="1"/>
      <c r="B6" s="312"/>
      <c r="C6" s="313"/>
      <c r="D6" s="313"/>
      <c r="E6" s="313"/>
      <c r="F6" s="313"/>
      <c r="G6" s="313"/>
      <c r="H6" s="314"/>
      <c r="I6" s="1"/>
      <c r="J6" s="15"/>
      <c r="K6" s="57"/>
      <c r="L6" s="57"/>
      <c r="M6" s="57"/>
      <c r="N6" s="102"/>
    </row>
    <row r="7" spans="1:14" ht="15" customHeight="1">
      <c r="A7" s="1"/>
      <c r="B7" s="312"/>
      <c r="C7" s="313"/>
      <c r="D7" s="313"/>
      <c r="E7" s="313"/>
      <c r="F7" s="313"/>
      <c r="G7" s="313"/>
      <c r="H7" s="314"/>
      <c r="I7" s="1"/>
      <c r="J7" s="15"/>
      <c r="K7" s="57"/>
      <c r="L7" s="66">
        <f>L8</f>
        <v>39900</v>
      </c>
      <c r="M7" s="57"/>
      <c r="N7" s="102"/>
    </row>
    <row r="8" spans="1:14" ht="15" customHeight="1" thickBot="1">
      <c r="A8" s="1"/>
      <c r="B8" s="315"/>
      <c r="C8" s="316"/>
      <c r="D8" s="316"/>
      <c r="E8" s="316"/>
      <c r="F8" s="316"/>
      <c r="G8" s="316"/>
      <c r="H8" s="317"/>
      <c r="I8" s="1"/>
      <c r="J8" s="15"/>
      <c r="K8" s="93"/>
      <c r="L8" s="175">
        <f>M9-K9</f>
        <v>39900</v>
      </c>
      <c r="M8" s="93"/>
      <c r="N8" s="176"/>
    </row>
    <row r="9" spans="1:14" ht="15" customHeight="1">
      <c r="A9" s="15"/>
      <c r="B9" s="15"/>
      <c r="C9" s="15"/>
      <c r="D9" s="15"/>
      <c r="E9" s="15"/>
      <c r="F9" s="15"/>
      <c r="G9" s="15"/>
      <c r="H9" s="15"/>
      <c r="I9" s="15"/>
      <c r="J9" s="15"/>
      <c r="K9" s="177">
        <v>260100</v>
      </c>
      <c r="L9" s="93"/>
      <c r="M9" s="177">
        <v>300000</v>
      </c>
      <c r="N9" s="176"/>
    </row>
    <row r="10" spans="1:14" ht="15" customHeight="1">
      <c r="A10" s="3"/>
      <c r="B10" s="57"/>
      <c r="C10" s="57"/>
      <c r="D10" s="57"/>
      <c r="E10" s="57"/>
      <c r="F10" s="57"/>
      <c r="G10" s="57"/>
      <c r="H10" s="57"/>
      <c r="I10" s="57"/>
      <c r="J10" s="57"/>
      <c r="K10" s="57"/>
      <c r="L10" s="57"/>
      <c r="M10" s="57"/>
      <c r="N10" s="63"/>
    </row>
    <row r="11" spans="1:14" ht="15" customHeight="1">
      <c r="A11" s="15"/>
      <c r="B11" s="47" t="s">
        <v>36</v>
      </c>
      <c r="C11" s="253" t="s">
        <v>37</v>
      </c>
      <c r="D11" s="244"/>
      <c r="E11" s="244"/>
      <c r="F11" s="244"/>
      <c r="G11" s="245"/>
      <c r="H11" s="47" t="s">
        <v>38</v>
      </c>
      <c r="I11" s="47" t="s">
        <v>39</v>
      </c>
      <c r="J11" s="57"/>
      <c r="K11" s="57"/>
      <c r="L11" s="57"/>
      <c r="M11" s="57"/>
      <c r="N11" s="63"/>
    </row>
    <row r="12" spans="1:14" ht="15" customHeight="1">
      <c r="A12" s="15"/>
      <c r="B12" s="92">
        <v>31</v>
      </c>
      <c r="C12" s="293" t="s">
        <v>129</v>
      </c>
      <c r="D12" s="244"/>
      <c r="E12" s="244"/>
      <c r="F12" s="244"/>
      <c r="G12" s="245"/>
      <c r="H12" s="64"/>
      <c r="I12" s="50"/>
      <c r="J12" s="57"/>
      <c r="K12" s="3"/>
      <c r="L12" s="3"/>
      <c r="M12" s="3"/>
    </row>
    <row r="13" spans="1:14" ht="15" customHeight="1">
      <c r="A13" s="15"/>
      <c r="B13" s="96">
        <v>311</v>
      </c>
      <c r="C13" s="300" t="s">
        <v>130</v>
      </c>
      <c r="D13" s="244"/>
      <c r="E13" s="244"/>
      <c r="F13" s="244"/>
      <c r="G13" s="245"/>
      <c r="H13" s="50"/>
      <c r="I13" s="50"/>
      <c r="J13" s="57"/>
      <c r="K13" s="3"/>
      <c r="L13" s="3"/>
      <c r="M13" s="3"/>
    </row>
    <row r="14" spans="1:14" ht="15" customHeight="1">
      <c r="A14" s="15"/>
      <c r="B14" s="96">
        <v>3111</v>
      </c>
      <c r="C14" s="300" t="s">
        <v>131</v>
      </c>
      <c r="D14" s="244"/>
      <c r="E14" s="244"/>
      <c r="F14" s="244"/>
      <c r="G14" s="245"/>
      <c r="H14" s="50"/>
      <c r="I14" s="50"/>
      <c r="J14" s="104"/>
      <c r="K14" s="3"/>
      <c r="L14" s="3"/>
      <c r="M14" s="3"/>
    </row>
    <row r="15" spans="1:14" ht="15" customHeight="1">
      <c r="A15" s="15"/>
      <c r="B15" s="96">
        <v>31111</v>
      </c>
      <c r="C15" s="300" t="s">
        <v>126</v>
      </c>
      <c r="D15" s="244"/>
      <c r="E15" s="244"/>
      <c r="F15" s="244"/>
      <c r="G15" s="245"/>
      <c r="H15" s="50">
        <f>K9</f>
        <v>260100</v>
      </c>
      <c r="I15" s="50"/>
      <c r="J15" s="57"/>
      <c r="K15" s="3"/>
      <c r="L15" s="3"/>
      <c r="M15" s="3"/>
    </row>
    <row r="16" spans="1:14" ht="15" customHeight="1">
      <c r="A16" s="15"/>
      <c r="B16" s="92">
        <v>46</v>
      </c>
      <c r="C16" s="293" t="s">
        <v>132</v>
      </c>
      <c r="D16" s="244"/>
      <c r="E16" s="244"/>
      <c r="F16" s="244"/>
      <c r="G16" s="245"/>
      <c r="H16" s="50"/>
      <c r="I16" s="50"/>
      <c r="J16" s="57"/>
      <c r="K16" s="3"/>
      <c r="L16" s="3"/>
      <c r="M16" s="3"/>
    </row>
    <row r="17" spans="1:13" ht="15" customHeight="1">
      <c r="A17" s="15"/>
      <c r="B17" s="96">
        <v>465</v>
      </c>
      <c r="C17" s="300" t="s">
        <v>133</v>
      </c>
      <c r="D17" s="244"/>
      <c r="E17" s="244"/>
      <c r="F17" s="244"/>
      <c r="G17" s="245"/>
      <c r="H17" s="50"/>
      <c r="I17" s="50"/>
      <c r="J17" s="57"/>
      <c r="K17" s="3"/>
      <c r="L17" s="3"/>
      <c r="M17" s="3"/>
    </row>
    <row r="18" spans="1:13" ht="15" customHeight="1">
      <c r="A18" s="15"/>
      <c r="B18" s="96">
        <v>4652</v>
      </c>
      <c r="C18" s="300" t="s">
        <v>134</v>
      </c>
      <c r="D18" s="244"/>
      <c r="E18" s="244"/>
      <c r="F18" s="244"/>
      <c r="G18" s="245"/>
      <c r="H18" s="50"/>
      <c r="I18" s="50">
        <f>K9</f>
        <v>260100</v>
      </c>
      <c r="J18" s="57"/>
      <c r="K18" s="3"/>
      <c r="L18" s="3"/>
      <c r="M18" s="3"/>
    </row>
    <row r="19" spans="1:13" ht="15" customHeight="1">
      <c r="A19" s="15"/>
      <c r="B19" s="252" t="s">
        <v>135</v>
      </c>
      <c r="C19" s="244"/>
      <c r="D19" s="244"/>
      <c r="E19" s="244"/>
      <c r="F19" s="244"/>
      <c r="G19" s="244"/>
      <c r="H19" s="244"/>
      <c r="I19" s="245"/>
      <c r="J19" s="57"/>
      <c r="K19" s="3"/>
      <c r="L19" s="3"/>
      <c r="M19" s="3"/>
    </row>
    <row r="20" spans="1:13" ht="15" customHeight="1">
      <c r="A20" s="15"/>
      <c r="B20" s="249" t="s">
        <v>2</v>
      </c>
      <c r="C20" s="302"/>
      <c r="D20" s="302"/>
      <c r="E20" s="302"/>
      <c r="F20" s="302"/>
      <c r="G20" s="303"/>
      <c r="H20" s="168">
        <f>SUM(H13:H18)</f>
        <v>260100</v>
      </c>
      <c r="I20" s="168">
        <f>SUM(I12:I19)</f>
        <v>260100</v>
      </c>
      <c r="J20" s="57"/>
      <c r="K20" s="3"/>
      <c r="L20" s="3"/>
      <c r="M20" s="3"/>
    </row>
    <row r="21" spans="1:13" ht="14.4">
      <c r="A21" s="15"/>
      <c r="B21" s="57"/>
      <c r="C21" s="57"/>
      <c r="D21" s="57"/>
      <c r="E21" s="57"/>
      <c r="F21" s="57"/>
      <c r="G21" s="57"/>
      <c r="H21" s="57"/>
      <c r="I21" s="57"/>
      <c r="J21" s="57"/>
      <c r="K21" s="3"/>
      <c r="L21" s="3"/>
      <c r="M21" s="3"/>
    </row>
    <row r="22" spans="1:13" ht="14.4">
      <c r="A22" s="15"/>
      <c r="B22" s="57"/>
      <c r="C22" s="57"/>
      <c r="D22" s="57"/>
      <c r="E22" s="57"/>
      <c r="F22" s="57"/>
      <c r="G22" s="57"/>
      <c r="H22" s="57"/>
      <c r="I22" s="57"/>
      <c r="J22" s="57"/>
      <c r="K22" s="3"/>
      <c r="L22" s="3"/>
      <c r="M22" s="3"/>
    </row>
    <row r="23" spans="1:13" ht="14.4">
      <c r="A23" s="15"/>
      <c r="B23" s="47" t="s">
        <v>36</v>
      </c>
      <c r="C23" s="253" t="s">
        <v>37</v>
      </c>
      <c r="D23" s="244"/>
      <c r="E23" s="244"/>
      <c r="F23" s="244"/>
      <c r="G23" s="245"/>
      <c r="H23" s="47" t="s">
        <v>38</v>
      </c>
      <c r="I23" s="47" t="s">
        <v>39</v>
      </c>
      <c r="J23" s="57"/>
      <c r="K23" s="3"/>
      <c r="L23" s="3"/>
      <c r="M23" s="3"/>
    </row>
    <row r="24" spans="1:13" ht="14.4">
      <c r="A24" s="15"/>
      <c r="B24" s="92">
        <v>46</v>
      </c>
      <c r="C24" s="293" t="s">
        <v>132</v>
      </c>
      <c r="D24" s="244"/>
      <c r="E24" s="244"/>
      <c r="F24" s="244"/>
      <c r="G24" s="245"/>
      <c r="H24" s="57"/>
      <c r="I24" s="54"/>
      <c r="J24" s="57"/>
      <c r="K24" s="3"/>
      <c r="L24" s="3"/>
      <c r="M24" s="3"/>
    </row>
    <row r="25" spans="1:13" ht="14.4">
      <c r="A25" s="15"/>
      <c r="B25" s="96">
        <v>465</v>
      </c>
      <c r="C25" s="300" t="s">
        <v>133</v>
      </c>
      <c r="D25" s="244"/>
      <c r="E25" s="244"/>
      <c r="F25" s="244"/>
      <c r="G25" s="245"/>
      <c r="H25" s="169"/>
      <c r="I25" s="169"/>
      <c r="J25" s="57"/>
      <c r="K25" s="3"/>
      <c r="L25" s="3"/>
      <c r="M25" s="3"/>
    </row>
    <row r="26" spans="1:13" ht="14.4">
      <c r="A26" s="15"/>
      <c r="B26" s="96">
        <v>4652</v>
      </c>
      <c r="C26" s="300" t="s">
        <v>134</v>
      </c>
      <c r="D26" s="244"/>
      <c r="E26" s="244"/>
      <c r="F26" s="244"/>
      <c r="G26" s="245"/>
      <c r="H26" s="169">
        <f>K9</f>
        <v>260100</v>
      </c>
      <c r="I26" s="169"/>
      <c r="J26" s="57"/>
      <c r="K26" s="3"/>
      <c r="L26" s="3"/>
      <c r="M26" s="3"/>
    </row>
    <row r="27" spans="1:13" ht="14.4">
      <c r="A27" s="15"/>
      <c r="B27" s="92">
        <v>10</v>
      </c>
      <c r="C27" s="293" t="s">
        <v>136</v>
      </c>
      <c r="D27" s="244"/>
      <c r="E27" s="244"/>
      <c r="F27" s="244"/>
      <c r="G27" s="245"/>
      <c r="H27" s="169"/>
      <c r="I27" s="169"/>
      <c r="J27" s="57"/>
      <c r="K27" s="3"/>
      <c r="L27" s="3"/>
      <c r="M27" s="3"/>
    </row>
    <row r="28" spans="1:13" ht="14.4">
      <c r="A28" s="15"/>
      <c r="B28" s="96">
        <v>104</v>
      </c>
      <c r="C28" s="300" t="s">
        <v>137</v>
      </c>
      <c r="D28" s="244"/>
      <c r="E28" s="244"/>
      <c r="F28" s="244"/>
      <c r="G28" s="245"/>
      <c r="H28" s="169"/>
      <c r="I28" s="169"/>
      <c r="J28" s="57"/>
      <c r="K28" s="3"/>
      <c r="L28" s="3"/>
      <c r="M28" s="3"/>
    </row>
    <row r="29" spans="1:13" ht="14.4">
      <c r="A29" s="15"/>
      <c r="B29" s="96">
        <v>1041</v>
      </c>
      <c r="C29" s="300" t="s">
        <v>138</v>
      </c>
      <c r="D29" s="244"/>
      <c r="E29" s="244"/>
      <c r="F29" s="244"/>
      <c r="G29" s="245"/>
      <c r="H29" s="170"/>
      <c r="I29" s="170">
        <f>K9</f>
        <v>260100</v>
      </c>
      <c r="J29" s="57"/>
      <c r="K29" s="3"/>
      <c r="L29" s="3"/>
      <c r="M29" s="3"/>
    </row>
    <row r="30" spans="1:13" ht="14.4">
      <c r="A30" s="15"/>
      <c r="B30" s="51"/>
      <c r="C30" s="270" t="s">
        <v>139</v>
      </c>
      <c r="D30" s="268"/>
      <c r="E30" s="268"/>
      <c r="F30" s="268"/>
      <c r="G30" s="269"/>
      <c r="H30" s="171"/>
      <c r="I30" s="172"/>
      <c r="J30" s="57"/>
      <c r="K30" s="3"/>
      <c r="L30" s="3"/>
      <c r="M30" s="3"/>
    </row>
    <row r="31" spans="1:13" ht="14.4">
      <c r="A31" s="15"/>
      <c r="B31" s="249" t="s">
        <v>2</v>
      </c>
      <c r="C31" s="302"/>
      <c r="D31" s="302"/>
      <c r="E31" s="302"/>
      <c r="F31" s="302"/>
      <c r="G31" s="303"/>
      <c r="H31" s="168">
        <f t="shared" ref="H31:I31" si="0">SUM(H24:H29)</f>
        <v>260100</v>
      </c>
      <c r="I31" s="168">
        <f t="shared" si="0"/>
        <v>260100</v>
      </c>
      <c r="J31" s="57"/>
      <c r="K31" s="3"/>
      <c r="L31" s="3"/>
      <c r="M31" s="3"/>
    </row>
    <row r="32" spans="1:13" ht="14.4">
      <c r="A32" s="15"/>
      <c r="B32" s="57"/>
      <c r="C32" s="57"/>
      <c r="D32" s="57"/>
      <c r="E32" s="57"/>
      <c r="F32" s="57"/>
      <c r="G32" s="57"/>
      <c r="H32" s="57"/>
      <c r="I32" s="57"/>
      <c r="J32" s="57"/>
      <c r="K32" s="3"/>
      <c r="L32" s="3"/>
      <c r="M32" s="3"/>
    </row>
    <row r="33" spans="1:13" ht="14.4">
      <c r="A33" s="15"/>
      <c r="B33" s="57"/>
      <c r="C33" s="173"/>
      <c r="D33" s="57"/>
      <c r="E33" s="57"/>
      <c r="F33" s="57"/>
      <c r="G33" s="57"/>
      <c r="H33" s="57"/>
      <c r="I33" s="57"/>
      <c r="J33" s="57"/>
      <c r="K33" s="3"/>
      <c r="L33" s="3"/>
      <c r="M33" s="3"/>
    </row>
    <row r="34" spans="1:13" ht="14.4">
      <c r="A34" s="15"/>
      <c r="B34" s="47" t="s">
        <v>36</v>
      </c>
      <c r="C34" s="253" t="s">
        <v>37</v>
      </c>
      <c r="D34" s="244"/>
      <c r="E34" s="244"/>
      <c r="F34" s="244"/>
      <c r="G34" s="245"/>
      <c r="H34" s="47" t="s">
        <v>38</v>
      </c>
      <c r="I34" s="47" t="s">
        <v>39</v>
      </c>
      <c r="J34" s="57"/>
      <c r="K34" s="3"/>
      <c r="L34" s="3"/>
      <c r="M34" s="3"/>
    </row>
    <row r="35" spans="1:13" ht="14.4">
      <c r="A35" s="15"/>
      <c r="B35" s="92">
        <v>31</v>
      </c>
      <c r="C35" s="293" t="s">
        <v>129</v>
      </c>
      <c r="D35" s="244"/>
      <c r="E35" s="244"/>
      <c r="F35" s="244"/>
      <c r="G35" s="245"/>
      <c r="H35" s="50"/>
      <c r="I35" s="50"/>
      <c r="J35" s="57"/>
      <c r="K35" s="3"/>
      <c r="L35" s="3"/>
      <c r="M35" s="3"/>
    </row>
    <row r="36" spans="1:13" ht="14.4">
      <c r="A36" s="15"/>
      <c r="B36" s="96">
        <v>311</v>
      </c>
      <c r="C36" s="300" t="s">
        <v>130</v>
      </c>
      <c r="D36" s="244"/>
      <c r="E36" s="244"/>
      <c r="F36" s="244"/>
      <c r="G36" s="245"/>
      <c r="H36" s="50"/>
      <c r="I36" s="50"/>
      <c r="J36" s="57"/>
      <c r="K36" s="3"/>
      <c r="L36" s="3"/>
      <c r="M36" s="3"/>
    </row>
    <row r="37" spans="1:13" ht="14.4">
      <c r="A37" s="15"/>
      <c r="B37" s="96">
        <v>3111</v>
      </c>
      <c r="C37" s="300" t="s">
        <v>131</v>
      </c>
      <c r="D37" s="244"/>
      <c r="E37" s="244"/>
      <c r="F37" s="244"/>
      <c r="G37" s="245"/>
      <c r="H37" s="50"/>
      <c r="I37" s="50"/>
      <c r="J37" s="57"/>
      <c r="K37" s="3"/>
      <c r="L37" s="3"/>
      <c r="M37" s="3"/>
    </row>
    <row r="38" spans="1:13" ht="14.4">
      <c r="A38" s="15"/>
      <c r="B38" s="96">
        <v>31114</v>
      </c>
      <c r="C38" s="300" t="s">
        <v>141</v>
      </c>
      <c r="D38" s="244"/>
      <c r="E38" s="244"/>
      <c r="F38" s="244"/>
      <c r="G38" s="245"/>
      <c r="H38" s="174">
        <f>L7</f>
        <v>39900</v>
      </c>
      <c r="I38" s="49"/>
      <c r="J38" s="57"/>
      <c r="K38" s="3"/>
      <c r="L38" s="3"/>
      <c r="M38" s="3"/>
    </row>
    <row r="39" spans="1:13" ht="14.4">
      <c r="A39" s="15"/>
      <c r="B39" s="224">
        <v>76</v>
      </c>
      <c r="C39" s="225" t="s">
        <v>213</v>
      </c>
      <c r="D39" s="226"/>
      <c r="E39" s="226"/>
      <c r="F39" s="226"/>
      <c r="G39" s="227"/>
      <c r="H39" s="228"/>
      <c r="I39" s="228"/>
      <c r="J39" s="57"/>
      <c r="K39" s="3"/>
      <c r="L39" s="3"/>
      <c r="M39" s="3"/>
    </row>
    <row r="40" spans="1:13" ht="14.4">
      <c r="A40" s="15"/>
      <c r="B40" s="229">
        <v>762</v>
      </c>
      <c r="C40" s="321" t="s">
        <v>140</v>
      </c>
      <c r="D40" s="322"/>
      <c r="E40" s="322"/>
      <c r="F40" s="322"/>
      <c r="G40" s="323"/>
      <c r="H40" s="228"/>
      <c r="I40" s="228"/>
      <c r="J40" s="57"/>
      <c r="K40" s="3"/>
      <c r="L40" s="3"/>
      <c r="M40" s="3"/>
    </row>
    <row r="41" spans="1:13" ht="14.4">
      <c r="A41" s="15"/>
      <c r="B41" s="229">
        <v>7621</v>
      </c>
      <c r="C41" s="321" t="s">
        <v>129</v>
      </c>
      <c r="D41" s="322"/>
      <c r="E41" s="322"/>
      <c r="F41" s="322"/>
      <c r="G41" s="323"/>
      <c r="H41" s="230"/>
      <c r="I41" s="231">
        <f>H38</f>
        <v>39900</v>
      </c>
      <c r="J41" s="57"/>
      <c r="K41" s="3"/>
      <c r="L41" s="3"/>
      <c r="M41" s="3"/>
    </row>
    <row r="42" spans="1:13" ht="14.4">
      <c r="A42" s="15"/>
      <c r="B42" s="252" t="s">
        <v>269</v>
      </c>
      <c r="C42" s="244"/>
      <c r="D42" s="244"/>
      <c r="E42" s="244"/>
      <c r="F42" s="244"/>
      <c r="G42" s="244"/>
      <c r="H42" s="244"/>
      <c r="I42" s="245"/>
      <c r="J42" s="57"/>
      <c r="K42" s="3"/>
      <c r="L42" s="3"/>
      <c r="M42" s="3"/>
    </row>
    <row r="43" spans="1:13" ht="14.4">
      <c r="A43" s="15"/>
      <c r="B43" s="318" t="s">
        <v>2</v>
      </c>
      <c r="C43" s="319"/>
      <c r="D43" s="319"/>
      <c r="E43" s="319"/>
      <c r="F43" s="319"/>
      <c r="G43" s="320"/>
      <c r="H43" s="168">
        <f>SUM(H35:H38)</f>
        <v>39900</v>
      </c>
      <c r="I43" s="168">
        <f>SUM(I35:I41)</f>
        <v>39900</v>
      </c>
      <c r="J43" s="57"/>
      <c r="K43" s="3"/>
      <c r="L43" s="3"/>
      <c r="M43" s="3"/>
    </row>
    <row r="44" spans="1:13" ht="14.4">
      <c r="A44" s="3"/>
      <c r="J44" s="57"/>
      <c r="K44" s="3"/>
      <c r="L44" s="3"/>
      <c r="M44" s="3"/>
    </row>
  </sheetData>
  <mergeCells count="30">
    <mergeCell ref="B31:G31"/>
    <mergeCell ref="B43:G43"/>
    <mergeCell ref="C38:G38"/>
    <mergeCell ref="B42:I42"/>
    <mergeCell ref="C34:G34"/>
    <mergeCell ref="C35:G35"/>
    <mergeCell ref="C36:G36"/>
    <mergeCell ref="C37:G37"/>
    <mergeCell ref="C40:G40"/>
    <mergeCell ref="C41:G41"/>
    <mergeCell ref="C26:G26"/>
    <mergeCell ref="C27:G27"/>
    <mergeCell ref="C28:G28"/>
    <mergeCell ref="C29:G29"/>
    <mergeCell ref="C30:G30"/>
    <mergeCell ref="B19:I19"/>
    <mergeCell ref="C23:G23"/>
    <mergeCell ref="C24:G24"/>
    <mergeCell ref="C25:G25"/>
    <mergeCell ref="B20:G20"/>
    <mergeCell ref="C14:G14"/>
    <mergeCell ref="C15:G15"/>
    <mergeCell ref="C16:G16"/>
    <mergeCell ref="C17:G17"/>
    <mergeCell ref="C18:G18"/>
    <mergeCell ref="D3:G3"/>
    <mergeCell ref="B5:H8"/>
    <mergeCell ref="C11:G11"/>
    <mergeCell ref="C12:G12"/>
    <mergeCell ref="C13:G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004"/>
  <sheetViews>
    <sheetView workbookViewId="0">
      <selection activeCell="B10" sqref="B10"/>
    </sheetView>
  </sheetViews>
  <sheetFormatPr baseColWidth="10" defaultColWidth="14.44140625" defaultRowHeight="15" customHeight="1"/>
  <cols>
    <col min="1" max="1" width="10.6640625" customWidth="1"/>
    <col min="2" max="2" width="22.6640625" customWidth="1"/>
    <col min="3" max="3" width="19.88671875" customWidth="1"/>
    <col min="4" max="4" width="16" customWidth="1"/>
    <col min="5" max="5" width="15.5546875" customWidth="1"/>
    <col min="6" max="7" width="10.6640625" customWidth="1"/>
    <col min="8" max="8" width="15.6640625" customWidth="1"/>
    <col min="9" max="9" width="15.33203125" customWidth="1"/>
    <col min="10" max="26" width="10.6640625" customWidth="1"/>
  </cols>
  <sheetData>
    <row r="1" spans="1:13" ht="14.4">
      <c r="E1" s="32"/>
      <c r="F1" s="32"/>
      <c r="G1" s="32"/>
      <c r="H1" s="32"/>
      <c r="I1" s="32"/>
    </row>
    <row r="2" spans="1:13" ht="14.4">
      <c r="E2" s="32"/>
      <c r="F2" s="32"/>
      <c r="G2" s="32"/>
      <c r="H2" s="32"/>
      <c r="I2" s="32"/>
    </row>
    <row r="3" spans="1:13" ht="14.4">
      <c r="B3" s="324" t="s">
        <v>142</v>
      </c>
      <c r="C3" s="232"/>
      <c r="D3" s="232"/>
      <c r="E3" s="232"/>
      <c r="F3" s="232"/>
      <c r="G3" s="232"/>
      <c r="H3" s="232"/>
      <c r="I3" s="232"/>
    </row>
    <row r="4" spans="1:13" thickBot="1">
      <c r="B4" s="33"/>
      <c r="C4" s="33"/>
      <c r="D4" s="33"/>
      <c r="E4" s="33"/>
      <c r="F4" s="33"/>
      <c r="G4" s="33"/>
      <c r="H4" s="33"/>
      <c r="I4" s="33"/>
      <c r="J4" s="33"/>
      <c r="K4" s="33"/>
    </row>
    <row r="5" spans="1:13" ht="14.4">
      <c r="B5" s="325" t="s">
        <v>276</v>
      </c>
      <c r="C5" s="326"/>
      <c r="D5" s="326"/>
      <c r="E5" s="326"/>
      <c r="F5" s="326"/>
      <c r="G5" s="326"/>
      <c r="H5" s="326"/>
      <c r="I5" s="326"/>
      <c r="J5" s="326"/>
      <c r="K5" s="327"/>
    </row>
    <row r="6" spans="1:13" ht="15" customHeight="1">
      <c r="B6" s="328"/>
      <c r="C6" s="329"/>
      <c r="D6" s="329"/>
      <c r="E6" s="329"/>
      <c r="F6" s="329"/>
      <c r="G6" s="329"/>
      <c r="H6" s="329"/>
      <c r="I6" s="329"/>
      <c r="J6" s="329"/>
      <c r="K6" s="330"/>
    </row>
    <row r="7" spans="1:13" ht="15" customHeight="1">
      <c r="B7" s="328"/>
      <c r="C7" s="329"/>
      <c r="D7" s="329"/>
      <c r="E7" s="329"/>
      <c r="F7" s="329"/>
      <c r="G7" s="329"/>
      <c r="H7" s="329"/>
      <c r="I7" s="329"/>
      <c r="J7" s="329"/>
      <c r="K7" s="330"/>
    </row>
    <row r="8" spans="1:13" ht="23.25" customHeight="1">
      <c r="B8" s="328"/>
      <c r="C8" s="329"/>
      <c r="D8" s="329"/>
      <c r="E8" s="329"/>
      <c r="F8" s="329"/>
      <c r="G8" s="329"/>
      <c r="H8" s="329"/>
      <c r="I8" s="329"/>
      <c r="J8" s="329"/>
      <c r="K8" s="330"/>
    </row>
    <row r="9" spans="1:13" ht="1.5" customHeight="1" thickBot="1">
      <c r="B9" s="331"/>
      <c r="C9" s="332"/>
      <c r="D9" s="332"/>
      <c r="E9" s="332"/>
      <c r="F9" s="332"/>
      <c r="G9" s="332"/>
      <c r="H9" s="332"/>
      <c r="I9" s="332"/>
      <c r="J9" s="332"/>
      <c r="K9" s="333"/>
    </row>
    <row r="11" spans="1:13" s="63" customFormat="1" ht="13.8">
      <c r="H11" s="179"/>
    </row>
    <row r="12" spans="1:13" s="63" customFormat="1" ht="13.8">
      <c r="A12" s="57"/>
      <c r="B12" s="180"/>
      <c r="C12" s="181"/>
      <c r="D12" s="182" t="s">
        <v>143</v>
      </c>
      <c r="E12" s="182" t="s">
        <v>143</v>
      </c>
      <c r="F12" s="183"/>
      <c r="G12" s="57"/>
      <c r="H12" s="57"/>
      <c r="I12" s="57"/>
      <c r="J12" s="57"/>
      <c r="K12" s="57"/>
      <c r="L12" s="57"/>
      <c r="M12" s="57"/>
    </row>
    <row r="13" spans="1:13" s="63" customFormat="1" ht="13.8">
      <c r="A13" s="57"/>
      <c r="B13" s="184" t="s">
        <v>144</v>
      </c>
      <c r="C13" s="185"/>
      <c r="D13" s="185"/>
      <c r="E13" s="186">
        <v>160000</v>
      </c>
      <c r="F13" s="183"/>
      <c r="G13" s="57"/>
      <c r="H13" s="57"/>
      <c r="I13" s="57"/>
      <c r="J13" s="57"/>
      <c r="K13" s="57"/>
      <c r="L13" s="57"/>
      <c r="M13" s="57"/>
    </row>
    <row r="14" spans="1:13" s="63" customFormat="1" ht="13.8">
      <c r="A14" s="57"/>
      <c r="B14" s="334" t="s">
        <v>145</v>
      </c>
      <c r="C14" s="187" t="s">
        <v>146</v>
      </c>
      <c r="D14" s="186">
        <v>105000</v>
      </c>
      <c r="E14" s="337">
        <v>90000</v>
      </c>
      <c r="F14" s="183"/>
      <c r="G14" s="57"/>
      <c r="H14" s="57"/>
      <c r="I14" s="57"/>
      <c r="J14" s="57"/>
      <c r="K14" s="57"/>
      <c r="L14" s="57"/>
      <c r="M14" s="57"/>
    </row>
    <row r="15" spans="1:13" s="63" customFormat="1" ht="13.8">
      <c r="A15" s="57"/>
      <c r="B15" s="335"/>
      <c r="C15" s="187" t="s">
        <v>147</v>
      </c>
      <c r="D15" s="188">
        <v>-15000</v>
      </c>
      <c r="E15" s="338"/>
      <c r="F15" s="183"/>
      <c r="G15" s="57"/>
      <c r="H15" s="57"/>
      <c r="I15" s="57"/>
      <c r="J15" s="57"/>
      <c r="K15" s="57"/>
      <c r="L15" s="57"/>
      <c r="M15" s="57"/>
    </row>
    <row r="16" spans="1:13" s="63" customFormat="1" ht="13.8">
      <c r="A16" s="57"/>
      <c r="B16" s="336"/>
      <c r="C16" s="187" t="s">
        <v>148</v>
      </c>
      <c r="D16" s="186">
        <f>D14+D15</f>
        <v>90000</v>
      </c>
      <c r="E16" s="269"/>
      <c r="F16" s="183"/>
      <c r="G16" s="57"/>
      <c r="H16" s="57"/>
      <c r="I16" s="57"/>
      <c r="J16" s="57"/>
      <c r="K16" s="57"/>
      <c r="L16" s="57"/>
      <c r="M16" s="57"/>
    </row>
    <row r="17" spans="1:13" s="63" customFormat="1" ht="13.8">
      <c r="A17" s="57"/>
      <c r="B17" s="339" t="s">
        <v>149</v>
      </c>
      <c r="C17" s="340"/>
      <c r="D17" s="338"/>
      <c r="E17" s="337">
        <f>E13-E14</f>
        <v>70000</v>
      </c>
      <c r="F17" s="183"/>
      <c r="G17" s="57"/>
      <c r="H17" s="57"/>
      <c r="I17" s="57"/>
      <c r="J17" s="57"/>
      <c r="K17" s="57"/>
      <c r="L17" s="57"/>
      <c r="M17" s="57"/>
    </row>
    <row r="18" spans="1:13" s="63" customFormat="1" ht="13.8">
      <c r="A18" s="57"/>
      <c r="B18" s="341"/>
      <c r="C18" s="268"/>
      <c r="D18" s="269"/>
      <c r="E18" s="269"/>
      <c r="F18" s="183"/>
      <c r="G18" s="57"/>
      <c r="H18" s="57"/>
      <c r="I18" s="57"/>
      <c r="J18" s="57"/>
      <c r="K18" s="57"/>
      <c r="L18" s="57"/>
      <c r="M18" s="57"/>
    </row>
    <row r="19" spans="1:13" s="63" customFormat="1" ht="13.8">
      <c r="A19" s="57"/>
      <c r="B19" s="57"/>
      <c r="C19" s="57"/>
      <c r="D19" s="57"/>
      <c r="E19" s="57"/>
      <c r="F19" s="57"/>
      <c r="G19" s="57"/>
      <c r="H19" s="57"/>
      <c r="I19" s="57"/>
      <c r="J19" s="57"/>
      <c r="K19" s="57"/>
      <c r="L19" s="57"/>
      <c r="M19" s="57"/>
    </row>
    <row r="20" spans="1:13" s="63" customFormat="1" ht="13.8">
      <c r="A20" s="57"/>
      <c r="B20" s="57"/>
      <c r="C20" s="57"/>
      <c r="D20" s="57"/>
      <c r="E20" s="57"/>
      <c r="F20" s="57"/>
      <c r="G20" s="57"/>
      <c r="H20" s="57"/>
      <c r="I20" s="57"/>
      <c r="J20" s="57"/>
      <c r="K20" s="57"/>
      <c r="L20" s="57"/>
      <c r="M20" s="57"/>
    </row>
    <row r="21" spans="1:13" s="63" customFormat="1" ht="13.8">
      <c r="A21" s="57"/>
      <c r="B21" s="57"/>
      <c r="C21" s="57"/>
      <c r="D21" s="57"/>
      <c r="E21" s="57"/>
      <c r="F21" s="57"/>
      <c r="G21" s="57"/>
      <c r="H21" s="57"/>
      <c r="I21" s="57"/>
      <c r="J21" s="57"/>
      <c r="K21" s="57"/>
      <c r="L21" s="57"/>
      <c r="M21" s="57"/>
    </row>
    <row r="22" spans="1:13" s="63" customFormat="1" ht="13.8">
      <c r="A22" s="57"/>
      <c r="B22" s="189" t="s">
        <v>86</v>
      </c>
      <c r="C22" s="243" t="s">
        <v>37</v>
      </c>
      <c r="D22" s="244"/>
      <c r="E22" s="244"/>
      <c r="F22" s="244"/>
      <c r="G22" s="245"/>
      <c r="H22" s="189" t="s">
        <v>38</v>
      </c>
      <c r="I22" s="189" t="s">
        <v>39</v>
      </c>
      <c r="J22" s="57"/>
      <c r="K22" s="57"/>
      <c r="L22" s="57"/>
      <c r="M22" s="57"/>
    </row>
    <row r="23" spans="1:13" s="63" customFormat="1" ht="13.8">
      <c r="A23" s="57"/>
      <c r="B23" s="69">
        <v>68</v>
      </c>
      <c r="C23" s="291" t="s">
        <v>56</v>
      </c>
      <c r="D23" s="244"/>
      <c r="E23" s="244"/>
      <c r="F23" s="244"/>
      <c r="G23" s="245"/>
      <c r="H23" s="64"/>
      <c r="I23" s="50"/>
      <c r="J23" s="57"/>
      <c r="K23" s="57"/>
      <c r="L23" s="57"/>
      <c r="M23" s="57"/>
    </row>
    <row r="24" spans="1:13" s="63" customFormat="1" ht="13.8">
      <c r="A24" s="57"/>
      <c r="B24" s="72">
        <v>688</v>
      </c>
      <c r="C24" s="292" t="s">
        <v>150</v>
      </c>
      <c r="D24" s="244"/>
      <c r="E24" s="244"/>
      <c r="F24" s="244"/>
      <c r="G24" s="245"/>
      <c r="H24" s="50"/>
      <c r="I24" s="50"/>
      <c r="J24" s="57"/>
      <c r="K24" s="57"/>
      <c r="L24" s="57"/>
      <c r="M24" s="57"/>
    </row>
    <row r="25" spans="1:13" s="63" customFormat="1" ht="15.75" customHeight="1">
      <c r="A25" s="57"/>
      <c r="B25" s="72">
        <v>6883</v>
      </c>
      <c r="C25" s="292" t="s">
        <v>151</v>
      </c>
      <c r="D25" s="244"/>
      <c r="E25" s="244"/>
      <c r="F25" s="244"/>
      <c r="G25" s="245"/>
      <c r="H25" s="50"/>
      <c r="I25" s="50"/>
      <c r="J25" s="57"/>
      <c r="K25" s="57"/>
      <c r="L25" s="57"/>
      <c r="M25" s="57"/>
    </row>
    <row r="26" spans="1:13" s="63" customFormat="1" ht="15.75" customHeight="1">
      <c r="A26" s="57"/>
      <c r="B26" s="72">
        <v>68834</v>
      </c>
      <c r="C26" s="292" t="s">
        <v>59</v>
      </c>
      <c r="D26" s="244"/>
      <c r="E26" s="244"/>
      <c r="F26" s="244"/>
      <c r="G26" s="245"/>
      <c r="H26" s="50">
        <f>E17</f>
        <v>70000</v>
      </c>
      <c r="I26" s="50"/>
      <c r="J26" s="57"/>
      <c r="K26" s="57"/>
      <c r="L26" s="57"/>
      <c r="M26" s="57"/>
    </row>
    <row r="27" spans="1:13" s="63" customFormat="1" ht="15.75" customHeight="1">
      <c r="A27" s="57"/>
      <c r="B27" s="69">
        <v>36</v>
      </c>
      <c r="C27" s="291" t="s">
        <v>152</v>
      </c>
      <c r="D27" s="244"/>
      <c r="E27" s="244"/>
      <c r="F27" s="244"/>
      <c r="G27" s="245"/>
      <c r="H27" s="50"/>
      <c r="I27" s="50"/>
      <c r="J27" s="57"/>
      <c r="K27" s="57"/>
      <c r="L27" s="57"/>
      <c r="M27" s="57"/>
    </row>
    <row r="28" spans="1:13" s="63" customFormat="1" ht="15.75" customHeight="1">
      <c r="A28" s="57"/>
      <c r="B28" s="72">
        <v>364</v>
      </c>
      <c r="C28" s="292" t="s">
        <v>151</v>
      </c>
      <c r="D28" s="244"/>
      <c r="E28" s="244"/>
      <c r="F28" s="244"/>
      <c r="G28" s="245"/>
      <c r="H28" s="50"/>
      <c r="I28" s="50"/>
      <c r="J28" s="57"/>
      <c r="K28" s="57"/>
      <c r="L28" s="57"/>
      <c r="M28" s="57"/>
    </row>
    <row r="29" spans="1:13" s="63" customFormat="1" ht="15.75" customHeight="1">
      <c r="A29" s="57"/>
      <c r="B29" s="72">
        <v>3644</v>
      </c>
      <c r="C29" s="292" t="s">
        <v>5</v>
      </c>
      <c r="D29" s="244"/>
      <c r="E29" s="244"/>
      <c r="F29" s="244"/>
      <c r="G29" s="245"/>
      <c r="H29" s="50"/>
      <c r="I29" s="50"/>
      <c r="J29" s="57"/>
      <c r="K29" s="57"/>
      <c r="L29" s="57"/>
      <c r="M29" s="57"/>
    </row>
    <row r="30" spans="1:13" s="63" customFormat="1" ht="15.75" customHeight="1">
      <c r="A30" s="57"/>
      <c r="B30" s="72">
        <v>36441</v>
      </c>
      <c r="C30" s="292" t="s">
        <v>26</v>
      </c>
      <c r="D30" s="244"/>
      <c r="E30" s="244"/>
      <c r="F30" s="244"/>
      <c r="G30" s="245"/>
      <c r="H30" s="50"/>
      <c r="I30" s="50">
        <f>E17</f>
        <v>70000</v>
      </c>
      <c r="J30" s="57"/>
      <c r="K30" s="57"/>
      <c r="L30" s="57"/>
      <c r="M30" s="57"/>
    </row>
    <row r="31" spans="1:13" s="63" customFormat="1" ht="15.75" customHeight="1">
      <c r="A31" s="57"/>
      <c r="B31" s="243" t="s">
        <v>153</v>
      </c>
      <c r="C31" s="244"/>
      <c r="D31" s="244"/>
      <c r="E31" s="244"/>
      <c r="F31" s="244"/>
      <c r="G31" s="244"/>
      <c r="H31" s="244"/>
      <c r="I31" s="245"/>
      <c r="J31" s="57"/>
      <c r="K31" s="57"/>
      <c r="L31" s="57"/>
      <c r="M31" s="57"/>
    </row>
    <row r="32" spans="1:13" s="63" customFormat="1" ht="15.75" customHeight="1">
      <c r="A32" s="57"/>
      <c r="B32" s="343" t="s">
        <v>2</v>
      </c>
      <c r="C32" s="344"/>
      <c r="D32" s="344"/>
      <c r="E32" s="344"/>
      <c r="F32" s="344"/>
      <c r="G32" s="345"/>
      <c r="H32" s="190">
        <f>SUM(H24:H30)</f>
        <v>70000</v>
      </c>
      <c r="I32" s="190">
        <f>SUM(I23:I30)</f>
        <v>70000</v>
      </c>
      <c r="J32" s="57"/>
      <c r="K32" s="57"/>
      <c r="L32" s="57"/>
      <c r="M32" s="57"/>
    </row>
    <row r="33" spans="1:13" s="63" customFormat="1" ht="15.75" customHeight="1">
      <c r="A33" s="57"/>
      <c r="B33" s="57"/>
      <c r="C33" s="57"/>
      <c r="D33" s="57"/>
      <c r="E33" s="57"/>
      <c r="F33" s="57"/>
      <c r="G33" s="57"/>
      <c r="H33" s="57"/>
      <c r="I33" s="57"/>
      <c r="J33" s="57"/>
      <c r="K33" s="57"/>
      <c r="L33" s="57"/>
      <c r="M33" s="57"/>
    </row>
    <row r="34" spans="1:13" s="63" customFormat="1" ht="15.75" customHeight="1">
      <c r="A34" s="57"/>
      <c r="B34" s="57"/>
      <c r="C34" s="57"/>
      <c r="D34" s="57" t="s">
        <v>154</v>
      </c>
      <c r="E34" s="57"/>
      <c r="F34" s="57"/>
      <c r="G34" s="57"/>
      <c r="H34" s="57"/>
      <c r="I34" s="57"/>
      <c r="J34" s="57"/>
      <c r="K34" s="57"/>
      <c r="L34" s="57"/>
      <c r="M34" s="57"/>
    </row>
    <row r="35" spans="1:13" s="63" customFormat="1" ht="15.75" customHeight="1">
      <c r="A35" s="57"/>
      <c r="B35" s="189" t="s">
        <v>86</v>
      </c>
      <c r="C35" s="243" t="s">
        <v>37</v>
      </c>
      <c r="D35" s="244"/>
      <c r="E35" s="244"/>
      <c r="F35" s="244"/>
      <c r="G35" s="245"/>
      <c r="H35" s="189" t="s">
        <v>38</v>
      </c>
      <c r="I35" s="189" t="s">
        <v>39</v>
      </c>
      <c r="J35" s="57"/>
      <c r="K35" s="57"/>
      <c r="L35" s="57"/>
      <c r="M35" s="57"/>
    </row>
    <row r="36" spans="1:13" s="63" customFormat="1" ht="15.75" customHeight="1">
      <c r="A36" s="57"/>
      <c r="B36" s="69">
        <v>94</v>
      </c>
      <c r="C36" s="291" t="s">
        <v>259</v>
      </c>
      <c r="D36" s="244"/>
      <c r="E36" s="244"/>
      <c r="F36" s="244"/>
      <c r="G36" s="245"/>
      <c r="H36" s="50">
        <f>E17</f>
        <v>70000</v>
      </c>
      <c r="I36" s="50"/>
      <c r="J36" s="57"/>
      <c r="K36" s="57"/>
      <c r="L36" s="57"/>
      <c r="M36" s="57"/>
    </row>
    <row r="37" spans="1:13" s="63" customFormat="1" ht="15.75" customHeight="1">
      <c r="A37" s="57"/>
      <c r="B37" s="69">
        <v>79</v>
      </c>
      <c r="C37" s="291" t="s">
        <v>64</v>
      </c>
      <c r="D37" s="244"/>
      <c r="E37" s="244"/>
      <c r="F37" s="244"/>
      <c r="G37" s="245"/>
      <c r="H37" s="50"/>
      <c r="I37" s="130"/>
      <c r="J37" s="57"/>
      <c r="K37" s="57"/>
      <c r="L37" s="57"/>
      <c r="M37" s="57"/>
    </row>
    <row r="38" spans="1:13" s="63" customFormat="1" ht="15.75" customHeight="1">
      <c r="A38" s="57"/>
      <c r="B38" s="72">
        <v>791</v>
      </c>
      <c r="C38" s="342" t="s">
        <v>65</v>
      </c>
      <c r="D38" s="268"/>
      <c r="E38" s="268"/>
      <c r="F38" s="268"/>
      <c r="G38" s="269"/>
      <c r="H38" s="50"/>
      <c r="I38" s="50">
        <f>E17</f>
        <v>70000</v>
      </c>
      <c r="J38" s="57"/>
      <c r="K38" s="57"/>
      <c r="L38" s="57"/>
      <c r="M38" s="57"/>
    </row>
    <row r="39" spans="1:13" s="63" customFormat="1" ht="15.75" customHeight="1">
      <c r="A39" s="57"/>
      <c r="B39" s="252" t="s">
        <v>155</v>
      </c>
      <c r="C39" s="244"/>
      <c r="D39" s="244"/>
      <c r="E39" s="244"/>
      <c r="F39" s="244"/>
      <c r="G39" s="244"/>
      <c r="H39" s="244"/>
      <c r="I39" s="245"/>
      <c r="J39" s="57"/>
      <c r="K39" s="57"/>
      <c r="L39" s="57"/>
      <c r="M39" s="57"/>
    </row>
    <row r="40" spans="1:13" s="63" customFormat="1" ht="15.75" customHeight="1">
      <c r="A40" s="57"/>
      <c r="B40" s="343" t="s">
        <v>2</v>
      </c>
      <c r="C40" s="250"/>
      <c r="D40" s="250"/>
      <c r="E40" s="250"/>
      <c r="F40" s="250"/>
      <c r="G40" s="247"/>
      <c r="H40" s="190">
        <f>SUM(H36:H38)</f>
        <v>70000</v>
      </c>
      <c r="I40" s="190">
        <f>SUM(I36:I39)</f>
        <v>70000</v>
      </c>
      <c r="J40" s="57"/>
      <c r="K40" s="57"/>
      <c r="L40" s="57"/>
      <c r="M40" s="57"/>
    </row>
    <row r="41" spans="1:13" s="63" customFormat="1" ht="15.75" customHeight="1">
      <c r="A41" s="57"/>
      <c r="B41" s="57"/>
      <c r="C41" s="57"/>
      <c r="D41" s="57"/>
      <c r="E41" s="57"/>
      <c r="F41" s="57"/>
      <c r="G41" s="57"/>
      <c r="H41" s="57"/>
      <c r="I41" s="57"/>
      <c r="J41" s="57"/>
      <c r="K41" s="57"/>
      <c r="L41" s="57"/>
      <c r="M41" s="57"/>
    </row>
    <row r="42" spans="1:13" s="63" customFormat="1" ht="15.75" customHeight="1"/>
    <row r="43" spans="1:13" s="63" customFormat="1" ht="15.75" customHeight="1"/>
    <row r="44" spans="1:13" s="63" customFormat="1" ht="15.75" customHeight="1"/>
    <row r="45" spans="1:13" s="63" customFormat="1" ht="15.75" customHeight="1"/>
    <row r="46" spans="1:13" s="63" customFormat="1" ht="15.75" customHeight="1"/>
    <row r="47" spans="1:13" s="63" customFormat="1" ht="15.75" customHeight="1"/>
    <row r="48" spans="1:13" s="63" customFormat="1" ht="15.75" customHeight="1"/>
    <row r="49" s="63" customFormat="1" ht="15.75" customHeight="1"/>
    <row r="50" s="63" customFormat="1" ht="15.75" customHeight="1"/>
    <row r="51" s="63" customFormat="1" ht="15.75" customHeight="1"/>
    <row r="52" s="63" customFormat="1" ht="15.75" customHeight="1"/>
    <row r="53" s="63" customFormat="1" ht="15.75" customHeight="1"/>
    <row r="54" s="63" customFormat="1" ht="15.75" customHeight="1"/>
    <row r="55" s="63" customFormat="1" ht="15.75" customHeight="1"/>
    <row r="56" s="63" customFormat="1" ht="15.75" customHeight="1"/>
    <row r="57" s="63" customFormat="1" ht="15.75" customHeight="1"/>
    <row r="58" s="63" customFormat="1" ht="15.75" customHeight="1"/>
    <row r="59" s="63" customFormat="1" ht="15.75" customHeight="1"/>
    <row r="60" s="63" customFormat="1" ht="15.75" customHeight="1"/>
    <row r="61" s="63" customFormat="1" ht="15.75" customHeight="1"/>
    <row r="62" s="63" customFormat="1" ht="15.75" customHeight="1"/>
    <row r="63" s="63" customFormat="1" ht="15.75" customHeight="1"/>
    <row r="64" s="63" customFormat="1" ht="15.75" customHeight="1"/>
    <row r="65" s="63" customFormat="1" ht="15.75" customHeight="1"/>
    <row r="66" s="63" customFormat="1" ht="15.75" customHeight="1"/>
    <row r="67" s="63" customFormat="1" ht="15.75" customHeight="1"/>
    <row r="68" s="63" customFormat="1" ht="15.75" customHeight="1"/>
    <row r="69" s="63" customFormat="1" ht="15.75" customHeight="1"/>
    <row r="70" s="63" customFormat="1" ht="15.75" customHeight="1"/>
    <row r="71" s="63" customFormat="1" ht="15.75" customHeight="1"/>
    <row r="72" s="63" customFormat="1" ht="15.75" customHeight="1"/>
    <row r="73" s="63" customFormat="1" ht="15.75" customHeight="1"/>
    <row r="74" s="63" customFormat="1" ht="15.75" customHeight="1"/>
    <row r="75" s="63" customFormat="1" ht="15.75" customHeight="1"/>
    <row r="76" s="63" customFormat="1" ht="15.75" customHeight="1"/>
    <row r="77" s="63" customFormat="1" ht="15.75" customHeight="1"/>
    <row r="78" s="63" customFormat="1" ht="15.75" customHeight="1"/>
    <row r="79" s="63" customFormat="1" ht="15.75" customHeight="1"/>
    <row r="80" s="63" customFormat="1" ht="15.75" customHeight="1"/>
    <row r="81" s="63" customFormat="1" ht="15.75" customHeight="1"/>
    <row r="82" s="63" customFormat="1" ht="15.75" customHeight="1"/>
    <row r="83" s="63" customFormat="1" ht="15.75" customHeight="1"/>
    <row r="84" s="63" customFormat="1" ht="15.75" customHeight="1"/>
    <row r="85" s="63" customFormat="1" ht="15.75" customHeight="1"/>
    <row r="86" s="63" customFormat="1" ht="15.75" customHeight="1"/>
    <row r="87" s="63" customFormat="1" ht="15.75" customHeight="1"/>
    <row r="88" s="63" customFormat="1" ht="15.75" customHeight="1"/>
    <row r="89" s="63" customFormat="1" ht="15.75" customHeight="1"/>
    <row r="90" s="63" customFormat="1" ht="15.75" customHeight="1"/>
    <row r="91" s="63" customFormat="1" ht="15.75" customHeight="1"/>
    <row r="92" s="63" customFormat="1" ht="15.75" customHeight="1"/>
    <row r="93" s="63" customFormat="1" ht="15.75" customHeight="1"/>
    <row r="94" s="63" customFormat="1" ht="15.75" customHeight="1"/>
    <row r="95" s="63" customFormat="1" ht="15.75" customHeight="1"/>
    <row r="96" s="63" customFormat="1" ht="15.75" customHeight="1"/>
    <row r="97" s="63" customFormat="1" ht="15.75" customHeight="1"/>
    <row r="98" s="63" customFormat="1" ht="15.75" customHeight="1"/>
    <row r="99" s="63" customFormat="1" ht="15.75" customHeight="1"/>
    <row r="100" s="63" customFormat="1" ht="15.75" customHeight="1"/>
    <row r="101" s="63" customFormat="1" ht="15.75" customHeight="1"/>
    <row r="102" s="63" customFormat="1" ht="15.75" customHeight="1"/>
    <row r="103" s="63" customFormat="1" ht="15.75" customHeight="1"/>
    <row r="104" s="63" customFormat="1" ht="15.75" customHeight="1"/>
    <row r="105" s="63" customFormat="1" ht="15.75" customHeight="1"/>
    <row r="106" s="63" customFormat="1" ht="15.75" customHeight="1"/>
    <row r="107" s="63" customFormat="1" ht="15.75" customHeight="1"/>
    <row r="108" s="63" customFormat="1" ht="15.75" customHeight="1"/>
    <row r="109" s="63" customFormat="1" ht="15.75" customHeight="1"/>
    <row r="110" s="63" customFormat="1" ht="15.75" customHeight="1"/>
    <row r="111" s="63" customFormat="1" ht="15.75" customHeight="1"/>
    <row r="112" s="63" customFormat="1" ht="15.75" customHeight="1"/>
    <row r="113" s="63" customFormat="1" ht="15.75" customHeight="1"/>
    <row r="114" s="63" customFormat="1" ht="15.75" customHeight="1"/>
    <row r="115" s="63" customFormat="1" ht="15.75" customHeight="1"/>
    <row r="116" s="63" customFormat="1" ht="15.75" customHeight="1"/>
    <row r="117" s="63" customFormat="1" ht="15.75" customHeight="1"/>
    <row r="118" s="63" customFormat="1" ht="15.75" customHeight="1"/>
    <row r="119" s="63" customFormat="1" ht="15.75" customHeight="1"/>
    <row r="120" s="63" customFormat="1" ht="15.75" customHeight="1"/>
    <row r="121" s="63" customFormat="1" ht="15.75" customHeight="1"/>
    <row r="122" s="63" customFormat="1" ht="15.75" customHeight="1"/>
    <row r="123" s="63" customFormat="1" ht="15.75" customHeight="1"/>
    <row r="124" s="63" customFormat="1" ht="15.75" customHeight="1"/>
    <row r="125" s="63" customFormat="1" ht="15.75" customHeight="1"/>
    <row r="126" s="63" customFormat="1" ht="15.75" customHeight="1"/>
    <row r="127" s="63" customFormat="1" ht="15.75" customHeight="1"/>
    <row r="128" s="63" customFormat="1" ht="15.75" customHeight="1"/>
    <row r="129" s="63" customFormat="1" ht="15.75" customHeight="1"/>
    <row r="130" s="63" customFormat="1" ht="15.75" customHeight="1"/>
    <row r="131" s="63" customFormat="1" ht="15.75" customHeight="1"/>
    <row r="132" s="63" customFormat="1" ht="15.75" customHeight="1"/>
    <row r="133" s="63" customFormat="1" ht="15.75" customHeight="1"/>
    <row r="134" s="63" customFormat="1" ht="15.75" customHeight="1"/>
    <row r="135" s="63" customFormat="1" ht="15.75" customHeight="1"/>
    <row r="136" s="63" customFormat="1" ht="15.75" customHeight="1"/>
    <row r="137" s="63" customFormat="1" ht="15.75" customHeight="1"/>
    <row r="138" s="63" customFormat="1" ht="15.75" customHeight="1"/>
    <row r="139" s="63" customFormat="1" ht="15.75" customHeight="1"/>
    <row r="140" s="63" customFormat="1" ht="15.75" customHeight="1"/>
    <row r="141" s="63" customFormat="1" ht="15.75" customHeight="1"/>
    <row r="142" s="63" customFormat="1" ht="15.75" customHeight="1"/>
    <row r="143" s="63" customFormat="1" ht="15.75" customHeight="1"/>
    <row r="144" s="63" customFormat="1" ht="15.75" customHeight="1"/>
    <row r="145" s="63" customFormat="1"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23">
    <mergeCell ref="B40:G40"/>
    <mergeCell ref="C30:G30"/>
    <mergeCell ref="B31:I31"/>
    <mergeCell ref="C35:G35"/>
    <mergeCell ref="C36:G36"/>
    <mergeCell ref="C37:G37"/>
    <mergeCell ref="C27:G27"/>
    <mergeCell ref="C28:G28"/>
    <mergeCell ref="C29:G29"/>
    <mergeCell ref="C38:G38"/>
    <mergeCell ref="B39:I39"/>
    <mergeCell ref="B32:G32"/>
    <mergeCell ref="C22:G22"/>
    <mergeCell ref="C23:G23"/>
    <mergeCell ref="C24:G24"/>
    <mergeCell ref="C25:G25"/>
    <mergeCell ref="C26:G26"/>
    <mergeCell ref="B3:I3"/>
    <mergeCell ref="B5:K9"/>
    <mergeCell ref="B14:B16"/>
    <mergeCell ref="E14:E16"/>
    <mergeCell ref="B17:D18"/>
    <mergeCell ref="E17:E18"/>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4"/>
  <sheetViews>
    <sheetView workbookViewId="0">
      <selection activeCell="B5" sqref="B5:G7"/>
    </sheetView>
  </sheetViews>
  <sheetFormatPr baseColWidth="10" defaultColWidth="14.44140625" defaultRowHeight="15" customHeight="1"/>
  <cols>
    <col min="1" max="1" width="10.6640625" customWidth="1"/>
    <col min="2" max="2" width="32.33203125" customWidth="1"/>
    <col min="3" max="4" width="10.6640625" customWidth="1"/>
    <col min="5" max="5" width="25.5546875" customWidth="1"/>
    <col min="6" max="6" width="15.44140625" customWidth="1"/>
    <col min="7" max="7" width="14.44140625" customWidth="1"/>
    <col min="8" max="8" width="10.6640625" customWidth="1"/>
    <col min="9" max="9" width="19" customWidth="1"/>
    <col min="10" max="26" width="10.6640625" customWidth="1"/>
  </cols>
  <sheetData>
    <row r="1" spans="1:26" ht="18.600000000000001">
      <c r="A1" s="3"/>
      <c r="B1" s="35"/>
      <c r="C1" s="36"/>
      <c r="D1" s="36"/>
      <c r="E1" s="36"/>
      <c r="F1" s="36"/>
      <c r="G1" s="36"/>
      <c r="H1" s="3"/>
      <c r="I1" s="3"/>
      <c r="J1" s="3"/>
      <c r="K1" s="3"/>
      <c r="L1" s="3"/>
      <c r="M1" s="3"/>
      <c r="N1" s="3"/>
      <c r="O1" s="3"/>
      <c r="P1" s="3"/>
      <c r="Q1" s="3"/>
      <c r="R1" s="3"/>
      <c r="S1" s="3"/>
      <c r="T1" s="3"/>
      <c r="U1" s="3"/>
      <c r="V1" s="3"/>
      <c r="W1" s="3"/>
      <c r="X1" s="3"/>
      <c r="Y1" s="3"/>
      <c r="Z1" s="3"/>
    </row>
    <row r="2" spans="1:26" ht="16.8">
      <c r="A2" s="3"/>
      <c r="B2" s="346" t="s">
        <v>156</v>
      </c>
      <c r="C2" s="232"/>
      <c r="D2" s="232"/>
      <c r="E2" s="232"/>
      <c r="F2" s="232"/>
      <c r="G2" s="232"/>
      <c r="H2" s="3"/>
      <c r="I2" s="3"/>
      <c r="J2" s="3"/>
      <c r="K2" s="3"/>
      <c r="L2" s="3"/>
      <c r="M2" s="3"/>
      <c r="N2" s="3"/>
      <c r="O2" s="3"/>
      <c r="P2" s="3"/>
      <c r="Q2" s="3"/>
      <c r="R2" s="3"/>
      <c r="S2" s="3"/>
      <c r="T2" s="3"/>
      <c r="U2" s="3"/>
      <c r="V2" s="3"/>
      <c r="W2" s="3"/>
      <c r="X2" s="3"/>
      <c r="Y2" s="3"/>
      <c r="Z2" s="3"/>
    </row>
    <row r="3" spans="1:26" ht="14.4">
      <c r="A3" s="3"/>
      <c r="B3" s="36"/>
      <c r="C3" s="36"/>
      <c r="D3" s="36"/>
      <c r="E3" s="36"/>
      <c r="F3" s="36"/>
      <c r="G3" s="36"/>
      <c r="H3" s="3"/>
      <c r="I3" s="3"/>
      <c r="J3" s="3"/>
      <c r="K3" s="3"/>
      <c r="L3" s="3"/>
      <c r="M3" s="3"/>
      <c r="N3" s="3"/>
      <c r="O3" s="3"/>
      <c r="P3" s="3"/>
      <c r="Q3" s="3"/>
      <c r="R3" s="3"/>
      <c r="S3" s="3"/>
      <c r="T3" s="3"/>
      <c r="U3" s="3"/>
      <c r="V3" s="3"/>
      <c r="W3" s="3"/>
      <c r="X3" s="3"/>
      <c r="Y3" s="3"/>
      <c r="Z3" s="3"/>
    </row>
    <row r="4" spans="1:26" ht="5.25" customHeight="1" thickBot="1">
      <c r="A4" s="3"/>
      <c r="B4" s="36"/>
      <c r="C4" s="36"/>
      <c r="D4" s="36"/>
      <c r="E4" s="36"/>
      <c r="F4" s="36"/>
      <c r="G4" s="36"/>
      <c r="H4" s="3"/>
      <c r="I4" s="3"/>
      <c r="J4" s="3"/>
      <c r="K4" s="3"/>
      <c r="L4" s="3"/>
      <c r="M4" s="3"/>
      <c r="N4" s="3"/>
      <c r="O4" s="3"/>
      <c r="P4" s="3"/>
      <c r="Q4" s="3"/>
      <c r="R4" s="3"/>
      <c r="S4" s="3"/>
      <c r="T4" s="3"/>
      <c r="U4" s="3"/>
      <c r="V4" s="3"/>
      <c r="W4" s="3"/>
      <c r="X4" s="3"/>
      <c r="Y4" s="3"/>
      <c r="Z4" s="3"/>
    </row>
    <row r="5" spans="1:26" ht="15" customHeight="1">
      <c r="A5" s="3"/>
      <c r="B5" s="349" t="s">
        <v>253</v>
      </c>
      <c r="C5" s="350"/>
      <c r="D5" s="350"/>
      <c r="E5" s="350"/>
      <c r="F5" s="350"/>
      <c r="G5" s="351"/>
      <c r="H5" s="3"/>
      <c r="I5" s="3"/>
      <c r="J5" s="3"/>
      <c r="K5" s="3"/>
      <c r="L5" s="3"/>
      <c r="M5" s="3"/>
      <c r="N5" s="3"/>
      <c r="O5" s="3"/>
      <c r="P5" s="3"/>
      <c r="Q5" s="3"/>
      <c r="R5" s="3"/>
      <c r="S5" s="3"/>
      <c r="T5" s="3"/>
      <c r="U5" s="3"/>
      <c r="V5" s="3"/>
      <c r="W5" s="3"/>
      <c r="X5" s="3"/>
      <c r="Y5" s="3"/>
      <c r="Z5" s="3"/>
    </row>
    <row r="6" spans="1:26" ht="14.4">
      <c r="A6" s="3"/>
      <c r="B6" s="352"/>
      <c r="C6" s="353"/>
      <c r="D6" s="353"/>
      <c r="E6" s="353"/>
      <c r="F6" s="353"/>
      <c r="G6" s="354"/>
      <c r="H6" s="3"/>
      <c r="I6" s="3"/>
      <c r="J6" s="3"/>
      <c r="K6" s="3"/>
      <c r="L6" s="3"/>
      <c r="M6" s="3"/>
      <c r="N6" s="3"/>
      <c r="O6" s="3"/>
      <c r="P6" s="3"/>
      <c r="Q6" s="3"/>
      <c r="R6" s="3"/>
      <c r="S6" s="3"/>
      <c r="T6" s="3"/>
      <c r="U6" s="3"/>
      <c r="V6" s="3"/>
      <c r="W6" s="3"/>
      <c r="X6" s="3"/>
      <c r="Y6" s="3"/>
      <c r="Z6" s="3"/>
    </row>
    <row r="7" spans="1:26" thickBot="1">
      <c r="A7" s="3"/>
      <c r="B7" s="355"/>
      <c r="C7" s="356"/>
      <c r="D7" s="356"/>
      <c r="E7" s="356"/>
      <c r="F7" s="356"/>
      <c r="G7" s="357"/>
      <c r="H7" s="3"/>
      <c r="I7" s="3"/>
      <c r="J7" s="3"/>
      <c r="K7" s="3"/>
      <c r="L7" s="3"/>
      <c r="M7" s="3"/>
      <c r="N7" s="3"/>
      <c r="O7" s="3"/>
      <c r="P7" s="3"/>
      <c r="Q7" s="3"/>
      <c r="R7" s="3"/>
      <c r="S7" s="3"/>
      <c r="T7" s="3"/>
      <c r="U7" s="3"/>
      <c r="V7" s="3"/>
      <c r="W7" s="3"/>
      <c r="X7" s="3"/>
      <c r="Y7" s="3"/>
      <c r="Z7" s="3"/>
    </row>
    <row r="8" spans="1:26" ht="14.4">
      <c r="A8" s="3"/>
      <c r="B8" s="6"/>
      <c r="C8" s="8"/>
      <c r="D8" s="8"/>
      <c r="E8" s="8"/>
      <c r="F8" s="8"/>
      <c r="G8" s="8"/>
      <c r="H8" s="3"/>
      <c r="I8" s="37"/>
      <c r="J8" s="3"/>
      <c r="K8" s="3"/>
      <c r="L8" s="3"/>
      <c r="M8" s="3"/>
      <c r="N8" s="3"/>
      <c r="O8" s="3"/>
      <c r="P8" s="3"/>
      <c r="Q8" s="3"/>
      <c r="R8" s="3"/>
      <c r="S8" s="3"/>
      <c r="T8" s="3"/>
      <c r="U8" s="3"/>
      <c r="V8" s="3"/>
      <c r="W8" s="3"/>
      <c r="X8" s="3"/>
      <c r="Y8" s="3"/>
      <c r="Z8" s="3"/>
    </row>
    <row r="9" spans="1:26" s="63" customFormat="1" ht="13.8">
      <c r="A9" s="57"/>
      <c r="B9" s="347" t="s">
        <v>157</v>
      </c>
      <c r="C9" s="340"/>
      <c r="D9" s="340"/>
      <c r="E9" s="340"/>
      <c r="F9" s="340"/>
      <c r="G9" s="340"/>
      <c r="H9" s="57"/>
      <c r="I9" s="57"/>
      <c r="J9" s="57"/>
      <c r="K9" s="57"/>
      <c r="L9" s="57"/>
      <c r="M9" s="57"/>
      <c r="N9" s="57"/>
      <c r="O9" s="57"/>
      <c r="P9" s="57"/>
      <c r="Q9" s="57"/>
      <c r="R9" s="57"/>
      <c r="S9" s="57"/>
      <c r="T9" s="57"/>
      <c r="U9" s="57"/>
      <c r="V9" s="57"/>
      <c r="W9" s="57"/>
      <c r="X9" s="57"/>
      <c r="Y9" s="57"/>
      <c r="Z9" s="57"/>
    </row>
    <row r="10" spans="1:26" s="63" customFormat="1" ht="13.8">
      <c r="A10" s="57"/>
      <c r="B10" s="348" t="s">
        <v>158</v>
      </c>
      <c r="C10" s="340"/>
      <c r="D10" s="340"/>
      <c r="E10" s="340"/>
      <c r="F10" s="340"/>
      <c r="G10" s="340"/>
      <c r="H10" s="57"/>
      <c r="I10" s="57"/>
      <c r="J10" s="57"/>
      <c r="K10" s="57"/>
      <c r="L10" s="57"/>
      <c r="M10" s="57"/>
      <c r="N10" s="57"/>
      <c r="O10" s="57"/>
      <c r="P10" s="57"/>
      <c r="Q10" s="57"/>
      <c r="R10" s="57"/>
      <c r="S10" s="57"/>
      <c r="T10" s="57"/>
      <c r="U10" s="57"/>
      <c r="V10" s="57"/>
      <c r="W10" s="57"/>
      <c r="X10" s="57"/>
      <c r="Y10" s="57"/>
      <c r="Z10" s="57"/>
    </row>
    <row r="11" spans="1:26" s="63" customFormat="1" ht="13.8">
      <c r="A11" s="57"/>
      <c r="B11" s="340"/>
      <c r="C11" s="340"/>
      <c r="D11" s="340"/>
      <c r="E11" s="340"/>
      <c r="F11" s="340"/>
      <c r="G11" s="340"/>
      <c r="H11" s="57"/>
      <c r="I11" s="57"/>
      <c r="J11" s="57"/>
      <c r="K11" s="57"/>
      <c r="L11" s="57"/>
      <c r="M11" s="57"/>
      <c r="N11" s="57"/>
      <c r="O11" s="57"/>
      <c r="P11" s="57"/>
      <c r="Q11" s="57"/>
      <c r="R11" s="57"/>
      <c r="S11" s="57"/>
      <c r="T11" s="57"/>
      <c r="U11" s="57"/>
      <c r="V11" s="57"/>
      <c r="W11" s="57"/>
      <c r="X11" s="57"/>
      <c r="Y11" s="57"/>
      <c r="Z11" s="57"/>
    </row>
    <row r="12" spans="1:26" s="63" customFormat="1" ht="13.8">
      <c r="A12" s="57"/>
      <c r="B12" s="340"/>
      <c r="C12" s="340"/>
      <c r="D12" s="340"/>
      <c r="E12" s="340"/>
      <c r="F12" s="340"/>
      <c r="G12" s="340"/>
      <c r="H12" s="57"/>
      <c r="I12" s="57"/>
      <c r="J12" s="57"/>
      <c r="K12" s="57"/>
      <c r="L12" s="57"/>
      <c r="M12" s="57"/>
      <c r="N12" s="57"/>
      <c r="O12" s="57"/>
      <c r="P12" s="57"/>
      <c r="Q12" s="57"/>
      <c r="R12" s="57"/>
      <c r="S12" s="57"/>
      <c r="T12" s="57"/>
      <c r="U12" s="57"/>
      <c r="V12" s="57"/>
      <c r="W12" s="57"/>
      <c r="X12" s="57"/>
      <c r="Y12" s="57"/>
      <c r="Z12" s="57"/>
    </row>
    <row r="13" spans="1:26" s="63" customFormat="1" ht="13.8">
      <c r="A13" s="57"/>
      <c r="B13" s="191"/>
      <c r="C13" s="104"/>
      <c r="D13" s="104"/>
      <c r="E13" s="104"/>
      <c r="F13" s="104"/>
      <c r="G13" s="104"/>
      <c r="H13" s="57"/>
      <c r="I13" s="57"/>
      <c r="J13" s="57"/>
      <c r="K13" s="57"/>
      <c r="L13" s="57"/>
      <c r="M13" s="57"/>
      <c r="N13" s="57"/>
      <c r="O13" s="57"/>
      <c r="P13" s="57"/>
      <c r="Q13" s="57"/>
      <c r="R13" s="57"/>
      <c r="S13" s="57"/>
      <c r="T13" s="57"/>
      <c r="U13" s="57"/>
      <c r="V13" s="57"/>
      <c r="W13" s="57"/>
      <c r="X13" s="57"/>
      <c r="Y13" s="57"/>
      <c r="Z13" s="57"/>
    </row>
    <row r="14" spans="1:26" s="63" customFormat="1" ht="13.8">
      <c r="A14" s="57"/>
      <c r="B14" s="347" t="s">
        <v>159</v>
      </c>
      <c r="C14" s="340"/>
      <c r="D14" s="340"/>
      <c r="E14" s="340"/>
      <c r="F14" s="340"/>
      <c r="G14" s="340"/>
      <c r="H14" s="57"/>
      <c r="I14" s="57"/>
      <c r="J14" s="57"/>
      <c r="K14" s="57"/>
      <c r="L14" s="57"/>
      <c r="M14" s="57"/>
      <c r="N14" s="57"/>
      <c r="O14" s="57"/>
      <c r="P14" s="57"/>
      <c r="Q14" s="57"/>
      <c r="R14" s="57"/>
      <c r="S14" s="57"/>
      <c r="T14" s="57"/>
      <c r="U14" s="57"/>
      <c r="V14" s="57"/>
      <c r="W14" s="57"/>
      <c r="X14" s="57"/>
      <c r="Y14" s="57"/>
      <c r="Z14" s="57"/>
    </row>
    <row r="15" spans="1:26" s="63" customFormat="1" ht="13.8">
      <c r="A15" s="57"/>
      <c r="B15" s="191"/>
      <c r="C15" s="104"/>
      <c r="D15" s="104"/>
      <c r="E15" s="104"/>
      <c r="F15" s="104"/>
      <c r="G15" s="104"/>
      <c r="H15" s="57"/>
      <c r="I15" s="57"/>
      <c r="J15" s="57"/>
      <c r="K15" s="57"/>
      <c r="L15" s="57"/>
      <c r="M15" s="57"/>
      <c r="N15" s="57"/>
      <c r="O15" s="57"/>
      <c r="P15" s="57"/>
      <c r="Q15" s="57"/>
      <c r="R15" s="57"/>
      <c r="S15" s="57"/>
      <c r="T15" s="57"/>
      <c r="U15" s="57"/>
      <c r="V15" s="57"/>
      <c r="W15" s="57"/>
      <c r="X15" s="57"/>
      <c r="Y15" s="57"/>
      <c r="Z15" s="57"/>
    </row>
    <row r="16" spans="1:26" s="63" customFormat="1" ht="13.8">
      <c r="A16" s="57"/>
      <c r="B16" s="192" t="s">
        <v>160</v>
      </c>
      <c r="C16" s="193">
        <v>0.03</v>
      </c>
      <c r="D16" s="134" t="s">
        <v>161</v>
      </c>
      <c r="E16" s="104"/>
      <c r="F16" s="104"/>
      <c r="G16" s="104"/>
      <c r="H16" s="57"/>
      <c r="I16" s="57"/>
      <c r="J16" s="57"/>
      <c r="K16" s="57"/>
      <c r="L16" s="57"/>
      <c r="M16" s="57"/>
      <c r="N16" s="57"/>
      <c r="O16" s="57"/>
      <c r="P16" s="57"/>
      <c r="Q16" s="57"/>
      <c r="R16" s="57"/>
      <c r="S16" s="57"/>
      <c r="T16" s="57"/>
      <c r="U16" s="57"/>
      <c r="V16" s="57"/>
      <c r="W16" s="57"/>
      <c r="X16" s="57"/>
      <c r="Y16" s="57"/>
      <c r="Z16" s="57"/>
    </row>
    <row r="17" spans="1:26" s="63" customFormat="1" ht="13.8">
      <c r="A17" s="57"/>
      <c r="B17" s="191"/>
      <c r="C17" s="104"/>
      <c r="D17" s="104"/>
      <c r="E17" s="104"/>
      <c r="F17" s="104"/>
      <c r="G17" s="104"/>
      <c r="H17" s="57"/>
      <c r="I17" s="57"/>
      <c r="J17" s="57"/>
      <c r="K17" s="57"/>
      <c r="L17" s="57"/>
      <c r="M17" s="57"/>
      <c r="N17" s="57"/>
      <c r="O17" s="57"/>
      <c r="P17" s="57"/>
      <c r="Q17" s="57"/>
      <c r="R17" s="57"/>
      <c r="S17" s="57"/>
      <c r="T17" s="57"/>
      <c r="U17" s="57"/>
      <c r="V17" s="57"/>
      <c r="W17" s="57"/>
      <c r="X17" s="57"/>
      <c r="Y17" s="57"/>
      <c r="Z17" s="57"/>
    </row>
    <row r="18" spans="1:26" s="63" customFormat="1" ht="13.8">
      <c r="A18" s="57"/>
      <c r="B18" s="191"/>
      <c r="C18" s="104"/>
      <c r="D18" s="104"/>
      <c r="E18" s="104"/>
      <c r="F18" s="104"/>
      <c r="G18" s="104"/>
      <c r="H18" s="57"/>
      <c r="I18" s="57"/>
      <c r="J18" s="57"/>
      <c r="K18" s="57"/>
      <c r="L18" s="57"/>
      <c r="M18" s="57"/>
      <c r="N18" s="57"/>
      <c r="O18" s="57"/>
      <c r="P18" s="57"/>
      <c r="Q18" s="57"/>
      <c r="R18" s="57"/>
      <c r="S18" s="57"/>
      <c r="T18" s="57"/>
      <c r="U18" s="57"/>
      <c r="V18" s="57"/>
      <c r="W18" s="57"/>
      <c r="X18" s="57"/>
      <c r="Y18" s="57"/>
      <c r="Z18" s="57"/>
    </row>
    <row r="19" spans="1:26" s="63" customFormat="1" ht="13.8">
      <c r="A19" s="57"/>
      <c r="B19" s="194" t="s">
        <v>36</v>
      </c>
      <c r="C19" s="358" t="s">
        <v>37</v>
      </c>
      <c r="D19" s="244"/>
      <c r="E19" s="245"/>
      <c r="F19" s="195" t="s">
        <v>38</v>
      </c>
      <c r="G19" s="195" t="s">
        <v>39</v>
      </c>
      <c r="H19" s="57"/>
      <c r="I19" s="57"/>
      <c r="J19" s="57"/>
      <c r="K19" s="57"/>
      <c r="L19" s="57"/>
      <c r="M19" s="57"/>
      <c r="N19" s="57"/>
      <c r="O19" s="57"/>
      <c r="P19" s="57"/>
      <c r="Q19" s="57"/>
      <c r="R19" s="57"/>
      <c r="S19" s="57"/>
      <c r="T19" s="57"/>
      <c r="U19" s="57"/>
      <c r="V19" s="57"/>
      <c r="W19" s="57"/>
      <c r="X19" s="57"/>
      <c r="Y19" s="57"/>
      <c r="Z19" s="57"/>
    </row>
    <row r="20" spans="1:26" s="63" customFormat="1" ht="13.8">
      <c r="A20" s="57"/>
      <c r="B20" s="196">
        <v>68</v>
      </c>
      <c r="C20" s="359" t="s">
        <v>162</v>
      </c>
      <c r="D20" s="244"/>
      <c r="E20" s="245"/>
      <c r="F20" s="197"/>
      <c r="G20" s="197"/>
      <c r="H20" s="57"/>
      <c r="I20" s="57"/>
      <c r="J20" s="57"/>
      <c r="K20" s="57"/>
      <c r="L20" s="57"/>
      <c r="M20" s="57"/>
      <c r="N20" s="57"/>
      <c r="O20" s="57"/>
      <c r="P20" s="57"/>
      <c r="Q20" s="57"/>
      <c r="R20" s="57"/>
      <c r="S20" s="57"/>
      <c r="T20" s="57"/>
      <c r="U20" s="57"/>
      <c r="V20" s="57"/>
      <c r="W20" s="57"/>
      <c r="X20" s="57"/>
      <c r="Y20" s="57"/>
      <c r="Z20" s="57"/>
    </row>
    <row r="21" spans="1:26" s="63" customFormat="1" ht="13.8">
      <c r="A21" s="57"/>
      <c r="B21" s="198">
        <v>686</v>
      </c>
      <c r="C21" s="360" t="s">
        <v>163</v>
      </c>
      <c r="D21" s="244"/>
      <c r="E21" s="245"/>
      <c r="F21" s="197"/>
      <c r="G21" s="197"/>
      <c r="H21" s="57"/>
      <c r="I21" s="57"/>
      <c r="J21" s="57"/>
      <c r="K21" s="57"/>
      <c r="L21" s="57"/>
      <c r="M21" s="57"/>
      <c r="N21" s="57"/>
      <c r="O21" s="57"/>
      <c r="P21" s="57"/>
      <c r="Q21" s="57"/>
      <c r="R21" s="57"/>
      <c r="S21" s="57"/>
      <c r="T21" s="57"/>
      <c r="U21" s="57"/>
      <c r="V21" s="57"/>
      <c r="W21" s="57"/>
      <c r="X21" s="57"/>
      <c r="Y21" s="57"/>
      <c r="Z21" s="57"/>
    </row>
    <row r="22" spans="1:26" s="63" customFormat="1" ht="15.75" customHeight="1">
      <c r="A22" s="57"/>
      <c r="B22" s="198">
        <v>6869</v>
      </c>
      <c r="C22" s="360" t="s">
        <v>164</v>
      </c>
      <c r="D22" s="244"/>
      <c r="E22" s="245"/>
      <c r="F22" s="197" t="s">
        <v>161</v>
      </c>
      <c r="G22" s="197"/>
      <c r="H22" s="57"/>
      <c r="I22" s="57"/>
      <c r="J22" s="57"/>
      <c r="K22" s="57"/>
      <c r="L22" s="57"/>
      <c r="M22" s="57"/>
      <c r="N22" s="57"/>
      <c r="O22" s="57"/>
      <c r="P22" s="57"/>
      <c r="Q22" s="57"/>
      <c r="R22" s="57"/>
      <c r="S22" s="57"/>
      <c r="T22" s="57"/>
      <c r="U22" s="57"/>
      <c r="V22" s="57"/>
      <c r="W22" s="57"/>
      <c r="X22" s="57"/>
      <c r="Y22" s="57"/>
      <c r="Z22" s="57"/>
    </row>
    <row r="23" spans="1:26" s="63" customFormat="1" ht="15.75" customHeight="1">
      <c r="A23" s="57"/>
      <c r="B23" s="196">
        <v>48</v>
      </c>
      <c r="C23" s="359" t="s">
        <v>4</v>
      </c>
      <c r="D23" s="244"/>
      <c r="E23" s="245"/>
      <c r="F23" s="197"/>
      <c r="G23" s="197"/>
      <c r="H23" s="57"/>
      <c r="I23" s="57"/>
      <c r="J23" s="57"/>
      <c r="K23" s="57"/>
      <c r="L23" s="57"/>
      <c r="M23" s="57"/>
      <c r="N23" s="57"/>
      <c r="O23" s="57"/>
      <c r="P23" s="57"/>
      <c r="Q23" s="57"/>
      <c r="R23" s="57"/>
      <c r="S23" s="57"/>
      <c r="T23" s="57"/>
      <c r="U23" s="57"/>
      <c r="V23" s="57"/>
      <c r="W23" s="57"/>
      <c r="X23" s="57"/>
      <c r="Y23" s="57"/>
      <c r="Z23" s="57"/>
    </row>
    <row r="24" spans="1:26" s="63" customFormat="1" ht="15.75" customHeight="1">
      <c r="A24" s="57"/>
      <c r="B24" s="198">
        <v>486</v>
      </c>
      <c r="C24" s="360" t="s">
        <v>165</v>
      </c>
      <c r="D24" s="244"/>
      <c r="E24" s="245"/>
      <c r="F24" s="197"/>
      <c r="G24" s="197" t="s">
        <v>161</v>
      </c>
      <c r="H24" s="57"/>
      <c r="I24" s="57"/>
      <c r="J24" s="57"/>
      <c r="K24" s="57"/>
      <c r="L24" s="57"/>
      <c r="M24" s="57"/>
      <c r="N24" s="57"/>
      <c r="O24" s="57"/>
      <c r="P24" s="57"/>
      <c r="Q24" s="57"/>
      <c r="R24" s="57"/>
      <c r="S24" s="57"/>
      <c r="T24" s="57"/>
      <c r="U24" s="57"/>
      <c r="V24" s="57"/>
      <c r="W24" s="57"/>
      <c r="X24" s="57"/>
      <c r="Y24" s="57"/>
      <c r="Z24" s="57"/>
    </row>
    <row r="25" spans="1:26" s="63" customFormat="1" ht="15.75" customHeight="1">
      <c r="A25" s="57"/>
      <c r="B25" s="243" t="s">
        <v>166</v>
      </c>
      <c r="C25" s="244"/>
      <c r="D25" s="244"/>
      <c r="E25" s="244"/>
      <c r="F25" s="244"/>
      <c r="G25" s="245"/>
      <c r="H25" s="57"/>
      <c r="I25" s="57"/>
      <c r="J25" s="57"/>
      <c r="K25" s="57"/>
      <c r="L25" s="57"/>
      <c r="M25" s="57"/>
      <c r="N25" s="57"/>
      <c r="O25" s="57"/>
      <c r="P25" s="57"/>
      <c r="Q25" s="57"/>
      <c r="R25" s="57"/>
      <c r="S25" s="57"/>
      <c r="T25" s="57"/>
      <c r="U25" s="57"/>
      <c r="V25" s="57"/>
      <c r="W25" s="57"/>
      <c r="X25" s="57"/>
      <c r="Y25" s="57"/>
      <c r="Z25" s="57"/>
    </row>
    <row r="26" spans="1:26" s="63" customFormat="1" ht="15.75" customHeight="1">
      <c r="A26" s="57"/>
      <c r="B26" s="361" t="s">
        <v>2</v>
      </c>
      <c r="C26" s="250"/>
      <c r="D26" s="250"/>
      <c r="E26" s="247"/>
      <c r="F26" s="199" t="str">
        <f>F22</f>
        <v>S/. 15,000.00</v>
      </c>
      <c r="G26" s="199" t="str">
        <f>G24</f>
        <v>S/. 15,000.00</v>
      </c>
      <c r="H26" s="57"/>
      <c r="I26" s="57"/>
      <c r="J26" s="57"/>
      <c r="K26" s="57"/>
      <c r="L26" s="57"/>
      <c r="M26" s="57"/>
      <c r="N26" s="57"/>
      <c r="O26" s="57"/>
      <c r="P26" s="57"/>
      <c r="Q26" s="57"/>
      <c r="R26" s="57"/>
      <c r="S26" s="57"/>
      <c r="T26" s="57"/>
      <c r="U26" s="57"/>
      <c r="V26" s="57"/>
      <c r="W26" s="57"/>
      <c r="X26" s="57"/>
      <c r="Y26" s="57"/>
      <c r="Z26" s="57"/>
    </row>
    <row r="27" spans="1:26" s="63" customFormat="1" ht="15.75" customHeight="1">
      <c r="A27" s="57"/>
      <c r="B27" s="191"/>
      <c r="C27" s="104"/>
      <c r="D27" s="104"/>
      <c r="E27" s="104"/>
      <c r="F27" s="104"/>
      <c r="G27" s="104"/>
      <c r="H27" s="57"/>
      <c r="I27" s="57"/>
      <c r="J27" s="57"/>
      <c r="K27" s="57"/>
      <c r="L27" s="57"/>
      <c r="M27" s="57"/>
      <c r="N27" s="57"/>
      <c r="O27" s="57"/>
      <c r="P27" s="57"/>
      <c r="Q27" s="57"/>
      <c r="R27" s="57"/>
      <c r="S27" s="57"/>
      <c r="T27" s="57"/>
      <c r="U27" s="57"/>
      <c r="V27" s="57"/>
      <c r="W27" s="57"/>
      <c r="X27" s="57"/>
      <c r="Y27" s="57"/>
      <c r="Z27" s="57"/>
    </row>
    <row r="28" spans="1:26" s="63" customFormat="1" ht="15.75" customHeight="1">
      <c r="A28" s="57"/>
      <c r="B28" s="191"/>
      <c r="C28" s="104"/>
      <c r="D28" s="104"/>
      <c r="E28" s="104"/>
      <c r="F28" s="104"/>
      <c r="G28" s="104"/>
      <c r="H28" s="57"/>
      <c r="I28" s="57"/>
      <c r="J28" s="57"/>
      <c r="K28" s="57"/>
      <c r="L28" s="57"/>
      <c r="M28" s="57"/>
      <c r="N28" s="57"/>
      <c r="O28" s="57"/>
      <c r="P28" s="57"/>
      <c r="Q28" s="57"/>
      <c r="R28" s="57"/>
      <c r="S28" s="57"/>
      <c r="T28" s="57"/>
      <c r="U28" s="57"/>
      <c r="V28" s="57"/>
      <c r="W28" s="57"/>
      <c r="X28" s="57"/>
      <c r="Y28" s="57"/>
      <c r="Z28" s="57"/>
    </row>
    <row r="29" spans="1:26" s="63" customFormat="1" ht="15.75" customHeight="1">
      <c r="A29" s="57"/>
      <c r="B29" s="194" t="s">
        <v>36</v>
      </c>
      <c r="C29" s="358" t="s">
        <v>37</v>
      </c>
      <c r="D29" s="244"/>
      <c r="E29" s="245"/>
      <c r="F29" s="195" t="s">
        <v>38</v>
      </c>
      <c r="G29" s="195" t="s">
        <v>39</v>
      </c>
      <c r="H29" s="57"/>
      <c r="I29" s="57"/>
      <c r="J29" s="57"/>
      <c r="K29" s="57"/>
      <c r="L29" s="57"/>
      <c r="M29" s="57"/>
      <c r="N29" s="57"/>
      <c r="O29" s="57"/>
      <c r="P29" s="57"/>
      <c r="Q29" s="57"/>
      <c r="R29" s="57"/>
      <c r="S29" s="57"/>
      <c r="T29" s="57"/>
      <c r="U29" s="57"/>
      <c r="V29" s="57"/>
      <c r="W29" s="57"/>
      <c r="X29" s="57"/>
      <c r="Y29" s="57"/>
      <c r="Z29" s="57"/>
    </row>
    <row r="30" spans="1:26" s="63" customFormat="1" ht="15.75" customHeight="1">
      <c r="A30" s="57"/>
      <c r="B30" s="69">
        <v>95</v>
      </c>
      <c r="C30" s="359" t="s">
        <v>167</v>
      </c>
      <c r="D30" s="244"/>
      <c r="E30" s="245"/>
      <c r="F30" s="200"/>
      <c r="G30" s="200"/>
      <c r="H30" s="57"/>
      <c r="I30" s="57"/>
      <c r="J30" s="57"/>
      <c r="K30" s="57"/>
      <c r="L30" s="57"/>
      <c r="M30" s="57"/>
      <c r="N30" s="57"/>
      <c r="O30" s="57"/>
      <c r="P30" s="57"/>
      <c r="Q30" s="57"/>
      <c r="R30" s="57"/>
      <c r="S30" s="57"/>
      <c r="T30" s="57"/>
      <c r="U30" s="57"/>
      <c r="V30" s="57"/>
      <c r="W30" s="57"/>
      <c r="X30" s="57"/>
      <c r="Y30" s="57"/>
      <c r="Z30" s="57"/>
    </row>
    <row r="31" spans="1:26" s="63" customFormat="1" ht="15.75" customHeight="1">
      <c r="A31" s="57"/>
      <c r="B31" s="198">
        <v>951</v>
      </c>
      <c r="C31" s="360" t="s">
        <v>168</v>
      </c>
      <c r="D31" s="244"/>
      <c r="E31" s="245"/>
      <c r="F31" s="123" t="s">
        <v>161</v>
      </c>
      <c r="G31" s="197"/>
      <c r="H31" s="57"/>
      <c r="I31" s="57"/>
      <c r="J31" s="57"/>
      <c r="K31" s="57"/>
      <c r="L31" s="57"/>
      <c r="M31" s="57"/>
      <c r="N31" s="57"/>
      <c r="O31" s="57"/>
      <c r="P31" s="57"/>
      <c r="Q31" s="57"/>
      <c r="R31" s="57"/>
      <c r="S31" s="57"/>
      <c r="T31" s="57"/>
      <c r="U31" s="57"/>
      <c r="V31" s="57"/>
      <c r="W31" s="57"/>
      <c r="X31" s="57"/>
      <c r="Y31" s="57"/>
      <c r="Z31" s="57"/>
    </row>
    <row r="32" spans="1:26" s="63" customFormat="1" ht="15.75" customHeight="1">
      <c r="A32" s="57"/>
      <c r="B32" s="196">
        <v>78</v>
      </c>
      <c r="C32" s="359" t="s">
        <v>169</v>
      </c>
      <c r="D32" s="244"/>
      <c r="E32" s="245"/>
      <c r="F32" s="197"/>
      <c r="G32" s="197"/>
      <c r="H32" s="57"/>
      <c r="I32" s="57"/>
      <c r="J32" s="57"/>
      <c r="K32" s="57"/>
      <c r="L32" s="57"/>
      <c r="M32" s="57"/>
      <c r="N32" s="57"/>
      <c r="O32" s="57"/>
      <c r="P32" s="57"/>
      <c r="Q32" s="57"/>
      <c r="R32" s="57"/>
      <c r="S32" s="57"/>
      <c r="T32" s="57"/>
      <c r="U32" s="57"/>
      <c r="V32" s="57"/>
      <c r="W32" s="57"/>
      <c r="X32" s="57"/>
      <c r="Y32" s="57"/>
      <c r="Z32" s="57"/>
    </row>
    <row r="33" spans="1:26" s="63" customFormat="1" ht="15.75" customHeight="1">
      <c r="A33" s="57"/>
      <c r="B33" s="198">
        <v>781</v>
      </c>
      <c r="C33" s="360" t="s">
        <v>169</v>
      </c>
      <c r="D33" s="244"/>
      <c r="E33" s="245"/>
      <c r="F33" s="197"/>
      <c r="G33" s="197" t="s">
        <v>161</v>
      </c>
      <c r="H33" s="57"/>
      <c r="I33" s="57"/>
      <c r="J33" s="57"/>
      <c r="K33" s="57"/>
      <c r="L33" s="57"/>
      <c r="M33" s="57"/>
      <c r="N33" s="57"/>
      <c r="O33" s="57"/>
      <c r="P33" s="57"/>
      <c r="Q33" s="57"/>
      <c r="R33" s="57"/>
      <c r="S33" s="57"/>
      <c r="T33" s="57"/>
      <c r="U33" s="57"/>
      <c r="V33" s="57"/>
      <c r="W33" s="57"/>
      <c r="X33" s="57"/>
      <c r="Y33" s="57"/>
      <c r="Z33" s="57"/>
    </row>
    <row r="34" spans="1:26" s="63" customFormat="1" ht="15.75" customHeight="1">
      <c r="A34" s="57"/>
      <c r="B34" s="243" t="s">
        <v>170</v>
      </c>
      <c r="C34" s="244"/>
      <c r="D34" s="244"/>
      <c r="E34" s="244"/>
      <c r="F34" s="244"/>
      <c r="G34" s="245"/>
      <c r="H34" s="57"/>
      <c r="I34" s="57"/>
      <c r="J34" s="57"/>
      <c r="K34" s="57"/>
      <c r="L34" s="57"/>
      <c r="M34" s="57"/>
      <c r="N34" s="57"/>
      <c r="O34" s="57"/>
      <c r="P34" s="57"/>
      <c r="Q34" s="57"/>
      <c r="R34" s="57"/>
      <c r="S34" s="57"/>
      <c r="T34" s="57"/>
      <c r="U34" s="57"/>
      <c r="V34" s="57"/>
      <c r="W34" s="57"/>
      <c r="X34" s="57"/>
      <c r="Y34" s="57"/>
      <c r="Z34" s="57"/>
    </row>
    <row r="35" spans="1:26" s="63" customFormat="1" ht="15.75" customHeight="1">
      <c r="A35" s="57"/>
      <c r="B35" s="249" t="s">
        <v>2</v>
      </c>
      <c r="C35" s="250"/>
      <c r="D35" s="250"/>
      <c r="E35" s="247"/>
      <c r="F35" s="136" t="str">
        <f>F31</f>
        <v>S/. 15,000.00</v>
      </c>
      <c r="G35" s="201" t="str">
        <f>G33</f>
        <v>S/. 15,000.00</v>
      </c>
      <c r="H35" s="57"/>
      <c r="I35" s="57"/>
      <c r="J35" s="57"/>
      <c r="K35" s="57"/>
      <c r="L35" s="57"/>
      <c r="M35" s="57"/>
      <c r="N35" s="57"/>
      <c r="O35" s="57"/>
      <c r="P35" s="57"/>
      <c r="Q35" s="57"/>
      <c r="R35" s="57"/>
      <c r="S35" s="57"/>
      <c r="T35" s="57"/>
      <c r="U35" s="57"/>
      <c r="V35" s="57"/>
      <c r="W35" s="57"/>
      <c r="X35" s="57"/>
      <c r="Y35" s="57"/>
      <c r="Z35" s="57"/>
    </row>
    <row r="36" spans="1:26" s="63" customFormat="1" ht="15.75" customHeight="1">
      <c r="A36" s="57"/>
      <c r="B36" s="183"/>
      <c r="C36" s="57"/>
      <c r="D36" s="57"/>
      <c r="E36" s="57"/>
      <c r="F36" s="57"/>
      <c r="G36" s="57"/>
      <c r="H36" s="57"/>
      <c r="I36" s="57"/>
      <c r="J36" s="57"/>
      <c r="K36" s="57"/>
      <c r="L36" s="57"/>
      <c r="M36" s="57"/>
      <c r="N36" s="57"/>
      <c r="O36" s="57"/>
      <c r="P36" s="57"/>
      <c r="Q36" s="57"/>
      <c r="R36" s="57"/>
      <c r="S36" s="57"/>
      <c r="T36" s="57"/>
      <c r="U36" s="57"/>
      <c r="V36" s="57"/>
      <c r="W36" s="57"/>
      <c r="X36" s="57"/>
      <c r="Y36" s="57"/>
      <c r="Z36" s="57"/>
    </row>
    <row r="37" spans="1:26" s="63" customFormat="1" ht="15.75" customHeight="1">
      <c r="A37" s="57"/>
      <c r="B37" s="183"/>
      <c r="C37" s="57"/>
      <c r="D37" s="57"/>
      <c r="E37" s="57"/>
      <c r="F37" s="57"/>
      <c r="G37" s="57"/>
      <c r="H37" s="57"/>
      <c r="I37" s="57"/>
      <c r="J37" s="57"/>
      <c r="K37" s="57"/>
      <c r="L37" s="57"/>
      <c r="M37" s="57"/>
      <c r="N37" s="57"/>
      <c r="O37" s="57"/>
      <c r="P37" s="57"/>
      <c r="Q37" s="57"/>
      <c r="R37" s="57"/>
      <c r="S37" s="57"/>
      <c r="T37" s="57"/>
      <c r="U37" s="57"/>
      <c r="V37" s="57"/>
      <c r="W37" s="57"/>
      <c r="X37" s="57"/>
      <c r="Y37" s="57"/>
      <c r="Z37" s="57"/>
    </row>
    <row r="38" spans="1:26" s="63" customFormat="1" ht="15.75" customHeight="1">
      <c r="A38" s="57"/>
      <c r="B38" s="183"/>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s="63" customFormat="1" ht="15.75" customHeight="1">
      <c r="A39" s="57"/>
      <c r="B39" s="183"/>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s="63" customFormat="1" ht="15.75" customHeight="1">
      <c r="A40" s="57"/>
      <c r="B40" s="183"/>
      <c r="C40" s="57"/>
      <c r="D40" s="57"/>
      <c r="E40" s="57"/>
      <c r="F40" s="57"/>
      <c r="G40" s="57"/>
      <c r="H40" s="57"/>
      <c r="I40" s="57"/>
      <c r="J40" s="57"/>
      <c r="K40" s="57"/>
      <c r="L40" s="57"/>
      <c r="M40" s="57"/>
      <c r="N40" s="57"/>
      <c r="O40" s="57"/>
      <c r="P40" s="57"/>
      <c r="Q40" s="57"/>
      <c r="R40" s="57"/>
      <c r="S40" s="57"/>
      <c r="T40" s="57"/>
      <c r="U40" s="57"/>
      <c r="V40" s="57"/>
      <c r="W40" s="57"/>
      <c r="X40" s="57"/>
      <c r="Y40" s="57"/>
      <c r="Z40" s="57"/>
    </row>
    <row r="41" spans="1:26" s="63" customFormat="1" ht="15.75" customHeight="1">
      <c r="A41" s="57"/>
      <c r="B41" s="183"/>
      <c r="C41" s="57"/>
      <c r="D41" s="57"/>
      <c r="E41" s="57"/>
      <c r="F41" s="57"/>
      <c r="G41" s="57"/>
      <c r="H41" s="57"/>
      <c r="I41" s="57"/>
      <c r="J41" s="57"/>
      <c r="K41" s="57"/>
      <c r="L41" s="57"/>
      <c r="M41" s="57"/>
      <c r="N41" s="57"/>
      <c r="O41" s="57"/>
      <c r="P41" s="57"/>
      <c r="Q41" s="57"/>
      <c r="R41" s="57"/>
      <c r="S41" s="57"/>
      <c r="T41" s="57"/>
      <c r="U41" s="57"/>
      <c r="V41" s="57"/>
      <c r="W41" s="57"/>
      <c r="X41" s="57"/>
      <c r="Y41" s="57"/>
      <c r="Z41" s="57"/>
    </row>
    <row r="42" spans="1:26" s="63" customFormat="1" ht="15.75" customHeight="1">
      <c r="A42" s="57"/>
      <c r="B42" s="183"/>
      <c r="C42" s="57"/>
      <c r="D42" s="57"/>
      <c r="E42" s="57"/>
      <c r="F42" s="57"/>
      <c r="G42" s="57"/>
      <c r="H42" s="57"/>
      <c r="I42" s="57"/>
      <c r="J42" s="57"/>
      <c r="K42" s="57"/>
      <c r="L42" s="57"/>
      <c r="M42" s="57"/>
      <c r="N42" s="57"/>
      <c r="O42" s="57"/>
      <c r="P42" s="57"/>
      <c r="Q42" s="57"/>
      <c r="R42" s="57"/>
      <c r="S42" s="57"/>
      <c r="T42" s="57"/>
      <c r="U42" s="57"/>
      <c r="V42" s="57"/>
      <c r="W42" s="57"/>
      <c r="X42" s="57"/>
      <c r="Y42" s="57"/>
      <c r="Z42" s="57"/>
    </row>
    <row r="43" spans="1:26" s="63" customFormat="1" ht="15.75" customHeight="1">
      <c r="A43" s="57"/>
      <c r="B43" s="183"/>
      <c r="C43" s="57"/>
      <c r="D43" s="57"/>
      <c r="E43" s="57"/>
      <c r="F43" s="57"/>
      <c r="G43" s="57"/>
      <c r="H43" s="57"/>
      <c r="I43" s="57"/>
      <c r="J43" s="57"/>
      <c r="K43" s="57"/>
      <c r="L43" s="57"/>
      <c r="M43" s="57"/>
      <c r="N43" s="57"/>
      <c r="O43" s="57"/>
      <c r="P43" s="57"/>
      <c r="Q43" s="57"/>
      <c r="R43" s="57"/>
      <c r="S43" s="57"/>
      <c r="T43" s="57"/>
      <c r="U43" s="57"/>
      <c r="V43" s="57"/>
      <c r="W43" s="57"/>
      <c r="X43" s="57"/>
      <c r="Y43" s="57"/>
      <c r="Z43" s="57"/>
    </row>
    <row r="44" spans="1:26" s="63" customFormat="1" ht="15.75" customHeight="1">
      <c r="A44" s="57"/>
      <c r="B44" s="183"/>
      <c r="C44" s="57"/>
      <c r="D44" s="57"/>
      <c r="E44" s="57"/>
      <c r="F44" s="57"/>
      <c r="G44" s="57"/>
      <c r="H44" s="57"/>
      <c r="I44" s="57"/>
      <c r="J44" s="57"/>
      <c r="K44" s="57"/>
      <c r="L44" s="57"/>
      <c r="M44" s="57"/>
      <c r="N44" s="57"/>
      <c r="O44" s="57"/>
      <c r="P44" s="57"/>
      <c r="Q44" s="57"/>
      <c r="R44" s="57"/>
      <c r="S44" s="57"/>
      <c r="T44" s="57"/>
      <c r="U44" s="57"/>
      <c r="V44" s="57"/>
      <c r="W44" s="57"/>
      <c r="X44" s="57"/>
      <c r="Y44" s="57"/>
      <c r="Z44" s="57"/>
    </row>
    <row r="45" spans="1:26" s="63" customFormat="1" ht="15.75" customHeight="1">
      <c r="A45" s="57"/>
      <c r="B45" s="183"/>
      <c r="C45" s="57"/>
      <c r="D45" s="57"/>
      <c r="E45" s="57"/>
      <c r="F45" s="57"/>
      <c r="G45" s="57"/>
      <c r="H45" s="57"/>
      <c r="I45" s="57"/>
      <c r="J45" s="57"/>
      <c r="K45" s="57"/>
      <c r="L45" s="57"/>
      <c r="M45" s="57"/>
      <c r="N45" s="57"/>
      <c r="O45" s="57"/>
      <c r="P45" s="57"/>
      <c r="Q45" s="57"/>
      <c r="R45" s="57"/>
      <c r="S45" s="57"/>
      <c r="T45" s="57"/>
      <c r="U45" s="57"/>
      <c r="V45" s="57"/>
      <c r="W45" s="57"/>
      <c r="X45" s="57"/>
      <c r="Y45" s="57"/>
      <c r="Z45" s="57"/>
    </row>
    <row r="46" spans="1:26" s="63" customFormat="1" ht="15.75" customHeight="1">
      <c r="A46" s="57"/>
      <c r="B46" s="183"/>
      <c r="C46" s="57"/>
      <c r="D46" s="57"/>
      <c r="E46" s="57"/>
      <c r="F46" s="57"/>
      <c r="G46" s="57"/>
      <c r="H46" s="57"/>
      <c r="I46" s="57"/>
      <c r="J46" s="57"/>
      <c r="K46" s="57"/>
      <c r="L46" s="57"/>
      <c r="M46" s="57"/>
      <c r="N46" s="57"/>
      <c r="O46" s="57"/>
      <c r="P46" s="57"/>
      <c r="Q46" s="57"/>
      <c r="R46" s="57"/>
      <c r="S46" s="57"/>
      <c r="T46" s="57"/>
      <c r="U46" s="57"/>
      <c r="V46" s="57"/>
      <c r="W46" s="57"/>
      <c r="X46" s="57"/>
      <c r="Y46" s="57"/>
      <c r="Z46" s="57"/>
    </row>
    <row r="47" spans="1:26" s="63" customFormat="1" ht="15.75" customHeight="1">
      <c r="A47" s="57"/>
      <c r="B47" s="183"/>
      <c r="C47" s="57"/>
      <c r="D47" s="57"/>
      <c r="E47" s="57"/>
      <c r="F47" s="57"/>
      <c r="G47" s="57"/>
      <c r="H47" s="57"/>
      <c r="I47" s="57"/>
      <c r="J47" s="57"/>
      <c r="K47" s="57"/>
      <c r="L47" s="57"/>
      <c r="M47" s="57"/>
      <c r="N47" s="57"/>
      <c r="O47" s="57"/>
      <c r="P47" s="57"/>
      <c r="Q47" s="57"/>
      <c r="R47" s="57"/>
      <c r="S47" s="57"/>
      <c r="T47" s="57"/>
      <c r="U47" s="57"/>
      <c r="V47" s="57"/>
      <c r="W47" s="57"/>
      <c r="X47" s="57"/>
      <c r="Y47" s="57"/>
      <c r="Z47" s="57"/>
    </row>
    <row r="48" spans="1:26" s="63" customFormat="1" ht="15.75" customHeight="1">
      <c r="A48" s="57"/>
      <c r="B48" s="183"/>
      <c r="C48" s="57"/>
      <c r="D48" s="57"/>
      <c r="E48" s="57"/>
      <c r="F48" s="57"/>
      <c r="G48" s="57"/>
      <c r="H48" s="57"/>
      <c r="I48" s="57"/>
      <c r="J48" s="57"/>
      <c r="K48" s="57"/>
      <c r="L48" s="57"/>
      <c r="M48" s="57"/>
      <c r="N48" s="57"/>
      <c r="O48" s="57"/>
      <c r="P48" s="57"/>
      <c r="Q48" s="57"/>
      <c r="R48" s="57"/>
      <c r="S48" s="57"/>
      <c r="T48" s="57"/>
      <c r="U48" s="57"/>
      <c r="V48" s="57"/>
      <c r="W48" s="57"/>
      <c r="X48" s="57"/>
      <c r="Y48" s="57"/>
      <c r="Z48" s="57"/>
    </row>
    <row r="49" spans="1:26" s="63" customFormat="1" ht="15.75" customHeight="1">
      <c r="A49" s="57"/>
      <c r="B49" s="183"/>
      <c r="C49" s="57"/>
      <c r="D49" s="57"/>
      <c r="E49" s="57"/>
      <c r="F49" s="57"/>
      <c r="G49" s="57"/>
      <c r="H49" s="57"/>
      <c r="I49" s="57"/>
      <c r="J49" s="57"/>
      <c r="K49" s="57"/>
      <c r="L49" s="57"/>
      <c r="M49" s="57"/>
      <c r="N49" s="57"/>
      <c r="O49" s="57"/>
      <c r="P49" s="57"/>
      <c r="Q49" s="57"/>
      <c r="R49" s="57"/>
      <c r="S49" s="57"/>
      <c r="T49" s="57"/>
      <c r="U49" s="57"/>
      <c r="V49" s="57"/>
      <c r="W49" s="57"/>
      <c r="X49" s="57"/>
      <c r="Y49" s="57"/>
      <c r="Z49" s="57"/>
    </row>
    <row r="50" spans="1:26" s="63" customFormat="1" ht="15.75" customHeight="1">
      <c r="A50" s="57"/>
      <c r="B50" s="183"/>
      <c r="C50" s="57"/>
      <c r="D50" s="57"/>
      <c r="E50" s="57"/>
      <c r="F50" s="57"/>
      <c r="G50" s="57"/>
      <c r="H50" s="57"/>
      <c r="I50" s="57"/>
      <c r="J50" s="57"/>
      <c r="K50" s="57"/>
      <c r="L50" s="57"/>
      <c r="M50" s="57"/>
      <c r="N50" s="57"/>
      <c r="O50" s="57"/>
      <c r="P50" s="57"/>
      <c r="Q50" s="57"/>
      <c r="R50" s="57"/>
      <c r="S50" s="57"/>
      <c r="T50" s="57"/>
      <c r="U50" s="57"/>
      <c r="V50" s="57"/>
      <c r="W50" s="57"/>
      <c r="X50" s="57"/>
      <c r="Y50" s="57"/>
      <c r="Z50" s="57"/>
    </row>
    <row r="51" spans="1:26" s="63" customFormat="1" ht="15.75" customHeight="1">
      <c r="A51" s="57"/>
      <c r="B51" s="183"/>
      <c r="C51" s="57"/>
      <c r="D51" s="57"/>
      <c r="E51" s="57"/>
      <c r="F51" s="57"/>
      <c r="G51" s="57"/>
      <c r="H51" s="57"/>
      <c r="I51" s="57"/>
      <c r="J51" s="57"/>
      <c r="K51" s="57"/>
      <c r="L51" s="57"/>
      <c r="M51" s="57"/>
      <c r="N51" s="57"/>
      <c r="O51" s="57"/>
      <c r="P51" s="57"/>
      <c r="Q51" s="57"/>
      <c r="R51" s="57"/>
      <c r="S51" s="57"/>
      <c r="T51" s="57"/>
      <c r="U51" s="57"/>
      <c r="V51" s="57"/>
      <c r="W51" s="57"/>
      <c r="X51" s="57"/>
      <c r="Y51" s="57"/>
      <c r="Z51" s="57"/>
    </row>
    <row r="52" spans="1:26" s="63" customFormat="1" ht="15.75" customHeight="1">
      <c r="A52" s="57"/>
      <c r="B52" s="183"/>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1:26" s="63" customFormat="1" ht="15.75" customHeight="1">
      <c r="A53" s="57"/>
      <c r="B53" s="183"/>
      <c r="C53" s="57"/>
      <c r="D53" s="57"/>
      <c r="E53" s="57"/>
      <c r="F53" s="57"/>
      <c r="G53" s="57"/>
      <c r="H53" s="57"/>
      <c r="I53" s="57"/>
      <c r="J53" s="57"/>
      <c r="K53" s="57"/>
      <c r="L53" s="57"/>
      <c r="M53" s="57"/>
      <c r="N53" s="57"/>
      <c r="O53" s="57"/>
      <c r="P53" s="57"/>
      <c r="Q53" s="57"/>
      <c r="R53" s="57"/>
      <c r="S53" s="57"/>
      <c r="T53" s="57"/>
      <c r="U53" s="57"/>
      <c r="V53" s="57"/>
      <c r="W53" s="57"/>
      <c r="X53" s="57"/>
      <c r="Y53" s="57"/>
      <c r="Z53" s="57"/>
    </row>
    <row r="54" spans="1:26" s="63" customFormat="1" ht="15.75" customHeight="1">
      <c r="A54" s="57"/>
      <c r="B54" s="183"/>
      <c r="C54" s="57"/>
      <c r="D54" s="57"/>
      <c r="E54" s="57"/>
      <c r="F54" s="57"/>
      <c r="G54" s="57"/>
      <c r="H54" s="57"/>
      <c r="I54" s="57"/>
      <c r="J54" s="57"/>
      <c r="K54" s="57"/>
      <c r="L54" s="57"/>
      <c r="M54" s="57"/>
      <c r="N54" s="57"/>
      <c r="O54" s="57"/>
      <c r="P54" s="57"/>
      <c r="Q54" s="57"/>
      <c r="R54" s="57"/>
      <c r="S54" s="57"/>
      <c r="T54" s="57"/>
      <c r="U54" s="57"/>
      <c r="V54" s="57"/>
      <c r="W54" s="57"/>
      <c r="X54" s="57"/>
      <c r="Y54" s="57"/>
      <c r="Z54" s="57"/>
    </row>
    <row r="55" spans="1:26" s="63" customFormat="1" ht="15.75" customHeight="1">
      <c r="A55" s="57"/>
      <c r="B55" s="183"/>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1:26" s="63" customFormat="1" ht="15.75" customHeight="1">
      <c r="A56" s="57"/>
      <c r="B56" s="183"/>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1:26" s="63" customFormat="1" ht="15.75" customHeight="1">
      <c r="A57" s="57"/>
      <c r="B57" s="183"/>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1:26" s="63" customFormat="1" ht="15.75" customHeight="1">
      <c r="A58" s="57"/>
      <c r="B58" s="183"/>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1:26" s="63" customFormat="1" ht="15.75" customHeight="1">
      <c r="A59" s="57"/>
      <c r="B59" s="183"/>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1:26" s="63" customFormat="1" ht="15.75" customHeight="1">
      <c r="A60" s="57"/>
      <c r="B60" s="183"/>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1:26" s="63" customFormat="1" ht="15.75" customHeight="1">
      <c r="A61" s="57"/>
      <c r="B61" s="183"/>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1:26" s="63" customFormat="1" ht="15.75" customHeight="1">
      <c r="A62" s="57"/>
      <c r="B62" s="183"/>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1:26" s="63" customFormat="1" ht="15.75" customHeight="1">
      <c r="A63" s="57"/>
      <c r="B63" s="183"/>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1:26" s="63" customFormat="1" ht="15.75" customHeight="1">
      <c r="A64" s="57"/>
      <c r="B64" s="183"/>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1:26" s="63" customFormat="1" ht="15.75" customHeight="1">
      <c r="A65" s="57"/>
      <c r="B65" s="183"/>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1:26" s="63" customFormat="1" ht="15.75" customHeight="1">
      <c r="A66" s="57"/>
      <c r="B66" s="183"/>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1:26" s="63" customFormat="1" ht="15.75" customHeight="1">
      <c r="A67" s="57"/>
      <c r="B67" s="183"/>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1:26" s="63" customFormat="1" ht="15.75" customHeight="1">
      <c r="A68" s="57"/>
      <c r="B68" s="183"/>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1:26" s="63" customFormat="1" ht="15.75" customHeight="1">
      <c r="A69" s="57"/>
      <c r="B69" s="183"/>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1:26" s="63" customFormat="1" ht="15.75" customHeight="1">
      <c r="A70" s="57"/>
      <c r="B70" s="183"/>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1:26" s="63" customFormat="1" ht="15.75" customHeight="1">
      <c r="A71" s="57"/>
      <c r="B71" s="183"/>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1:26" s="63" customFormat="1" ht="15.75" customHeight="1">
      <c r="A72" s="57"/>
      <c r="B72" s="183"/>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1:26" s="63" customFormat="1" ht="15.75" customHeight="1">
      <c r="A73" s="57"/>
      <c r="B73" s="183"/>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1:26" s="63" customFormat="1" ht="15.75" customHeight="1">
      <c r="A74" s="57"/>
      <c r="B74" s="183"/>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1:26" s="63" customFormat="1" ht="15.75" customHeight="1">
      <c r="A75" s="57"/>
      <c r="B75" s="183"/>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1:26" s="63" customFormat="1" ht="15.75" customHeight="1">
      <c r="A76" s="57"/>
      <c r="B76" s="183"/>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1:26" s="63" customFormat="1" ht="15.75" customHeight="1">
      <c r="A77" s="57"/>
      <c r="B77" s="183"/>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1:26" s="63" customFormat="1" ht="15.75" customHeight="1">
      <c r="A78" s="57"/>
      <c r="B78" s="183"/>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1:26" s="63" customFormat="1" ht="15.75" customHeight="1">
      <c r="A79" s="57"/>
      <c r="B79" s="183"/>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1:26" s="63" customFormat="1" ht="15.75" customHeight="1">
      <c r="A80" s="57"/>
      <c r="B80" s="183"/>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1:26" s="63" customFormat="1" ht="15.75" customHeight="1">
      <c r="A81" s="57"/>
      <c r="B81" s="183"/>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1:26" s="63" customFormat="1" ht="15.75" customHeight="1">
      <c r="A82" s="57"/>
      <c r="B82" s="183"/>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1:26" s="63" customFormat="1" ht="15.75" customHeight="1">
      <c r="A83" s="57"/>
      <c r="B83" s="183"/>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1:26" s="63" customFormat="1" ht="15.75" customHeight="1">
      <c r="A84" s="57"/>
      <c r="B84" s="183"/>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1:26" s="63" customFormat="1" ht="15.75" customHeight="1">
      <c r="A85" s="57"/>
      <c r="B85" s="183"/>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1:26" s="63" customFormat="1" ht="15.75" customHeight="1">
      <c r="A86" s="57"/>
      <c r="B86" s="183"/>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1:26" s="63" customFormat="1" ht="15.75" customHeight="1">
      <c r="A87" s="57"/>
      <c r="B87" s="183"/>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1:26" s="63" customFormat="1" ht="15.75" customHeight="1">
      <c r="A88" s="57"/>
      <c r="B88" s="183"/>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1:26" s="63" customFormat="1" ht="15.75" customHeight="1">
      <c r="A89" s="57"/>
      <c r="B89" s="183"/>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1:26" s="63" customFormat="1" ht="15.75" customHeight="1">
      <c r="A90" s="57"/>
      <c r="B90" s="183"/>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1:26" s="63" customFormat="1" ht="15.75" customHeight="1">
      <c r="A91" s="57"/>
      <c r="B91" s="183"/>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1:26" s="63" customFormat="1" ht="15.75" customHeight="1">
      <c r="A92" s="57"/>
      <c r="B92" s="183"/>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1:26" s="63" customFormat="1" ht="15.75" customHeight="1">
      <c r="A93" s="57"/>
      <c r="B93" s="183"/>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1:26" s="63" customFormat="1" ht="15.75" customHeight="1">
      <c r="A94" s="57"/>
      <c r="B94" s="183"/>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1:26" s="63" customFormat="1" ht="15.75" customHeight="1">
      <c r="A95" s="57"/>
      <c r="B95" s="183"/>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1:26" s="63" customFormat="1" ht="15.75" customHeight="1">
      <c r="A96" s="57"/>
      <c r="B96" s="183"/>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1:26" s="63" customFormat="1" ht="15.75" customHeight="1">
      <c r="A97" s="57"/>
      <c r="B97" s="183"/>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1:26" s="63" customFormat="1" ht="15.75" customHeight="1">
      <c r="A98" s="57"/>
      <c r="B98" s="183"/>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1:26" s="63" customFormat="1" ht="15.75" customHeight="1">
      <c r="A99" s="57"/>
      <c r="B99" s="183"/>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1:26" s="63" customFormat="1" ht="15.75" customHeight="1">
      <c r="A100" s="57"/>
      <c r="B100" s="183"/>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1:26" s="63" customFormat="1" ht="15.75" customHeight="1">
      <c r="A101" s="57"/>
      <c r="B101" s="183"/>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1:26" s="63" customFormat="1" ht="15.75" customHeight="1">
      <c r="A102" s="57"/>
      <c r="B102" s="183"/>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1:26" s="63" customFormat="1" ht="15.75" customHeight="1">
      <c r="A103" s="57"/>
      <c r="B103" s="183"/>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1:26" s="63" customFormat="1" ht="15.75" customHeight="1">
      <c r="A104" s="57"/>
      <c r="B104" s="183"/>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1:26" s="63" customFormat="1" ht="15.75" customHeight="1">
      <c r="A105" s="57"/>
      <c r="B105" s="183"/>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1:26" s="63" customFormat="1" ht="15.75" customHeight="1">
      <c r="A106" s="57"/>
      <c r="B106" s="183"/>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1:26" s="63" customFormat="1" ht="15.75" customHeight="1">
      <c r="A107" s="57"/>
      <c r="B107" s="183"/>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1:26" s="63" customFormat="1" ht="15.75" customHeight="1">
      <c r="A108" s="57"/>
      <c r="B108" s="183"/>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1:26" s="63" customFormat="1" ht="15.75" customHeight="1">
      <c r="A109" s="57"/>
      <c r="B109" s="183"/>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1:26" s="63" customFormat="1" ht="15.75" customHeight="1">
      <c r="A110" s="57"/>
      <c r="B110" s="183"/>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1:26" s="63" customFormat="1" ht="15.75" customHeight="1">
      <c r="A111" s="57"/>
      <c r="B111" s="183"/>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1:26" s="63" customFormat="1" ht="15.75" customHeight="1">
      <c r="A112" s="57"/>
      <c r="B112" s="183"/>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1:26" s="63" customFormat="1" ht="15.75" customHeight="1">
      <c r="A113" s="57"/>
      <c r="B113" s="183"/>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1:26" s="63" customFormat="1" ht="15.75" customHeight="1">
      <c r="A114" s="57"/>
      <c r="B114" s="183"/>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1:26" s="63" customFormat="1" ht="15.75" customHeight="1">
      <c r="A115" s="57"/>
      <c r="B115" s="183"/>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1:26" s="63" customFormat="1" ht="15.75" customHeight="1">
      <c r="A116" s="57"/>
      <c r="B116" s="183"/>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1:26" s="63" customFormat="1" ht="15.75" customHeight="1">
      <c r="A117" s="57"/>
      <c r="B117" s="183"/>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1:26" s="63" customFormat="1" ht="15.75" customHeight="1">
      <c r="A118" s="57"/>
      <c r="B118" s="183"/>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1:26" s="63" customFormat="1" ht="15.75" customHeight="1">
      <c r="A119" s="57"/>
      <c r="B119" s="183"/>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1:26" s="63" customFormat="1" ht="15.75" customHeight="1">
      <c r="A120" s="57"/>
      <c r="B120" s="183"/>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1:26" s="63" customFormat="1" ht="15.75" customHeight="1">
      <c r="A121" s="57"/>
      <c r="B121" s="183"/>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1:26" s="63" customFormat="1" ht="15.75" customHeight="1">
      <c r="A122" s="57"/>
      <c r="B122" s="183"/>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1:26" s="63" customFormat="1" ht="15.75" customHeight="1">
      <c r="A123" s="57"/>
      <c r="B123" s="183"/>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1:26" s="63" customFormat="1" ht="15.75" customHeight="1">
      <c r="A124" s="57"/>
      <c r="B124" s="183"/>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1:26" s="63" customFormat="1" ht="15.75" customHeight="1">
      <c r="A125" s="57"/>
      <c r="B125" s="183"/>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1:26" s="63" customFormat="1" ht="15.75" customHeight="1">
      <c r="A126" s="57"/>
      <c r="B126" s="183"/>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1:26" s="63" customFormat="1" ht="15.75" customHeight="1">
      <c r="A127" s="57"/>
      <c r="B127" s="183"/>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1:26" s="63" customFormat="1" ht="15.75" customHeight="1">
      <c r="A128" s="57"/>
      <c r="B128" s="183"/>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1:26" s="63" customFormat="1" ht="15.75" customHeight="1">
      <c r="A129" s="57"/>
      <c r="B129" s="183"/>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1:26" s="63" customFormat="1" ht="15.75" customHeight="1">
      <c r="A130" s="57"/>
      <c r="B130" s="183"/>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1:26" s="63" customFormat="1" ht="15.75" customHeight="1">
      <c r="A131" s="57"/>
      <c r="B131" s="183"/>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1:26" s="63" customFormat="1" ht="15.75" customHeight="1">
      <c r="A132" s="57"/>
      <c r="B132" s="183"/>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1:26" s="63" customFormat="1" ht="15.75" customHeight="1">
      <c r="A133" s="57"/>
      <c r="B133" s="183"/>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1:26" s="63" customFormat="1" ht="15.75" customHeight="1">
      <c r="A134" s="57"/>
      <c r="B134" s="183"/>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1:26" s="63" customFormat="1" ht="15.75" customHeight="1">
      <c r="A135" s="57"/>
      <c r="B135" s="183"/>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1:26" ht="15.75" customHeight="1">
      <c r="A136" s="3"/>
      <c r="B136" s="38"/>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8"/>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8"/>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8"/>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8"/>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8"/>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8"/>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8"/>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8"/>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8"/>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8"/>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8"/>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8"/>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8"/>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8"/>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8"/>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8"/>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8"/>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8"/>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8"/>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8"/>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8"/>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8"/>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8"/>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8"/>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8"/>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8"/>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8"/>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8"/>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8"/>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8"/>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8"/>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8"/>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8"/>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8"/>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8"/>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8"/>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8"/>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8"/>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8"/>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8"/>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8"/>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8"/>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8"/>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8"/>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8"/>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8"/>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8"/>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8"/>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8"/>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8"/>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8"/>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8"/>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8"/>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8"/>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8"/>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8"/>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8"/>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8"/>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8"/>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8"/>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8"/>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8"/>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8"/>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8"/>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8"/>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8"/>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8"/>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8"/>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8"/>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8"/>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8"/>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8"/>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8"/>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8"/>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8"/>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8"/>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8"/>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8"/>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8"/>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8"/>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8"/>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8"/>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8"/>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8"/>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8"/>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8"/>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8"/>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8"/>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8"/>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8"/>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8"/>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8"/>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8"/>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8"/>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8"/>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8"/>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8"/>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8"/>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8"/>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8"/>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8"/>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8"/>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8"/>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8"/>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8"/>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8"/>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8"/>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8"/>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8"/>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8"/>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8"/>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8"/>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8"/>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8"/>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8"/>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8"/>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8"/>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8"/>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8"/>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8"/>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8"/>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8"/>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8"/>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8"/>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8"/>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8"/>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8"/>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8"/>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8"/>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8"/>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8"/>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8"/>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8"/>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8"/>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8"/>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8"/>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8"/>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8"/>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8"/>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8"/>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8"/>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8"/>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8"/>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8"/>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8"/>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8"/>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8"/>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8"/>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8"/>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8"/>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8"/>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8"/>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8"/>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8"/>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8"/>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8"/>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8"/>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8"/>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8"/>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8"/>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8"/>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8"/>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8"/>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8"/>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8"/>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8"/>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8"/>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8"/>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8"/>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8"/>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8"/>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8"/>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8"/>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8"/>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8"/>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8"/>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8"/>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8"/>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8"/>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8"/>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8"/>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8"/>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8"/>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8"/>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8"/>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8"/>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8"/>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8"/>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8"/>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8"/>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8"/>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8"/>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8"/>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8"/>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8"/>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8"/>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8"/>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8"/>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8"/>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8"/>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8"/>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8"/>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8"/>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8"/>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8"/>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8"/>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8"/>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8"/>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8"/>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8"/>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8"/>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8"/>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8"/>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8"/>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8"/>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8"/>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8"/>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8"/>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8"/>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8"/>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8"/>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8"/>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8"/>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8"/>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8"/>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8"/>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8"/>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8"/>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8"/>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8"/>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8"/>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8"/>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8"/>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8"/>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8"/>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8"/>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8"/>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8"/>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8"/>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8"/>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8"/>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8"/>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8"/>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8"/>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8"/>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8"/>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8"/>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8"/>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8"/>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8"/>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8"/>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8"/>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8"/>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8"/>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8"/>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8"/>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8"/>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8"/>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8"/>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8"/>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8"/>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8"/>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8"/>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8"/>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8"/>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8"/>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8"/>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8"/>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8"/>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8"/>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8"/>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8"/>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8"/>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8"/>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8"/>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8"/>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8"/>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8"/>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8"/>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8"/>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8"/>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8"/>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8"/>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8"/>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8"/>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8"/>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8"/>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8"/>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8"/>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8"/>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8"/>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8"/>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8"/>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8"/>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8"/>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8"/>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8"/>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8"/>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8"/>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8"/>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8"/>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8"/>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8"/>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8"/>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8"/>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8"/>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8"/>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8"/>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8"/>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8"/>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8"/>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8"/>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8"/>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8"/>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8"/>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8"/>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8"/>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8"/>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8"/>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8"/>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8"/>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8"/>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8"/>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8"/>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8"/>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8"/>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8"/>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8"/>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8"/>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8"/>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8"/>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8"/>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8"/>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8"/>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8"/>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8"/>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8"/>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8"/>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8"/>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8"/>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8"/>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8"/>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8"/>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8"/>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8"/>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8"/>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8"/>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8"/>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8"/>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8"/>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8"/>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8"/>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8"/>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8"/>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8"/>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8"/>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8"/>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8"/>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8"/>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8"/>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8"/>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8"/>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8"/>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8"/>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8"/>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8"/>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8"/>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8"/>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8"/>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8"/>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8"/>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8"/>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8"/>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8"/>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8"/>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8"/>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8"/>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8"/>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8"/>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8"/>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8"/>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8"/>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8"/>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8"/>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8"/>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8"/>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8"/>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8"/>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8"/>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8"/>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8"/>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8"/>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8"/>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8"/>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8"/>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8"/>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8"/>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8"/>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8"/>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8"/>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8"/>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8"/>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8"/>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8"/>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8"/>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8"/>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8"/>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8"/>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8"/>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8"/>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8"/>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8"/>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8"/>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8"/>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8"/>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8"/>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8"/>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8"/>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8"/>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8"/>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8"/>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8"/>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8"/>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8"/>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8"/>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8"/>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8"/>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8"/>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8"/>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8"/>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8"/>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8"/>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8"/>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8"/>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8"/>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8"/>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8"/>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8"/>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8"/>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8"/>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8"/>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8"/>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8"/>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8"/>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8"/>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8"/>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8"/>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8"/>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8"/>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8"/>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8"/>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8"/>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8"/>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8"/>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8"/>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8"/>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8"/>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8"/>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8"/>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8"/>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8"/>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8"/>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8"/>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8"/>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8"/>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8"/>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8"/>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8"/>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8"/>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8"/>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8"/>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8"/>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8"/>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8"/>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8"/>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8"/>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8"/>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8"/>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8"/>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8"/>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8"/>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8"/>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8"/>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8"/>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8"/>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8"/>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8"/>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8"/>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8"/>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8"/>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8"/>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8"/>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8"/>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8"/>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8"/>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8"/>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8"/>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8"/>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8"/>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8"/>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8"/>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8"/>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8"/>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8"/>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8"/>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8"/>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8"/>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8"/>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8"/>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8"/>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8"/>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8"/>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8"/>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8"/>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8"/>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8"/>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8"/>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8"/>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8"/>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8"/>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8"/>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8"/>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8"/>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8"/>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8"/>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8"/>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8"/>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8"/>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8"/>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8"/>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8"/>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8"/>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8"/>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8"/>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8"/>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8"/>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8"/>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8"/>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8"/>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8"/>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8"/>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8"/>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8"/>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8"/>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8"/>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8"/>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8"/>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8"/>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8"/>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8"/>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8"/>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8"/>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8"/>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8"/>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8"/>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8"/>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8"/>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8"/>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8"/>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8"/>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8"/>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8"/>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8"/>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8"/>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8"/>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8"/>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8"/>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8"/>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8"/>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8"/>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8"/>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8"/>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8"/>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8"/>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8"/>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8"/>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8"/>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8"/>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8"/>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8"/>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8"/>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8"/>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8"/>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8"/>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8"/>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8"/>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8"/>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8"/>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8"/>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8"/>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8"/>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8"/>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8"/>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8"/>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8"/>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8"/>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8"/>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8"/>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8"/>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8"/>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8"/>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8"/>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8"/>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8"/>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8"/>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8"/>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8"/>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8"/>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8"/>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8"/>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8"/>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8"/>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8"/>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8"/>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8"/>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8"/>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8"/>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8"/>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8"/>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8"/>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8"/>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8"/>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8"/>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8"/>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8"/>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8"/>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8"/>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8"/>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8"/>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8"/>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8"/>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8"/>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8"/>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8"/>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8"/>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8"/>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8"/>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8"/>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8"/>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8"/>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8"/>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8"/>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8"/>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8"/>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8"/>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8"/>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8"/>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8"/>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8"/>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8"/>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8"/>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8"/>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8"/>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8"/>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8"/>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8"/>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8"/>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8"/>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8"/>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8"/>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8"/>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8"/>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8"/>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8"/>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8"/>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8"/>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8"/>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8"/>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8"/>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8"/>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8"/>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8"/>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8"/>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8"/>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8"/>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8"/>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8"/>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8"/>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8"/>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8"/>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8"/>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8"/>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8"/>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8"/>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8"/>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8"/>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8"/>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8"/>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8"/>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8"/>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8"/>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8"/>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8"/>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8"/>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8"/>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8"/>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8"/>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8"/>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8"/>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8"/>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8"/>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8"/>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8"/>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8"/>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8"/>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8"/>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8"/>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8"/>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8"/>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8"/>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8"/>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8"/>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8"/>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8"/>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8"/>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8"/>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8"/>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8"/>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8"/>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8"/>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8"/>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8"/>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8"/>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8"/>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8"/>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8"/>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8"/>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8"/>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8"/>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8"/>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8"/>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8"/>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8"/>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8"/>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8"/>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8"/>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8"/>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8"/>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8"/>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8"/>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8"/>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8"/>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8"/>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8"/>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8"/>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8"/>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8"/>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8"/>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8"/>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8"/>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8"/>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8"/>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8"/>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8"/>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8"/>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8"/>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8"/>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8"/>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8"/>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8"/>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8"/>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8"/>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8"/>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8"/>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8"/>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8"/>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8"/>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8"/>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8"/>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8"/>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8"/>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8"/>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8"/>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8"/>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8"/>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8"/>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8"/>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8"/>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8"/>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8"/>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8"/>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8"/>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8"/>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8"/>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8"/>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8"/>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8"/>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8"/>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8"/>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8"/>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8"/>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8"/>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8"/>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8"/>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8"/>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8"/>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8"/>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8"/>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8"/>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8"/>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8"/>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8"/>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8"/>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8"/>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8"/>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8"/>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8"/>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8"/>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8"/>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8"/>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8"/>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8"/>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8"/>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8"/>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8"/>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8"/>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8"/>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8"/>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8"/>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8"/>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8"/>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8"/>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8"/>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8"/>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8"/>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8"/>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8"/>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8"/>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8"/>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8"/>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8"/>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8"/>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8"/>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8"/>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8"/>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8"/>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8"/>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8"/>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8"/>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8"/>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8"/>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8"/>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8"/>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8"/>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8"/>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8"/>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8"/>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8"/>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8"/>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8"/>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8"/>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8"/>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8"/>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8"/>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8"/>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8"/>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8"/>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8"/>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8"/>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8"/>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8"/>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8"/>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8"/>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8"/>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5.75" customHeight="1">
      <c r="A1001" s="3"/>
      <c r="B1001" s="38"/>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5.75" customHeight="1">
      <c r="A1002" s="3"/>
      <c r="B1002" s="38"/>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5.75" customHeight="1">
      <c r="A1003" s="3"/>
      <c r="B1003" s="38"/>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5.75" customHeight="1">
      <c r="A1004" s="3"/>
      <c r="B1004" s="38"/>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mergeCells count="20">
    <mergeCell ref="C33:E33"/>
    <mergeCell ref="B34:G34"/>
    <mergeCell ref="B35:E35"/>
    <mergeCell ref="C21:E21"/>
    <mergeCell ref="C22:E22"/>
    <mergeCell ref="C23:E23"/>
    <mergeCell ref="C24:E24"/>
    <mergeCell ref="B25:G25"/>
    <mergeCell ref="B26:E26"/>
    <mergeCell ref="C29:E29"/>
    <mergeCell ref="C19:E19"/>
    <mergeCell ref="C20:E20"/>
    <mergeCell ref="C30:E30"/>
    <mergeCell ref="C31:E31"/>
    <mergeCell ref="C32:E32"/>
    <mergeCell ref="B2:G2"/>
    <mergeCell ref="B9:G9"/>
    <mergeCell ref="B10:G12"/>
    <mergeCell ref="B14:G14"/>
    <mergeCell ref="B5:G7"/>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013"/>
  <sheetViews>
    <sheetView workbookViewId="0">
      <selection activeCell="G17" sqref="G17"/>
    </sheetView>
  </sheetViews>
  <sheetFormatPr baseColWidth="10" defaultColWidth="14.44140625" defaultRowHeight="15" customHeight="1"/>
  <cols>
    <col min="1" max="2" width="10.6640625" customWidth="1"/>
    <col min="3" max="3" width="63" customWidth="1"/>
    <col min="4" max="4" width="17" customWidth="1"/>
    <col min="5" max="5" width="16.88671875" customWidth="1"/>
    <col min="6" max="6" width="10.6640625" customWidth="1"/>
    <col min="7" max="7" width="21.5546875" customWidth="1"/>
    <col min="8" max="8" width="17.44140625" customWidth="1"/>
    <col min="9" max="9" width="23.44140625" customWidth="1"/>
    <col min="10" max="26" width="10.6640625" customWidth="1"/>
  </cols>
  <sheetData>
    <row r="1" spans="1:10" ht="14.4">
      <c r="A1" s="1"/>
      <c r="B1" s="1"/>
      <c r="C1" s="19"/>
      <c r="D1" s="19"/>
      <c r="E1" s="19"/>
      <c r="F1" s="1"/>
      <c r="G1" s="1"/>
      <c r="H1" s="1"/>
      <c r="I1" s="1"/>
      <c r="J1" s="1"/>
    </row>
    <row r="2" spans="1:10" ht="11.25" customHeight="1">
      <c r="A2" s="1"/>
      <c r="B2" s="1"/>
      <c r="C2" s="19"/>
      <c r="D2" s="19"/>
      <c r="E2" s="19"/>
      <c r="F2" s="1"/>
      <c r="G2" s="1"/>
      <c r="H2" s="1"/>
      <c r="I2" s="1"/>
      <c r="J2" s="1"/>
    </row>
    <row r="3" spans="1:10" ht="14.4">
      <c r="A3" s="1"/>
      <c r="B3" s="1"/>
      <c r="C3" s="362" t="s">
        <v>171</v>
      </c>
      <c r="D3" s="232"/>
      <c r="E3" s="232"/>
      <c r="F3" s="1"/>
      <c r="G3" s="1"/>
      <c r="H3" s="1"/>
      <c r="I3" s="1"/>
      <c r="J3" s="1"/>
    </row>
    <row r="4" spans="1:10" thickBot="1">
      <c r="A4" s="1"/>
      <c r="B4" s="1"/>
      <c r="C4" s="1"/>
      <c r="D4" s="1"/>
      <c r="E4" s="1"/>
      <c r="F4" s="1"/>
      <c r="G4" s="1"/>
      <c r="H4" s="1"/>
      <c r="I4" s="1"/>
      <c r="J4" s="1"/>
    </row>
    <row r="5" spans="1:10" ht="14.4">
      <c r="A5" s="1"/>
      <c r="B5" s="363" t="s">
        <v>257</v>
      </c>
      <c r="C5" s="310"/>
      <c r="D5" s="310"/>
      <c r="E5" s="310"/>
      <c r="F5" s="310"/>
      <c r="G5" s="311"/>
      <c r="H5" s="39"/>
      <c r="I5" s="1"/>
      <c r="J5" s="1"/>
    </row>
    <row r="6" spans="1:10" ht="14.4">
      <c r="A6" s="1"/>
      <c r="B6" s="312"/>
      <c r="C6" s="313"/>
      <c r="D6" s="313"/>
      <c r="E6" s="313"/>
      <c r="F6" s="313"/>
      <c r="G6" s="314"/>
      <c r="H6" s="39"/>
      <c r="I6" s="1"/>
      <c r="J6" s="1"/>
    </row>
    <row r="7" spans="1:10" ht="14.4">
      <c r="A7" s="1"/>
      <c r="B7" s="312"/>
      <c r="C7" s="313"/>
      <c r="D7" s="313"/>
      <c r="E7" s="313"/>
      <c r="F7" s="313"/>
      <c r="G7" s="314"/>
      <c r="H7" s="39"/>
      <c r="I7" s="1"/>
      <c r="J7" s="1"/>
    </row>
    <row r="8" spans="1:10" ht="14.4">
      <c r="A8" s="1"/>
      <c r="B8" s="312"/>
      <c r="C8" s="313"/>
      <c r="D8" s="313"/>
      <c r="E8" s="313"/>
      <c r="F8" s="313"/>
      <c r="G8" s="314"/>
      <c r="H8" s="39"/>
      <c r="I8" s="1"/>
      <c r="J8" s="1"/>
    </row>
    <row r="9" spans="1:10" thickBot="1">
      <c r="A9" s="1"/>
      <c r="B9" s="315"/>
      <c r="C9" s="316"/>
      <c r="D9" s="316"/>
      <c r="E9" s="316"/>
      <c r="F9" s="316"/>
      <c r="G9" s="317"/>
      <c r="H9" s="39"/>
      <c r="I9" s="1"/>
      <c r="J9" s="1"/>
    </row>
    <row r="10" spans="1:10" s="63" customFormat="1" ht="13.8">
      <c r="A10" s="57"/>
      <c r="B10" s="202"/>
      <c r="C10" s="202"/>
      <c r="D10" s="202"/>
      <c r="E10" s="202"/>
      <c r="F10" s="203"/>
      <c r="G10" s="203"/>
      <c r="H10" s="203"/>
      <c r="I10" s="57"/>
      <c r="J10" s="102"/>
    </row>
    <row r="11" spans="1:10" s="63" customFormat="1" ht="13.8">
      <c r="A11" s="84"/>
      <c r="B11" s="48" t="s">
        <v>172</v>
      </c>
      <c r="C11" s="140" t="s">
        <v>37</v>
      </c>
      <c r="D11" s="140" t="s">
        <v>38</v>
      </c>
      <c r="E11" s="140" t="s">
        <v>39</v>
      </c>
      <c r="F11" s="57"/>
      <c r="G11" s="51" t="s">
        <v>173</v>
      </c>
      <c r="H11" s="51">
        <v>30</v>
      </c>
      <c r="I11" s="57"/>
    </row>
    <row r="12" spans="1:10" s="63" customFormat="1" ht="13.8">
      <c r="A12" s="84"/>
      <c r="B12" s="48">
        <v>12</v>
      </c>
      <c r="C12" s="48" t="s">
        <v>174</v>
      </c>
      <c r="E12" s="54"/>
      <c r="F12" s="84"/>
      <c r="G12" s="50" t="s">
        <v>175</v>
      </c>
      <c r="H12" s="51" t="s">
        <v>176</v>
      </c>
      <c r="I12" s="57"/>
    </row>
    <row r="13" spans="1:10" s="63" customFormat="1" ht="13.8">
      <c r="A13" s="84"/>
      <c r="B13" s="51">
        <v>121</v>
      </c>
      <c r="C13" s="51" t="s">
        <v>177</v>
      </c>
      <c r="D13" s="51"/>
      <c r="E13" s="54"/>
      <c r="F13" s="84"/>
      <c r="G13" s="51" t="s">
        <v>178</v>
      </c>
      <c r="H13" s="50">
        <f>H11*1000</f>
        <v>30000</v>
      </c>
      <c r="I13" s="57"/>
    </row>
    <row r="14" spans="1:10" s="63" customFormat="1" ht="13.8">
      <c r="A14" s="84"/>
      <c r="B14" s="51">
        <v>1212</v>
      </c>
      <c r="C14" s="51" t="s">
        <v>179</v>
      </c>
      <c r="D14" s="53">
        <f>H15</f>
        <v>45600</v>
      </c>
      <c r="E14" s="178"/>
      <c r="F14" s="84"/>
      <c r="G14" s="51" t="s">
        <v>180</v>
      </c>
      <c r="H14" s="204">
        <v>1.52</v>
      </c>
      <c r="I14" s="57"/>
    </row>
    <row r="15" spans="1:10" s="63" customFormat="1" ht="13.8">
      <c r="A15" s="84"/>
      <c r="B15" s="48">
        <v>40</v>
      </c>
      <c r="C15" s="48" t="s">
        <v>1</v>
      </c>
      <c r="D15" s="54"/>
      <c r="E15" s="54"/>
      <c r="F15" s="57"/>
      <c r="G15" s="51" t="s">
        <v>181</v>
      </c>
      <c r="H15" s="190">
        <f>H13*H14</f>
        <v>45600</v>
      </c>
      <c r="I15" s="57"/>
      <c r="J15" s="102"/>
    </row>
    <row r="16" spans="1:10" s="63" customFormat="1" ht="13.8">
      <c r="A16" s="84"/>
      <c r="B16" s="51">
        <v>401</v>
      </c>
      <c r="C16" s="51" t="s">
        <v>182</v>
      </c>
      <c r="D16" s="54"/>
      <c r="E16" s="54"/>
      <c r="F16" s="57"/>
      <c r="G16" s="57"/>
      <c r="H16" s="57"/>
      <c r="I16" s="57"/>
      <c r="J16" s="102"/>
    </row>
    <row r="17" spans="1:10" s="63" customFormat="1" ht="13.8">
      <c r="A17" s="84"/>
      <c r="B17" s="51">
        <v>4011</v>
      </c>
      <c r="C17" s="51" t="s">
        <v>183</v>
      </c>
      <c r="D17" s="54"/>
      <c r="E17" s="54"/>
      <c r="F17" s="57"/>
      <c r="G17" s="67"/>
      <c r="H17" s="57"/>
      <c r="I17" s="57"/>
      <c r="J17" s="102"/>
    </row>
    <row r="18" spans="1:10" s="63" customFormat="1" ht="13.8">
      <c r="A18" s="84"/>
      <c r="B18" s="51">
        <v>40111</v>
      </c>
      <c r="C18" s="51" t="s">
        <v>184</v>
      </c>
      <c r="D18" s="54"/>
      <c r="E18" s="54"/>
      <c r="F18" s="57"/>
      <c r="G18" s="57"/>
      <c r="H18" s="57"/>
      <c r="I18" s="57"/>
      <c r="J18" s="102"/>
    </row>
    <row r="19" spans="1:10" s="63" customFormat="1" ht="13.8">
      <c r="A19" s="84"/>
      <c r="B19" s="48">
        <v>70</v>
      </c>
      <c r="C19" s="48" t="s">
        <v>185</v>
      </c>
      <c r="D19" s="54"/>
      <c r="E19" s="178"/>
      <c r="F19" s="57"/>
      <c r="G19" s="57"/>
      <c r="H19" s="57"/>
      <c r="I19" s="57"/>
      <c r="J19" s="102"/>
    </row>
    <row r="20" spans="1:10" s="63" customFormat="1" ht="13.8">
      <c r="A20" s="84"/>
      <c r="B20" s="51">
        <v>701</v>
      </c>
      <c r="C20" s="51" t="s">
        <v>21</v>
      </c>
      <c r="D20" s="54"/>
      <c r="E20" s="54"/>
      <c r="F20" s="57"/>
      <c r="G20" s="57"/>
      <c r="H20" s="57"/>
      <c r="I20" s="57"/>
      <c r="J20" s="102"/>
    </row>
    <row r="21" spans="1:10" s="63" customFormat="1" ht="13.8">
      <c r="A21" s="84"/>
      <c r="B21" s="51">
        <v>7011</v>
      </c>
      <c r="C21" s="51" t="s">
        <v>186</v>
      </c>
      <c r="D21" s="54"/>
      <c r="E21" s="54"/>
      <c r="F21" s="57"/>
      <c r="G21" s="57"/>
      <c r="H21" s="57"/>
      <c r="I21" s="57"/>
      <c r="J21" s="102"/>
    </row>
    <row r="22" spans="1:10" s="63" customFormat="1" ht="13.8">
      <c r="A22" s="84"/>
      <c r="B22" s="51">
        <v>70111</v>
      </c>
      <c r="C22" s="51" t="s">
        <v>187</v>
      </c>
      <c r="D22" s="54"/>
      <c r="E22" s="55">
        <f>D14+D18</f>
        <v>45600</v>
      </c>
      <c r="F22" s="57"/>
      <c r="G22" s="57"/>
      <c r="H22" s="57"/>
      <c r="I22" s="57"/>
      <c r="J22" s="102"/>
    </row>
    <row r="23" spans="1:10" s="63" customFormat="1" ht="13.8">
      <c r="A23" s="57"/>
      <c r="B23" s="252" t="s">
        <v>188</v>
      </c>
      <c r="C23" s="244"/>
      <c r="D23" s="244"/>
      <c r="E23" s="245"/>
      <c r="F23" s="57"/>
      <c r="G23" s="57"/>
      <c r="H23" s="57"/>
      <c r="I23" s="57"/>
      <c r="J23" s="102"/>
    </row>
    <row r="24" spans="1:10" s="63" customFormat="1" ht="13.8">
      <c r="A24" s="57"/>
      <c r="B24" s="249" t="s">
        <v>2</v>
      </c>
      <c r="C24" s="303"/>
      <c r="D24" s="52">
        <f>SUM(D13:D22)</f>
        <v>45600</v>
      </c>
      <c r="E24" s="52">
        <f>SUM(E12:E22)</f>
        <v>45600</v>
      </c>
      <c r="F24" s="57"/>
      <c r="G24" s="57"/>
      <c r="H24" s="57"/>
      <c r="I24" s="57"/>
      <c r="J24" s="102"/>
    </row>
    <row r="25" spans="1:10" s="63" customFormat="1" ht="13.8">
      <c r="A25" s="57"/>
      <c r="B25" s="57"/>
      <c r="C25" s="205"/>
      <c r="D25" s="94"/>
      <c r="E25" s="94"/>
      <c r="F25" s="57"/>
      <c r="G25" s="57"/>
      <c r="H25" s="57"/>
      <c r="I25" s="57"/>
      <c r="J25" s="102"/>
    </row>
    <row r="26" spans="1:10" s="63" customFormat="1" ht="13.8">
      <c r="A26" s="57"/>
      <c r="B26" s="57"/>
      <c r="C26" s="57"/>
      <c r="D26" s="94"/>
      <c r="E26" s="94"/>
      <c r="F26" s="57"/>
      <c r="G26" s="57"/>
      <c r="H26" s="57"/>
      <c r="I26" s="57"/>
      <c r="J26" s="102"/>
    </row>
    <row r="27" spans="1:10" s="63" customFormat="1" ht="13.8">
      <c r="A27" s="57"/>
      <c r="B27" s="57"/>
      <c r="C27" s="57"/>
      <c r="D27" s="94"/>
      <c r="E27" s="94"/>
      <c r="F27" s="57"/>
      <c r="G27" s="57"/>
      <c r="H27" s="57"/>
      <c r="I27" s="57"/>
      <c r="J27" s="102"/>
    </row>
    <row r="28" spans="1:10" s="63" customFormat="1" ht="13.8">
      <c r="A28" s="57"/>
      <c r="B28" s="48" t="s">
        <v>172</v>
      </c>
      <c r="C28" s="140" t="s">
        <v>37</v>
      </c>
      <c r="D28" s="140" t="s">
        <v>38</v>
      </c>
      <c r="E28" s="140" t="s">
        <v>39</v>
      </c>
      <c r="F28" s="57"/>
      <c r="G28" s="57"/>
      <c r="H28" s="57"/>
      <c r="I28" s="57"/>
      <c r="J28" s="102"/>
    </row>
    <row r="29" spans="1:10" s="63" customFormat="1" ht="13.8">
      <c r="A29" s="84"/>
      <c r="B29" s="48">
        <v>69</v>
      </c>
      <c r="C29" s="48" t="s">
        <v>189</v>
      </c>
      <c r="E29" s="54"/>
      <c r="F29" s="57"/>
      <c r="G29" s="57"/>
      <c r="H29" s="57"/>
      <c r="I29" s="57"/>
      <c r="J29" s="102"/>
    </row>
    <row r="30" spans="1:10" s="63" customFormat="1" ht="13.8">
      <c r="A30" s="84"/>
      <c r="B30" s="51">
        <v>691</v>
      </c>
      <c r="C30" s="51" t="s">
        <v>190</v>
      </c>
      <c r="D30" s="54"/>
      <c r="E30" s="54"/>
      <c r="F30" s="57"/>
      <c r="G30" s="57"/>
      <c r="H30" s="57"/>
      <c r="I30" s="57"/>
      <c r="J30" s="102"/>
    </row>
    <row r="31" spans="1:10" s="63" customFormat="1" ht="15.75" customHeight="1">
      <c r="A31" s="84"/>
      <c r="B31" s="51">
        <v>6911</v>
      </c>
      <c r="C31" s="51" t="s">
        <v>191</v>
      </c>
      <c r="D31" s="54"/>
      <c r="E31" s="54"/>
      <c r="F31" s="57"/>
      <c r="G31" s="67"/>
      <c r="H31" s="57"/>
      <c r="I31" s="57"/>
      <c r="J31" s="102"/>
    </row>
    <row r="32" spans="1:10" s="63" customFormat="1" ht="15.75" customHeight="1">
      <c r="A32" s="84"/>
      <c r="B32" s="51">
        <v>69111</v>
      </c>
      <c r="C32" s="51" t="s">
        <v>187</v>
      </c>
      <c r="D32" s="53">
        <v>19800</v>
      </c>
      <c r="E32" s="54"/>
      <c r="F32" s="57"/>
      <c r="G32" s="57"/>
      <c r="H32" s="57"/>
      <c r="I32" s="57"/>
      <c r="J32" s="102"/>
    </row>
    <row r="33" spans="1:10" s="63" customFormat="1" ht="15.75" customHeight="1">
      <c r="A33" s="84"/>
      <c r="B33" s="48">
        <v>20</v>
      </c>
      <c r="C33" s="48" t="s">
        <v>192</v>
      </c>
      <c r="D33" s="54"/>
      <c r="E33" s="178"/>
      <c r="F33" s="57"/>
      <c r="G33" s="57"/>
      <c r="H33" s="57"/>
      <c r="I33" s="57"/>
      <c r="J33" s="102"/>
    </row>
    <row r="34" spans="1:10" s="63" customFormat="1" ht="15.75" customHeight="1">
      <c r="A34" s="84"/>
      <c r="B34" s="51">
        <v>201</v>
      </c>
      <c r="C34" s="51" t="s">
        <v>193</v>
      </c>
      <c r="D34" s="54"/>
      <c r="E34" s="54"/>
      <c r="F34" s="57"/>
      <c r="G34" s="57"/>
      <c r="H34" s="57"/>
      <c r="I34" s="57"/>
      <c r="J34" s="102"/>
    </row>
    <row r="35" spans="1:10" s="63" customFormat="1" ht="15.75" customHeight="1">
      <c r="A35" s="84"/>
      <c r="B35" s="51">
        <v>2011</v>
      </c>
      <c r="C35" s="51" t="s">
        <v>193</v>
      </c>
      <c r="D35" s="54"/>
      <c r="E35" s="54"/>
      <c r="F35" s="57"/>
      <c r="G35" s="57"/>
      <c r="H35" s="57"/>
      <c r="I35" s="57"/>
      <c r="J35" s="102"/>
    </row>
    <row r="36" spans="1:10" s="63" customFormat="1" ht="15.75" customHeight="1">
      <c r="A36" s="84"/>
      <c r="B36" s="51">
        <v>20111</v>
      </c>
      <c r="C36" s="51" t="s">
        <v>26</v>
      </c>
      <c r="D36" s="54"/>
      <c r="E36" s="53">
        <f>+D32</f>
        <v>19800</v>
      </c>
      <c r="F36" s="57"/>
      <c r="G36" s="57"/>
      <c r="H36" s="57"/>
      <c r="I36" s="57"/>
      <c r="J36" s="102"/>
    </row>
    <row r="37" spans="1:10" s="63" customFormat="1" ht="15.75" customHeight="1">
      <c r="A37" s="57"/>
      <c r="B37" s="252" t="s">
        <v>194</v>
      </c>
      <c r="C37" s="244"/>
      <c r="D37" s="244"/>
      <c r="E37" s="245"/>
      <c r="F37" s="57"/>
      <c r="G37" s="57"/>
      <c r="H37" s="57"/>
      <c r="I37" s="57"/>
      <c r="J37" s="102"/>
    </row>
    <row r="38" spans="1:10" s="63" customFormat="1" ht="15.75" customHeight="1">
      <c r="A38" s="57"/>
      <c r="B38" s="343" t="s">
        <v>2</v>
      </c>
      <c r="C38" s="345"/>
      <c r="D38" s="52">
        <f>SUM(D30:D37)</f>
        <v>19800</v>
      </c>
      <c r="E38" s="52">
        <f>SUM(E29:E37)</f>
        <v>19800</v>
      </c>
      <c r="F38" s="57"/>
      <c r="G38" s="57"/>
      <c r="H38" s="57"/>
      <c r="I38" s="57"/>
      <c r="J38" s="102"/>
    </row>
    <row r="39" spans="1:10" s="63" customFormat="1" ht="15.75" customHeight="1">
      <c r="A39" s="57"/>
      <c r="B39" s="57"/>
      <c r="C39" s="57"/>
      <c r="D39" s="57"/>
      <c r="E39" s="57"/>
      <c r="F39" s="57"/>
      <c r="G39" s="57"/>
      <c r="H39" s="57"/>
      <c r="I39" s="57"/>
      <c r="J39" s="102"/>
    </row>
    <row r="40" spans="1:10" s="63" customFormat="1" ht="15.75" customHeight="1">
      <c r="A40" s="57"/>
      <c r="B40" s="57"/>
      <c r="C40" s="57"/>
      <c r="D40" s="57"/>
      <c r="E40" s="57"/>
      <c r="F40" s="57"/>
      <c r="G40" s="57"/>
      <c r="H40" s="57"/>
      <c r="I40" s="57"/>
      <c r="J40" s="102"/>
    </row>
    <row r="41" spans="1:10" s="63" customFormat="1" ht="15.75" customHeight="1">
      <c r="A41" s="57"/>
      <c r="B41" s="48" t="s">
        <v>172</v>
      </c>
      <c r="C41" s="140" t="s">
        <v>37</v>
      </c>
      <c r="D41" s="140" t="s">
        <v>38</v>
      </c>
      <c r="E41" s="140" t="s">
        <v>39</v>
      </c>
      <c r="F41" s="57"/>
      <c r="G41" s="57"/>
      <c r="H41" s="57"/>
      <c r="I41" s="57"/>
      <c r="J41" s="102"/>
    </row>
    <row r="42" spans="1:10" s="63" customFormat="1" ht="15.75" customHeight="1">
      <c r="A42" s="84"/>
      <c r="B42" s="48">
        <v>10</v>
      </c>
      <c r="C42" s="48" t="s">
        <v>195</v>
      </c>
      <c r="E42" s="54"/>
      <c r="F42" s="57"/>
      <c r="G42" s="57"/>
      <c r="H42" s="57"/>
      <c r="I42" s="57"/>
      <c r="J42" s="102"/>
    </row>
    <row r="43" spans="1:10" s="63" customFormat="1" ht="15.75" customHeight="1">
      <c r="A43" s="84"/>
      <c r="B43" s="51">
        <v>104</v>
      </c>
      <c r="C43" s="51" t="s">
        <v>196</v>
      </c>
      <c r="D43" s="54"/>
      <c r="E43" s="54"/>
      <c r="F43" s="57"/>
      <c r="G43" s="57"/>
      <c r="H43" s="57"/>
      <c r="I43" s="57"/>
      <c r="J43" s="102"/>
    </row>
    <row r="44" spans="1:10" s="63" customFormat="1" ht="15.75" customHeight="1">
      <c r="A44" s="84"/>
      <c r="B44" s="51">
        <v>1041</v>
      </c>
      <c r="C44" s="51" t="s">
        <v>197</v>
      </c>
      <c r="D44" s="55">
        <f>E22</f>
        <v>45600</v>
      </c>
      <c r="E44" s="54"/>
      <c r="F44" s="57"/>
      <c r="G44" s="57"/>
      <c r="H44" s="57"/>
      <c r="I44" s="57"/>
      <c r="J44" s="102"/>
    </row>
    <row r="45" spans="1:10" s="63" customFormat="1" ht="15.75" customHeight="1">
      <c r="A45" s="84"/>
      <c r="B45" s="48">
        <v>12</v>
      </c>
      <c r="C45" s="48" t="s">
        <v>174</v>
      </c>
      <c r="D45" s="54"/>
      <c r="E45" s="178"/>
      <c r="F45" s="57"/>
      <c r="G45" s="57"/>
      <c r="H45" s="57"/>
      <c r="I45" s="57"/>
      <c r="J45" s="102"/>
    </row>
    <row r="46" spans="1:10" s="63" customFormat="1" ht="15.75" customHeight="1">
      <c r="A46" s="84"/>
      <c r="B46" s="51">
        <v>121</v>
      </c>
      <c r="C46" s="51" t="s">
        <v>177</v>
      </c>
      <c r="D46" s="54"/>
      <c r="E46" s="54"/>
      <c r="F46" s="57"/>
      <c r="G46" s="67"/>
      <c r="H46" s="57"/>
      <c r="I46" s="57"/>
      <c r="J46" s="102"/>
    </row>
    <row r="47" spans="1:10" s="63" customFormat="1" ht="15.75" customHeight="1">
      <c r="A47" s="84"/>
      <c r="B47" s="51">
        <v>1212</v>
      </c>
      <c r="C47" s="51" t="s">
        <v>179</v>
      </c>
      <c r="D47" s="54"/>
      <c r="E47" s="53">
        <f>+D44</f>
        <v>45600</v>
      </c>
      <c r="F47" s="57"/>
      <c r="G47" s="57"/>
      <c r="H47" s="57"/>
      <c r="I47" s="57"/>
      <c r="J47" s="102"/>
    </row>
    <row r="48" spans="1:10" s="63" customFormat="1" ht="15.75" customHeight="1">
      <c r="A48" s="57"/>
      <c r="B48" s="252" t="s">
        <v>198</v>
      </c>
      <c r="C48" s="244"/>
      <c r="D48" s="244"/>
      <c r="E48" s="245"/>
      <c r="F48" s="57"/>
      <c r="G48" s="57"/>
      <c r="H48" s="57"/>
      <c r="I48" s="57"/>
      <c r="J48" s="102"/>
    </row>
    <row r="49" spans="1:10" s="63" customFormat="1" ht="15.75" customHeight="1">
      <c r="A49" s="57"/>
      <c r="B49" s="343" t="s">
        <v>2</v>
      </c>
      <c r="C49" s="345"/>
      <c r="D49" s="52">
        <f>SUM(D43:D48)</f>
        <v>45600</v>
      </c>
      <c r="E49" s="52">
        <f>SUM(E42:E47)</f>
        <v>45600</v>
      </c>
      <c r="F49" s="57"/>
      <c r="G49" s="57"/>
      <c r="H49" s="57"/>
      <c r="I49" s="57"/>
      <c r="J49" s="102"/>
    </row>
    <row r="50" spans="1:10" s="63" customFormat="1" ht="15.75" customHeight="1">
      <c r="A50" s="57"/>
      <c r="B50" s="57"/>
      <c r="C50" s="57"/>
      <c r="D50" s="57"/>
      <c r="E50" s="57"/>
      <c r="F50" s="57"/>
      <c r="G50" s="57"/>
      <c r="H50" s="57"/>
      <c r="I50" s="57"/>
    </row>
    <row r="51" spans="1:10" s="63" customFormat="1" ht="15.75" customHeight="1"/>
    <row r="52" spans="1:10" s="63" customFormat="1" ht="15.75" customHeight="1"/>
    <row r="53" spans="1:10" s="63" customFormat="1" ht="15.75" customHeight="1"/>
    <row r="54" spans="1:10" s="63" customFormat="1" ht="15.75" customHeight="1"/>
    <row r="55" spans="1:10" s="63" customFormat="1" ht="15.75" customHeight="1"/>
    <row r="56" spans="1:10" s="63" customFormat="1" ht="15.75" customHeight="1"/>
    <row r="57" spans="1:10" s="63" customFormat="1" ht="15.75" customHeight="1"/>
    <row r="58" spans="1:10" s="63" customFormat="1" ht="15.75" customHeight="1"/>
    <row r="59" spans="1:10" s="63" customFormat="1" ht="15.75" customHeight="1"/>
    <row r="60" spans="1:10" s="63" customFormat="1" ht="15.75" customHeight="1"/>
    <row r="61" spans="1:10" s="63" customFormat="1" ht="15.75" customHeight="1"/>
    <row r="62" spans="1:10" s="63" customFormat="1" ht="15.75" customHeight="1"/>
    <row r="63" spans="1:10" s="63" customFormat="1" ht="15.75" customHeight="1"/>
    <row r="64" spans="1:10" s="63" customFormat="1" ht="15.75" customHeight="1"/>
    <row r="65" s="63" customFormat="1" ht="15.75" customHeight="1"/>
    <row r="66" s="63" customFormat="1" ht="15.75" customHeight="1"/>
    <row r="67" s="63" customFormat="1" ht="15.75" customHeight="1"/>
    <row r="68" s="63" customFormat="1" ht="15.75" customHeight="1"/>
    <row r="69" s="63" customFormat="1" ht="15.75" customHeight="1"/>
    <row r="70" s="63" customFormat="1" ht="15.75" customHeight="1"/>
    <row r="71" s="63" customFormat="1" ht="15.75" customHeight="1"/>
    <row r="72" s="63" customFormat="1" ht="15.75" customHeight="1"/>
    <row r="73" s="63" customFormat="1" ht="15.75" customHeight="1"/>
    <row r="74" s="63" customFormat="1" ht="15.75" customHeight="1"/>
    <row r="75" s="63" customFormat="1" ht="15.75" customHeight="1"/>
    <row r="76" s="63" customFormat="1" ht="15.75" customHeight="1"/>
    <row r="77" s="63" customFormat="1" ht="15.75" customHeight="1"/>
    <row r="78" s="63" customFormat="1" ht="15.75" customHeight="1"/>
    <row r="79" s="63" customFormat="1" ht="15.75" customHeight="1"/>
    <row r="80" s="63" customFormat="1" ht="15.75" customHeight="1"/>
    <row r="81" s="63" customFormat="1" ht="15.75" customHeight="1"/>
    <row r="82" s="63" customFormat="1" ht="15.75" customHeight="1"/>
    <row r="83" s="63" customFormat="1" ht="15.75" customHeight="1"/>
    <row r="84" s="63" customFormat="1" ht="15.75" customHeight="1"/>
    <row r="85" s="63" customFormat="1" ht="15.75" customHeight="1"/>
    <row r="86" s="63" customFormat="1" ht="15.75" customHeight="1"/>
    <row r="87" s="63" customFormat="1" ht="15.75" customHeight="1"/>
    <row r="88" s="63" customFormat="1" ht="15.75" customHeight="1"/>
    <row r="89" s="63" customFormat="1" ht="15.75" customHeight="1"/>
    <row r="90" s="63" customFormat="1" ht="15.75" customHeight="1"/>
    <row r="91" s="63" customFormat="1" ht="15.75" customHeight="1"/>
    <row r="92" s="63" customFormat="1" ht="15.75" customHeight="1"/>
    <row r="93" s="63" customFormat="1" ht="15.75" customHeight="1"/>
    <row r="94" s="63" customFormat="1" ht="15.75" customHeight="1"/>
    <row r="95" s="63" customFormat="1" ht="15.75" customHeight="1"/>
    <row r="96" s="63" customFormat="1" ht="15.75" customHeight="1"/>
    <row r="97" s="63" customFormat="1" ht="15.75" customHeight="1"/>
    <row r="98" s="63" customFormat="1" ht="15.75" customHeight="1"/>
    <row r="99" s="63" customFormat="1" ht="15.75" customHeight="1"/>
    <row r="100" s="63" customFormat="1" ht="15.75" customHeight="1"/>
    <row r="101" s="63" customFormat="1" ht="15.75" customHeight="1"/>
    <row r="102" s="63" customFormat="1" ht="15.75" customHeight="1"/>
    <row r="103" s="63" customFormat="1" ht="15.75" customHeight="1"/>
    <row r="104" s="63" customFormat="1" ht="15.75" customHeight="1"/>
    <row r="105" s="63" customFormat="1" ht="15.75" customHeight="1"/>
    <row r="106" s="63" customFormat="1" ht="15.75" customHeight="1"/>
    <row r="107" s="63" customFormat="1" ht="15.75" customHeight="1"/>
    <row r="108" s="63" customFormat="1" ht="15.75" customHeight="1"/>
    <row r="109" s="63" customFormat="1" ht="15.75" customHeight="1"/>
    <row r="110" s="63" customFormat="1" ht="15.75" customHeight="1"/>
    <row r="111" s="63" customFormat="1" ht="15.75" customHeight="1"/>
    <row r="112" s="63" customFormat="1" ht="15.75" customHeight="1"/>
    <row r="113" s="63" customFormat="1" ht="15.75" customHeight="1"/>
    <row r="114" s="63" customFormat="1" ht="15.75" customHeight="1"/>
    <row r="115" s="63" customFormat="1" ht="15.75" customHeight="1"/>
    <row r="116" s="63" customFormat="1" ht="15.75" customHeight="1"/>
    <row r="117" s="63" customFormat="1" ht="15.75" customHeight="1"/>
    <row r="118" s="63" customFormat="1" ht="15.75" customHeight="1"/>
    <row r="119" s="63" customFormat="1" ht="15.75" customHeight="1"/>
    <row r="120" s="63" customFormat="1" ht="15.75" customHeight="1"/>
    <row r="121" s="63" customFormat="1" ht="15.75" customHeight="1"/>
    <row r="122" s="63" customFormat="1" ht="15.75" customHeight="1"/>
    <row r="123" s="63" customFormat="1" ht="15.75" customHeight="1"/>
    <row r="124" s="63" customFormat="1" ht="15.75" customHeight="1"/>
    <row r="125" s="63" customFormat="1" ht="15.75" customHeight="1"/>
    <row r="126" s="63" customFormat="1" ht="15.75" customHeight="1"/>
    <row r="127" s="63" customFormat="1" ht="15.75" customHeight="1"/>
    <row r="128" s="63" customFormat="1" ht="15.75" customHeight="1"/>
    <row r="129" s="63" customFormat="1" ht="15.75" customHeight="1"/>
    <row r="130" s="63" customFormat="1" ht="15.75" customHeight="1"/>
    <row r="131" s="63" customFormat="1" ht="15.75" customHeight="1"/>
    <row r="132" s="63" customFormat="1" ht="15.75" customHeight="1"/>
    <row r="133" s="63" customFormat="1" ht="15.75" customHeight="1"/>
    <row r="134" s="63" customFormat="1" ht="15.75" customHeight="1"/>
    <row r="135" s="63" customFormat="1" ht="15.75" customHeight="1"/>
    <row r="136" s="63" customFormat="1" ht="15.75" customHeight="1"/>
    <row r="137" s="63" customFormat="1"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8">
    <mergeCell ref="B49:C49"/>
    <mergeCell ref="C3:E3"/>
    <mergeCell ref="B5:G9"/>
    <mergeCell ref="B23:E23"/>
    <mergeCell ref="B37:E37"/>
    <mergeCell ref="B48:E48"/>
    <mergeCell ref="B24:C24"/>
    <mergeCell ref="B38:C38"/>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H995"/>
  <sheetViews>
    <sheetView workbookViewId="0">
      <selection activeCell="B11" sqref="B11"/>
    </sheetView>
  </sheetViews>
  <sheetFormatPr baseColWidth="10" defaultColWidth="14.44140625" defaultRowHeight="15" customHeight="1"/>
  <cols>
    <col min="1" max="1" width="10.6640625" customWidth="1"/>
    <col min="2" max="2" width="14.44140625" customWidth="1"/>
    <col min="3" max="3" width="49.44140625" customWidth="1"/>
    <col min="4" max="5" width="21.5546875" customWidth="1"/>
    <col min="6" max="6" width="25" customWidth="1"/>
    <col min="7" max="26" width="10.6640625" customWidth="1"/>
  </cols>
  <sheetData>
    <row r="1" spans="2:8" ht="14.4">
      <c r="C1" s="2"/>
    </row>
    <row r="2" spans="2:8" ht="19.2">
      <c r="C2" s="366" t="s">
        <v>199</v>
      </c>
      <c r="D2" s="232"/>
      <c r="E2" s="232"/>
    </row>
    <row r="3" spans="2:8" ht="20.25" customHeight="1"/>
    <row r="4" spans="2:8" ht="1.5" customHeight="1" thickBot="1"/>
    <row r="5" spans="2:8" ht="14.4">
      <c r="B5" s="367" t="s">
        <v>268</v>
      </c>
      <c r="C5" s="310"/>
      <c r="D5" s="310"/>
      <c r="E5" s="310"/>
      <c r="F5" s="311"/>
      <c r="G5" s="43"/>
    </row>
    <row r="6" spans="2:8" ht="14.4">
      <c r="B6" s="312"/>
      <c r="C6" s="313"/>
      <c r="D6" s="313"/>
      <c r="E6" s="313"/>
      <c r="F6" s="314"/>
      <c r="G6" s="43"/>
    </row>
    <row r="7" spans="2:8" ht="14.4">
      <c r="B7" s="312"/>
      <c r="C7" s="313"/>
      <c r="D7" s="313"/>
      <c r="E7" s="313"/>
      <c r="F7" s="314"/>
      <c r="G7" s="43"/>
    </row>
    <row r="8" spans="2:8" ht="14.4">
      <c r="B8" s="312"/>
      <c r="C8" s="313"/>
      <c r="D8" s="313"/>
      <c r="E8" s="313"/>
      <c r="F8" s="314"/>
      <c r="G8" s="43"/>
    </row>
    <row r="9" spans="2:8" ht="14.4">
      <c r="B9" s="312"/>
      <c r="C9" s="313"/>
      <c r="D9" s="313"/>
      <c r="E9" s="313"/>
      <c r="F9" s="314"/>
      <c r="G9" s="43"/>
    </row>
    <row r="10" spans="2:8" ht="15" customHeight="1" thickBot="1">
      <c r="B10" s="315"/>
      <c r="C10" s="316"/>
      <c r="D10" s="316"/>
      <c r="E10" s="316"/>
      <c r="F10" s="317"/>
    </row>
    <row r="12" spans="2:8" s="63" customFormat="1" ht="13.8">
      <c r="B12" s="63" t="s">
        <v>200</v>
      </c>
      <c r="H12" s="179"/>
    </row>
    <row r="13" spans="2:8" s="63" customFormat="1" ht="13.8">
      <c r="C13" s="63" t="s">
        <v>201</v>
      </c>
    </row>
    <row r="14" spans="2:8" s="63" customFormat="1" ht="15" customHeight="1"/>
    <row r="15" spans="2:8" s="63" customFormat="1" ht="15" customHeight="1"/>
    <row r="16" spans="2:8" s="63" customFormat="1" ht="13.8">
      <c r="B16" s="206">
        <v>7270</v>
      </c>
      <c r="C16" s="207" t="s">
        <v>202</v>
      </c>
      <c r="D16" s="206">
        <v>120</v>
      </c>
      <c r="E16" s="368" t="s">
        <v>203</v>
      </c>
      <c r="F16" s="340"/>
    </row>
    <row r="17" spans="2:6" s="63" customFormat="1" ht="13.8">
      <c r="B17" s="206">
        <f>B16*D16</f>
        <v>872400</v>
      </c>
      <c r="C17" s="207" t="s">
        <v>204</v>
      </c>
      <c r="D17" s="208">
        <v>168</v>
      </c>
      <c r="E17" s="369" t="s">
        <v>205</v>
      </c>
      <c r="F17" s="340"/>
    </row>
    <row r="18" spans="2:6" s="63" customFormat="1" ht="13.8">
      <c r="C18" s="63" t="s">
        <v>206</v>
      </c>
    </row>
    <row r="19" spans="2:6" s="63" customFormat="1" ht="13.8">
      <c r="D19" s="209" t="s">
        <v>207</v>
      </c>
      <c r="E19" s="210">
        <f>B17*D17</f>
        <v>146563200</v>
      </c>
    </row>
    <row r="20" spans="2:6" s="63" customFormat="1" ht="15.75" customHeight="1"/>
    <row r="21" spans="2:6" s="63" customFormat="1" ht="15.75" customHeight="1"/>
    <row r="22" spans="2:6" s="63" customFormat="1" ht="15.75" customHeight="1">
      <c r="D22" s="211" t="s">
        <v>208</v>
      </c>
      <c r="E22" s="210">
        <f>E19/(1+12%)^2</f>
        <v>116839285.7142857</v>
      </c>
    </row>
    <row r="23" spans="2:6" s="63" customFormat="1" ht="15.75" customHeight="1"/>
    <row r="24" spans="2:6" s="63" customFormat="1" ht="15.75" customHeight="1">
      <c r="B24" s="370" t="s">
        <v>209</v>
      </c>
      <c r="C24" s="340"/>
    </row>
    <row r="25" spans="2:6" s="63" customFormat="1" ht="15.75" customHeight="1"/>
    <row r="26" spans="2:6" s="63" customFormat="1" ht="15.75" customHeight="1">
      <c r="B26" s="212" t="s">
        <v>13</v>
      </c>
      <c r="C26" s="213" t="s">
        <v>14</v>
      </c>
      <c r="D26" s="212" t="s">
        <v>15</v>
      </c>
      <c r="E26" s="214" t="s">
        <v>16</v>
      </c>
      <c r="F26" s="103"/>
    </row>
    <row r="27" spans="2:6" s="63" customFormat="1" ht="15.75" customHeight="1">
      <c r="B27" s="215">
        <v>35</v>
      </c>
      <c r="C27" s="216" t="s">
        <v>210</v>
      </c>
      <c r="D27" s="217"/>
      <c r="E27" s="218"/>
      <c r="F27" s="103"/>
    </row>
    <row r="28" spans="2:6" s="63" customFormat="1" ht="15.75" customHeight="1">
      <c r="B28" s="219">
        <v>352</v>
      </c>
      <c r="C28" s="103" t="s">
        <v>211</v>
      </c>
      <c r="D28" s="217"/>
      <c r="E28" s="218"/>
      <c r="F28" s="103"/>
    </row>
    <row r="29" spans="2:6" s="63" customFormat="1" ht="15.75" customHeight="1">
      <c r="B29" s="219">
        <v>3522</v>
      </c>
      <c r="C29" s="103" t="s">
        <v>212</v>
      </c>
      <c r="D29" s="217"/>
      <c r="E29" s="218"/>
      <c r="F29" s="103"/>
    </row>
    <row r="30" spans="2:6" s="63" customFormat="1" ht="15.75" customHeight="1">
      <c r="B30" s="219">
        <v>35224</v>
      </c>
      <c r="C30" s="103" t="s">
        <v>146</v>
      </c>
      <c r="D30" s="220">
        <f>E22</f>
        <v>116839285.7142857</v>
      </c>
      <c r="E30" s="221"/>
      <c r="F30" s="103"/>
    </row>
    <row r="31" spans="2:6" s="63" customFormat="1" ht="15.75" customHeight="1">
      <c r="B31" s="219"/>
      <c r="C31" s="103"/>
      <c r="D31" s="220"/>
      <c r="E31" s="221"/>
      <c r="F31" s="103"/>
    </row>
    <row r="32" spans="2:6" s="63" customFormat="1" ht="27.75" customHeight="1">
      <c r="B32" s="215">
        <v>76</v>
      </c>
      <c r="C32" s="222" t="s">
        <v>213</v>
      </c>
      <c r="D32" s="220"/>
      <c r="E32" s="221"/>
      <c r="F32" s="103"/>
    </row>
    <row r="33" spans="2:6" s="63" customFormat="1" ht="15.75" customHeight="1">
      <c r="B33" s="219">
        <v>762</v>
      </c>
      <c r="C33" s="103" t="s">
        <v>214</v>
      </c>
      <c r="D33" s="220"/>
      <c r="E33" s="221"/>
      <c r="F33" s="103"/>
    </row>
    <row r="34" spans="2:6" s="63" customFormat="1" ht="15.75" customHeight="1">
      <c r="B34" s="219">
        <v>7622</v>
      </c>
      <c r="C34" s="103" t="s">
        <v>0</v>
      </c>
      <c r="D34" s="220"/>
      <c r="E34" s="221">
        <f>D30</f>
        <v>116839285.7142857</v>
      </c>
      <c r="F34" s="103"/>
    </row>
    <row r="35" spans="2:6" s="63" customFormat="1" ht="15.75" customHeight="1">
      <c r="B35" s="364" t="s">
        <v>254</v>
      </c>
      <c r="C35" s="244"/>
      <c r="D35" s="244"/>
      <c r="E35" s="245"/>
      <c r="F35" s="103"/>
    </row>
    <row r="36" spans="2:6" s="63" customFormat="1" ht="15.75" customHeight="1">
      <c r="B36" s="365" t="s">
        <v>215</v>
      </c>
      <c r="C36" s="247"/>
      <c r="D36" s="223">
        <f>D30</f>
        <v>116839285.7142857</v>
      </c>
      <c r="E36" s="223">
        <f>E34</f>
        <v>116839285.7142857</v>
      </c>
      <c r="F36" s="103"/>
    </row>
    <row r="37" spans="2:6" ht="15.75" customHeight="1"/>
    <row r="38" spans="2:6" ht="15.75" customHeight="1"/>
    <row r="39" spans="2:6" ht="15.75" customHeight="1"/>
    <row r="40" spans="2:6" ht="15.75" customHeight="1"/>
    <row r="41" spans="2:6" ht="15.75" customHeight="1"/>
    <row r="42" spans="2:6" ht="15.75" customHeight="1"/>
    <row r="43" spans="2:6" ht="15.75" customHeight="1"/>
    <row r="44" spans="2:6" ht="15.75" customHeight="1"/>
    <row r="45" spans="2:6" ht="15.75" customHeight="1"/>
    <row r="46" spans="2:6" ht="15.75" customHeight="1"/>
    <row r="47" spans="2:6" ht="15.75" customHeight="1"/>
    <row r="48" spans="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7">
    <mergeCell ref="B35:E35"/>
    <mergeCell ref="B36:C36"/>
    <mergeCell ref="C2:E2"/>
    <mergeCell ref="B5:F10"/>
    <mergeCell ref="E16:F16"/>
    <mergeCell ref="E17:F17"/>
    <mergeCell ref="B24:C24"/>
  </mergeCells>
  <phoneticPr fontId="23" type="noConversion"/>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1021"/>
  <sheetViews>
    <sheetView zoomScale="89" zoomScaleNormal="89" workbookViewId="0">
      <selection activeCell="C5" sqref="C5:G11"/>
    </sheetView>
  </sheetViews>
  <sheetFormatPr baseColWidth="10" defaultColWidth="14.44140625" defaultRowHeight="15" customHeight="1"/>
  <cols>
    <col min="1" max="3" width="10.6640625" customWidth="1"/>
    <col min="4" max="4" width="84.88671875" customWidth="1"/>
    <col min="5" max="5" width="17" customWidth="1"/>
    <col min="6" max="6" width="16.88671875" customWidth="1"/>
    <col min="7" max="7" width="10.6640625" customWidth="1"/>
    <col min="8" max="8" width="22.109375" customWidth="1"/>
    <col min="9" max="9" width="10.6640625" customWidth="1"/>
    <col min="10" max="10" width="15" customWidth="1"/>
    <col min="11" max="11" width="19.44140625" customWidth="1"/>
    <col min="12" max="12" width="21.33203125" customWidth="1"/>
    <col min="13" max="13" width="16" customWidth="1"/>
    <col min="14" max="24" width="10.6640625" customWidth="1"/>
  </cols>
  <sheetData>
    <row r="1" spans="1:24" ht="14.4">
      <c r="A1" s="15"/>
      <c r="B1" s="15"/>
      <c r="C1" s="15"/>
      <c r="D1" s="19"/>
      <c r="E1" s="19"/>
      <c r="F1" s="19"/>
      <c r="G1" s="15"/>
      <c r="H1" s="15"/>
      <c r="I1" s="15"/>
      <c r="J1" s="15"/>
      <c r="K1" s="15"/>
      <c r="L1" s="15"/>
      <c r="M1" s="15"/>
      <c r="N1" s="15"/>
      <c r="O1" s="15"/>
      <c r="P1" s="15"/>
      <c r="Q1" s="15"/>
      <c r="R1" s="15"/>
      <c r="S1" s="15"/>
      <c r="T1" s="15"/>
      <c r="U1" s="15"/>
      <c r="V1" s="15"/>
      <c r="W1" s="15"/>
      <c r="X1" s="15"/>
    </row>
    <row r="2" spans="1:24" ht="14.4">
      <c r="A2" s="15"/>
      <c r="B2" s="15"/>
      <c r="C2" s="15"/>
      <c r="D2" s="19"/>
      <c r="E2" s="19"/>
      <c r="F2" s="19"/>
      <c r="G2" s="15"/>
      <c r="H2" s="15"/>
      <c r="I2" s="15"/>
      <c r="J2" s="15"/>
      <c r="K2" s="15"/>
      <c r="L2" s="15"/>
      <c r="M2" s="15"/>
      <c r="N2" s="15"/>
      <c r="O2" s="15"/>
      <c r="P2" s="15"/>
      <c r="Q2" s="15"/>
      <c r="R2" s="15"/>
      <c r="S2" s="15"/>
      <c r="T2" s="15"/>
      <c r="U2" s="15"/>
      <c r="V2" s="15"/>
      <c r="W2" s="15"/>
      <c r="X2" s="15"/>
    </row>
    <row r="3" spans="1:24" ht="14.4">
      <c r="A3" s="15"/>
      <c r="B3" s="15"/>
      <c r="C3" s="15"/>
      <c r="D3" s="371" t="s">
        <v>216</v>
      </c>
      <c r="E3" s="232"/>
      <c r="F3" s="232"/>
      <c r="G3" s="15"/>
      <c r="H3" s="15"/>
      <c r="I3" s="15"/>
      <c r="J3" s="15"/>
      <c r="K3" s="15"/>
      <c r="L3" s="15"/>
      <c r="M3" s="15"/>
      <c r="N3" s="15"/>
      <c r="O3" s="15"/>
      <c r="P3" s="15"/>
      <c r="Q3" s="15"/>
      <c r="R3" s="15"/>
      <c r="S3" s="15"/>
      <c r="T3" s="15"/>
      <c r="U3" s="15"/>
      <c r="V3" s="15"/>
      <c r="W3" s="15"/>
      <c r="X3" s="15"/>
    </row>
    <row r="4" spans="1:24" thickBot="1">
      <c r="A4" s="15"/>
      <c r="B4" s="15"/>
      <c r="C4" s="15"/>
      <c r="D4" s="15"/>
      <c r="E4" s="15"/>
      <c r="F4" s="15"/>
      <c r="G4" s="15"/>
      <c r="H4" s="15"/>
      <c r="I4" s="15"/>
      <c r="J4" s="15"/>
      <c r="K4" s="15"/>
      <c r="L4" s="15"/>
      <c r="M4" s="15"/>
      <c r="N4" s="15"/>
      <c r="O4" s="15"/>
      <c r="P4" s="15"/>
      <c r="Q4" s="15"/>
      <c r="R4" s="15"/>
      <c r="S4" s="15"/>
      <c r="T4" s="15"/>
      <c r="U4" s="15"/>
      <c r="V4" s="15"/>
      <c r="W4" s="15"/>
      <c r="X4" s="15"/>
    </row>
    <row r="5" spans="1:24" ht="14.4" customHeight="1">
      <c r="A5" s="15"/>
      <c r="B5" s="44"/>
      <c r="C5" s="279" t="s">
        <v>266</v>
      </c>
      <c r="D5" s="372"/>
      <c r="E5" s="372"/>
      <c r="F5" s="372"/>
      <c r="G5" s="373"/>
      <c r="H5" s="15"/>
      <c r="I5" s="15"/>
      <c r="J5" s="15"/>
      <c r="K5" s="15"/>
      <c r="L5" s="15"/>
      <c r="M5" s="15"/>
      <c r="N5" s="15"/>
      <c r="O5" s="15"/>
      <c r="P5" s="15"/>
      <c r="Q5" s="15"/>
      <c r="R5" s="15"/>
      <c r="S5" s="15"/>
      <c r="T5" s="15"/>
      <c r="U5" s="15"/>
      <c r="V5" s="15"/>
      <c r="W5" s="15"/>
      <c r="X5" s="15"/>
    </row>
    <row r="6" spans="1:24" ht="14.4">
      <c r="A6" s="15"/>
      <c r="B6" s="44"/>
      <c r="C6" s="374"/>
      <c r="D6" s="375"/>
      <c r="E6" s="375"/>
      <c r="F6" s="375"/>
      <c r="G6" s="376"/>
      <c r="H6" s="15"/>
      <c r="I6" s="15"/>
      <c r="J6" s="15"/>
      <c r="K6" s="15"/>
      <c r="L6" s="15"/>
      <c r="M6" s="15"/>
      <c r="N6" s="15"/>
      <c r="O6" s="15"/>
      <c r="P6" s="15"/>
      <c r="Q6" s="15"/>
      <c r="R6" s="15"/>
      <c r="S6" s="15"/>
      <c r="T6" s="15"/>
      <c r="U6" s="15"/>
      <c r="V6" s="15"/>
      <c r="W6" s="15"/>
      <c r="X6" s="15"/>
    </row>
    <row r="7" spans="1:24" ht="14.4">
      <c r="A7" s="15"/>
      <c r="B7" s="44"/>
      <c r="C7" s="374"/>
      <c r="D7" s="375"/>
      <c r="E7" s="375"/>
      <c r="F7" s="375"/>
      <c r="G7" s="376"/>
      <c r="H7" s="15"/>
      <c r="I7" s="15"/>
      <c r="J7" s="15"/>
      <c r="K7" s="15"/>
      <c r="L7" s="15"/>
      <c r="M7" s="15"/>
      <c r="N7" s="15"/>
      <c r="O7" s="15"/>
      <c r="P7" s="15"/>
      <c r="Q7" s="15"/>
      <c r="R7" s="15"/>
      <c r="S7" s="15"/>
      <c r="T7" s="15"/>
      <c r="U7" s="15"/>
      <c r="V7" s="15"/>
      <c r="W7" s="15"/>
      <c r="X7" s="15"/>
    </row>
    <row r="8" spans="1:24" ht="14.4">
      <c r="A8" s="15"/>
      <c r="B8" s="44"/>
      <c r="C8" s="374"/>
      <c r="D8" s="375"/>
      <c r="E8" s="375"/>
      <c r="F8" s="375"/>
      <c r="G8" s="376"/>
      <c r="H8" s="15"/>
      <c r="I8" s="15"/>
      <c r="J8" s="15"/>
      <c r="K8" s="15"/>
      <c r="L8" s="15"/>
      <c r="M8" s="15"/>
      <c r="N8" s="15"/>
      <c r="O8" s="15"/>
      <c r="P8" s="15"/>
      <c r="Q8" s="15"/>
      <c r="R8" s="15"/>
      <c r="S8" s="15"/>
      <c r="T8" s="15"/>
      <c r="U8" s="15"/>
      <c r="V8" s="15"/>
      <c r="W8" s="15"/>
      <c r="X8" s="15"/>
    </row>
    <row r="9" spans="1:24" ht="14.4">
      <c r="A9" s="15"/>
      <c r="B9" s="44"/>
      <c r="C9" s="374"/>
      <c r="D9" s="375"/>
      <c r="E9" s="375"/>
      <c r="F9" s="375"/>
      <c r="G9" s="376"/>
      <c r="K9" s="15"/>
      <c r="L9" s="15"/>
      <c r="M9" s="15"/>
      <c r="N9" s="15"/>
      <c r="O9" s="15"/>
      <c r="P9" s="15"/>
      <c r="Q9" s="15"/>
      <c r="R9" s="15"/>
      <c r="S9" s="15"/>
      <c r="T9" s="15"/>
      <c r="U9" s="15"/>
      <c r="V9" s="15"/>
      <c r="W9" s="15"/>
      <c r="X9" s="15"/>
    </row>
    <row r="10" spans="1:24" ht="14.4">
      <c r="A10" s="15"/>
      <c r="B10" s="44"/>
      <c r="C10" s="374"/>
      <c r="D10" s="375"/>
      <c r="E10" s="375"/>
      <c r="F10" s="375"/>
      <c r="G10" s="376"/>
      <c r="K10" s="15"/>
      <c r="L10" s="15"/>
      <c r="M10" s="15"/>
      <c r="N10" s="15"/>
      <c r="O10" s="15"/>
      <c r="P10" s="15"/>
      <c r="Q10" s="15"/>
      <c r="R10" s="15"/>
      <c r="S10" s="15"/>
      <c r="T10" s="15"/>
      <c r="U10" s="15"/>
      <c r="V10" s="15"/>
      <c r="W10" s="15"/>
      <c r="X10" s="15"/>
    </row>
    <row r="11" spans="1:24" thickBot="1">
      <c r="A11" s="15"/>
      <c r="B11" s="44"/>
      <c r="C11" s="377"/>
      <c r="D11" s="378"/>
      <c r="E11" s="378"/>
      <c r="F11" s="378"/>
      <c r="G11" s="379"/>
      <c r="H11" s="15"/>
      <c r="I11" s="15"/>
      <c r="J11" s="15"/>
      <c r="K11" s="15"/>
      <c r="L11" s="15"/>
      <c r="M11" s="15"/>
      <c r="N11" s="15"/>
      <c r="O11" s="15"/>
      <c r="P11" s="15"/>
      <c r="Q11" s="15"/>
      <c r="R11" s="15"/>
      <c r="S11" s="15"/>
      <c r="T11" s="15"/>
      <c r="U11" s="15"/>
      <c r="V11" s="15"/>
      <c r="W11" s="15"/>
      <c r="X11" s="15"/>
    </row>
    <row r="12" spans="1:24" ht="14.4">
      <c r="A12" s="15"/>
      <c r="B12" s="41"/>
      <c r="C12" s="40"/>
      <c r="D12" s="40"/>
      <c r="E12" s="40"/>
      <c r="F12" s="40"/>
      <c r="G12" s="41"/>
      <c r="H12" s="15"/>
      <c r="I12" s="15"/>
      <c r="J12" s="15"/>
      <c r="K12" s="15"/>
      <c r="L12" s="15"/>
      <c r="M12" s="15"/>
      <c r="N12" s="15"/>
      <c r="O12" s="15"/>
      <c r="P12" s="15"/>
      <c r="Q12" s="15"/>
      <c r="R12" s="15"/>
      <c r="S12" s="15"/>
      <c r="T12" s="15"/>
      <c r="U12" s="15"/>
      <c r="V12" s="15"/>
      <c r="W12" s="15"/>
      <c r="X12" s="15"/>
    </row>
    <row r="13" spans="1:24" ht="14.4">
      <c r="A13" s="15"/>
      <c r="B13" s="31"/>
      <c r="C13" s="46" t="s">
        <v>172</v>
      </c>
      <c r="D13" s="47" t="s">
        <v>37</v>
      </c>
      <c r="E13" s="47" t="s">
        <v>38</v>
      </c>
      <c r="F13" s="47" t="s">
        <v>39</v>
      </c>
      <c r="G13" s="15"/>
      <c r="H13" s="15"/>
      <c r="I13" s="15"/>
      <c r="J13" s="15"/>
      <c r="K13" s="15"/>
      <c r="L13" s="15"/>
      <c r="M13" s="15"/>
      <c r="N13" s="15"/>
      <c r="O13" s="15"/>
      <c r="P13" s="15"/>
      <c r="Q13" s="15"/>
      <c r="R13" s="15"/>
      <c r="S13" s="15"/>
      <c r="T13" s="15"/>
      <c r="U13" s="15"/>
      <c r="V13" s="15"/>
      <c r="W13" s="15"/>
      <c r="X13" s="15"/>
    </row>
    <row r="14" spans="1:24" ht="14.4">
      <c r="A14" s="15"/>
      <c r="B14" s="31"/>
      <c r="C14" s="48">
        <v>27</v>
      </c>
      <c r="D14" s="48" t="s">
        <v>217</v>
      </c>
      <c r="E14" s="49"/>
      <c r="F14" s="50"/>
      <c r="G14" s="15"/>
      <c r="H14" s="42"/>
      <c r="I14" s="15"/>
      <c r="J14" s="15"/>
      <c r="K14" s="15"/>
      <c r="L14" s="15"/>
      <c r="M14" s="15"/>
      <c r="N14" s="15"/>
      <c r="O14" s="15"/>
      <c r="P14" s="15"/>
      <c r="Q14" s="15"/>
      <c r="R14" s="15"/>
      <c r="S14" s="15"/>
      <c r="T14" s="15"/>
      <c r="U14" s="15"/>
      <c r="V14" s="15"/>
      <c r="W14" s="15"/>
      <c r="X14" s="15"/>
    </row>
    <row r="15" spans="1:24" ht="14.4">
      <c r="A15" s="15"/>
      <c r="B15" s="15"/>
      <c r="C15" s="51">
        <v>272</v>
      </c>
      <c r="D15" s="51" t="s">
        <v>218</v>
      </c>
      <c r="E15" s="50"/>
      <c r="F15" s="50"/>
      <c r="G15" s="57"/>
      <c r="H15" s="57"/>
      <c r="I15" s="57"/>
      <c r="J15" s="57"/>
      <c r="K15" s="57"/>
      <c r="L15" s="57"/>
      <c r="M15" s="57"/>
      <c r="N15" s="57"/>
      <c r="O15" s="15"/>
      <c r="P15" s="15"/>
      <c r="Q15" s="15"/>
      <c r="R15" s="15"/>
      <c r="S15" s="15"/>
      <c r="T15" s="15"/>
      <c r="U15" s="15"/>
      <c r="V15" s="15"/>
      <c r="W15" s="15"/>
      <c r="X15" s="15"/>
    </row>
    <row r="16" spans="1:24" ht="14.4">
      <c r="A16" s="15"/>
      <c r="B16" s="15"/>
      <c r="C16" s="51">
        <v>2724</v>
      </c>
      <c r="D16" s="51" t="s">
        <v>219</v>
      </c>
      <c r="E16" s="50">
        <f>J20</f>
        <v>150000</v>
      </c>
      <c r="F16" s="50"/>
      <c r="G16" s="57"/>
      <c r="H16" s="57"/>
      <c r="I16" s="57"/>
      <c r="J16" s="57"/>
      <c r="K16" s="57"/>
      <c r="L16" s="57"/>
      <c r="M16" s="57"/>
      <c r="N16" s="57"/>
      <c r="O16" s="15"/>
      <c r="P16" s="15"/>
      <c r="Q16" s="15"/>
      <c r="R16" s="15"/>
      <c r="S16" s="15"/>
      <c r="T16" s="15"/>
      <c r="U16" s="15"/>
      <c r="V16" s="15"/>
      <c r="W16" s="15"/>
      <c r="X16" s="15"/>
    </row>
    <row r="17" spans="1:24" ht="14.4">
      <c r="A17" s="15"/>
      <c r="B17" s="15"/>
      <c r="C17" s="51">
        <v>27241</v>
      </c>
      <c r="D17" s="51" t="s">
        <v>26</v>
      </c>
      <c r="E17" s="50"/>
      <c r="F17" s="50"/>
      <c r="G17" s="57"/>
      <c r="H17" s="57"/>
      <c r="I17" s="57"/>
      <c r="J17" s="57"/>
      <c r="K17" s="57"/>
      <c r="L17" s="57"/>
      <c r="M17" s="57"/>
      <c r="N17" s="57"/>
      <c r="O17" s="15"/>
      <c r="P17" s="15"/>
      <c r="Q17" s="15"/>
      <c r="R17" s="15"/>
      <c r="S17" s="15"/>
      <c r="T17" s="15"/>
      <c r="U17" s="15"/>
      <c r="V17" s="15"/>
      <c r="W17" s="15"/>
      <c r="X17" s="15"/>
    </row>
    <row r="18" spans="1:24" ht="14.4">
      <c r="A18" s="15"/>
      <c r="B18" s="31"/>
      <c r="C18" s="48">
        <v>27</v>
      </c>
      <c r="D18" s="48" t="s">
        <v>217</v>
      </c>
      <c r="E18" s="50"/>
      <c r="F18" s="49"/>
      <c r="G18" s="57" t="s">
        <v>220</v>
      </c>
      <c r="H18" s="57"/>
      <c r="I18" s="57"/>
      <c r="J18" s="57"/>
      <c r="K18" s="57"/>
      <c r="L18" s="57"/>
      <c r="M18" s="57"/>
      <c r="N18" s="57"/>
      <c r="O18" s="15"/>
      <c r="P18" s="15"/>
      <c r="Q18" s="15"/>
      <c r="R18" s="15"/>
      <c r="S18" s="15"/>
      <c r="T18" s="15"/>
      <c r="U18" s="15"/>
      <c r="V18" s="15"/>
      <c r="W18" s="15"/>
      <c r="X18" s="15"/>
    </row>
    <row r="19" spans="1:24" ht="14.4">
      <c r="A19" s="15"/>
      <c r="B19" s="15"/>
      <c r="C19" s="51">
        <v>276</v>
      </c>
      <c r="D19" s="51" t="s">
        <v>221</v>
      </c>
      <c r="E19" s="50"/>
      <c r="F19" s="50"/>
      <c r="G19" s="57"/>
      <c r="H19" s="57"/>
      <c r="I19" s="57"/>
      <c r="J19" s="57"/>
      <c r="K19" s="57"/>
      <c r="L19" s="57"/>
      <c r="M19" s="57"/>
      <c r="N19" s="57"/>
      <c r="O19" s="15"/>
      <c r="P19" s="15"/>
      <c r="Q19" s="15"/>
      <c r="R19" s="15"/>
      <c r="S19" s="15"/>
      <c r="T19" s="15"/>
      <c r="U19" s="15"/>
      <c r="V19" s="15"/>
      <c r="W19" s="15"/>
      <c r="X19" s="15"/>
    </row>
    <row r="20" spans="1:24" ht="14.4">
      <c r="A20" s="15"/>
      <c r="B20" s="15"/>
      <c r="C20" s="51">
        <v>2763</v>
      </c>
      <c r="D20" s="51" t="s">
        <v>59</v>
      </c>
      <c r="E20" s="50"/>
      <c r="F20" s="50"/>
      <c r="G20" s="57"/>
      <c r="H20" s="380" t="s">
        <v>222</v>
      </c>
      <c r="I20" s="340"/>
      <c r="J20" s="64">
        <v>150000</v>
      </c>
      <c r="K20" s="57"/>
      <c r="L20" s="57"/>
      <c r="M20" s="57"/>
      <c r="N20" s="57"/>
      <c r="O20" s="15"/>
      <c r="P20" s="15"/>
      <c r="Q20" s="15"/>
      <c r="R20" s="15"/>
      <c r="S20" s="15"/>
      <c r="T20" s="15"/>
      <c r="U20" s="15"/>
      <c r="V20" s="15"/>
      <c r="W20" s="15"/>
      <c r="X20" s="15"/>
    </row>
    <row r="21" spans="1:24" ht="14.4">
      <c r="A21" s="15"/>
      <c r="B21" s="15"/>
      <c r="C21" s="51">
        <v>27631</v>
      </c>
      <c r="D21" s="51" t="s">
        <v>223</v>
      </c>
      <c r="E21" s="50"/>
      <c r="F21" s="50">
        <f>J21</f>
        <v>22000</v>
      </c>
      <c r="G21" s="57"/>
      <c r="H21" s="380" t="s">
        <v>224</v>
      </c>
      <c r="I21" s="340"/>
      <c r="J21" s="64">
        <v>22000</v>
      </c>
      <c r="K21" s="57"/>
      <c r="L21" s="57"/>
      <c r="M21" s="57"/>
      <c r="N21" s="57"/>
      <c r="O21" s="15"/>
      <c r="P21" s="15"/>
      <c r="Q21" s="15"/>
      <c r="R21" s="15"/>
      <c r="S21" s="15"/>
      <c r="T21" s="15"/>
      <c r="U21" s="15"/>
      <c r="V21" s="15"/>
      <c r="W21" s="15"/>
      <c r="X21" s="15"/>
    </row>
    <row r="22" spans="1:24" ht="14.4">
      <c r="A22" s="15"/>
      <c r="B22" s="31"/>
      <c r="C22" s="48">
        <v>33</v>
      </c>
      <c r="D22" s="48" t="s">
        <v>41</v>
      </c>
      <c r="E22" s="50"/>
      <c r="F22" s="50"/>
      <c r="G22" s="57"/>
      <c r="H22" s="57"/>
      <c r="I22" s="57"/>
      <c r="J22" s="57"/>
      <c r="K22" s="57"/>
      <c r="L22" s="57"/>
      <c r="M22" s="57"/>
      <c r="N22" s="57"/>
      <c r="O22" s="15"/>
      <c r="P22" s="15"/>
      <c r="Q22" s="15"/>
      <c r="R22" s="15"/>
      <c r="S22" s="15"/>
      <c r="T22" s="15"/>
      <c r="U22" s="15"/>
      <c r="V22" s="15"/>
      <c r="W22" s="15"/>
      <c r="X22" s="15"/>
    </row>
    <row r="23" spans="1:24" ht="14.4">
      <c r="A23" s="15"/>
      <c r="B23" s="15"/>
      <c r="C23" s="51">
        <v>333</v>
      </c>
      <c r="D23" s="51" t="s">
        <v>59</v>
      </c>
      <c r="E23" s="50"/>
      <c r="F23" s="50"/>
      <c r="G23" s="57"/>
      <c r="H23" s="57"/>
      <c r="I23" s="57"/>
      <c r="J23" s="57"/>
      <c r="K23" s="57"/>
      <c r="L23" s="57"/>
      <c r="M23" s="57"/>
      <c r="N23" s="57"/>
      <c r="O23" s="15"/>
      <c r="P23" s="15"/>
      <c r="Q23" s="15"/>
      <c r="R23" s="15"/>
      <c r="S23" s="15"/>
      <c r="T23" s="15"/>
      <c r="U23" s="15"/>
      <c r="V23" s="15"/>
      <c r="W23" s="15"/>
      <c r="X23" s="15"/>
    </row>
    <row r="24" spans="1:24" ht="14.4">
      <c r="A24" s="15"/>
      <c r="B24" s="15"/>
      <c r="C24" s="51">
        <v>3331</v>
      </c>
      <c r="D24" s="51" t="s">
        <v>59</v>
      </c>
      <c r="E24" s="50"/>
      <c r="F24" s="50"/>
      <c r="G24" s="57"/>
      <c r="H24" s="57"/>
      <c r="I24" s="57"/>
      <c r="J24" s="57"/>
      <c r="K24" s="57"/>
      <c r="L24" s="57"/>
      <c r="M24" s="57"/>
      <c r="N24" s="57"/>
      <c r="O24" s="15"/>
      <c r="P24" s="15"/>
      <c r="Q24" s="15"/>
      <c r="R24" s="15"/>
      <c r="S24" s="15"/>
      <c r="T24" s="15"/>
      <c r="U24" s="15"/>
      <c r="V24" s="15"/>
      <c r="W24" s="15"/>
      <c r="X24" s="15"/>
    </row>
    <row r="25" spans="1:24" ht="14.4">
      <c r="A25" s="15"/>
      <c r="B25" s="15"/>
      <c r="C25" s="51">
        <v>33311</v>
      </c>
      <c r="D25" s="51" t="s">
        <v>26</v>
      </c>
      <c r="E25" s="50"/>
      <c r="F25" s="50">
        <f>J20</f>
        <v>150000</v>
      </c>
      <c r="G25" s="57"/>
      <c r="H25" s="57"/>
      <c r="I25" s="57"/>
      <c r="J25" s="57"/>
      <c r="K25" s="57"/>
      <c r="L25" s="57"/>
      <c r="M25" s="57"/>
      <c r="N25" s="57"/>
      <c r="O25" s="15"/>
      <c r="P25" s="15"/>
      <c r="Q25" s="15"/>
      <c r="R25" s="15"/>
      <c r="S25" s="15"/>
      <c r="T25" s="15"/>
      <c r="U25" s="15"/>
      <c r="V25" s="15"/>
      <c r="W25" s="15"/>
      <c r="X25" s="15"/>
    </row>
    <row r="26" spans="1:24" ht="14.4">
      <c r="A26" s="15"/>
      <c r="B26" s="31"/>
      <c r="C26" s="48">
        <v>39</v>
      </c>
      <c r="D26" s="48" t="s">
        <v>225</v>
      </c>
      <c r="E26" s="50"/>
      <c r="F26" s="50"/>
      <c r="G26" s="57"/>
      <c r="H26" s="57"/>
      <c r="I26" s="57"/>
      <c r="J26" s="57"/>
      <c r="K26" s="57"/>
      <c r="L26" s="57"/>
      <c r="M26" s="57"/>
      <c r="N26" s="57"/>
      <c r="O26" s="15"/>
      <c r="P26" s="15"/>
      <c r="Q26" s="15"/>
      <c r="R26" s="15"/>
      <c r="S26" s="15"/>
      <c r="T26" s="15"/>
      <c r="U26" s="15"/>
      <c r="V26" s="15"/>
      <c r="W26" s="15"/>
      <c r="X26" s="15"/>
    </row>
    <row r="27" spans="1:24" ht="14.4">
      <c r="A27" s="15"/>
      <c r="B27" s="15"/>
      <c r="C27" s="51">
        <v>395</v>
      </c>
      <c r="D27" s="51" t="s">
        <v>226</v>
      </c>
      <c r="E27" s="50"/>
      <c r="F27" s="50"/>
      <c r="G27" s="57"/>
      <c r="H27" s="57"/>
      <c r="I27" s="57"/>
      <c r="J27" s="57"/>
      <c r="K27" s="57"/>
      <c r="L27" s="57"/>
      <c r="M27" s="57"/>
      <c r="N27" s="57"/>
      <c r="O27" s="15"/>
      <c r="P27" s="15"/>
      <c r="Q27" s="15"/>
      <c r="R27" s="15"/>
      <c r="S27" s="15"/>
      <c r="T27" s="15"/>
      <c r="U27" s="15"/>
      <c r="V27" s="15"/>
      <c r="W27" s="15"/>
      <c r="X27" s="15"/>
    </row>
    <row r="28" spans="1:24" ht="14.4">
      <c r="A28" s="15"/>
      <c r="B28" s="15"/>
      <c r="C28" s="51">
        <v>3952</v>
      </c>
      <c r="D28" s="51" t="s">
        <v>227</v>
      </c>
      <c r="E28" s="50"/>
      <c r="F28" s="50"/>
      <c r="G28" s="57"/>
      <c r="H28" s="57"/>
      <c r="I28" s="57"/>
      <c r="J28" s="57"/>
      <c r="K28" s="57"/>
      <c r="L28" s="57"/>
      <c r="M28" s="57"/>
      <c r="N28" s="57"/>
      <c r="O28" s="15"/>
      <c r="P28" s="15"/>
      <c r="Q28" s="15"/>
      <c r="R28" s="15"/>
      <c r="S28" s="15"/>
      <c r="T28" s="15"/>
      <c r="U28" s="15"/>
      <c r="V28" s="15"/>
      <c r="W28" s="15"/>
      <c r="X28" s="15"/>
    </row>
    <row r="29" spans="1:24" ht="14.4">
      <c r="A29" s="15"/>
      <c r="B29" s="15"/>
      <c r="C29" s="51">
        <v>39524</v>
      </c>
      <c r="D29" s="51" t="s">
        <v>59</v>
      </c>
      <c r="E29" s="50">
        <f>J21</f>
        <v>22000</v>
      </c>
      <c r="F29" s="50"/>
      <c r="G29" s="57"/>
      <c r="H29" s="57"/>
      <c r="I29" s="57"/>
      <c r="J29" s="57"/>
      <c r="K29" s="57"/>
      <c r="L29" s="57"/>
      <c r="M29" s="57"/>
      <c r="N29" s="57"/>
      <c r="O29" s="15"/>
      <c r="P29" s="15"/>
      <c r="Q29" s="15"/>
      <c r="R29" s="15"/>
      <c r="S29" s="15"/>
      <c r="T29" s="15"/>
      <c r="U29" s="15"/>
      <c r="V29" s="15"/>
      <c r="W29" s="15"/>
      <c r="X29" s="15"/>
    </row>
    <row r="30" spans="1:24" ht="14.4">
      <c r="A30" s="15"/>
      <c r="B30" s="19"/>
      <c r="C30" s="252" t="s">
        <v>228</v>
      </c>
      <c r="D30" s="244"/>
      <c r="E30" s="244"/>
      <c r="F30" s="245"/>
      <c r="G30" s="57"/>
      <c r="H30" s="57"/>
      <c r="I30" s="57"/>
      <c r="J30" s="57"/>
      <c r="K30" s="57"/>
      <c r="L30" s="57"/>
      <c r="M30" s="57"/>
      <c r="N30" s="57"/>
      <c r="O30" s="15"/>
      <c r="P30" s="15"/>
      <c r="Q30" s="15"/>
      <c r="R30" s="15"/>
      <c r="S30" s="15"/>
      <c r="T30" s="15"/>
      <c r="U30" s="15"/>
      <c r="V30" s="15"/>
      <c r="W30" s="15"/>
      <c r="X30" s="15"/>
    </row>
    <row r="31" spans="1:24" ht="14.4">
      <c r="A31" s="15"/>
      <c r="B31" s="19"/>
      <c r="C31" s="249" t="s">
        <v>2</v>
      </c>
      <c r="D31" s="247"/>
      <c r="E31" s="52">
        <f t="shared" ref="E31:F31" si="0">SUM(E14:E29)</f>
        <v>172000</v>
      </c>
      <c r="F31" s="52">
        <f t="shared" si="0"/>
        <v>172000</v>
      </c>
      <c r="G31" s="57"/>
      <c r="H31" s="57"/>
      <c r="I31" s="57"/>
      <c r="J31" s="57"/>
      <c r="K31" s="57"/>
      <c r="L31" s="57"/>
      <c r="M31" s="57"/>
      <c r="N31" s="57"/>
      <c r="O31" s="15"/>
      <c r="P31" s="15"/>
      <c r="Q31" s="15"/>
      <c r="R31" s="15"/>
      <c r="S31" s="15"/>
      <c r="T31" s="15"/>
      <c r="U31" s="15"/>
      <c r="V31" s="15"/>
      <c r="W31" s="15"/>
      <c r="X31" s="15"/>
    </row>
    <row r="32" spans="1:24" ht="15.75" customHeight="1">
      <c r="A32" s="15"/>
      <c r="B32" s="15"/>
      <c r="C32" s="15"/>
      <c r="D32" s="19"/>
      <c r="E32" s="20"/>
      <c r="F32" s="20"/>
      <c r="G32" s="57"/>
      <c r="H32" s="57"/>
      <c r="I32" s="57"/>
      <c r="J32" s="57"/>
      <c r="K32" s="57"/>
      <c r="L32" s="57"/>
      <c r="M32" s="57"/>
      <c r="N32" s="57"/>
      <c r="O32" s="15"/>
      <c r="P32" s="15"/>
      <c r="Q32" s="15"/>
      <c r="R32" s="15"/>
      <c r="S32" s="15"/>
      <c r="T32" s="15"/>
      <c r="U32" s="15"/>
      <c r="V32" s="15"/>
      <c r="W32" s="15"/>
      <c r="X32" s="15"/>
    </row>
    <row r="33" spans="1:24" ht="15.75" customHeight="1">
      <c r="A33" s="15"/>
      <c r="B33" s="15"/>
      <c r="C33" s="15"/>
      <c r="D33" s="15"/>
      <c r="E33" s="20"/>
      <c r="F33" s="20"/>
      <c r="G33" s="57"/>
      <c r="H33" s="57"/>
      <c r="I33" s="57"/>
      <c r="J33" s="57"/>
      <c r="K33" s="57"/>
      <c r="L33" s="57"/>
      <c r="M33" s="57"/>
      <c r="N33" s="57"/>
      <c r="O33" s="15"/>
      <c r="P33" s="15"/>
      <c r="Q33" s="15"/>
      <c r="R33" s="15"/>
      <c r="S33" s="15"/>
      <c r="T33" s="15"/>
      <c r="U33" s="15"/>
      <c r="V33" s="15"/>
      <c r="W33" s="15"/>
      <c r="X33" s="15"/>
    </row>
    <row r="34" spans="1:24" ht="15.75" customHeight="1">
      <c r="A34" s="15"/>
      <c r="B34" s="15"/>
      <c r="C34" s="15"/>
      <c r="D34" s="15"/>
      <c r="E34" s="20"/>
      <c r="F34" s="20"/>
      <c r="G34" s="57"/>
      <c r="H34" s="57"/>
      <c r="I34" s="57"/>
      <c r="J34" s="57"/>
      <c r="K34" s="57"/>
      <c r="L34" s="57"/>
      <c r="M34" s="57"/>
      <c r="N34" s="57"/>
      <c r="O34" s="15"/>
      <c r="P34" s="15"/>
      <c r="Q34" s="15"/>
      <c r="R34" s="15"/>
      <c r="S34" s="15"/>
      <c r="T34" s="15"/>
      <c r="U34" s="15"/>
      <c r="V34" s="15"/>
      <c r="W34" s="15"/>
      <c r="X34" s="15"/>
    </row>
    <row r="35" spans="1:24" ht="15.75" customHeight="1">
      <c r="A35" s="15"/>
      <c r="B35" s="31"/>
      <c r="C35" s="46" t="s">
        <v>172</v>
      </c>
      <c r="D35" s="47" t="s">
        <v>37</v>
      </c>
      <c r="E35" s="47" t="s">
        <v>38</v>
      </c>
      <c r="F35" s="47" t="s">
        <v>39</v>
      </c>
      <c r="G35" s="57"/>
      <c r="H35" s="57"/>
      <c r="I35" s="57"/>
      <c r="J35" s="57"/>
      <c r="K35" s="57"/>
      <c r="L35" s="57"/>
      <c r="M35" s="57"/>
      <c r="N35" s="57"/>
      <c r="O35" s="15"/>
      <c r="P35" s="15"/>
      <c r="Q35" s="15"/>
      <c r="R35" s="15"/>
      <c r="S35" s="15"/>
      <c r="T35" s="15"/>
      <c r="U35" s="15"/>
      <c r="V35" s="15"/>
      <c r="W35" s="15"/>
      <c r="X35" s="15"/>
    </row>
    <row r="36" spans="1:24" ht="15.75" customHeight="1">
      <c r="A36" s="15"/>
      <c r="B36" s="31"/>
      <c r="C36" s="48">
        <v>66</v>
      </c>
      <c r="D36" s="48" t="s">
        <v>229</v>
      </c>
      <c r="E36" s="53"/>
      <c r="F36" s="54"/>
      <c r="G36" s="57"/>
      <c r="H36" s="57"/>
      <c r="I36" s="57"/>
      <c r="J36" s="57"/>
      <c r="K36" s="57"/>
      <c r="L36" s="57"/>
      <c r="M36" s="57"/>
      <c r="N36" s="57"/>
      <c r="O36" s="15"/>
      <c r="P36" s="15"/>
      <c r="Q36" s="15"/>
      <c r="R36" s="15"/>
      <c r="S36" s="15"/>
      <c r="T36" s="15"/>
      <c r="U36" s="15"/>
      <c r="V36" s="15"/>
      <c r="W36" s="15"/>
      <c r="X36" s="15"/>
    </row>
    <row r="37" spans="1:24" ht="15.75" customHeight="1">
      <c r="A37" s="15"/>
      <c r="B37" s="15"/>
      <c r="C37" s="51">
        <v>661</v>
      </c>
      <c r="D37" s="51" t="s">
        <v>230</v>
      </c>
      <c r="E37" s="54"/>
      <c r="F37" s="54"/>
      <c r="G37" s="57"/>
      <c r="H37" s="57"/>
      <c r="I37" s="57"/>
      <c r="J37" s="57"/>
      <c r="K37" s="57"/>
      <c r="L37" s="57"/>
      <c r="M37" s="57"/>
      <c r="N37" s="57"/>
      <c r="O37" s="15"/>
      <c r="P37" s="15"/>
      <c r="Q37" s="15"/>
      <c r="R37" s="15"/>
      <c r="S37" s="15"/>
      <c r="T37" s="15"/>
      <c r="U37" s="15"/>
      <c r="V37" s="15"/>
      <c r="W37" s="15"/>
      <c r="X37" s="15"/>
    </row>
    <row r="38" spans="1:24" ht="15.75" customHeight="1">
      <c r="A38" s="15"/>
      <c r="B38" s="15"/>
      <c r="C38" s="51">
        <v>6613</v>
      </c>
      <c r="D38" s="51" t="s">
        <v>231</v>
      </c>
      <c r="E38" s="54"/>
      <c r="F38" s="54"/>
      <c r="G38" s="57"/>
      <c r="H38" s="380" t="s">
        <v>141</v>
      </c>
      <c r="I38" s="340"/>
      <c r="J38" s="64">
        <v>120000</v>
      </c>
      <c r="K38" s="65">
        <f>J38+J39</f>
        <v>105000</v>
      </c>
      <c r="L38" s="63"/>
      <c r="M38" s="57"/>
      <c r="N38" s="57"/>
      <c r="O38" s="15"/>
      <c r="P38" s="15"/>
      <c r="Q38" s="15"/>
      <c r="R38" s="15"/>
      <c r="S38" s="15"/>
      <c r="T38" s="15"/>
      <c r="U38" s="15"/>
      <c r="V38" s="15"/>
      <c r="W38" s="15"/>
      <c r="X38" s="15"/>
    </row>
    <row r="39" spans="1:24" ht="15.75" customHeight="1">
      <c r="A39" s="15"/>
      <c r="B39" s="15"/>
      <c r="C39" s="51">
        <v>66132</v>
      </c>
      <c r="D39" s="51" t="s">
        <v>218</v>
      </c>
      <c r="E39" s="51">
        <v>23000</v>
      </c>
      <c r="F39" s="54"/>
      <c r="G39" s="57"/>
      <c r="H39" s="380" t="s">
        <v>232</v>
      </c>
      <c r="I39" s="340"/>
      <c r="J39" s="64">
        <v>-15000</v>
      </c>
      <c r="K39" s="57"/>
      <c r="L39" s="63"/>
      <c r="M39" s="57"/>
      <c r="N39" s="57"/>
      <c r="O39" s="15"/>
      <c r="P39" s="15"/>
      <c r="Q39" s="15"/>
      <c r="R39" s="15"/>
      <c r="S39" s="15"/>
      <c r="T39" s="15"/>
      <c r="U39" s="15"/>
      <c r="V39" s="15"/>
      <c r="W39" s="15"/>
      <c r="X39" s="15"/>
    </row>
    <row r="40" spans="1:24" ht="15.75" customHeight="1">
      <c r="A40" s="15"/>
      <c r="B40" s="31"/>
      <c r="C40" s="48">
        <v>27</v>
      </c>
      <c r="D40" s="48" t="s">
        <v>217</v>
      </c>
      <c r="E40" s="54"/>
      <c r="F40" s="53">
        <f>+E36</f>
        <v>0</v>
      </c>
      <c r="G40" s="57"/>
      <c r="H40" s="57"/>
      <c r="I40" s="57"/>
      <c r="J40" s="57"/>
      <c r="K40" s="57"/>
      <c r="L40" s="62" t="s">
        <v>233</v>
      </c>
      <c r="M40" s="66">
        <f>K42-K38</f>
        <v>23000</v>
      </c>
      <c r="N40" s="57"/>
      <c r="O40" s="15"/>
      <c r="P40" s="15"/>
      <c r="Q40" s="15"/>
      <c r="R40" s="15"/>
      <c r="S40" s="15"/>
      <c r="T40" s="15"/>
      <c r="U40" s="15"/>
      <c r="V40" s="15"/>
      <c r="W40" s="15"/>
      <c r="X40" s="15"/>
    </row>
    <row r="41" spans="1:24" ht="15.75" customHeight="1">
      <c r="A41" s="15"/>
      <c r="B41" s="15"/>
      <c r="C41" s="51">
        <v>279</v>
      </c>
      <c r="D41" s="51" t="s">
        <v>234</v>
      </c>
      <c r="E41" s="54"/>
      <c r="F41" s="54">
        <v>23000</v>
      </c>
      <c r="G41" s="57"/>
      <c r="H41" s="67">
        <v>45280</v>
      </c>
      <c r="I41" s="57"/>
      <c r="J41" s="57"/>
      <c r="K41" s="57"/>
      <c r="L41" s="57"/>
      <c r="M41" s="57"/>
      <c r="N41" s="57"/>
      <c r="O41" s="15"/>
      <c r="P41" s="15"/>
      <c r="Q41" s="15"/>
      <c r="R41" s="15"/>
      <c r="S41" s="15"/>
      <c r="T41" s="15"/>
      <c r="U41" s="15"/>
      <c r="V41" s="15"/>
      <c r="W41" s="15"/>
      <c r="X41" s="15"/>
    </row>
    <row r="42" spans="1:24" ht="15.75" customHeight="1">
      <c r="A42" s="15"/>
      <c r="B42" s="15"/>
      <c r="C42" s="51">
        <v>2793</v>
      </c>
      <c r="D42" s="51" t="s">
        <v>218</v>
      </c>
      <c r="E42" s="54"/>
      <c r="F42" s="54"/>
      <c r="G42" s="57"/>
      <c r="H42" s="382" t="s">
        <v>222</v>
      </c>
      <c r="I42" s="340"/>
      <c r="J42" s="64">
        <v>150000</v>
      </c>
      <c r="K42" s="65">
        <f>J42+J43</f>
        <v>128000</v>
      </c>
      <c r="L42" s="57"/>
      <c r="M42" s="57"/>
      <c r="N42" s="57"/>
      <c r="O42" s="15"/>
      <c r="P42" s="15"/>
      <c r="Q42" s="15"/>
      <c r="R42" s="15"/>
      <c r="S42" s="15"/>
      <c r="T42" s="15"/>
      <c r="U42" s="15"/>
      <c r="V42" s="15"/>
      <c r="W42" s="15"/>
      <c r="X42" s="15"/>
    </row>
    <row r="43" spans="1:24" ht="15.75" customHeight="1">
      <c r="A43" s="15"/>
      <c r="B43" s="19"/>
      <c r="C43" s="252" t="s">
        <v>255</v>
      </c>
      <c r="D43" s="244"/>
      <c r="E43" s="244"/>
      <c r="F43" s="245"/>
      <c r="G43" s="57"/>
      <c r="H43" s="382" t="s">
        <v>232</v>
      </c>
      <c r="I43" s="340"/>
      <c r="J43" s="64">
        <v>-22000</v>
      </c>
      <c r="K43" s="57"/>
      <c r="L43" s="57"/>
      <c r="M43" s="57"/>
      <c r="N43" s="57"/>
      <c r="O43" s="15"/>
      <c r="P43" s="15"/>
      <c r="Q43" s="15"/>
      <c r="R43" s="15"/>
      <c r="S43" s="15"/>
      <c r="T43" s="15"/>
      <c r="U43" s="15"/>
      <c r="V43" s="15"/>
      <c r="W43" s="15"/>
      <c r="X43" s="15"/>
    </row>
    <row r="44" spans="1:24" ht="15.75" customHeight="1">
      <c r="A44" s="15"/>
      <c r="B44" s="21"/>
      <c r="C44" s="343" t="s">
        <v>2</v>
      </c>
      <c r="D44" s="247"/>
      <c r="E44" s="52">
        <f t="shared" ref="E44:F44" si="1">SUM(E36:E42)</f>
        <v>23000</v>
      </c>
      <c r="F44" s="52">
        <f t="shared" si="1"/>
        <v>23000</v>
      </c>
      <c r="G44" s="57"/>
      <c r="H44" s="57"/>
      <c r="I44" s="57"/>
      <c r="J44" s="57"/>
      <c r="K44" s="57"/>
      <c r="L44" s="57"/>
      <c r="M44" s="57"/>
      <c r="N44" s="57"/>
      <c r="O44" s="15"/>
      <c r="P44" s="15"/>
      <c r="Q44" s="15"/>
      <c r="R44" s="15"/>
      <c r="S44" s="15"/>
      <c r="T44" s="15"/>
      <c r="U44" s="15"/>
      <c r="V44" s="15"/>
      <c r="W44" s="15"/>
      <c r="X44" s="15"/>
    </row>
    <row r="45" spans="1:24" ht="15.75" customHeight="1">
      <c r="A45" s="15"/>
      <c r="B45" s="15"/>
      <c r="C45" s="16"/>
      <c r="D45" s="15"/>
      <c r="E45" s="15"/>
      <c r="F45" s="15"/>
      <c r="G45" s="57"/>
      <c r="H45" s="57"/>
      <c r="I45" s="57"/>
      <c r="J45" s="57"/>
      <c r="K45" s="57"/>
      <c r="L45" s="57"/>
      <c r="M45" s="57"/>
      <c r="N45" s="57"/>
      <c r="O45" s="15"/>
      <c r="P45" s="15"/>
      <c r="Q45" s="15"/>
      <c r="R45" s="15"/>
      <c r="S45" s="15"/>
      <c r="T45" s="15"/>
      <c r="U45" s="15"/>
      <c r="V45" s="15"/>
      <c r="W45" s="15"/>
      <c r="X45" s="15"/>
    </row>
    <row r="46" spans="1:24" ht="15.75" customHeight="1">
      <c r="A46" s="15"/>
      <c r="B46" s="15"/>
      <c r="C46" s="16"/>
      <c r="D46" s="15"/>
      <c r="E46" s="15"/>
      <c r="F46" s="15"/>
      <c r="G46" s="15"/>
      <c r="H46" s="15"/>
      <c r="I46" s="15"/>
      <c r="J46" s="15"/>
      <c r="K46" s="15"/>
      <c r="L46" s="15"/>
      <c r="M46" s="15"/>
      <c r="N46" s="15"/>
      <c r="O46" s="15"/>
      <c r="P46" s="15"/>
      <c r="Q46" s="15"/>
      <c r="R46" s="15"/>
      <c r="S46" s="15"/>
      <c r="T46" s="15"/>
      <c r="U46" s="15"/>
      <c r="V46" s="15"/>
      <c r="W46" s="15"/>
      <c r="X46" s="15"/>
    </row>
    <row r="47" spans="1:24" ht="15.75" customHeight="1">
      <c r="A47" s="15"/>
      <c r="B47" s="31"/>
      <c r="C47" s="46" t="s">
        <v>172</v>
      </c>
      <c r="D47" s="47" t="s">
        <v>37</v>
      </c>
      <c r="E47" s="47" t="s">
        <v>38</v>
      </c>
      <c r="F47" s="47" t="s">
        <v>39</v>
      </c>
      <c r="G47" s="15"/>
      <c r="H47" s="15"/>
      <c r="I47" s="15"/>
      <c r="J47" s="15"/>
      <c r="K47" s="15"/>
      <c r="L47" s="15"/>
      <c r="M47" s="15"/>
      <c r="N47" s="15"/>
      <c r="O47" s="15"/>
      <c r="P47" s="15"/>
      <c r="Q47" s="15"/>
      <c r="R47" s="15"/>
      <c r="S47" s="15"/>
      <c r="T47" s="15"/>
      <c r="U47" s="15"/>
      <c r="V47" s="15"/>
      <c r="W47" s="15"/>
      <c r="X47" s="15"/>
    </row>
    <row r="48" spans="1:24" ht="15.75" customHeight="1">
      <c r="A48" s="15"/>
      <c r="B48" s="31"/>
      <c r="C48" s="48">
        <v>27</v>
      </c>
      <c r="D48" s="48" t="s">
        <v>217</v>
      </c>
      <c r="E48" s="55"/>
      <c r="F48" s="54"/>
      <c r="G48" s="15"/>
      <c r="H48" s="15"/>
      <c r="I48" s="15"/>
      <c r="J48" s="15"/>
      <c r="K48" s="15"/>
      <c r="L48" s="15"/>
      <c r="M48" s="15"/>
      <c r="N48" s="15"/>
      <c r="O48" s="15"/>
      <c r="P48" s="15"/>
      <c r="Q48" s="15"/>
      <c r="R48" s="15"/>
      <c r="S48" s="15"/>
      <c r="T48" s="15"/>
      <c r="U48" s="15"/>
      <c r="V48" s="15"/>
      <c r="W48" s="15"/>
      <c r="X48" s="15"/>
    </row>
    <row r="49" spans="1:24" ht="15.75" customHeight="1">
      <c r="A49" s="15"/>
      <c r="B49" s="15"/>
      <c r="C49" s="51">
        <v>279</v>
      </c>
      <c r="D49" s="51" t="s">
        <v>234</v>
      </c>
      <c r="E49" s="54"/>
      <c r="F49" s="54"/>
      <c r="G49" s="15"/>
      <c r="H49" s="15"/>
      <c r="I49" s="15"/>
      <c r="J49" s="15"/>
      <c r="K49" s="15"/>
      <c r="L49" s="15"/>
      <c r="M49" s="15"/>
      <c r="N49" s="15"/>
      <c r="O49" s="15"/>
      <c r="P49" s="15"/>
      <c r="Q49" s="15"/>
      <c r="R49" s="15"/>
      <c r="S49" s="15"/>
      <c r="T49" s="15"/>
      <c r="U49" s="15"/>
      <c r="V49" s="15"/>
      <c r="W49" s="15"/>
      <c r="X49" s="15"/>
    </row>
    <row r="50" spans="1:24" ht="15.75" customHeight="1">
      <c r="A50" s="15"/>
      <c r="B50" s="15"/>
      <c r="C50" s="51">
        <v>2793</v>
      </c>
      <c r="D50" s="51" t="s">
        <v>218</v>
      </c>
      <c r="E50" s="51"/>
      <c r="F50" s="54"/>
      <c r="G50" s="15"/>
      <c r="H50" s="15"/>
      <c r="I50" s="15"/>
      <c r="J50" s="15"/>
      <c r="K50" s="15"/>
      <c r="L50" s="15"/>
      <c r="M50" s="15"/>
      <c r="N50" s="15"/>
      <c r="O50" s="15"/>
      <c r="P50" s="15"/>
      <c r="Q50" s="15"/>
      <c r="R50" s="15"/>
      <c r="S50" s="15"/>
      <c r="T50" s="15"/>
      <c r="U50" s="15"/>
      <c r="V50" s="15"/>
      <c r="W50" s="15"/>
      <c r="X50" s="15"/>
    </row>
    <row r="51" spans="1:24" ht="15.75" customHeight="1">
      <c r="A51" s="15"/>
      <c r="B51" s="15"/>
      <c r="C51" s="51">
        <v>27934</v>
      </c>
      <c r="D51" s="51" t="s">
        <v>219</v>
      </c>
      <c r="E51" s="54">
        <f>M40</f>
        <v>23000</v>
      </c>
      <c r="F51" s="53">
        <f>+E48</f>
        <v>0</v>
      </c>
      <c r="G51" s="15"/>
      <c r="H51" s="15"/>
      <c r="I51" s="15"/>
      <c r="J51" s="15"/>
      <c r="K51" s="15"/>
      <c r="L51" s="15"/>
      <c r="M51" s="15"/>
      <c r="N51" s="15"/>
      <c r="O51" s="15"/>
      <c r="P51" s="15"/>
      <c r="Q51" s="15"/>
      <c r="R51" s="15"/>
      <c r="S51" s="15"/>
      <c r="T51" s="15"/>
      <c r="U51" s="15"/>
      <c r="V51" s="15"/>
      <c r="W51" s="15"/>
      <c r="X51" s="15"/>
    </row>
    <row r="52" spans="1:24" ht="15.75" customHeight="1">
      <c r="A52" s="15"/>
      <c r="B52" s="31"/>
      <c r="C52" s="48">
        <v>66</v>
      </c>
      <c r="D52" s="48" t="s">
        <v>229</v>
      </c>
      <c r="E52" s="54"/>
      <c r="F52" s="53"/>
      <c r="G52" s="15"/>
      <c r="H52" s="15"/>
      <c r="I52" s="15"/>
      <c r="J52" s="15"/>
      <c r="K52" s="15"/>
      <c r="L52" s="15"/>
      <c r="M52" s="15"/>
      <c r="N52" s="15"/>
      <c r="O52" s="15"/>
      <c r="P52" s="15"/>
      <c r="Q52" s="15"/>
      <c r="R52" s="15"/>
      <c r="S52" s="15"/>
      <c r="T52" s="15"/>
      <c r="U52" s="15"/>
      <c r="V52" s="15"/>
      <c r="W52" s="15"/>
      <c r="X52" s="15"/>
    </row>
    <row r="53" spans="1:24" ht="15.75" customHeight="1">
      <c r="A53" s="15"/>
      <c r="B53" s="15"/>
      <c r="C53" s="51">
        <v>661</v>
      </c>
      <c r="D53" s="51" t="s">
        <v>230</v>
      </c>
      <c r="E53" s="54"/>
      <c r="F53" s="53"/>
      <c r="G53" s="15"/>
      <c r="H53" s="15"/>
      <c r="I53" s="15"/>
      <c r="J53" s="15"/>
      <c r="K53" s="15"/>
      <c r="L53" s="15"/>
      <c r="M53" s="15"/>
      <c r="N53" s="15"/>
      <c r="O53" s="15"/>
      <c r="P53" s="15"/>
      <c r="Q53" s="15"/>
      <c r="R53" s="15"/>
      <c r="S53" s="15"/>
      <c r="T53" s="15"/>
      <c r="U53" s="15"/>
      <c r="V53" s="15"/>
      <c r="W53" s="15"/>
      <c r="X53" s="15"/>
    </row>
    <row r="54" spans="1:24" ht="15.75" customHeight="1">
      <c r="A54" s="15"/>
      <c r="B54" s="15"/>
      <c r="C54" s="51">
        <v>6613</v>
      </c>
      <c r="D54" s="51" t="s">
        <v>231</v>
      </c>
      <c r="E54" s="54"/>
      <c r="F54" s="53"/>
      <c r="G54" s="15"/>
      <c r="H54" s="15"/>
      <c r="I54" s="15"/>
      <c r="J54" s="15"/>
      <c r="K54" s="15"/>
      <c r="L54" s="15"/>
      <c r="M54" s="15"/>
      <c r="N54" s="15"/>
      <c r="O54" s="15"/>
      <c r="P54" s="15"/>
      <c r="Q54" s="15"/>
      <c r="R54" s="15"/>
      <c r="S54" s="15"/>
      <c r="T54" s="15"/>
      <c r="U54" s="15"/>
      <c r="V54" s="15"/>
      <c r="W54" s="15"/>
      <c r="X54" s="15"/>
    </row>
    <row r="55" spans="1:24" ht="15.75" customHeight="1">
      <c r="A55" s="15"/>
      <c r="B55" s="15"/>
      <c r="C55" s="51">
        <v>66132</v>
      </c>
      <c r="D55" s="51" t="s">
        <v>218</v>
      </c>
      <c r="E55" s="54"/>
      <c r="F55" s="53">
        <f>M40</f>
        <v>23000</v>
      </c>
      <c r="G55" s="15"/>
      <c r="H55" s="15"/>
      <c r="I55" s="15"/>
      <c r="J55" s="15"/>
      <c r="K55" s="15"/>
      <c r="L55" s="15"/>
      <c r="M55" s="15"/>
      <c r="N55" s="15"/>
      <c r="O55" s="15"/>
      <c r="P55" s="15"/>
      <c r="Q55" s="15"/>
      <c r="R55" s="15"/>
      <c r="S55" s="15"/>
      <c r="T55" s="15"/>
      <c r="U55" s="15"/>
      <c r="V55" s="15"/>
      <c r="W55" s="15"/>
      <c r="X55" s="15"/>
    </row>
    <row r="56" spans="1:24" ht="15.75" customHeight="1">
      <c r="A56" s="15"/>
      <c r="B56" s="19"/>
      <c r="C56" s="252" t="s">
        <v>256</v>
      </c>
      <c r="D56" s="244"/>
      <c r="E56" s="244"/>
      <c r="F56" s="245"/>
      <c r="G56" s="15"/>
      <c r="H56" s="15"/>
      <c r="I56" s="15"/>
      <c r="J56" s="15"/>
      <c r="K56" s="15"/>
      <c r="L56" s="15"/>
      <c r="M56" s="15"/>
      <c r="N56" s="15"/>
      <c r="O56" s="15"/>
      <c r="P56" s="15"/>
      <c r="Q56" s="15"/>
      <c r="R56" s="15"/>
      <c r="S56" s="15"/>
      <c r="T56" s="15"/>
      <c r="U56" s="15"/>
      <c r="V56" s="15"/>
      <c r="W56" s="15"/>
      <c r="X56" s="15"/>
    </row>
    <row r="57" spans="1:24" ht="15.75" customHeight="1">
      <c r="A57" s="15"/>
      <c r="B57" s="21"/>
      <c r="C57" s="343" t="s">
        <v>2</v>
      </c>
      <c r="D57" s="247"/>
      <c r="E57" s="56">
        <f t="shared" ref="E57:F57" si="2">SUM(E48:E55)</f>
        <v>23000</v>
      </c>
      <c r="F57" s="52">
        <f t="shared" si="2"/>
        <v>23000</v>
      </c>
      <c r="G57" s="15"/>
      <c r="H57" s="15"/>
      <c r="I57" s="15"/>
      <c r="J57" s="15"/>
      <c r="K57" s="15"/>
      <c r="L57" s="15"/>
      <c r="M57" s="15"/>
      <c r="N57" s="15"/>
      <c r="O57" s="15"/>
      <c r="P57" s="15"/>
      <c r="Q57" s="15"/>
      <c r="R57" s="15"/>
      <c r="S57" s="15"/>
      <c r="T57" s="15"/>
      <c r="U57" s="15"/>
      <c r="V57" s="15"/>
      <c r="W57" s="15"/>
      <c r="X57" s="15"/>
    </row>
    <row r="58" spans="1:24" ht="15.75" customHeight="1">
      <c r="A58" s="15"/>
      <c r="B58" s="15"/>
      <c r="C58" s="57"/>
      <c r="D58" s="57"/>
      <c r="E58" s="57"/>
      <c r="F58" s="57"/>
      <c r="G58" s="15"/>
      <c r="H58" s="15"/>
      <c r="I58" s="15"/>
      <c r="J58" s="15"/>
      <c r="K58" s="15"/>
      <c r="L58" s="15"/>
      <c r="M58" s="15"/>
      <c r="N58" s="15"/>
      <c r="O58" s="15"/>
      <c r="P58" s="15"/>
      <c r="Q58" s="15"/>
      <c r="R58" s="15"/>
      <c r="S58" s="15"/>
      <c r="T58" s="15"/>
      <c r="U58" s="15"/>
      <c r="V58" s="15"/>
      <c r="W58" s="15"/>
      <c r="X58" s="15"/>
    </row>
    <row r="59" spans="1:24" ht="15.75" customHeight="1">
      <c r="A59" s="15"/>
      <c r="B59" s="31"/>
      <c r="C59" s="58" t="s">
        <v>172</v>
      </c>
      <c r="D59" s="47" t="s">
        <v>37</v>
      </c>
      <c r="E59" s="47" t="s">
        <v>38</v>
      </c>
      <c r="F59" s="47" t="s">
        <v>39</v>
      </c>
      <c r="G59" s="15"/>
      <c r="H59" s="15"/>
      <c r="I59" s="15"/>
      <c r="J59" s="15"/>
      <c r="K59" s="15"/>
      <c r="L59" s="15"/>
      <c r="M59" s="15"/>
      <c r="N59" s="15"/>
      <c r="O59" s="15"/>
      <c r="P59" s="15"/>
      <c r="Q59" s="15"/>
      <c r="R59" s="15"/>
      <c r="S59" s="15"/>
      <c r="T59" s="15"/>
      <c r="U59" s="15"/>
      <c r="V59" s="15"/>
      <c r="W59" s="15"/>
      <c r="X59" s="15"/>
    </row>
    <row r="60" spans="1:24" ht="15.75" customHeight="1">
      <c r="A60" s="15"/>
      <c r="B60" s="31"/>
      <c r="C60" s="59">
        <v>16</v>
      </c>
      <c r="D60" s="48" t="s">
        <v>46</v>
      </c>
      <c r="E60" s="55"/>
      <c r="F60" s="54"/>
      <c r="G60" s="15"/>
      <c r="H60" s="15"/>
      <c r="I60" s="15"/>
      <c r="J60" s="15"/>
      <c r="K60" s="15"/>
      <c r="L60" s="15"/>
      <c r="M60" s="15"/>
      <c r="N60" s="15"/>
      <c r="O60" s="15"/>
      <c r="P60" s="15"/>
      <c r="Q60" s="15"/>
      <c r="R60" s="15"/>
      <c r="S60" s="15"/>
      <c r="T60" s="15"/>
      <c r="U60" s="15"/>
      <c r="V60" s="15"/>
      <c r="W60" s="15"/>
      <c r="X60" s="15"/>
    </row>
    <row r="61" spans="1:24" ht="15.75" customHeight="1">
      <c r="A61" s="15"/>
      <c r="B61" s="15"/>
      <c r="C61" s="60">
        <v>165</v>
      </c>
      <c r="D61" s="51" t="s">
        <v>235</v>
      </c>
      <c r="E61" s="54"/>
      <c r="F61" s="54"/>
      <c r="G61" s="15"/>
      <c r="H61" s="15"/>
      <c r="I61" s="15"/>
      <c r="J61" s="15"/>
      <c r="K61" s="15"/>
      <c r="L61" s="15"/>
      <c r="M61" s="15"/>
      <c r="N61" s="15"/>
      <c r="O61" s="15"/>
      <c r="P61" s="15"/>
      <c r="Q61" s="15"/>
      <c r="R61" s="15"/>
      <c r="S61" s="15"/>
      <c r="T61" s="15"/>
      <c r="U61" s="15"/>
      <c r="V61" s="15"/>
      <c r="W61" s="15"/>
      <c r="X61" s="15"/>
    </row>
    <row r="62" spans="1:24" ht="15.75" customHeight="1">
      <c r="A62" s="15"/>
      <c r="B62" s="15"/>
      <c r="C62" s="60">
        <v>1653</v>
      </c>
      <c r="D62" s="51" t="s">
        <v>218</v>
      </c>
      <c r="E62" s="54">
        <f>F69+F66</f>
        <v>153400</v>
      </c>
      <c r="F62" s="54"/>
      <c r="G62" s="15"/>
      <c r="H62" s="15"/>
      <c r="I62" s="15"/>
      <c r="J62" s="15"/>
      <c r="K62" s="15"/>
      <c r="L62" s="15"/>
      <c r="M62" s="15"/>
      <c r="N62" s="15"/>
      <c r="O62" s="15"/>
      <c r="P62" s="15"/>
      <c r="Q62" s="15"/>
      <c r="R62" s="15"/>
      <c r="S62" s="15"/>
      <c r="T62" s="15"/>
      <c r="U62" s="15"/>
      <c r="V62" s="15"/>
      <c r="W62" s="15"/>
      <c r="X62" s="15"/>
    </row>
    <row r="63" spans="1:24" ht="15.75" customHeight="1">
      <c r="A63" s="15"/>
      <c r="B63" s="31"/>
      <c r="C63" s="59">
        <v>40</v>
      </c>
      <c r="D63" s="61" t="s">
        <v>236</v>
      </c>
      <c r="E63" s="54"/>
      <c r="F63" s="53"/>
      <c r="G63" s="15"/>
      <c r="H63" s="15"/>
      <c r="I63" s="15"/>
      <c r="J63" s="15"/>
      <c r="K63" s="15"/>
      <c r="L63" s="15"/>
      <c r="M63" s="15"/>
      <c r="N63" s="15"/>
      <c r="O63" s="15"/>
      <c r="P63" s="15"/>
      <c r="Q63" s="15"/>
      <c r="R63" s="15"/>
      <c r="S63" s="15"/>
      <c r="T63" s="15"/>
      <c r="U63" s="15"/>
      <c r="V63" s="15"/>
      <c r="W63" s="15"/>
      <c r="X63" s="15"/>
    </row>
    <row r="64" spans="1:24" ht="15.75" customHeight="1">
      <c r="A64" s="15"/>
      <c r="B64" s="15"/>
      <c r="C64" s="60">
        <v>401</v>
      </c>
      <c r="D64" s="51" t="s">
        <v>237</v>
      </c>
      <c r="E64" s="54"/>
      <c r="F64" s="53"/>
      <c r="G64" s="15"/>
      <c r="H64" s="15"/>
      <c r="I64" s="15"/>
      <c r="J64" s="15"/>
      <c r="K64" s="15"/>
      <c r="L64" s="15"/>
      <c r="M64" s="15"/>
      <c r="N64" s="15"/>
      <c r="O64" s="15"/>
      <c r="P64" s="15"/>
      <c r="Q64" s="15"/>
      <c r="R64" s="15"/>
      <c r="S64" s="15"/>
      <c r="T64" s="15"/>
      <c r="U64" s="15"/>
      <c r="V64" s="15"/>
      <c r="W64" s="15"/>
      <c r="X64" s="15"/>
    </row>
    <row r="65" spans="1:24" ht="15.75" customHeight="1">
      <c r="A65" s="15"/>
      <c r="B65" s="15"/>
      <c r="C65" s="60">
        <v>4011</v>
      </c>
      <c r="D65" s="51" t="s">
        <v>238</v>
      </c>
      <c r="E65" s="54"/>
      <c r="F65" s="53"/>
      <c r="G65" s="15"/>
      <c r="H65" s="15"/>
      <c r="I65" s="15"/>
      <c r="J65" s="15"/>
      <c r="K65" s="15"/>
      <c r="L65" s="15"/>
      <c r="M65" s="15"/>
      <c r="N65" s="15"/>
      <c r="O65" s="15"/>
      <c r="P65" s="15"/>
      <c r="Q65" s="15"/>
      <c r="R65" s="15"/>
      <c r="S65" s="15"/>
      <c r="T65" s="15"/>
      <c r="U65" s="15"/>
      <c r="V65" s="15"/>
      <c r="W65" s="15"/>
      <c r="X65" s="15"/>
    </row>
    <row r="66" spans="1:24" ht="15.75" customHeight="1">
      <c r="A66" s="15"/>
      <c r="B66" s="15"/>
      <c r="C66" s="60">
        <v>40111</v>
      </c>
      <c r="D66" s="51" t="s">
        <v>239</v>
      </c>
      <c r="E66" s="54"/>
      <c r="F66" s="53">
        <f>F69*0.18</f>
        <v>23400</v>
      </c>
      <c r="G66" s="15"/>
      <c r="H66" s="15"/>
      <c r="I66" s="15"/>
      <c r="J66" s="15"/>
      <c r="K66" s="15"/>
      <c r="L66" s="15"/>
      <c r="M66" s="15"/>
      <c r="N66" s="15"/>
      <c r="O66" s="15"/>
      <c r="P66" s="15"/>
      <c r="Q66" s="15"/>
      <c r="R66" s="15"/>
      <c r="S66" s="15"/>
      <c r="T66" s="15"/>
      <c r="U66" s="15"/>
      <c r="V66" s="15"/>
      <c r="W66" s="15"/>
      <c r="X66" s="15"/>
    </row>
    <row r="67" spans="1:24" ht="15.75" customHeight="1">
      <c r="A67" s="15"/>
      <c r="B67" s="31"/>
      <c r="C67" s="59">
        <v>75</v>
      </c>
      <c r="D67" s="48" t="s">
        <v>240</v>
      </c>
      <c r="E67" s="54"/>
      <c r="F67" s="53"/>
      <c r="G67" s="15"/>
      <c r="H67" s="15"/>
      <c r="I67" s="15"/>
      <c r="J67" s="15"/>
      <c r="K67" s="15"/>
      <c r="L67" s="15"/>
      <c r="M67" s="15"/>
      <c r="N67" s="15"/>
      <c r="O67" s="15"/>
      <c r="P67" s="15"/>
      <c r="Q67" s="15"/>
      <c r="R67" s="15"/>
      <c r="S67" s="15"/>
      <c r="T67" s="15"/>
      <c r="U67" s="15"/>
      <c r="V67" s="15"/>
      <c r="W67" s="15"/>
      <c r="X67" s="15"/>
    </row>
    <row r="68" spans="1:24" ht="15.75" customHeight="1">
      <c r="A68" s="15"/>
      <c r="B68" s="15"/>
      <c r="C68" s="60">
        <v>756</v>
      </c>
      <c r="D68" s="51" t="s">
        <v>241</v>
      </c>
      <c r="E68" s="54"/>
      <c r="F68" s="53"/>
      <c r="G68" s="15"/>
      <c r="H68" s="15"/>
      <c r="I68" s="15"/>
      <c r="J68" s="15"/>
      <c r="K68" s="15"/>
      <c r="L68" s="15"/>
      <c r="M68" s="15"/>
      <c r="N68" s="15"/>
      <c r="O68" s="15"/>
      <c r="P68" s="15"/>
      <c r="Q68" s="15"/>
      <c r="R68" s="15"/>
      <c r="S68" s="15"/>
      <c r="T68" s="15"/>
      <c r="U68" s="15"/>
      <c r="V68" s="15"/>
      <c r="W68" s="15"/>
      <c r="X68" s="15"/>
    </row>
    <row r="69" spans="1:24" ht="15.75" customHeight="1">
      <c r="A69" s="15"/>
      <c r="B69" s="15"/>
      <c r="C69" s="60">
        <v>7564</v>
      </c>
      <c r="D69" s="51" t="s">
        <v>218</v>
      </c>
      <c r="E69" s="54"/>
      <c r="F69" s="53">
        <v>130000</v>
      </c>
      <c r="G69" s="15"/>
      <c r="H69" s="15"/>
      <c r="I69" s="15"/>
      <c r="J69" s="15"/>
      <c r="K69" s="15"/>
      <c r="L69" s="15"/>
      <c r="M69" s="15"/>
      <c r="N69" s="15"/>
      <c r="O69" s="15"/>
      <c r="P69" s="15"/>
      <c r="Q69" s="15"/>
      <c r="R69" s="15"/>
      <c r="S69" s="15"/>
      <c r="T69" s="15"/>
      <c r="U69" s="15"/>
      <c r="V69" s="15"/>
      <c r="W69" s="15"/>
      <c r="X69" s="15"/>
    </row>
    <row r="70" spans="1:24" ht="15.75" customHeight="1">
      <c r="A70" s="15"/>
      <c r="B70" s="19"/>
      <c r="C70" s="381" t="s">
        <v>242</v>
      </c>
      <c r="D70" s="244"/>
      <c r="E70" s="244"/>
      <c r="F70" s="245"/>
      <c r="G70" s="15"/>
      <c r="H70" s="15"/>
      <c r="I70" s="15"/>
      <c r="J70" s="15"/>
      <c r="K70" s="15"/>
      <c r="L70" s="15"/>
      <c r="M70" s="15"/>
      <c r="N70" s="15"/>
      <c r="O70" s="15"/>
      <c r="P70" s="15"/>
      <c r="Q70" s="15"/>
      <c r="R70" s="15"/>
      <c r="S70" s="15"/>
      <c r="T70" s="15"/>
      <c r="U70" s="15"/>
      <c r="V70" s="15"/>
      <c r="W70" s="15"/>
      <c r="X70" s="15"/>
    </row>
    <row r="71" spans="1:24" ht="15.75" customHeight="1">
      <c r="A71" s="15"/>
      <c r="B71" s="21"/>
      <c r="C71" s="344" t="s">
        <v>2</v>
      </c>
      <c r="D71" s="247"/>
      <c r="E71" s="56">
        <f t="shared" ref="E71:F71" si="3">SUM(E60:E69)</f>
        <v>153400</v>
      </c>
      <c r="F71" s="52">
        <f t="shared" si="3"/>
        <v>153400</v>
      </c>
      <c r="G71" s="15"/>
      <c r="H71" s="15"/>
      <c r="I71" s="15"/>
      <c r="J71" s="15"/>
      <c r="K71" s="15"/>
      <c r="L71" s="15"/>
      <c r="M71" s="15"/>
      <c r="N71" s="15"/>
      <c r="O71" s="15"/>
      <c r="P71" s="15"/>
      <c r="Q71" s="15"/>
      <c r="R71" s="15"/>
      <c r="S71" s="15"/>
      <c r="T71" s="15"/>
      <c r="U71" s="15"/>
      <c r="V71" s="15"/>
      <c r="W71" s="15"/>
      <c r="X71" s="15"/>
    </row>
    <row r="72" spans="1:24" ht="15.75" customHeight="1">
      <c r="A72" s="15"/>
      <c r="B72" s="15"/>
      <c r="C72" s="57"/>
      <c r="D72" s="57"/>
      <c r="E72" s="57"/>
      <c r="F72" s="57"/>
      <c r="G72" s="15"/>
      <c r="H72" s="15"/>
      <c r="I72" s="15"/>
      <c r="J72" s="15"/>
      <c r="K72" s="15"/>
      <c r="L72" s="15"/>
      <c r="M72" s="15"/>
      <c r="N72" s="15"/>
      <c r="O72" s="15"/>
      <c r="P72" s="15"/>
      <c r="Q72" s="15"/>
      <c r="R72" s="15"/>
      <c r="S72" s="15"/>
      <c r="T72" s="15"/>
      <c r="U72" s="15"/>
      <c r="V72" s="15"/>
      <c r="W72" s="15"/>
      <c r="X72" s="15"/>
    </row>
    <row r="73" spans="1:24" ht="15.75" customHeight="1">
      <c r="A73" s="15"/>
      <c r="B73" s="31"/>
      <c r="C73" s="46" t="s">
        <v>172</v>
      </c>
      <c r="D73" s="47" t="s">
        <v>37</v>
      </c>
      <c r="E73" s="47" t="s">
        <v>38</v>
      </c>
      <c r="F73" s="47" t="s">
        <v>39</v>
      </c>
      <c r="G73" s="15"/>
      <c r="H73" s="15"/>
      <c r="I73" s="15"/>
      <c r="J73" s="15"/>
      <c r="K73" s="15"/>
      <c r="L73" s="15"/>
      <c r="M73" s="15"/>
      <c r="N73" s="15"/>
      <c r="O73" s="15"/>
      <c r="P73" s="15"/>
      <c r="Q73" s="15"/>
      <c r="R73" s="15"/>
      <c r="S73" s="15"/>
      <c r="T73" s="15"/>
      <c r="U73" s="15"/>
      <c r="V73" s="15"/>
      <c r="W73" s="15"/>
      <c r="X73" s="15"/>
    </row>
    <row r="74" spans="1:24" ht="15.75" customHeight="1">
      <c r="A74" s="15"/>
      <c r="B74" s="31"/>
      <c r="C74" s="48">
        <v>65</v>
      </c>
      <c r="D74" s="48" t="s">
        <v>243</v>
      </c>
      <c r="E74" s="53"/>
      <c r="F74" s="54"/>
      <c r="G74" s="15"/>
      <c r="H74" s="15"/>
      <c r="I74" s="15"/>
      <c r="J74" s="15"/>
      <c r="K74" s="15"/>
      <c r="L74" s="15"/>
      <c r="M74" s="15"/>
      <c r="N74" s="15"/>
      <c r="O74" s="15"/>
      <c r="P74" s="15"/>
      <c r="Q74" s="15"/>
      <c r="R74" s="15"/>
      <c r="S74" s="15"/>
      <c r="T74" s="15"/>
      <c r="U74" s="15"/>
      <c r="V74" s="15"/>
      <c r="W74" s="15"/>
      <c r="X74" s="15"/>
    </row>
    <row r="75" spans="1:24" ht="15.75" customHeight="1">
      <c r="A75" s="15"/>
      <c r="B75" s="15"/>
      <c r="C75" s="51">
        <v>655</v>
      </c>
      <c r="D75" s="51" t="s">
        <v>244</v>
      </c>
      <c r="E75" s="51"/>
      <c r="F75" s="54"/>
      <c r="G75" s="15"/>
      <c r="H75" s="15"/>
      <c r="I75" s="15"/>
      <c r="J75" s="15"/>
      <c r="K75" s="15"/>
      <c r="L75" s="15"/>
      <c r="M75" s="15"/>
      <c r="N75" s="15"/>
      <c r="O75" s="15"/>
      <c r="P75" s="15"/>
      <c r="Q75" s="15"/>
      <c r="R75" s="15"/>
      <c r="S75" s="15"/>
      <c r="T75" s="15"/>
      <c r="U75" s="15"/>
      <c r="V75" s="15"/>
      <c r="W75" s="15"/>
      <c r="X75" s="15"/>
    </row>
    <row r="76" spans="1:24" ht="15.75" customHeight="1">
      <c r="A76" s="15"/>
      <c r="B76" s="15"/>
      <c r="C76" s="51">
        <v>6551</v>
      </c>
      <c r="D76" s="51" t="s">
        <v>245</v>
      </c>
      <c r="E76" s="54"/>
      <c r="F76" s="54"/>
      <c r="G76" s="15"/>
      <c r="H76" s="15"/>
      <c r="I76" s="15"/>
      <c r="J76" s="15"/>
      <c r="K76" s="15"/>
      <c r="L76" s="15"/>
      <c r="M76" s="15"/>
      <c r="N76" s="15"/>
      <c r="O76" s="15"/>
      <c r="P76" s="15"/>
      <c r="Q76" s="15"/>
      <c r="R76" s="15"/>
      <c r="S76" s="15"/>
      <c r="T76" s="15"/>
      <c r="U76" s="15"/>
      <c r="V76" s="15"/>
      <c r="W76" s="15"/>
      <c r="X76" s="15"/>
    </row>
    <row r="77" spans="1:24" ht="15.75" customHeight="1">
      <c r="A77" s="15"/>
      <c r="B77" s="15"/>
      <c r="C77" s="51">
        <v>65514</v>
      </c>
      <c r="D77" s="51" t="s">
        <v>246</v>
      </c>
      <c r="E77" s="54">
        <v>128000</v>
      </c>
      <c r="F77" s="54"/>
      <c r="G77" s="15"/>
      <c r="H77" s="15"/>
      <c r="I77" s="15"/>
      <c r="J77" s="15"/>
      <c r="K77" s="15"/>
      <c r="L77" s="15"/>
      <c r="M77" s="15"/>
      <c r="N77" s="15"/>
      <c r="O77" s="15"/>
      <c r="P77" s="15"/>
      <c r="Q77" s="15"/>
      <c r="R77" s="15"/>
      <c r="S77" s="15"/>
      <c r="T77" s="15"/>
      <c r="U77" s="15"/>
      <c r="V77" s="15"/>
      <c r="W77" s="15"/>
      <c r="X77" s="15"/>
    </row>
    <row r="78" spans="1:24" ht="15.75" customHeight="1">
      <c r="A78" s="15"/>
      <c r="B78" s="31"/>
      <c r="C78" s="48">
        <v>27</v>
      </c>
      <c r="D78" s="48" t="s">
        <v>217</v>
      </c>
      <c r="E78" s="54"/>
      <c r="F78" s="55"/>
      <c r="G78" s="15"/>
      <c r="H78" s="15"/>
      <c r="I78" s="15"/>
      <c r="J78" s="15"/>
      <c r="K78" s="15"/>
      <c r="L78" s="15"/>
      <c r="M78" s="15"/>
      <c r="N78" s="15"/>
      <c r="O78" s="15"/>
      <c r="P78" s="15"/>
      <c r="Q78" s="15"/>
      <c r="R78" s="15"/>
      <c r="S78" s="15"/>
      <c r="T78" s="15"/>
      <c r="U78" s="15"/>
      <c r="V78" s="15"/>
      <c r="W78" s="15"/>
      <c r="X78" s="15"/>
    </row>
    <row r="79" spans="1:24" ht="15.75" customHeight="1">
      <c r="A79" s="15"/>
      <c r="B79" s="15"/>
      <c r="C79" s="51">
        <v>272</v>
      </c>
      <c r="D79" s="51" t="s">
        <v>218</v>
      </c>
      <c r="E79" s="54"/>
      <c r="F79" s="54"/>
      <c r="G79" s="15"/>
      <c r="H79" s="15"/>
      <c r="I79" s="15"/>
      <c r="J79" s="15"/>
      <c r="K79" s="15"/>
      <c r="L79" s="15"/>
      <c r="M79" s="15"/>
      <c r="N79" s="15"/>
      <c r="O79" s="15"/>
      <c r="P79" s="15"/>
      <c r="Q79" s="15"/>
      <c r="R79" s="15"/>
      <c r="S79" s="15"/>
      <c r="T79" s="15"/>
      <c r="U79" s="15"/>
      <c r="V79" s="15"/>
      <c r="W79" s="15"/>
      <c r="X79" s="15"/>
    </row>
    <row r="80" spans="1:24" ht="15.75" customHeight="1">
      <c r="A80" s="15"/>
      <c r="B80" s="15"/>
      <c r="C80" s="51">
        <v>2724</v>
      </c>
      <c r="D80" s="51" t="s">
        <v>219</v>
      </c>
      <c r="E80" s="54"/>
      <c r="F80" s="54"/>
      <c r="G80" s="15"/>
      <c r="H80" s="15"/>
      <c r="I80" s="15"/>
      <c r="J80" s="15"/>
      <c r="K80" s="15"/>
      <c r="L80" s="15"/>
      <c r="M80" s="15"/>
      <c r="N80" s="15"/>
      <c r="O80" s="15"/>
      <c r="P80" s="15"/>
      <c r="Q80" s="15"/>
      <c r="R80" s="15"/>
      <c r="S80" s="15"/>
      <c r="T80" s="15"/>
      <c r="U80" s="15"/>
      <c r="V80" s="15"/>
      <c r="W80" s="15"/>
      <c r="X80" s="15"/>
    </row>
    <row r="81" spans="1:24" ht="15.75" customHeight="1">
      <c r="A81" s="15"/>
      <c r="B81" s="15"/>
      <c r="C81" s="51">
        <v>27241</v>
      </c>
      <c r="D81" s="51" t="s">
        <v>26</v>
      </c>
      <c r="E81" s="54"/>
      <c r="F81" s="54">
        <f>J20</f>
        <v>150000</v>
      </c>
      <c r="G81" s="15"/>
      <c r="H81" s="15"/>
      <c r="I81" s="15"/>
      <c r="J81" s="15"/>
      <c r="K81" s="15"/>
      <c r="L81" s="15"/>
      <c r="M81" s="15"/>
      <c r="N81" s="15"/>
      <c r="O81" s="15"/>
      <c r="P81" s="15"/>
      <c r="Q81" s="15"/>
      <c r="R81" s="15"/>
      <c r="S81" s="15"/>
      <c r="T81" s="15"/>
      <c r="U81" s="15"/>
      <c r="V81" s="15"/>
      <c r="W81" s="15"/>
      <c r="X81" s="15"/>
    </row>
    <row r="82" spans="1:24" ht="15.75" customHeight="1">
      <c r="A82" s="15"/>
      <c r="B82" s="31"/>
      <c r="C82" s="48">
        <v>27</v>
      </c>
      <c r="D82" s="48" t="s">
        <v>217</v>
      </c>
      <c r="E82" s="54"/>
      <c r="F82" s="55"/>
      <c r="G82" s="15"/>
      <c r="H82" s="15"/>
      <c r="I82" s="15"/>
      <c r="J82" s="15"/>
      <c r="K82" s="15"/>
      <c r="L82" s="15"/>
      <c r="M82" s="15"/>
      <c r="N82" s="15"/>
      <c r="O82" s="15"/>
      <c r="P82" s="15"/>
      <c r="Q82" s="15"/>
      <c r="R82" s="15"/>
      <c r="S82" s="15"/>
      <c r="T82" s="15"/>
      <c r="U82" s="15"/>
      <c r="V82" s="15"/>
      <c r="W82" s="15"/>
      <c r="X82" s="15"/>
    </row>
    <row r="83" spans="1:24" ht="15.75" customHeight="1">
      <c r="A83" s="15"/>
      <c r="B83" s="15"/>
      <c r="C83" s="51">
        <v>276</v>
      </c>
      <c r="D83" s="51" t="s">
        <v>247</v>
      </c>
      <c r="E83" s="54"/>
      <c r="F83" s="54"/>
      <c r="G83" s="15"/>
      <c r="H83" s="15"/>
      <c r="I83" s="15"/>
      <c r="J83" s="15"/>
      <c r="K83" s="15"/>
      <c r="L83" s="15"/>
      <c r="M83" s="15"/>
      <c r="N83" s="15"/>
      <c r="O83" s="15"/>
      <c r="P83" s="15"/>
      <c r="Q83" s="15"/>
      <c r="R83" s="15"/>
      <c r="S83" s="15"/>
      <c r="T83" s="15"/>
      <c r="U83" s="15"/>
      <c r="V83" s="15"/>
      <c r="W83" s="15"/>
      <c r="X83" s="15"/>
    </row>
    <row r="84" spans="1:24" ht="15.75" customHeight="1">
      <c r="A84" s="15"/>
      <c r="B84" s="15"/>
      <c r="C84" s="51">
        <v>2763</v>
      </c>
      <c r="D84" s="51" t="s">
        <v>59</v>
      </c>
      <c r="E84" s="54"/>
      <c r="F84" s="54"/>
      <c r="G84" s="15"/>
      <c r="H84" s="15"/>
      <c r="I84" s="15"/>
      <c r="J84" s="15"/>
      <c r="K84" s="15"/>
      <c r="L84" s="15"/>
      <c r="M84" s="15"/>
      <c r="N84" s="15"/>
      <c r="O84" s="15"/>
      <c r="P84" s="15"/>
      <c r="Q84" s="15"/>
      <c r="R84" s="15"/>
      <c r="S84" s="15"/>
      <c r="T84" s="15"/>
      <c r="U84" s="15"/>
      <c r="V84" s="15"/>
      <c r="W84" s="15"/>
      <c r="X84" s="15"/>
    </row>
    <row r="85" spans="1:24" ht="15.75" customHeight="1">
      <c r="A85" s="15"/>
      <c r="B85" s="15"/>
      <c r="C85" s="51">
        <v>27631</v>
      </c>
      <c r="D85" s="51" t="s">
        <v>223</v>
      </c>
      <c r="E85" s="54">
        <f>J21</f>
        <v>22000</v>
      </c>
      <c r="F85" s="54"/>
      <c r="G85" s="15"/>
      <c r="H85" s="15"/>
      <c r="I85" s="15"/>
      <c r="J85" s="15"/>
      <c r="K85" s="15"/>
      <c r="L85" s="15"/>
      <c r="M85" s="15"/>
      <c r="N85" s="15"/>
      <c r="O85" s="15"/>
      <c r="P85" s="15"/>
      <c r="Q85" s="15"/>
      <c r="R85" s="15"/>
      <c r="S85" s="15"/>
      <c r="T85" s="15"/>
      <c r="U85" s="15"/>
      <c r="V85" s="15"/>
      <c r="W85" s="15"/>
      <c r="X85" s="15"/>
    </row>
    <row r="86" spans="1:24" ht="15.75" customHeight="1">
      <c r="A86" s="15"/>
      <c r="B86" s="19"/>
      <c r="C86" s="252" t="s">
        <v>232</v>
      </c>
      <c r="D86" s="244"/>
      <c r="E86" s="244"/>
      <c r="F86" s="245"/>
      <c r="G86" s="15"/>
      <c r="H86" s="15"/>
      <c r="I86" s="15"/>
      <c r="J86" s="15"/>
      <c r="K86" s="15"/>
      <c r="L86" s="15"/>
      <c r="M86" s="15"/>
      <c r="N86" s="15"/>
      <c r="O86" s="15"/>
      <c r="P86" s="15"/>
      <c r="Q86" s="15"/>
      <c r="R86" s="15"/>
      <c r="S86" s="15"/>
      <c r="T86" s="15"/>
      <c r="U86" s="15"/>
      <c r="V86" s="15"/>
      <c r="W86" s="15"/>
      <c r="X86" s="15"/>
    </row>
    <row r="87" spans="1:24" ht="15.75" customHeight="1">
      <c r="A87" s="15"/>
      <c r="B87" s="19"/>
      <c r="C87" s="249" t="s">
        <v>2</v>
      </c>
      <c r="D87" s="247"/>
      <c r="E87" s="52">
        <f t="shared" ref="E87:F87" si="4">SUM(E74:E85)</f>
        <v>150000</v>
      </c>
      <c r="F87" s="52">
        <f t="shared" si="4"/>
        <v>150000</v>
      </c>
      <c r="G87" s="15"/>
      <c r="H87" s="15"/>
      <c r="I87" s="15"/>
      <c r="J87" s="15"/>
      <c r="K87" s="15"/>
      <c r="L87" s="15"/>
      <c r="M87" s="15"/>
      <c r="N87" s="15"/>
      <c r="O87" s="15"/>
      <c r="P87" s="15"/>
      <c r="Q87" s="15"/>
      <c r="R87" s="15"/>
      <c r="S87" s="15"/>
      <c r="T87" s="15"/>
      <c r="U87" s="15"/>
      <c r="V87" s="15"/>
      <c r="W87" s="15"/>
      <c r="X87" s="15"/>
    </row>
    <row r="88" spans="1:24" ht="15.75" customHeight="1">
      <c r="A88" s="15"/>
      <c r="B88" s="15"/>
      <c r="C88" s="57"/>
      <c r="D88" s="57"/>
      <c r="E88" s="57"/>
      <c r="F88" s="57"/>
      <c r="G88" s="15"/>
      <c r="H88" s="15"/>
      <c r="I88" s="15"/>
      <c r="J88" s="15"/>
      <c r="K88" s="15"/>
      <c r="L88" s="15"/>
      <c r="M88" s="15"/>
      <c r="N88" s="15"/>
      <c r="O88" s="15"/>
      <c r="P88" s="15"/>
      <c r="Q88" s="15"/>
      <c r="R88" s="15"/>
      <c r="S88" s="15"/>
      <c r="T88" s="15"/>
      <c r="U88" s="15"/>
      <c r="V88" s="15"/>
      <c r="W88" s="15"/>
      <c r="X88" s="15"/>
    </row>
    <row r="89" spans="1:24" ht="21" customHeight="1">
      <c r="A89" s="15"/>
      <c r="B89" s="15"/>
      <c r="C89" s="46" t="s">
        <v>172</v>
      </c>
      <c r="D89" s="47" t="s">
        <v>37</v>
      </c>
      <c r="E89" s="47" t="s">
        <v>38</v>
      </c>
      <c r="F89" s="47" t="s">
        <v>39</v>
      </c>
      <c r="G89" s="15"/>
      <c r="H89" s="15"/>
      <c r="I89" s="15"/>
      <c r="J89" s="15"/>
      <c r="K89" s="15"/>
      <c r="L89" s="15"/>
      <c r="M89" s="15"/>
      <c r="N89" s="15"/>
      <c r="O89" s="15"/>
      <c r="P89" s="15"/>
      <c r="Q89" s="15"/>
      <c r="R89" s="15"/>
      <c r="S89" s="15"/>
      <c r="T89" s="15"/>
      <c r="U89" s="15"/>
      <c r="V89" s="15"/>
      <c r="W89" s="15"/>
      <c r="X89" s="15"/>
    </row>
    <row r="90" spans="1:24" ht="15.75" customHeight="1">
      <c r="A90" s="15"/>
      <c r="B90" s="15"/>
      <c r="C90" s="48">
        <v>95</v>
      </c>
      <c r="D90" s="48" t="s">
        <v>265</v>
      </c>
      <c r="E90" s="54">
        <f>E77</f>
        <v>128000</v>
      </c>
      <c r="F90" s="54"/>
      <c r="G90" s="15"/>
      <c r="H90" s="15"/>
      <c r="I90" s="15"/>
      <c r="J90" s="15"/>
      <c r="K90" s="15"/>
      <c r="L90" s="15"/>
      <c r="M90" s="15"/>
      <c r="N90" s="15"/>
      <c r="O90" s="15"/>
      <c r="P90" s="15"/>
      <c r="Q90" s="15"/>
      <c r="R90" s="15"/>
      <c r="S90" s="15"/>
      <c r="T90" s="15"/>
      <c r="U90" s="15"/>
      <c r="V90" s="15"/>
      <c r="W90" s="15"/>
      <c r="X90" s="15"/>
    </row>
    <row r="91" spans="1:24" ht="15.75" customHeight="1">
      <c r="A91" s="15"/>
      <c r="B91" s="15"/>
      <c r="C91" s="48">
        <v>79</v>
      </c>
      <c r="D91" s="48" t="s">
        <v>260</v>
      </c>
      <c r="E91" s="55"/>
      <c r="F91" s="54">
        <f>E90</f>
        <v>128000</v>
      </c>
      <c r="G91" s="15"/>
      <c r="H91" s="15"/>
      <c r="I91" s="15"/>
      <c r="J91" s="15"/>
      <c r="K91" s="15"/>
      <c r="L91" s="15"/>
      <c r="M91" s="15"/>
      <c r="N91" s="15"/>
      <c r="O91" s="15"/>
      <c r="P91" s="15"/>
      <c r="Q91" s="15"/>
      <c r="R91" s="15"/>
      <c r="S91" s="15"/>
      <c r="T91" s="15"/>
      <c r="U91" s="15"/>
      <c r="V91" s="15"/>
      <c r="W91" s="15"/>
      <c r="X91" s="15"/>
    </row>
    <row r="92" spans="1:24" ht="15.75" customHeight="1">
      <c r="A92" s="15"/>
      <c r="B92" s="15"/>
      <c r="C92" s="252" t="s">
        <v>264</v>
      </c>
      <c r="D92" s="244"/>
      <c r="E92" s="244"/>
      <c r="F92" s="245"/>
      <c r="G92" s="15"/>
      <c r="H92" s="15"/>
      <c r="I92" s="15"/>
      <c r="J92" s="15"/>
      <c r="K92" s="15"/>
      <c r="L92" s="15"/>
      <c r="M92" s="15"/>
      <c r="N92" s="15"/>
      <c r="O92" s="15"/>
      <c r="P92" s="15"/>
      <c r="Q92" s="15"/>
      <c r="R92" s="15"/>
      <c r="S92" s="15"/>
      <c r="T92" s="15"/>
      <c r="U92" s="15"/>
      <c r="V92" s="15"/>
      <c r="W92" s="15"/>
      <c r="X92" s="15"/>
    </row>
    <row r="93" spans="1:24" ht="15.75" customHeight="1">
      <c r="A93" s="15"/>
      <c r="B93" s="15"/>
      <c r="C93" s="249" t="s">
        <v>2</v>
      </c>
      <c r="D93" s="247"/>
      <c r="E93" s="52">
        <f>SUM(E90:E91)</f>
        <v>128000</v>
      </c>
      <c r="F93" s="52">
        <f>SUM(F90:F91)</f>
        <v>128000</v>
      </c>
      <c r="G93" s="15"/>
      <c r="H93" s="15"/>
      <c r="I93" s="15"/>
      <c r="J93" s="15"/>
      <c r="K93" s="15"/>
      <c r="L93" s="15"/>
      <c r="M93" s="15"/>
      <c r="N93" s="15"/>
      <c r="O93" s="15"/>
      <c r="P93" s="15"/>
      <c r="Q93" s="15"/>
      <c r="R93" s="15"/>
      <c r="S93" s="15"/>
      <c r="T93" s="15"/>
      <c r="U93" s="15"/>
      <c r="V93" s="15"/>
      <c r="W93" s="15"/>
      <c r="X93" s="15"/>
    </row>
    <row r="94" spans="1:24" ht="15.75" customHeight="1">
      <c r="A94" s="15"/>
      <c r="B94" s="15"/>
      <c r="C94" s="57"/>
      <c r="D94" s="57"/>
      <c r="E94" s="57"/>
      <c r="F94" s="57"/>
      <c r="G94" s="15"/>
      <c r="H94" s="15"/>
      <c r="I94" s="15"/>
      <c r="J94" s="15"/>
      <c r="K94" s="15"/>
      <c r="L94" s="15"/>
      <c r="M94" s="15"/>
      <c r="N94" s="15"/>
      <c r="O94" s="15"/>
      <c r="P94" s="15"/>
      <c r="Q94" s="15"/>
      <c r="R94" s="15"/>
      <c r="S94" s="15"/>
      <c r="T94" s="15"/>
      <c r="U94" s="15"/>
      <c r="V94" s="15"/>
      <c r="W94" s="15"/>
      <c r="X94" s="15"/>
    </row>
    <row r="95" spans="1:24" ht="15.75" customHeight="1">
      <c r="A95" s="15"/>
      <c r="B95" s="15"/>
      <c r="C95" s="57"/>
      <c r="D95" s="57"/>
      <c r="E95" s="57"/>
      <c r="F95" s="57"/>
      <c r="G95" s="15"/>
      <c r="H95" s="15"/>
      <c r="I95" s="15"/>
      <c r="J95" s="15"/>
      <c r="K95" s="15"/>
      <c r="L95" s="15"/>
      <c r="M95" s="15"/>
      <c r="N95" s="15"/>
      <c r="O95" s="15"/>
      <c r="P95" s="15"/>
      <c r="Q95" s="15"/>
      <c r="R95" s="15"/>
      <c r="S95" s="15"/>
      <c r="T95" s="15"/>
      <c r="U95" s="15"/>
      <c r="V95" s="15"/>
      <c r="W95" s="15"/>
      <c r="X95" s="15"/>
    </row>
    <row r="96" spans="1:24" ht="15.75" customHeight="1">
      <c r="A96" s="15"/>
      <c r="B96" s="31"/>
      <c r="C96" s="46" t="s">
        <v>172</v>
      </c>
      <c r="D96" s="47" t="s">
        <v>37</v>
      </c>
      <c r="E96" s="47" t="s">
        <v>38</v>
      </c>
      <c r="F96" s="47" t="s">
        <v>39</v>
      </c>
      <c r="G96" s="15"/>
      <c r="H96" s="15"/>
      <c r="I96" s="15"/>
      <c r="J96" s="15"/>
      <c r="K96" s="15"/>
      <c r="L96" s="15"/>
      <c r="M96" s="15"/>
      <c r="N96" s="15"/>
      <c r="O96" s="15"/>
      <c r="P96" s="15"/>
      <c r="Q96" s="15"/>
      <c r="R96" s="15"/>
      <c r="S96" s="15"/>
      <c r="T96" s="15"/>
      <c r="U96" s="15"/>
      <c r="V96" s="15"/>
      <c r="W96" s="15"/>
      <c r="X96" s="15"/>
    </row>
    <row r="97" spans="1:24" ht="15.75" customHeight="1">
      <c r="A97" s="15"/>
      <c r="B97" s="31"/>
      <c r="C97" s="48">
        <v>10</v>
      </c>
      <c r="D97" s="48" t="s">
        <v>248</v>
      </c>
      <c r="E97" s="51"/>
      <c r="F97" s="54"/>
      <c r="G97" s="15"/>
      <c r="H97" s="15"/>
      <c r="I97" s="15"/>
      <c r="J97" s="15"/>
      <c r="K97" s="15"/>
      <c r="L97" s="15"/>
      <c r="M97" s="15"/>
      <c r="N97" s="15"/>
      <c r="O97" s="15"/>
      <c r="P97" s="15"/>
      <c r="Q97" s="15"/>
      <c r="R97" s="15"/>
      <c r="S97" s="15"/>
      <c r="T97" s="15"/>
      <c r="U97" s="15"/>
      <c r="V97" s="15"/>
      <c r="W97" s="15"/>
      <c r="X97" s="15"/>
    </row>
    <row r="98" spans="1:24" ht="15.75" customHeight="1">
      <c r="A98" s="15"/>
      <c r="B98" s="15"/>
      <c r="C98" s="51">
        <v>104</v>
      </c>
      <c r="D98" s="51" t="s">
        <v>249</v>
      </c>
      <c r="E98" s="54"/>
      <c r="F98" s="54"/>
      <c r="G98" s="15"/>
      <c r="H98" s="15"/>
      <c r="I98" s="15"/>
      <c r="J98" s="15"/>
      <c r="K98" s="15"/>
      <c r="L98" s="15"/>
      <c r="M98" s="15"/>
      <c r="N98" s="15"/>
      <c r="O98" s="15"/>
      <c r="P98" s="15"/>
      <c r="Q98" s="15"/>
      <c r="R98" s="15"/>
      <c r="S98" s="15"/>
      <c r="T98" s="15"/>
      <c r="U98" s="15"/>
      <c r="V98" s="15"/>
      <c r="W98" s="15"/>
      <c r="X98" s="15"/>
    </row>
    <row r="99" spans="1:24" ht="15.75" customHeight="1">
      <c r="A99" s="15"/>
      <c r="B99" s="15"/>
      <c r="C99" s="51">
        <v>1041</v>
      </c>
      <c r="D99" s="51" t="s">
        <v>197</v>
      </c>
      <c r="E99" s="55">
        <f>E71</f>
        <v>153400</v>
      </c>
      <c r="F99" s="54"/>
      <c r="G99" s="15"/>
      <c r="H99" s="42"/>
      <c r="I99" s="15"/>
      <c r="J99" s="15"/>
      <c r="K99" s="15"/>
      <c r="L99" s="15"/>
      <c r="M99" s="15"/>
      <c r="N99" s="15"/>
      <c r="O99" s="15"/>
      <c r="P99" s="15"/>
      <c r="Q99" s="15"/>
      <c r="R99" s="15"/>
      <c r="S99" s="15"/>
      <c r="T99" s="15"/>
      <c r="U99" s="15"/>
      <c r="V99" s="15"/>
      <c r="W99" s="15"/>
      <c r="X99" s="15"/>
    </row>
    <row r="100" spans="1:24" ht="15.75" customHeight="1">
      <c r="A100" s="15"/>
      <c r="B100" s="31"/>
      <c r="C100" s="48">
        <v>16</v>
      </c>
      <c r="D100" s="48" t="s">
        <v>46</v>
      </c>
      <c r="E100" s="55"/>
      <c r="F100" s="54"/>
      <c r="G100" s="15"/>
      <c r="H100" s="15"/>
      <c r="I100" s="15"/>
      <c r="J100" s="15"/>
      <c r="K100" s="15"/>
      <c r="L100" s="15"/>
      <c r="M100" s="15"/>
      <c r="N100" s="15"/>
      <c r="O100" s="15"/>
      <c r="P100" s="15"/>
      <c r="Q100" s="15"/>
      <c r="R100" s="15"/>
      <c r="S100" s="15"/>
      <c r="T100" s="15"/>
      <c r="U100" s="15"/>
      <c r="V100" s="15"/>
      <c r="W100" s="15"/>
      <c r="X100" s="15"/>
    </row>
    <row r="101" spans="1:24" ht="15.75" customHeight="1">
      <c r="A101" s="15"/>
      <c r="B101" s="15"/>
      <c r="C101" s="51">
        <v>165</v>
      </c>
      <c r="D101" s="51" t="s">
        <v>235</v>
      </c>
      <c r="E101" s="54"/>
      <c r="F101" s="54"/>
      <c r="G101" s="15"/>
      <c r="H101" s="15"/>
      <c r="I101" s="15"/>
      <c r="J101" s="15"/>
      <c r="K101" s="15"/>
      <c r="L101" s="15"/>
      <c r="M101" s="15"/>
      <c r="N101" s="15"/>
      <c r="O101" s="15"/>
      <c r="P101" s="15"/>
      <c r="Q101" s="15"/>
      <c r="R101" s="15"/>
      <c r="S101" s="15"/>
      <c r="T101" s="15"/>
      <c r="U101" s="15"/>
      <c r="V101" s="15"/>
      <c r="W101" s="15"/>
      <c r="X101" s="15"/>
    </row>
    <row r="102" spans="1:24" ht="15.75" customHeight="1">
      <c r="A102" s="15"/>
      <c r="B102" s="15"/>
      <c r="C102" s="51">
        <v>1653</v>
      </c>
      <c r="D102" s="51" t="s">
        <v>218</v>
      </c>
      <c r="E102" s="51"/>
      <c r="F102" s="54">
        <f>F71</f>
        <v>153400</v>
      </c>
      <c r="G102" s="15"/>
      <c r="H102" s="15"/>
      <c r="I102" s="15"/>
      <c r="J102" s="15"/>
      <c r="K102" s="15"/>
      <c r="L102" s="15"/>
      <c r="M102" s="15"/>
      <c r="N102" s="15"/>
      <c r="O102" s="15"/>
      <c r="P102" s="15"/>
      <c r="Q102" s="15"/>
      <c r="R102" s="15"/>
      <c r="S102" s="15"/>
      <c r="T102" s="15"/>
      <c r="U102" s="15"/>
      <c r="V102" s="15"/>
      <c r="W102" s="15"/>
      <c r="X102" s="15"/>
    </row>
    <row r="103" spans="1:24" ht="15.75" customHeight="1">
      <c r="A103" s="15"/>
      <c r="B103" s="19"/>
      <c r="C103" s="252" t="s">
        <v>250</v>
      </c>
      <c r="D103" s="244"/>
      <c r="E103" s="244"/>
      <c r="F103" s="245"/>
      <c r="G103" s="15"/>
      <c r="H103" s="15"/>
      <c r="I103" s="15"/>
      <c r="J103" s="15"/>
      <c r="K103" s="15"/>
      <c r="L103" s="15"/>
      <c r="M103" s="15"/>
      <c r="N103" s="15"/>
      <c r="O103" s="15"/>
      <c r="P103" s="15"/>
      <c r="Q103" s="15"/>
      <c r="R103" s="15"/>
      <c r="S103" s="15"/>
      <c r="T103" s="15"/>
      <c r="U103" s="15"/>
      <c r="V103" s="15"/>
      <c r="W103" s="15"/>
      <c r="X103" s="15"/>
    </row>
    <row r="104" spans="1:24" ht="15.75" customHeight="1">
      <c r="A104" s="15"/>
      <c r="B104" s="19"/>
      <c r="C104" s="249" t="s">
        <v>2</v>
      </c>
      <c r="D104" s="247"/>
      <c r="E104" s="52">
        <f t="shared" ref="E104:F104" si="5">SUM(E97:E102)</f>
        <v>153400</v>
      </c>
      <c r="F104" s="52">
        <f t="shared" si="5"/>
        <v>153400</v>
      </c>
      <c r="G104" s="15"/>
      <c r="H104" s="15"/>
      <c r="I104" s="15"/>
      <c r="J104" s="15"/>
      <c r="K104" s="15"/>
      <c r="L104" s="15"/>
      <c r="M104" s="15"/>
      <c r="N104" s="15"/>
      <c r="O104" s="15"/>
      <c r="P104" s="15"/>
      <c r="Q104" s="15"/>
      <c r="R104" s="15"/>
      <c r="S104" s="15"/>
      <c r="T104" s="15"/>
      <c r="U104" s="15"/>
      <c r="V104" s="15"/>
      <c r="W104" s="15"/>
      <c r="X104" s="15"/>
    </row>
    <row r="105" spans="1:24"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row>
    <row r="106" spans="1:24"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row>
    <row r="107" spans="1:24"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row>
    <row r="108" spans="1:24"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row>
    <row r="109" spans="1:24"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row>
    <row r="110" spans="1:24"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row>
    <row r="111" spans="1:24"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row>
    <row r="112" spans="1:24"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row>
    <row r="113" spans="1:24"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row>
    <row r="114" spans="1:2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row>
    <row r="115" spans="1:24"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row>
    <row r="116" spans="1:24"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row>
    <row r="117" spans="1:24"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row>
    <row r="118" spans="1:24"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row>
    <row r="119" spans="1:24"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row>
    <row r="120" spans="1:24"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row>
    <row r="121" spans="1:24"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row>
    <row r="122" spans="1:24"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row>
    <row r="123" spans="1:24"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row>
    <row r="124" spans="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row>
    <row r="125" spans="1:24"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row>
    <row r="126" spans="1:24"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row>
    <row r="127" spans="1:24"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row>
    <row r="128" spans="1:24"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row>
    <row r="129" spans="1:24"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row>
    <row r="130" spans="1:24"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row>
    <row r="131" spans="1:24"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row>
    <row r="132" spans="1:24"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row>
    <row r="133" spans="1:24"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row>
    <row r="134" spans="1:2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row>
    <row r="135" spans="1:24"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row>
    <row r="136" spans="1:24"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row>
    <row r="137" spans="1:24"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row>
    <row r="138" spans="1:24"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row>
    <row r="139" spans="1:24"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row>
    <row r="140" spans="1:24"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row>
    <row r="141" spans="1:24"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row>
    <row r="142" spans="1:24"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row>
    <row r="143" spans="1:24"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row>
    <row r="144" spans="1:2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row>
    <row r="145" spans="1:24"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row>
    <row r="146" spans="1:24"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row>
    <row r="147" spans="1:24"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row>
    <row r="148" spans="1:24"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row>
    <row r="149" spans="1:24"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row>
    <row r="150" spans="1:24"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row>
    <row r="151" spans="1:24"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row>
    <row r="152" spans="1:24"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row>
    <row r="153" spans="1:24"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row>
    <row r="154" spans="1:2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row>
    <row r="155" spans="1:24"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row>
    <row r="156" spans="1:24"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row>
    <row r="157" spans="1:24"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row>
    <row r="158" spans="1:24"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row>
    <row r="159" spans="1:24"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row>
    <row r="160" spans="1:24"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row>
    <row r="161" spans="1:24"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row>
    <row r="162" spans="1:24"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row>
    <row r="163" spans="1:24"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row>
    <row r="164" spans="1:2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row>
    <row r="165" spans="1:24"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row>
    <row r="166" spans="1:24"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row>
    <row r="167" spans="1:24"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row>
    <row r="168" spans="1:24"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row>
    <row r="169" spans="1:24"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row>
    <row r="170" spans="1:24"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row>
    <row r="171" spans="1:24"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row>
    <row r="172" spans="1:24"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row>
    <row r="173" spans="1:24"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row>
    <row r="174" spans="1:2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row>
    <row r="175" spans="1:24"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row>
    <row r="176" spans="1:24"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row>
    <row r="177" spans="1:24"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row>
    <row r="178" spans="1:24"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row>
    <row r="179" spans="1:24"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row>
    <row r="180" spans="1:24"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row>
    <row r="181" spans="1:24"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row>
    <row r="182" spans="1:24"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row>
    <row r="183" spans="1:24"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row>
    <row r="184" spans="1:2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row>
    <row r="185" spans="1:24"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row>
    <row r="186" spans="1:24"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row>
    <row r="187" spans="1:24"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row>
    <row r="188" spans="1:24"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row>
    <row r="189" spans="1:24"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row>
    <row r="190" spans="1:24"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row>
    <row r="191" spans="1:24"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row>
    <row r="192" spans="1:24"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row>
    <row r="193" spans="1:24"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row>
    <row r="194" spans="1:2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row>
    <row r="195" spans="1:24"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row>
    <row r="196" spans="1:24"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row>
    <row r="197" spans="1:24"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row>
    <row r="198" spans="1:24"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row>
    <row r="199" spans="1:24"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row>
    <row r="200" spans="1:24"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row>
    <row r="201" spans="1:24"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row>
    <row r="202" spans="1:24"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row>
    <row r="203" spans="1:24"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row>
    <row r="204" spans="1:2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row>
    <row r="205" spans="1:24"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row>
    <row r="206" spans="1:24"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row>
    <row r="207" spans="1:24"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row>
    <row r="208" spans="1:24"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row>
    <row r="209" spans="1:24"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row>
    <row r="210" spans="1:24"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row>
    <row r="211" spans="1:24"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row>
    <row r="212" spans="1:24"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row>
    <row r="213" spans="1:24"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row>
    <row r="214" spans="1:2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row>
    <row r="215" spans="1:24"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row>
    <row r="216" spans="1:24"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row>
    <row r="217" spans="1:24"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row>
    <row r="218" spans="1:24"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row>
    <row r="219" spans="1:24"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row>
    <row r="220" spans="1:24"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row>
    <row r="221" spans="1:24"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row>
    <row r="222" spans="1:24"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row>
    <row r="223" spans="1:24"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row>
    <row r="224" spans="1: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row>
    <row r="225" spans="1:24"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row>
    <row r="226" spans="1:24"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row>
    <row r="227" spans="1:24"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row>
    <row r="228" spans="1:24"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row>
    <row r="229" spans="1:24"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row>
    <row r="230" spans="1:24"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row>
    <row r="231" spans="1:24"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row>
    <row r="232" spans="1:24"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row>
    <row r="233" spans="1:24"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row>
    <row r="234" spans="1:2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row>
    <row r="235" spans="1:24"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row>
    <row r="236" spans="1:24"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row>
    <row r="237" spans="1:24"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row>
    <row r="238" spans="1:24"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row>
    <row r="239" spans="1:24"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row>
    <row r="240" spans="1:24"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row>
    <row r="241" spans="1:24"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row>
    <row r="242" spans="1:24"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row>
    <row r="243" spans="1:24"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row>
    <row r="244" spans="1:2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row>
    <row r="245" spans="1:24"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row>
    <row r="246" spans="1:24"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row>
    <row r="247" spans="1:24"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row>
    <row r="248" spans="1:24"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row>
    <row r="249" spans="1:24"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row>
    <row r="250" spans="1:24"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row>
    <row r="251" spans="1:24"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row>
    <row r="252" spans="1:24"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row>
    <row r="253" spans="1:24"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row>
    <row r="254" spans="1:2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row>
    <row r="255" spans="1:24"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row>
    <row r="256" spans="1:24"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row>
    <row r="257" spans="1:24"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row>
    <row r="258" spans="1:24"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row>
    <row r="259" spans="1:24"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row>
    <row r="260" spans="1:24"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row>
    <row r="261" spans="1:24"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row>
    <row r="262" spans="1:24"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row>
    <row r="263" spans="1:24"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row>
    <row r="264" spans="1:2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row>
    <row r="265" spans="1:24"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row>
    <row r="266" spans="1:24"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row>
    <row r="267" spans="1:24"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row>
    <row r="268" spans="1:24"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row>
    <row r="269" spans="1:24"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row>
    <row r="270" spans="1:24"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row>
    <row r="271" spans="1:24"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row>
    <row r="272" spans="1:24"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row>
    <row r="273" spans="1:24"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row>
    <row r="274" spans="1:2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row>
    <row r="275" spans="1:24"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row>
    <row r="276" spans="1:24"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row>
    <row r="277" spans="1:24"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row>
    <row r="278" spans="1:24"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row>
    <row r="279" spans="1:24"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row>
    <row r="280" spans="1:24"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row>
    <row r="281" spans="1:24"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row>
    <row r="282" spans="1:24"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row>
    <row r="283" spans="1:24"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row>
    <row r="284" spans="1:2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row>
    <row r="285" spans="1:24"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row>
    <row r="286" spans="1:24"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row>
    <row r="287" spans="1:24"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row>
    <row r="288" spans="1:24"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row>
    <row r="289" spans="1:24"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row>
    <row r="290" spans="1:24"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row>
    <row r="291" spans="1:24"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row>
    <row r="292" spans="1:24"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row>
    <row r="293" spans="1:24"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row>
    <row r="294" spans="1:2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row>
    <row r="295" spans="1:24"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row>
    <row r="296" spans="1:24"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row>
    <row r="297" spans="1:24"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row>
    <row r="298" spans="1:24"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row>
    <row r="299" spans="1:24"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row>
    <row r="300" spans="1:24"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row>
    <row r="301" spans="1:24"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row>
    <row r="302" spans="1:24"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row>
    <row r="303" spans="1:24"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row>
    <row r="304" spans="1:2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row>
    <row r="305" spans="1:24"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row>
    <row r="306" spans="1:24"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row>
    <row r="307" spans="1:24"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row>
    <row r="308" spans="1:24"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row>
    <row r="309" spans="1:24"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row>
    <row r="310" spans="1:24"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row>
    <row r="311" spans="1:24"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row>
    <row r="312" spans="1:24"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row>
    <row r="313" spans="1:24"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row>
    <row r="314" spans="1:2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row>
    <row r="315" spans="1:24"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row>
    <row r="316" spans="1:24"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row>
    <row r="317" spans="1:24"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row>
    <row r="318" spans="1:24"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row>
    <row r="319" spans="1:24"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row>
    <row r="320" spans="1:24"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row>
    <row r="321" spans="1:24"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row>
    <row r="322" spans="1:24"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row>
    <row r="323" spans="1:24"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row>
    <row r="324" spans="1: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row>
    <row r="325" spans="1:24"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row>
    <row r="326" spans="1:24"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row>
    <row r="327" spans="1:24"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row>
    <row r="328" spans="1:24"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row>
    <row r="329" spans="1:24"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row>
    <row r="330" spans="1:24"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row>
    <row r="331" spans="1:24"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row>
    <row r="332" spans="1:24"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row>
    <row r="333" spans="1:24"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row>
    <row r="334" spans="1:2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row>
    <row r="335" spans="1:24"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row>
    <row r="336" spans="1:24"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row>
    <row r="337" spans="1:24"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row>
    <row r="338" spans="1:24"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row>
    <row r="339" spans="1:24"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row>
    <row r="340" spans="1:24"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row>
    <row r="341" spans="1:24"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row>
    <row r="342" spans="1:24"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row>
    <row r="343" spans="1:24"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row>
    <row r="344" spans="1:2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row>
    <row r="345" spans="1:24"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row>
    <row r="346" spans="1:24"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row>
    <row r="347" spans="1:24"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row>
    <row r="348" spans="1:24"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row>
    <row r="349" spans="1:24"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row>
    <row r="350" spans="1:24"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row>
    <row r="351" spans="1:24"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row>
    <row r="352" spans="1:24"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row>
    <row r="353" spans="1:24"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row>
    <row r="354" spans="1:2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row>
    <row r="355" spans="1:24"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row>
    <row r="356" spans="1:24"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row>
    <row r="357" spans="1:24"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row>
    <row r="358" spans="1:24"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row>
    <row r="359" spans="1:24"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row>
    <row r="360" spans="1:24"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row>
    <row r="361" spans="1:24"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row>
    <row r="362" spans="1:24"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row>
    <row r="363" spans="1:24"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row>
    <row r="364" spans="1:2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row>
    <row r="365" spans="1:24"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row>
    <row r="366" spans="1:24"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row>
    <row r="367" spans="1:24"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row>
    <row r="368" spans="1:24"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row>
    <row r="369" spans="1:24"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row>
    <row r="370" spans="1:24"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row>
    <row r="371" spans="1:24"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row>
    <row r="372" spans="1:24"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row>
    <row r="373" spans="1:24"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row>
    <row r="374" spans="1:2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row>
    <row r="375" spans="1:24"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row>
    <row r="376" spans="1:24"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row>
    <row r="377" spans="1:24"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row>
    <row r="378" spans="1:24"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row>
    <row r="379" spans="1:24"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row>
    <row r="380" spans="1:24"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row>
    <row r="381" spans="1:24"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row>
    <row r="382" spans="1:24"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row>
    <row r="383" spans="1:24"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row>
    <row r="384" spans="1:2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row>
    <row r="385" spans="1:24"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row>
    <row r="386" spans="1:24"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row>
    <row r="387" spans="1:24"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row>
    <row r="388" spans="1:24"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row>
    <row r="389" spans="1:24"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row>
    <row r="390" spans="1:24"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row>
    <row r="391" spans="1:24"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row>
    <row r="392" spans="1:24"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row>
    <row r="393" spans="1:24"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row>
    <row r="394" spans="1:2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row>
    <row r="395" spans="1:24"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row>
    <row r="396" spans="1:24"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row>
    <row r="397" spans="1:24"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row>
    <row r="398" spans="1:24"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row>
    <row r="399" spans="1:24"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row>
    <row r="400" spans="1:24"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row>
    <row r="401" spans="1:24"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row>
    <row r="402" spans="1:24"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row>
    <row r="403" spans="1:24"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row>
    <row r="404" spans="1:2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row>
    <row r="405" spans="1:24"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row>
    <row r="406" spans="1:24"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row>
    <row r="407" spans="1:24"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row>
    <row r="408" spans="1:24"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row>
    <row r="409" spans="1:24"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row>
    <row r="410" spans="1:24"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row>
    <row r="411" spans="1:24"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row>
    <row r="412" spans="1:24"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row>
    <row r="413" spans="1:24"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row>
    <row r="414" spans="1:2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row>
    <row r="415" spans="1:24"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row>
    <row r="416" spans="1:24"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row>
    <row r="417" spans="1:24"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row>
    <row r="418" spans="1:24"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row>
    <row r="419" spans="1:24"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row>
    <row r="420" spans="1:24"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row>
    <row r="421" spans="1:24"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row>
    <row r="422" spans="1:24"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row>
    <row r="423" spans="1:24"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row>
    <row r="424" spans="1: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row>
    <row r="425" spans="1:24"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row>
    <row r="426" spans="1:24"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row>
    <row r="427" spans="1:24"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row>
    <row r="428" spans="1:24"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row>
    <row r="429" spans="1:24"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row>
    <row r="430" spans="1:24"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row>
    <row r="431" spans="1:24"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row>
    <row r="432" spans="1:24"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row>
    <row r="433" spans="1:24"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row>
    <row r="434" spans="1:2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row>
    <row r="435" spans="1:24"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row>
    <row r="436" spans="1:24"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row>
    <row r="437" spans="1:24"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row>
    <row r="438" spans="1:24"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row>
    <row r="439" spans="1:24"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row>
    <row r="440" spans="1:24"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row>
    <row r="441" spans="1:24"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row>
    <row r="442" spans="1:24"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row>
    <row r="443" spans="1:24"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row>
    <row r="444" spans="1:2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row>
    <row r="445" spans="1:24"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row>
    <row r="446" spans="1:24"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row>
    <row r="447" spans="1:24"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row>
    <row r="448" spans="1:24"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row>
    <row r="449" spans="1:24"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row>
    <row r="450" spans="1:24"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row>
    <row r="451" spans="1:24"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row>
    <row r="452" spans="1:24"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row>
    <row r="453" spans="1:24"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row>
    <row r="454" spans="1:2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row>
    <row r="455" spans="1:24"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row>
    <row r="456" spans="1:24"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row>
    <row r="457" spans="1:24"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row>
    <row r="458" spans="1:24"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row>
    <row r="459" spans="1:24"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row>
    <row r="460" spans="1:24"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row>
    <row r="461" spans="1:24"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row>
    <row r="462" spans="1:24"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row>
    <row r="463" spans="1:24"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row>
    <row r="464" spans="1:2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row>
    <row r="465" spans="1:24"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row>
    <row r="466" spans="1:24"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row>
    <row r="467" spans="1:24"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row>
    <row r="468" spans="1:24"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row>
    <row r="469" spans="1:24"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row>
    <row r="470" spans="1:24"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row>
    <row r="471" spans="1:24"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row>
    <row r="472" spans="1:24"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row>
    <row r="473" spans="1:24"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row>
    <row r="474" spans="1:2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row>
    <row r="475" spans="1:24"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row>
    <row r="476" spans="1:24"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row>
    <row r="477" spans="1:24"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row>
    <row r="478" spans="1:24"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row>
    <row r="479" spans="1:24"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row>
    <row r="480" spans="1:24"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row>
    <row r="481" spans="1:24"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row>
    <row r="482" spans="1:24"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row>
    <row r="483" spans="1:24"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row>
    <row r="484" spans="1:2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row>
    <row r="485" spans="1:24"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row>
    <row r="486" spans="1:24"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row>
    <row r="487" spans="1:24"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row>
    <row r="488" spans="1:24"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row>
    <row r="489" spans="1:24"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row>
    <row r="490" spans="1:24"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row>
    <row r="491" spans="1:24"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row>
    <row r="492" spans="1:24"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row>
    <row r="493" spans="1:24"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row>
    <row r="494" spans="1:2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row>
    <row r="495" spans="1:24"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row>
    <row r="496" spans="1:24"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row>
    <row r="497" spans="1:24"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row>
    <row r="498" spans="1:24"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row>
    <row r="499" spans="1:24"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row>
    <row r="500" spans="1:24"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row>
    <row r="501" spans="1:24"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row>
    <row r="502" spans="1:24"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row>
    <row r="503" spans="1:24"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row>
    <row r="504" spans="1:2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row>
    <row r="505" spans="1:24"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row>
    <row r="506" spans="1:24"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row>
    <row r="507" spans="1:24"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row>
    <row r="508" spans="1:24"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row>
    <row r="509" spans="1:24"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row>
    <row r="510" spans="1:24"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row>
    <row r="511" spans="1:24"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row>
    <row r="512" spans="1:24"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row>
    <row r="513" spans="1:24"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row>
    <row r="514" spans="1:2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row>
    <row r="515" spans="1:24"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row>
    <row r="516" spans="1:24"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row>
    <row r="517" spans="1:24"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row>
    <row r="518" spans="1:24"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row>
    <row r="519" spans="1:24"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row>
    <row r="520" spans="1:24"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row>
    <row r="521" spans="1:24"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row>
    <row r="522" spans="1:24"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row>
    <row r="523" spans="1:24"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row>
    <row r="524" spans="1: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row>
    <row r="525" spans="1:24"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row>
    <row r="526" spans="1:24"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row>
    <row r="527" spans="1:24"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row>
    <row r="528" spans="1:24"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row>
    <row r="529" spans="1:24"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row>
    <row r="530" spans="1:24"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row>
    <row r="531" spans="1:24"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row>
    <row r="532" spans="1:24"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row>
    <row r="533" spans="1:24"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row>
    <row r="534" spans="1:2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row>
    <row r="535" spans="1:24"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row>
    <row r="536" spans="1:24"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row>
    <row r="537" spans="1:24"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row>
    <row r="538" spans="1:24"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row>
    <row r="539" spans="1:24"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row>
    <row r="540" spans="1:24"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row>
    <row r="541" spans="1:24"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row>
    <row r="542" spans="1:24"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row>
    <row r="543" spans="1:24"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row>
    <row r="544" spans="1:2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row>
    <row r="545" spans="1:24"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row>
    <row r="546" spans="1:24"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row>
    <row r="547" spans="1:24"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row>
    <row r="548" spans="1:24"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row>
    <row r="549" spans="1:24"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row>
    <row r="550" spans="1:24"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row>
    <row r="551" spans="1:24"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row>
    <row r="552" spans="1:24"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row>
    <row r="553" spans="1:24"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row>
    <row r="554" spans="1:2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row>
    <row r="555" spans="1:24"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row>
    <row r="556" spans="1:24"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row>
    <row r="557" spans="1:24"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row>
    <row r="558" spans="1:24"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row>
    <row r="559" spans="1:24"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row>
    <row r="560" spans="1:24"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row>
    <row r="561" spans="1:24"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row>
    <row r="562" spans="1:24"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row>
    <row r="563" spans="1:24"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row>
    <row r="564" spans="1:2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row>
    <row r="565" spans="1:24"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row>
    <row r="566" spans="1:24"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row>
    <row r="567" spans="1:24"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row>
    <row r="568" spans="1:24"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row>
    <row r="569" spans="1:24"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row>
    <row r="570" spans="1:24"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row>
    <row r="571" spans="1:24"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row>
    <row r="572" spans="1:24"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row>
    <row r="573" spans="1:24"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row>
    <row r="574" spans="1:2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row>
    <row r="575" spans="1:24"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row>
    <row r="576" spans="1:24"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row>
    <row r="577" spans="1:24"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row>
    <row r="578" spans="1:24"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row>
    <row r="579" spans="1:24"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row>
    <row r="580" spans="1:24"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row>
    <row r="581" spans="1:24"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row>
    <row r="582" spans="1:24"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row>
    <row r="583" spans="1:24"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row>
    <row r="584" spans="1:2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row>
    <row r="585" spans="1:24"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row>
    <row r="586" spans="1:24"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row>
    <row r="587" spans="1:24"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row>
    <row r="588" spans="1:24"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row>
    <row r="589" spans="1:24"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row>
    <row r="590" spans="1:24"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row>
    <row r="591" spans="1:24"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row>
    <row r="592" spans="1:24"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row>
    <row r="593" spans="1:24"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row>
    <row r="594" spans="1:2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row>
    <row r="595" spans="1:24"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row>
    <row r="596" spans="1:24"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row>
    <row r="597" spans="1:24"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row>
    <row r="598" spans="1:24"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row>
    <row r="599" spans="1:24"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row>
    <row r="600" spans="1:24"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row>
    <row r="601" spans="1:24"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row>
    <row r="602" spans="1:24"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row>
    <row r="603" spans="1:24"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row>
    <row r="604" spans="1:2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row>
    <row r="605" spans="1:24"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row>
    <row r="606" spans="1:24"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row>
    <row r="607" spans="1:24"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row>
    <row r="608" spans="1:24"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row>
    <row r="609" spans="1:24"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row>
    <row r="610" spans="1:24"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row>
    <row r="611" spans="1:24"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row>
    <row r="612" spans="1:24"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row>
    <row r="613" spans="1:24"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row>
    <row r="614" spans="1:2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row>
    <row r="615" spans="1:24"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row>
    <row r="616" spans="1:24"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row>
    <row r="617" spans="1:24"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row>
    <row r="618" spans="1:24"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row>
    <row r="619" spans="1:24"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row>
    <row r="620" spans="1:24"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row>
    <row r="621" spans="1:24"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row>
    <row r="622" spans="1:24"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row>
    <row r="623" spans="1:24"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row>
    <row r="624" spans="1: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row>
    <row r="625" spans="1:24"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row>
    <row r="626" spans="1:24"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row>
    <row r="627" spans="1:24"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row>
    <row r="628" spans="1:24"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row>
    <row r="629" spans="1:24"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row>
    <row r="630" spans="1:24"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row>
    <row r="631" spans="1:24"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row>
    <row r="632" spans="1:24"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row>
    <row r="633" spans="1:24"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row>
    <row r="634" spans="1:2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row>
    <row r="635" spans="1:24"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row>
    <row r="636" spans="1:24"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row>
    <row r="637" spans="1:24"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row>
    <row r="638" spans="1:24"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row>
    <row r="639" spans="1:24"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row>
    <row r="640" spans="1:24"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row>
    <row r="641" spans="1:24"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row>
    <row r="642" spans="1:24"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row>
    <row r="643" spans="1:24"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row>
    <row r="644" spans="1:2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row>
    <row r="645" spans="1:24"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row>
    <row r="646" spans="1:24"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row>
    <row r="647" spans="1:24"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row>
    <row r="648" spans="1:24"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row>
    <row r="649" spans="1:24"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row>
    <row r="650" spans="1:24"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row>
    <row r="651" spans="1:24"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row>
    <row r="652" spans="1:24"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row>
    <row r="653" spans="1:24"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row>
    <row r="654" spans="1:2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row>
    <row r="655" spans="1:24"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row>
    <row r="656" spans="1:24"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row>
    <row r="657" spans="1:24"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row>
    <row r="658" spans="1:24"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row>
    <row r="659" spans="1:24"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row>
    <row r="660" spans="1:24"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row>
    <row r="661" spans="1:24"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row>
    <row r="662" spans="1:24"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row>
    <row r="663" spans="1:24"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row>
    <row r="664" spans="1:2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row>
    <row r="665" spans="1:24"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row>
    <row r="666" spans="1:24"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row>
    <row r="667" spans="1:24"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row>
    <row r="668" spans="1:24"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row>
    <row r="669" spans="1:24"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row>
    <row r="670" spans="1:24"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row>
    <row r="671" spans="1:24"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row>
    <row r="672" spans="1:24"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row>
    <row r="673" spans="1:24"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row>
    <row r="674" spans="1:2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row>
    <row r="675" spans="1:24"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row>
    <row r="676" spans="1:24"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row>
    <row r="677" spans="1:24"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row>
    <row r="678" spans="1:24"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row>
    <row r="679" spans="1:24"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row>
    <row r="680" spans="1:24"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row>
    <row r="681" spans="1:24"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row>
    <row r="682" spans="1:24"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row>
    <row r="683" spans="1:24"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row>
    <row r="684" spans="1:2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row>
    <row r="685" spans="1:24"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row>
    <row r="686" spans="1:24"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row>
    <row r="687" spans="1:24"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row>
    <row r="688" spans="1:24"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row>
    <row r="689" spans="1:24"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row>
    <row r="690" spans="1:24"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row>
    <row r="691" spans="1:24"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row>
    <row r="692" spans="1:24"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row>
    <row r="693" spans="1:24"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row>
    <row r="694" spans="1:2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row>
    <row r="695" spans="1:24"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row>
    <row r="696" spans="1:24"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row>
    <row r="697" spans="1:24"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row>
    <row r="698" spans="1:24"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row>
    <row r="699" spans="1:24"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row>
    <row r="700" spans="1:24"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row>
    <row r="701" spans="1:24"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row>
    <row r="702" spans="1:24"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row>
    <row r="703" spans="1:24"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row>
    <row r="704" spans="1:2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row>
    <row r="705" spans="1:24"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row>
    <row r="706" spans="1:24"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row>
    <row r="707" spans="1:24"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row>
    <row r="708" spans="1:24"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row>
    <row r="709" spans="1:24"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row>
    <row r="710" spans="1:24"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row>
    <row r="711" spans="1:24"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row>
    <row r="712" spans="1:24"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row>
    <row r="713" spans="1:24"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row>
    <row r="714" spans="1:2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row>
    <row r="715" spans="1:24"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row>
    <row r="716" spans="1:24"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row>
    <row r="717" spans="1:24"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row>
    <row r="718" spans="1:24"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row>
    <row r="719" spans="1:24"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row>
    <row r="720" spans="1:24"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row>
    <row r="721" spans="1:24"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row>
    <row r="722" spans="1:24"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row>
    <row r="723" spans="1:24"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row>
    <row r="724" spans="1: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row>
    <row r="725" spans="1:24"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row>
    <row r="726" spans="1:24"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row>
    <row r="727" spans="1:24"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row>
    <row r="728" spans="1:24"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row>
    <row r="729" spans="1:24"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row>
    <row r="730" spans="1:24"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row>
    <row r="731" spans="1:24"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row>
    <row r="732" spans="1:24"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row>
    <row r="733" spans="1:24"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row>
    <row r="734" spans="1:2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row>
    <row r="735" spans="1:24"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row>
    <row r="736" spans="1:24"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row>
    <row r="737" spans="1:24"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row>
    <row r="738" spans="1:24"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row>
    <row r="739" spans="1:24"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row>
    <row r="740" spans="1:24"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row>
    <row r="741" spans="1:24"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row>
    <row r="742" spans="1:24"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row>
    <row r="743" spans="1:24"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row>
    <row r="744" spans="1:2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row>
    <row r="745" spans="1:24"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row>
    <row r="746" spans="1:24"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row>
    <row r="747" spans="1:24"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row>
    <row r="748" spans="1:24"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row>
    <row r="749" spans="1:24"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row>
    <row r="750" spans="1:24"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row>
    <row r="751" spans="1:24"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row>
    <row r="752" spans="1:24"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row>
    <row r="753" spans="1:24"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row>
    <row r="754" spans="1:2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row>
    <row r="755" spans="1:24"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row>
    <row r="756" spans="1:24"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row>
    <row r="757" spans="1:24"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row>
    <row r="758" spans="1:24"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row>
    <row r="759" spans="1:24"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row>
    <row r="760" spans="1:24"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row>
    <row r="761" spans="1:24"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row>
    <row r="762" spans="1:24"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row>
    <row r="763" spans="1:24"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row>
    <row r="764" spans="1:2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row>
    <row r="765" spans="1:24"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row>
    <row r="766" spans="1:24"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row>
    <row r="767" spans="1:24"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row>
    <row r="768" spans="1:24"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row>
    <row r="769" spans="1:24"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row>
    <row r="770" spans="1:24"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row>
    <row r="771" spans="1:24"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row>
    <row r="772" spans="1:24"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row>
    <row r="773" spans="1:24"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row>
    <row r="774" spans="1:2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row>
    <row r="775" spans="1:24"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row>
    <row r="776" spans="1:24"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row>
    <row r="777" spans="1:24"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row>
    <row r="778" spans="1:24"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row>
    <row r="779" spans="1:24"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row>
    <row r="780" spans="1:24"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row>
    <row r="781" spans="1:24"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row>
    <row r="782" spans="1:24"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row>
    <row r="783" spans="1:24"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row>
    <row r="784" spans="1:2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row>
    <row r="785" spans="1:24"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row>
    <row r="786" spans="1:24"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row>
    <row r="787" spans="1:24"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row>
    <row r="788" spans="1:24"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row>
    <row r="789" spans="1:24"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row>
    <row r="790" spans="1:24"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row>
    <row r="791" spans="1:24"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row>
    <row r="792" spans="1:24"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row>
    <row r="793" spans="1:24"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row>
    <row r="794" spans="1:2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row>
    <row r="795" spans="1:24"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row>
    <row r="796" spans="1:24"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row>
    <row r="797" spans="1:24"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row>
    <row r="798" spans="1:24"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row>
    <row r="799" spans="1:24"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row>
    <row r="800" spans="1:24"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row>
    <row r="801" spans="1:24"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row>
    <row r="802" spans="1:24"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row>
    <row r="803" spans="1:24"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row>
    <row r="804" spans="1:2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row>
    <row r="805" spans="1:24"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row>
    <row r="806" spans="1:24"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row>
    <row r="807" spans="1:24"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row>
    <row r="808" spans="1:24"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row>
    <row r="809" spans="1:24"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row>
    <row r="810" spans="1:24"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row>
    <row r="811" spans="1:24"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row>
    <row r="812" spans="1:24"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row>
    <row r="813" spans="1:24"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row>
    <row r="814" spans="1:2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row>
    <row r="815" spans="1:24"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row>
    <row r="816" spans="1:24"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row>
    <row r="817" spans="1:24"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row>
    <row r="818" spans="1:24"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row>
    <row r="819" spans="1:24"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row>
    <row r="820" spans="1:24"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row>
    <row r="821" spans="1:24"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row>
    <row r="822" spans="1:24"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row>
    <row r="823" spans="1:24"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row>
    <row r="824" spans="1: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row>
    <row r="825" spans="1:24"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row>
    <row r="826" spans="1:24"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row>
    <row r="827" spans="1:24"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row>
    <row r="828" spans="1:24"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row>
    <row r="829" spans="1:24"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row>
    <row r="830" spans="1:24"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row>
    <row r="831" spans="1:24"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row>
    <row r="832" spans="1:24"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row>
    <row r="833" spans="1:24"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row>
    <row r="834" spans="1:2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row>
    <row r="835" spans="1:24"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row>
    <row r="836" spans="1:24"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row>
    <row r="837" spans="1:24"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row>
    <row r="838" spans="1:24"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row>
    <row r="839" spans="1:24"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row>
    <row r="840" spans="1:24"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row>
    <row r="841" spans="1:24"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row>
    <row r="842" spans="1:24"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row>
    <row r="843" spans="1:24"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row>
    <row r="844" spans="1:2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row>
    <row r="845" spans="1:24"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row>
    <row r="846" spans="1:24"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row>
    <row r="847" spans="1:24"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row>
    <row r="848" spans="1:24"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row>
    <row r="849" spans="1:24"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row>
    <row r="850" spans="1:24"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row>
    <row r="851" spans="1:24"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row>
    <row r="852" spans="1:24"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row>
    <row r="853" spans="1:24"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row>
    <row r="854" spans="1:2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row>
    <row r="855" spans="1:24"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row>
    <row r="856" spans="1:24"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row>
    <row r="857" spans="1:24"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row>
    <row r="858" spans="1:24"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row>
    <row r="859" spans="1:24"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row>
    <row r="860" spans="1:24"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row>
    <row r="861" spans="1:24"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row>
    <row r="862" spans="1:24"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row>
    <row r="863" spans="1:24"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row>
    <row r="864" spans="1:2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row>
    <row r="865" spans="1:24"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row>
    <row r="866" spans="1:24"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row>
    <row r="867" spans="1:24"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row>
    <row r="868" spans="1:24"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row>
    <row r="869" spans="1:24"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row>
    <row r="870" spans="1:24"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row>
    <row r="871" spans="1:24"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row>
    <row r="872" spans="1:24"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row>
    <row r="873" spans="1:24"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row>
    <row r="874" spans="1:2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row>
    <row r="875" spans="1:24"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row>
    <row r="876" spans="1:24"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row>
    <row r="877" spans="1:24"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row>
    <row r="878" spans="1:24"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row>
    <row r="879" spans="1:24"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row>
    <row r="880" spans="1:24"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row>
    <row r="881" spans="1:24"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row>
    <row r="882" spans="1:24"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row>
    <row r="883" spans="1:24"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row>
    <row r="884" spans="1:2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row>
    <row r="885" spans="1:24"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row>
    <row r="886" spans="1:24"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row>
    <row r="887" spans="1:24"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row>
    <row r="888" spans="1:24"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row>
    <row r="889" spans="1:24"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row>
    <row r="890" spans="1:24"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row>
    <row r="891" spans="1:24"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row>
    <row r="892" spans="1:24"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row>
    <row r="893" spans="1:24"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row>
    <row r="894" spans="1:2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row>
    <row r="895" spans="1:24"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row>
    <row r="896" spans="1:24"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row>
    <row r="897" spans="1:24"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row>
    <row r="898" spans="1:24"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row>
    <row r="899" spans="1:24"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row>
    <row r="900" spans="1:24"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row>
    <row r="901" spans="1:24"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row>
    <row r="902" spans="1:24"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row>
    <row r="903" spans="1:24"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row>
    <row r="904" spans="1:2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row>
    <row r="905" spans="1:24"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row>
    <row r="906" spans="1:24"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row>
    <row r="907" spans="1:24"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row>
    <row r="908" spans="1:24"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row>
    <row r="909" spans="1:24"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row>
    <row r="910" spans="1:24"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row>
    <row r="911" spans="1:24"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row>
    <row r="912" spans="1:24"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row>
    <row r="913" spans="1:24"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row>
    <row r="914" spans="1:2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row>
    <row r="915" spans="1:24"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row>
    <row r="916" spans="1:24"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row>
    <row r="917" spans="1:24"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row>
    <row r="918" spans="1:24"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row>
    <row r="919" spans="1:24"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row>
    <row r="920" spans="1:24"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row>
    <row r="921" spans="1:24"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row>
    <row r="922" spans="1:24"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row>
    <row r="923" spans="1:24"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row>
    <row r="924" spans="1: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row>
    <row r="925" spans="1:24"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row>
    <row r="926" spans="1:24"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row>
    <row r="927" spans="1:24"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row>
    <row r="928" spans="1:24"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row>
    <row r="929" spans="1:24"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row>
    <row r="930" spans="1:24"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row>
    <row r="931" spans="1:24"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row>
    <row r="932" spans="1:24"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row>
    <row r="933" spans="1:24"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row>
    <row r="934" spans="1:2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row>
    <row r="935" spans="1:24"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row>
    <row r="936" spans="1:24"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row>
    <row r="937" spans="1:24"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row>
    <row r="938" spans="1:24"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row>
    <row r="939" spans="1:24"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row>
    <row r="940" spans="1:24"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row>
    <row r="941" spans="1:24"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row>
    <row r="942" spans="1:24"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row>
    <row r="943" spans="1:24"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row>
    <row r="944" spans="1:2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row>
    <row r="945" spans="1:24"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row>
    <row r="946" spans="1:24"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row>
    <row r="947" spans="1:24"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row>
    <row r="948" spans="1:24"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row>
    <row r="949" spans="1:24"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row>
    <row r="950" spans="1:24"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row>
    <row r="951" spans="1:24"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row>
    <row r="952" spans="1:24"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row>
    <row r="953" spans="1:24"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row>
    <row r="954" spans="1:2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row>
    <row r="955" spans="1:24"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row>
    <row r="956" spans="1:24"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row>
    <row r="957" spans="1:24"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row>
    <row r="958" spans="1:24"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row>
    <row r="959" spans="1:24"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row>
    <row r="960" spans="1:24"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row>
    <row r="961" spans="1:24"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row>
    <row r="962" spans="1:24"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row>
    <row r="963" spans="1:24"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row>
    <row r="964" spans="1:2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row>
    <row r="965" spans="1:24"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row>
    <row r="966" spans="1:24"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row>
    <row r="967" spans="1:24"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row>
    <row r="968" spans="1:24"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row>
    <row r="969" spans="1:24"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row>
    <row r="970" spans="1:24"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row>
    <row r="971" spans="1:24"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row>
    <row r="972" spans="1:24"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row>
    <row r="973" spans="1:24"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row>
    <row r="974" spans="1:2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row>
    <row r="975" spans="1:24"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row>
    <row r="976" spans="1:24"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row>
    <row r="977" spans="1:24"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row>
    <row r="978" spans="1:24"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row>
    <row r="979" spans="1:24"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row>
    <row r="980" spans="1:24"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row>
    <row r="981" spans="1:24"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row>
    <row r="982" spans="1:24"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row>
    <row r="983" spans="1:24"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row>
    <row r="984" spans="1:2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row>
    <row r="985" spans="1:24"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row>
    <row r="986" spans="1:24"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row>
    <row r="987" spans="1:24"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row>
    <row r="988" spans="1:24"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row>
    <row r="989" spans="1:24"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row>
    <row r="990" spans="1:24"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row>
    <row r="991" spans="1:24"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row>
    <row r="992" spans="1:24"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row>
    <row r="993" spans="1:24"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row>
    <row r="994" spans="1:2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row>
    <row r="995" spans="1:24"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row>
    <row r="996" spans="1:24"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row>
    <row r="997" spans="1:24"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row>
    <row r="998" spans="1:24"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row>
    <row r="999" spans="1:24"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row>
    <row r="1000" spans="1:24"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row>
    <row r="1001" spans="1:24"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row>
    <row r="1002" spans="1:24"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row>
    <row r="1003" spans="1:24" ht="15.7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row>
    <row r="1004" spans="1:24" ht="15.7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row>
    <row r="1005" spans="1:24" ht="15.75" customHeight="1">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row>
    <row r="1006" spans="1:24" ht="15.75" customHeight="1">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row>
    <row r="1007" spans="1:24" ht="15.75" customHeight="1">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row>
    <row r="1008" spans="1:24" ht="15.75" customHeight="1">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row>
    <row r="1009" spans="1:24" ht="15.75" customHeight="1">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row>
    <row r="1010" spans="1:24" ht="15.75" customHeight="1">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row>
    <row r="1011" spans="1:24" ht="15.75" customHeight="1">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row>
    <row r="1012" spans="1:24" ht="15.75" customHeight="1">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row>
    <row r="1013" spans="1:24" ht="15.75" customHeight="1">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row>
    <row r="1014" spans="1:24" ht="15.75" customHeight="1">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row>
    <row r="1015" spans="1:24" ht="15.75" customHeight="1">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row>
    <row r="1016" spans="1:24" ht="15.75" customHeight="1">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row>
    <row r="1017" spans="1:24" ht="15.75" customHeight="1">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row>
    <row r="1018" spans="1:24" ht="15.75" customHeight="1">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row>
    <row r="1019" spans="1:24" ht="15.75" customHeight="1">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row>
    <row r="1020" spans="1:24" ht="15.75" customHeight="1">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row>
    <row r="1021" spans="1:24" ht="15.75" customHeight="1">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row>
  </sheetData>
  <mergeCells count="22">
    <mergeCell ref="C87:D87"/>
    <mergeCell ref="C103:F103"/>
    <mergeCell ref="C104:D104"/>
    <mergeCell ref="H39:I39"/>
    <mergeCell ref="H42:I42"/>
    <mergeCell ref="C43:F43"/>
    <mergeCell ref="H43:I43"/>
    <mergeCell ref="C44:D44"/>
    <mergeCell ref="C56:F56"/>
    <mergeCell ref="C57:D57"/>
    <mergeCell ref="C92:F92"/>
    <mergeCell ref="C93:D93"/>
    <mergeCell ref="C31:D31"/>
    <mergeCell ref="H38:I38"/>
    <mergeCell ref="C70:F70"/>
    <mergeCell ref="C71:D71"/>
    <mergeCell ref="C86:F86"/>
    <mergeCell ref="D3:F3"/>
    <mergeCell ref="C5:G11"/>
    <mergeCell ref="H20:I20"/>
    <mergeCell ref="H21:I21"/>
    <mergeCell ref="C30:F3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Hoja2</vt:lpstr>
      <vt:lpstr>NIC 2</vt:lpstr>
      <vt:lpstr>NIC38</vt:lpstr>
      <vt:lpstr>NIC 16</vt:lpstr>
      <vt:lpstr>NIIF 16</vt:lpstr>
      <vt:lpstr>NIC 40</vt:lpstr>
      <vt:lpstr>NIC 36</vt:lpstr>
      <vt:lpstr>NIC 37</vt:lpstr>
      <vt:lpstr>NIIF 15</vt:lpstr>
      <vt:lpstr>NIC 41</vt:lpstr>
      <vt:lpstr>NIIF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Gasdaly Margot Correa Guerrero</dc:creator>
  <cp:lastModifiedBy>mr.rios536@gmail.com</cp:lastModifiedBy>
  <dcterms:created xsi:type="dcterms:W3CDTF">2023-07-05T07:35:24Z</dcterms:created>
  <dcterms:modified xsi:type="dcterms:W3CDTF">2025-06-23T01:19:04Z</dcterms:modified>
</cp:coreProperties>
</file>