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Controller list" sheetId="2" r:id="rId2"/>
  </sheets>
  <calcPr calcId="152511"/>
</workbook>
</file>

<file path=xl/calcChain.xml><?xml version="1.0" encoding="utf-8"?>
<calcChain xmlns="http://schemas.openxmlformats.org/spreadsheetml/2006/main">
  <c r="D12" i="1" l="1"/>
  <c r="D3" i="1"/>
  <c r="C12" i="1"/>
  <c r="D11" i="1"/>
  <c r="C11" i="1"/>
  <c r="D10" i="1" l="1"/>
  <c r="C10" i="1"/>
  <c r="D9" i="1"/>
  <c r="C9" i="1"/>
  <c r="C8" i="1"/>
  <c r="D8" i="1"/>
  <c r="D7" i="1"/>
  <c r="C7" i="1"/>
  <c r="D6" i="1"/>
  <c r="F2" i="1" s="1"/>
  <c r="C6" i="1"/>
  <c r="E2" i="1" s="1"/>
  <c r="D5" i="1"/>
  <c r="C5" i="1"/>
  <c r="D4" i="1"/>
  <c r="C4" i="1"/>
  <c r="C3" i="1"/>
  <c r="C2" i="1"/>
</calcChain>
</file>

<file path=xl/sharedStrings.xml><?xml version="1.0" encoding="utf-8"?>
<sst xmlns="http://schemas.openxmlformats.org/spreadsheetml/2006/main" count="19" uniqueCount="19">
  <si>
    <t>ESTIMATE</t>
  </si>
  <si>
    <t>REAL</t>
  </si>
  <si>
    <t>GPRS MODULE
with SIM holder
&amp; Buck regulator</t>
  </si>
  <si>
    <t>ATMEGA1280- ALL SERIES</t>
  </si>
  <si>
    <t>ATMEGA2560- ALL SERIES</t>
  </si>
  <si>
    <t>ATMEGA64 -ALL SERIES</t>
  </si>
  <si>
    <t>ATMEGA328- ALL SERIES</t>
  </si>
  <si>
    <t>2* 4-20mA</t>
  </si>
  <si>
    <t>1* Ac curent</t>
  </si>
  <si>
    <t>Required</t>
  </si>
  <si>
    <t>rs-485 (OPTIONAL)</t>
  </si>
  <si>
    <t>Digital Input (OPTIONAL)</t>
  </si>
  <si>
    <t>RS-232 (USART + SPI)</t>
  </si>
  <si>
    <t>LED</t>
  </si>
  <si>
    <t>BUTTON</t>
  </si>
  <si>
    <t>BOX</t>
  </si>
  <si>
    <t>MAIN PCB</t>
  </si>
  <si>
    <t>GPRS MODULE PCB</t>
  </si>
  <si>
    <t>Controller 32kB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</si>
</sst>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/>
    <xf numFmtId="0" fontId="0" fillId="0" borderId="0" xfId="0" applyAlignment="1">
      <alignment wrapText="1"/>
    </xf>
    <xf numFmtId="4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3" sqref="D13"/>
    </sheetView>
  </sheetViews>
  <sheetFormatPr defaultRowHeight="15" x14ac:dyDescent="0.25"/>
  <cols>
    <col min="1" max="1" width="23.28515625" bestFit="1" customWidth="1"/>
    <col min="2" max="2" width="9.140625" style="4" bestFit="1" customWidth="1"/>
    <col min="3" max="3" width="9.5703125" style="3" bestFit="1" customWidth="1"/>
    <col min="4" max="4" width="9" style="3" bestFit="1" customWidth="1"/>
    <col min="5" max="5" width="10.5703125" bestFit="1" customWidth="1"/>
  </cols>
  <sheetData>
    <row r="1" spans="1:6" x14ac:dyDescent="0.25">
      <c r="B1" s="4" t="s">
        <v>9</v>
      </c>
      <c r="C1" s="3" t="s">
        <v>0</v>
      </c>
      <c r="D1" s="3" t="s">
        <v>1</v>
      </c>
    </row>
    <row r="2" spans="1:6" x14ac:dyDescent="0.25">
      <c r="A2" t="s">
        <v>18</v>
      </c>
      <c r="B2" s="4">
        <v>1</v>
      </c>
      <c r="C2" s="3">
        <f>B2*400</f>
        <v>400</v>
      </c>
      <c r="D2" s="3">
        <v>400</v>
      </c>
      <c r="E2" s="1">
        <f>SUM(C:C)</f>
        <v>1042.9000000000001</v>
      </c>
      <c r="F2" s="1">
        <f>SUM(D:D)</f>
        <v>837.19999999999993</v>
      </c>
    </row>
    <row r="3" spans="1:6" ht="45" x14ac:dyDescent="0.25">
      <c r="A3" s="2" t="s">
        <v>2</v>
      </c>
      <c r="B3" s="5">
        <v>1</v>
      </c>
      <c r="C3" s="3">
        <f>B3*(400+70)</f>
        <v>470</v>
      </c>
      <c r="D3" s="3">
        <f>B3*(280+(3+12+2+20+3))</f>
        <v>320</v>
      </c>
    </row>
    <row r="4" spans="1:6" x14ac:dyDescent="0.25">
      <c r="A4" t="s">
        <v>7</v>
      </c>
      <c r="B4" s="4">
        <v>2</v>
      </c>
      <c r="C4" s="3">
        <f>B4*0.25</f>
        <v>0.5</v>
      </c>
      <c r="D4" s="3">
        <f>B4*0.2</f>
        <v>0.4</v>
      </c>
    </row>
    <row r="5" spans="1:6" x14ac:dyDescent="0.25">
      <c r="A5" t="s">
        <v>8</v>
      </c>
      <c r="B5" s="4">
        <v>1</v>
      </c>
      <c r="C5" s="3">
        <f>B5*(35+5*0.2+2)</f>
        <v>38</v>
      </c>
      <c r="D5" s="3">
        <f>B5*(25+5*0.2+2)</f>
        <v>28</v>
      </c>
    </row>
    <row r="6" spans="1:6" x14ac:dyDescent="0.25">
      <c r="A6" t="s">
        <v>10</v>
      </c>
      <c r="B6" s="4">
        <v>0</v>
      </c>
      <c r="C6" s="3">
        <f>B6*(30+7*0.2)</f>
        <v>0</v>
      </c>
      <c r="D6" s="3">
        <f>B6*(25+7*0.2)</f>
        <v>0</v>
      </c>
    </row>
    <row r="7" spans="1:6" x14ac:dyDescent="0.25">
      <c r="A7" t="s">
        <v>11</v>
      </c>
      <c r="B7" s="4">
        <v>1</v>
      </c>
      <c r="C7" s="3">
        <f>B7*(2*0.2)</f>
        <v>0.4</v>
      </c>
      <c r="D7" s="3">
        <f>B7*(2*0.2)</f>
        <v>0.4</v>
      </c>
    </row>
    <row r="8" spans="1:6" x14ac:dyDescent="0.25">
      <c r="A8" t="s">
        <v>12</v>
      </c>
      <c r="B8" s="4">
        <v>1</v>
      </c>
      <c r="C8" s="3">
        <f>B8*(16+20+5*1)</f>
        <v>41</v>
      </c>
      <c r="D8" s="3">
        <f>B8*(7+18+5*1)</f>
        <v>30</v>
      </c>
    </row>
    <row r="9" spans="1:6" x14ac:dyDescent="0.25">
      <c r="A9" t="s">
        <v>13</v>
      </c>
      <c r="B9" s="4">
        <v>8</v>
      </c>
      <c r="C9" s="3">
        <f>B9*1</f>
        <v>8</v>
      </c>
      <c r="D9" s="3">
        <f>B9*0.8</f>
        <v>6.4</v>
      </c>
    </row>
    <row r="10" spans="1:6" x14ac:dyDescent="0.25">
      <c r="A10" t="s">
        <v>14</v>
      </c>
      <c r="B10" s="4">
        <v>2</v>
      </c>
      <c r="C10" s="3">
        <f>B10*5</f>
        <v>10</v>
      </c>
      <c r="D10" s="3">
        <f>B10*2</f>
        <v>4</v>
      </c>
    </row>
    <row r="11" spans="1:6" x14ac:dyDescent="0.25">
      <c r="A11" t="s">
        <v>16</v>
      </c>
      <c r="B11" s="4">
        <v>1</v>
      </c>
      <c r="C11" s="3">
        <f>B11*50</f>
        <v>50</v>
      </c>
      <c r="D11" s="3">
        <f>B11*33</f>
        <v>33</v>
      </c>
    </row>
    <row r="12" spans="1:6" x14ac:dyDescent="0.25">
      <c r="A12" t="s">
        <v>17</v>
      </c>
      <c r="B12" s="4">
        <v>1</v>
      </c>
      <c r="C12" s="3">
        <f>B12*10</f>
        <v>10</v>
      </c>
      <c r="D12" s="3">
        <f>B12*0</f>
        <v>0</v>
      </c>
    </row>
    <row r="13" spans="1:6" x14ac:dyDescent="0.25">
      <c r="A13" t="s">
        <v>15</v>
      </c>
      <c r="B13" s="4">
        <v>1</v>
      </c>
      <c r="C13" s="3">
        <v>15</v>
      </c>
      <c r="D13" s="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22.85546875" bestFit="1" customWidth="1"/>
  </cols>
  <sheetData>
    <row r="1" spans="1:1" x14ac:dyDescent="0.25">
      <c r="A1" t="s">
        <v>6</v>
      </c>
    </row>
    <row r="2" spans="1:1" x14ac:dyDescent="0.25">
      <c r="A2" t="s">
        <v>5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Controller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2020-06-30T14:29:14Z</dcterms:modified>
</cp:coreProperties>
</file>