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yak\Desktop\"/>
    </mc:Choice>
  </mc:AlternateContent>
  <xr:revisionPtr revIDLastSave="0" documentId="13_ncr:1_{1731B782-2597-4EBD-9FEA-9FCE1EEE67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0" i="1" l="1"/>
  <c r="K41" i="1"/>
  <c r="K42" i="1"/>
  <c r="K43" i="1"/>
  <c r="K44" i="1"/>
  <c r="K45" i="1"/>
  <c r="K46" i="1"/>
  <c r="K39" i="1"/>
  <c r="I39" i="1"/>
  <c r="I40" i="1"/>
  <c r="I41" i="1"/>
  <c r="I42" i="1"/>
  <c r="I43" i="1"/>
  <c r="I44" i="1"/>
  <c r="I45" i="1"/>
  <c r="I46" i="1"/>
  <c r="I38" i="1"/>
  <c r="G45" i="1"/>
  <c r="G44" i="1"/>
  <c r="G43" i="1"/>
  <c r="G42" i="1"/>
  <c r="G41" i="1"/>
  <c r="G40" i="1"/>
  <c r="G39" i="1"/>
  <c r="G38" i="1"/>
  <c r="L16" i="1"/>
  <c r="L17" i="1"/>
  <c r="L18" i="1"/>
  <c r="L19" i="1"/>
  <c r="L20" i="1"/>
  <c r="L15" i="1"/>
  <c r="K16" i="1"/>
  <c r="K17" i="1"/>
  <c r="K18" i="1"/>
  <c r="K19" i="1"/>
  <c r="K20" i="1"/>
  <c r="K15" i="1"/>
  <c r="J16" i="1"/>
  <c r="J17" i="1"/>
  <c r="J18" i="1"/>
  <c r="J19" i="1"/>
  <c r="J20" i="1"/>
  <c r="J15" i="1"/>
  <c r="I16" i="1"/>
  <c r="I17" i="1"/>
  <c r="I18" i="1"/>
  <c r="I19" i="1"/>
  <c r="I20" i="1"/>
  <c r="I15" i="1"/>
  <c r="H16" i="1"/>
  <c r="H17" i="1"/>
  <c r="H18" i="1"/>
  <c r="H19" i="1"/>
  <c r="H20" i="1"/>
  <c r="H15" i="1"/>
  <c r="G16" i="1"/>
  <c r="G17" i="1"/>
  <c r="G18" i="1"/>
  <c r="G19" i="1"/>
  <c r="G20" i="1"/>
  <c r="G15" i="1"/>
</calcChain>
</file>

<file path=xl/sharedStrings.xml><?xml version="1.0" encoding="utf-8"?>
<sst xmlns="http://schemas.openxmlformats.org/spreadsheetml/2006/main" count="102" uniqueCount="95">
  <si>
    <t>Excellent</t>
  </si>
  <si>
    <t>Good</t>
  </si>
  <si>
    <t>Poor</t>
  </si>
  <si>
    <t>Very Poor</t>
  </si>
  <si>
    <t>Unsuitable</t>
  </si>
  <si>
    <t>0-25</t>
  </si>
  <si>
    <t>&gt;100</t>
  </si>
  <si>
    <t>GWPI</t>
  </si>
  <si>
    <t>WQI</t>
  </si>
  <si>
    <t>1.5-2.3</t>
  </si>
  <si>
    <t>2.3-2.7</t>
  </si>
  <si>
    <t>2.7-3.0</t>
  </si>
  <si>
    <t>3.0-3.8</t>
  </si>
  <si>
    <t>3.8-4.9</t>
  </si>
  <si>
    <t>25-50</t>
  </si>
  <si>
    <t>50-75</t>
  </si>
  <si>
    <t>75-100</t>
  </si>
  <si>
    <t>Index values</t>
  </si>
  <si>
    <t>Rank</t>
  </si>
  <si>
    <t>Groundwater
 potential</t>
  </si>
  <si>
    <t>Water 
quality</t>
  </si>
  <si>
    <t>Combined rank=Row value+column value (i+j)</t>
  </si>
  <si>
    <t>(x,y)=(Combined index,Combined rank)</t>
  </si>
  <si>
    <t>1.93, 8</t>
  </si>
  <si>
    <t>2.15, 9</t>
  </si>
  <si>
    <t>2.72, 10</t>
  </si>
  <si>
    <t>3.51, 11</t>
  </si>
  <si>
    <t>0.88, 5</t>
  </si>
  <si>
    <t>1.35, 6</t>
  </si>
  <si>
    <t>1.59, 7</t>
  </si>
  <si>
    <t>1.77, 8</t>
  </si>
  <si>
    <t>2.24, 9</t>
  </si>
  <si>
    <t>2.88, 10</t>
  </si>
  <si>
    <t>0.8, 4</t>
  </si>
  <si>
    <t>1.23, 5</t>
  </si>
  <si>
    <t>1.44, 6</t>
  </si>
  <si>
    <t>1.60, 7</t>
  </si>
  <si>
    <t>2.03, 8</t>
  </si>
  <si>
    <t>2.61, 9</t>
  </si>
  <si>
    <t>0.75, 3</t>
  </si>
  <si>
    <t>1.15, 4</t>
  </si>
  <si>
    <t>1.35, 5</t>
  </si>
  <si>
    <t>1.5, 6</t>
  </si>
  <si>
    <t>1.9, 7</t>
  </si>
  <si>
    <t>2.45, 8</t>
  </si>
  <si>
    <t>0.63, 2</t>
  </si>
  <si>
    <t>0.96, 3</t>
  </si>
  <si>
    <t>1.13, 4</t>
  </si>
  <si>
    <t>1.25, 5</t>
  </si>
  <si>
    <t>1.58, 6</t>
  </si>
  <si>
    <t>2.04, 7</t>
  </si>
  <si>
    <t>1.07, 6</t>
  </si>
  <si>
    <t>1.65, 7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</si>
  <si>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</si>
  <si>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</si>
  <si>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</si>
  <si>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</si>
  <si>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</si>
  <si>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</si>
  <si>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</si>
  <si>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</si>
  <si>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</si>
  <si>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</si>
  <si>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</si>
  <si>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</si>
  <si>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Lower Limit</t>
  </si>
  <si>
    <t>Upper limit</t>
  </si>
  <si>
    <t>Sum of 
each class</t>
  </si>
  <si>
    <t>No of elements
in each class</t>
  </si>
  <si>
    <t>Class average</t>
  </si>
  <si>
    <t>Modified 
Class Average</t>
  </si>
  <si>
    <t>Modified
Class interval</t>
  </si>
  <si>
    <t>Final Class</t>
  </si>
  <si>
    <t>Range</t>
  </si>
  <si>
    <t>Class 2</t>
  </si>
  <si>
    <t>Class 3</t>
  </si>
  <si>
    <t>Class 4</t>
  </si>
  <si>
    <t>Class 5</t>
  </si>
  <si>
    <t>Class 6</t>
  </si>
  <si>
    <t>Class 7</t>
  </si>
  <si>
    <t>Class 8</t>
  </si>
  <si>
    <t>0-0.75</t>
  </si>
  <si>
    <t>0.75-0.95</t>
  </si>
  <si>
    <t>0.95-1.11</t>
  </si>
  <si>
    <t>1.11-1.47</t>
  </si>
  <si>
    <t>1.47-1.91</t>
  </si>
  <si>
    <t>1.91-2.19</t>
  </si>
  <si>
    <t>2.19-2.57</t>
  </si>
  <si>
    <t>2.57-3.16</t>
  </si>
  <si>
    <t>Class 1(Worst)</t>
  </si>
  <si>
    <t>&gt;3.16</t>
  </si>
  <si>
    <t>Class 9 (Best)</t>
  </si>
  <si>
    <t>Moderate</t>
  </si>
  <si>
    <t>Very poor</t>
  </si>
  <si>
    <t>Combined Index=GWPI/Log10(WQI)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</si>
</sst>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2" fontId="0" fillId="8" borderId="1" xfId="0" applyNumberFormat="1" applyFill="1" applyBorder="1" applyAlignment="1">
      <alignment horizontal="left"/>
    </xf>
    <xf numFmtId="2" fontId="0" fillId="10" borderId="1" xfId="0" applyNumberFormat="1" applyFill="1" applyBorder="1" applyAlignment="1">
      <alignment horizontal="left"/>
    </xf>
    <xf numFmtId="2" fontId="0" fillId="11" borderId="1" xfId="0" applyNumberFormat="1" applyFill="1" applyBorder="1" applyAlignment="1">
      <alignment horizontal="left"/>
    </xf>
    <xf numFmtId="2" fontId="0" fillId="12" borderId="1" xfId="0" applyNumberFormat="1" applyFill="1" applyBorder="1" applyAlignment="1">
      <alignment horizontal="left"/>
    </xf>
    <xf numFmtId="0" fontId="0" fillId="9" borderId="1" xfId="0" applyFill="1" applyBorder="1"/>
    <xf numFmtId="2" fontId="0" fillId="0" borderId="0" xfId="0" applyNumberFormat="1"/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/>
    <xf numFmtId="0" fontId="1" fillId="12" borderId="2" xfId="0" applyFont="1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9"/>
  <sheetViews>
    <sheetView tabSelected="1" topLeftCell="C1" zoomScaleNormal="100" workbookViewId="0">
      <selection activeCell="J31" sqref="J31"/>
    </sheetView>
  </sheetViews>
  <sheetFormatPr defaultRowHeight="14.5" x14ac:dyDescent="0.35"/>
  <cols>
    <col min="1" max="1" width="9.7265625" bestFit="1" customWidth="1"/>
    <col min="2" max="2" width="12.36328125" bestFit="1" customWidth="1"/>
    <col min="3" max="3" width="9.08984375" bestFit="1" customWidth="1"/>
    <col min="4" max="4" width="9.08984375" customWidth="1"/>
    <col min="5" max="5" width="13.453125" customWidth="1"/>
    <col min="6" max="6" width="11.1796875" bestFit="1" customWidth="1"/>
    <col min="9" max="11" width="16.1796875" bestFit="1" customWidth="1"/>
    <col min="12" max="12" width="13.453125" bestFit="1" customWidth="1"/>
    <col min="13" max="13" width="16.1796875" bestFit="1" customWidth="1"/>
  </cols>
  <sheetData>
    <row r="2" spans="1:15" x14ac:dyDescent="0.35">
      <c r="B2" t="s">
        <v>8</v>
      </c>
      <c r="D2" t="s">
        <v>7</v>
      </c>
    </row>
    <row r="3" spans="1:15" x14ac:dyDescent="0.35">
      <c r="A3" t="s">
        <v>0</v>
      </c>
      <c r="B3" t="s">
        <v>5</v>
      </c>
      <c r="C3" t="s">
        <v>93</v>
      </c>
      <c r="D3" t="s">
        <v>9</v>
      </c>
    </row>
    <row r="4" spans="1:15" x14ac:dyDescent="0.35">
      <c r="A4" t="s">
        <v>1</v>
      </c>
      <c r="B4" t="s">
        <v>14</v>
      </c>
      <c r="C4" t="s">
        <v>2</v>
      </c>
      <c r="D4" t="s">
        <v>10</v>
      </c>
      <c r="N4" s="1"/>
      <c r="O4" s="1"/>
    </row>
    <row r="5" spans="1:15" x14ac:dyDescent="0.35">
      <c r="A5" t="s">
        <v>2</v>
      </c>
      <c r="B5" t="s">
        <v>15</v>
      </c>
      <c r="C5" t="s">
        <v>92</v>
      </c>
      <c r="D5" t="s">
        <v>11</v>
      </c>
      <c r="N5" s="1"/>
      <c r="O5" s="1"/>
    </row>
    <row r="6" spans="1:15" x14ac:dyDescent="0.35">
      <c r="A6" t="s">
        <v>3</v>
      </c>
      <c r="B6" t="s">
        <v>16</v>
      </c>
      <c r="C6" t="s">
        <v>1</v>
      </c>
      <c r="D6" t="s">
        <v>12</v>
      </c>
      <c r="N6" s="1"/>
      <c r="O6" s="1"/>
    </row>
    <row r="7" spans="1:15" x14ac:dyDescent="0.35">
      <c r="A7" t="s">
        <v>4</v>
      </c>
      <c r="B7" t="s">
        <v>6</v>
      </c>
      <c r="C7" t="s">
        <v>0</v>
      </c>
      <c r="D7" t="s">
        <v>13</v>
      </c>
      <c r="N7" s="1"/>
      <c r="O7" s="1"/>
    </row>
    <row r="8" spans="1:15" x14ac:dyDescent="0.35">
      <c r="H8" s="19" t="s">
        <v>94</v>
      </c>
      <c r="I8" s="19"/>
      <c r="J8" s="19"/>
    </row>
    <row r="12" spans="1:15" ht="29" x14ac:dyDescent="0.35">
      <c r="I12" s="4" t="s">
        <v>20</v>
      </c>
    </row>
    <row r="13" spans="1:15" x14ac:dyDescent="0.35">
      <c r="E13" s="2" t="s">
        <v>18</v>
      </c>
      <c r="F13" s="2"/>
      <c r="G13" s="2">
        <v>6</v>
      </c>
      <c r="H13" s="2">
        <v>5</v>
      </c>
      <c r="I13" s="2">
        <v>4</v>
      </c>
      <c r="J13" s="2">
        <v>3</v>
      </c>
      <c r="K13" s="2">
        <v>2</v>
      </c>
      <c r="L13" s="2">
        <v>1</v>
      </c>
    </row>
    <row r="14" spans="1:15" x14ac:dyDescent="0.35">
      <c r="E14" s="2"/>
      <c r="F14" s="3" t="s">
        <v>17</v>
      </c>
      <c r="G14" s="3">
        <v>0</v>
      </c>
      <c r="H14" s="3">
        <v>25</v>
      </c>
      <c r="I14" s="3">
        <v>50</v>
      </c>
      <c r="J14" s="3">
        <v>75</v>
      </c>
      <c r="K14" s="3">
        <v>100</v>
      </c>
      <c r="L14" s="3">
        <v>250</v>
      </c>
    </row>
    <row r="15" spans="1:15" ht="28.5" customHeight="1" x14ac:dyDescent="0.35">
      <c r="D15" s="4" t="s">
        <v>19</v>
      </c>
      <c r="E15" s="2">
        <v>1</v>
      </c>
      <c r="F15" s="3">
        <v>1.5</v>
      </c>
      <c r="G15" s="14" t="e">
        <f>F15/0</f>
        <v>#DIV/0!</v>
      </c>
      <c r="H15" s="10">
        <f>F15/LOG10(25)</f>
        <v>1.0730074185550447</v>
      </c>
      <c r="I15" s="13">
        <f>F15/LOG10(50)</f>
        <v>0.8828878651016685</v>
      </c>
      <c r="J15" s="11">
        <f>F15/LOG10(75)</f>
        <v>0.79997386180690899</v>
      </c>
      <c r="K15" s="12">
        <f>F15/LOG10(100)</f>
        <v>0.75</v>
      </c>
      <c r="L15" s="5">
        <f>F15/LOG10(250)</f>
        <v>0.62553691692674562</v>
      </c>
    </row>
    <row r="16" spans="1:15" x14ac:dyDescent="0.35">
      <c r="E16" s="2">
        <v>2</v>
      </c>
      <c r="F16" s="3">
        <v>2.2999999999999998</v>
      </c>
      <c r="G16" s="14" t="e">
        <f t="shared" ref="G16:G20" si="0">F16/0</f>
        <v>#DIV/0!</v>
      </c>
      <c r="H16" s="9">
        <f t="shared" ref="H16:H20" si="1">F16/LOG10(25)</f>
        <v>1.6452780417844017</v>
      </c>
      <c r="I16" s="10">
        <f t="shared" ref="I16:I20" si="2">F16/LOG10(50)</f>
        <v>1.3537613931558916</v>
      </c>
      <c r="J16" s="13">
        <f t="shared" ref="J16:J20" si="3">F16/LOG10(75)</f>
        <v>1.2266265881039269</v>
      </c>
      <c r="K16" s="11">
        <f t="shared" ref="K16:K20" si="4">F16/LOG10(100)</f>
        <v>1.1499999999999999</v>
      </c>
      <c r="L16" s="12">
        <f t="shared" ref="L16:L20" si="5">F16/LOG10(250)</f>
        <v>0.95915660595434327</v>
      </c>
    </row>
    <row r="17" spans="3:13" x14ac:dyDescent="0.35">
      <c r="E17" s="2">
        <v>3</v>
      </c>
      <c r="F17" s="3">
        <v>2.7</v>
      </c>
      <c r="G17" s="14" t="e">
        <f t="shared" si="0"/>
        <v>#DIV/0!</v>
      </c>
      <c r="H17" s="8">
        <f t="shared" si="1"/>
        <v>1.9314133533990805</v>
      </c>
      <c r="I17" s="9">
        <f t="shared" si="2"/>
        <v>1.5891981571830034</v>
      </c>
      <c r="J17" s="10">
        <f t="shared" si="3"/>
        <v>1.4399529512524363</v>
      </c>
      <c r="K17" s="13">
        <f t="shared" si="4"/>
        <v>1.35</v>
      </c>
      <c r="L17" s="11">
        <f t="shared" si="5"/>
        <v>1.1259664504681421</v>
      </c>
    </row>
    <row r="18" spans="3:13" x14ac:dyDescent="0.35">
      <c r="E18" s="2">
        <v>4</v>
      </c>
      <c r="F18" s="3">
        <v>3</v>
      </c>
      <c r="G18" s="14" t="e">
        <f t="shared" si="0"/>
        <v>#DIV/0!</v>
      </c>
      <c r="H18" s="7">
        <f t="shared" si="1"/>
        <v>2.1460148371100893</v>
      </c>
      <c r="I18" s="8">
        <f t="shared" si="2"/>
        <v>1.765775730203337</v>
      </c>
      <c r="J18" s="9">
        <f t="shared" si="3"/>
        <v>1.599947723613818</v>
      </c>
      <c r="K18" s="10">
        <f t="shared" si="4"/>
        <v>1.5</v>
      </c>
      <c r="L18" s="13">
        <f t="shared" si="5"/>
        <v>1.2510738338534912</v>
      </c>
    </row>
    <row r="19" spans="3:13" x14ac:dyDescent="0.35">
      <c r="E19" s="2">
        <v>5</v>
      </c>
      <c r="F19" s="3">
        <v>3.8</v>
      </c>
      <c r="G19" s="14" t="e">
        <f t="shared" si="0"/>
        <v>#DIV/0!</v>
      </c>
      <c r="H19" s="6">
        <f t="shared" si="1"/>
        <v>2.7182854603394464</v>
      </c>
      <c r="I19" s="7">
        <f t="shared" si="2"/>
        <v>2.2366492582575601</v>
      </c>
      <c r="J19" s="8">
        <f t="shared" si="3"/>
        <v>2.0266004499108359</v>
      </c>
      <c r="K19" s="9">
        <f t="shared" si="4"/>
        <v>1.9</v>
      </c>
      <c r="L19" s="10">
        <f t="shared" si="5"/>
        <v>1.5846935228810888</v>
      </c>
    </row>
    <row r="20" spans="3:13" x14ac:dyDescent="0.35">
      <c r="E20" s="2">
        <v>6</v>
      </c>
      <c r="F20" s="3">
        <v>4.9000000000000004</v>
      </c>
      <c r="G20" s="14" t="e">
        <f t="shared" si="0"/>
        <v>#DIV/0!</v>
      </c>
      <c r="H20" s="5">
        <f t="shared" si="1"/>
        <v>3.505157567279813</v>
      </c>
      <c r="I20" s="6">
        <f t="shared" si="2"/>
        <v>2.8841003593321171</v>
      </c>
      <c r="J20" s="7">
        <f t="shared" si="3"/>
        <v>2.6132479485692359</v>
      </c>
      <c r="K20" s="8">
        <f t="shared" si="4"/>
        <v>2.4500000000000002</v>
      </c>
      <c r="L20" s="9">
        <f t="shared" si="5"/>
        <v>2.0434205952940356</v>
      </c>
    </row>
    <row r="23" spans="3:13" x14ac:dyDescent="0.35">
      <c r="C23" s="19" t="s">
        <v>21</v>
      </c>
      <c r="D23" s="19"/>
      <c r="E23" s="19"/>
      <c r="F23" s="19"/>
    </row>
    <row r="24" spans="3:13" x14ac:dyDescent="0.35">
      <c r="C24" s="19" t="s">
        <v>22</v>
      </c>
      <c r="D24" s="19"/>
      <c r="E24" s="19"/>
      <c r="F24" s="19"/>
    </row>
    <row r="26" spans="3:13" ht="29" x14ac:dyDescent="0.35">
      <c r="J26" s="4" t="s">
        <v>20</v>
      </c>
    </row>
    <row r="27" spans="3:13" x14ac:dyDescent="0.35">
      <c r="F27" s="2" t="s">
        <v>18</v>
      </c>
      <c r="G27" s="2"/>
      <c r="H27" s="2">
        <v>6</v>
      </c>
      <c r="I27" s="2">
        <v>5</v>
      </c>
      <c r="J27" s="2">
        <v>4</v>
      </c>
      <c r="K27" s="2">
        <v>3</v>
      </c>
      <c r="L27" s="2">
        <v>2</v>
      </c>
      <c r="M27" s="2">
        <v>1</v>
      </c>
    </row>
    <row r="28" spans="3:13" x14ac:dyDescent="0.35">
      <c r="F28" s="2"/>
      <c r="G28" s="3" t="s">
        <v>17</v>
      </c>
      <c r="H28" s="3">
        <v>0</v>
      </c>
      <c r="I28" s="3">
        <v>25</v>
      </c>
      <c r="J28" s="3">
        <v>50</v>
      </c>
      <c r="K28" s="3">
        <v>75</v>
      </c>
      <c r="L28" s="3">
        <v>100</v>
      </c>
      <c r="M28" s="3">
        <v>250</v>
      </c>
    </row>
    <row r="29" spans="3:13" ht="31.5" customHeight="1" x14ac:dyDescent="0.35">
      <c r="E29" s="4" t="s">
        <v>19</v>
      </c>
      <c r="F29" s="2">
        <v>1</v>
      </c>
      <c r="G29" s="3">
        <v>1.5</v>
      </c>
      <c r="H29" s="14" t="e">
        <v>#DIV/0!</v>
      </c>
      <c r="I29" s="10" t="s">
        <v>51</v>
      </c>
      <c r="J29" s="13" t="s">
        <v>27</v>
      </c>
      <c r="K29" s="11" t="s">
        <v>33</v>
      </c>
      <c r="L29" s="12" t="s">
        <v>39</v>
      </c>
      <c r="M29" s="5" t="s">
        <v>45</v>
      </c>
    </row>
    <row r="30" spans="3:13" x14ac:dyDescent="0.35">
      <c r="F30" s="2">
        <v>2</v>
      </c>
      <c r="G30" s="3">
        <v>2.2999999999999998</v>
      </c>
      <c r="H30" s="14" t="e">
        <v>#DIV/0!</v>
      </c>
      <c r="I30" s="9" t="s">
        <v>52</v>
      </c>
      <c r="J30" s="10" t="s">
        <v>28</v>
      </c>
      <c r="K30" s="13" t="s">
        <v>34</v>
      </c>
      <c r="L30" s="11" t="s">
        <v>40</v>
      </c>
      <c r="M30" s="12" t="s">
        <v>46</v>
      </c>
    </row>
    <row r="31" spans="3:13" x14ac:dyDescent="0.35">
      <c r="F31" s="2">
        <v>3</v>
      </c>
      <c r="G31" s="3">
        <v>2.7</v>
      </c>
      <c r="H31" s="14" t="e">
        <v>#DIV/0!</v>
      </c>
      <c r="I31" s="8" t="s">
        <v>23</v>
      </c>
      <c r="J31" s="9" t="s">
        <v>29</v>
      </c>
      <c r="K31" s="10" t="s">
        <v>35</v>
      </c>
      <c r="L31" s="13" t="s">
        <v>41</v>
      </c>
      <c r="M31" s="11" t="s">
        <v>47</v>
      </c>
    </row>
    <row r="32" spans="3:13" x14ac:dyDescent="0.35">
      <c r="F32" s="2">
        <v>4</v>
      </c>
      <c r="G32" s="3">
        <v>3</v>
      </c>
      <c r="H32" s="14" t="e">
        <v>#DIV/0!</v>
      </c>
      <c r="I32" s="7" t="s">
        <v>24</v>
      </c>
      <c r="J32" s="8" t="s">
        <v>30</v>
      </c>
      <c r="K32" s="9" t="s">
        <v>36</v>
      </c>
      <c r="L32" s="10" t="s">
        <v>42</v>
      </c>
      <c r="M32" s="13" t="s">
        <v>48</v>
      </c>
    </row>
    <row r="33" spans="4:14" x14ac:dyDescent="0.35">
      <c r="F33" s="2">
        <v>5</v>
      </c>
      <c r="G33" s="3">
        <v>3.8</v>
      </c>
      <c r="H33" s="14" t="e">
        <v>#DIV/0!</v>
      </c>
      <c r="I33" s="6" t="s">
        <v>25</v>
      </c>
      <c r="J33" s="7" t="s">
        <v>31</v>
      </c>
      <c r="K33" s="8" t="s">
        <v>37</v>
      </c>
      <c r="L33" s="9" t="s">
        <v>43</v>
      </c>
      <c r="M33" s="10" t="s">
        <v>49</v>
      </c>
    </row>
    <row r="34" spans="4:14" x14ac:dyDescent="0.35">
      <c r="F34" s="2">
        <v>6</v>
      </c>
      <c r="G34" s="3">
        <v>4.9000000000000004</v>
      </c>
      <c r="H34" s="14" t="e">
        <v>#DIV/0!</v>
      </c>
      <c r="I34" s="5" t="s">
        <v>26</v>
      </c>
      <c r="J34" s="6" t="s">
        <v>32</v>
      </c>
      <c r="K34" s="7" t="s">
        <v>38</v>
      </c>
      <c r="L34" s="8" t="s">
        <v>44</v>
      </c>
      <c r="M34" s="9" t="s">
        <v>50</v>
      </c>
    </row>
    <row r="37" spans="4:14" ht="58" x14ac:dyDescent="0.35">
      <c r="E37" t="s">
        <v>65</v>
      </c>
      <c r="F37" t="s">
        <v>66</v>
      </c>
      <c r="G37" s="4" t="s">
        <v>67</v>
      </c>
      <c r="H37" s="4" t="s">
        <v>68</v>
      </c>
      <c r="I37" t="s">
        <v>69</v>
      </c>
      <c r="J37" s="4" t="s">
        <v>70</v>
      </c>
      <c r="K37" s="4" t="s">
        <v>71</v>
      </c>
    </row>
    <row r="38" spans="4:14" x14ac:dyDescent="0.35">
      <c r="D38" t="s">
        <v>53</v>
      </c>
      <c r="F38">
        <v>0.63</v>
      </c>
      <c r="G38">
        <f>0.63</f>
        <v>0.63</v>
      </c>
      <c r="H38">
        <v>1</v>
      </c>
      <c r="I38">
        <f>G38/H38</f>
        <v>0.63</v>
      </c>
      <c r="J38">
        <v>0.63</v>
      </c>
      <c r="M38" s="16" t="s">
        <v>72</v>
      </c>
      <c r="N38" s="16" t="s">
        <v>73</v>
      </c>
    </row>
    <row r="39" spans="4:14" x14ac:dyDescent="0.35">
      <c r="D39" t="s">
        <v>54</v>
      </c>
      <c r="E39">
        <v>0.75</v>
      </c>
      <c r="F39">
        <v>0.96</v>
      </c>
      <c r="G39">
        <f>0.75+0.96</f>
        <v>1.71</v>
      </c>
      <c r="H39">
        <v>2</v>
      </c>
      <c r="I39">
        <f t="shared" ref="I39:I46" si="6">G39/H39</f>
        <v>0.85499999999999998</v>
      </c>
      <c r="J39">
        <v>0.86</v>
      </c>
      <c r="K39" s="15">
        <f>(J38+J39)/2</f>
        <v>0.745</v>
      </c>
      <c r="M39" s="17" t="s">
        <v>89</v>
      </c>
      <c r="N39" s="17" t="s">
        <v>81</v>
      </c>
    </row>
    <row r="40" spans="4:14" x14ac:dyDescent="0.35">
      <c r="D40" t="s">
        <v>55</v>
      </c>
      <c r="E40">
        <v>0.88</v>
      </c>
      <c r="F40">
        <v>1.35</v>
      </c>
      <c r="G40">
        <f>0.8+1.15+1.13</f>
        <v>3.08</v>
      </c>
      <c r="H40">
        <v>3</v>
      </c>
      <c r="I40">
        <f t="shared" si="6"/>
        <v>1.0266666666666666</v>
      </c>
      <c r="J40">
        <v>1.03</v>
      </c>
      <c r="K40" s="15">
        <f t="shared" ref="K40:K46" si="7">(J39+J40)/2</f>
        <v>0.94500000000000006</v>
      </c>
      <c r="M40" s="17" t="s">
        <v>74</v>
      </c>
      <c r="N40" s="17" t="s">
        <v>82</v>
      </c>
    </row>
    <row r="41" spans="4:14" x14ac:dyDescent="0.35">
      <c r="D41" t="s">
        <v>56</v>
      </c>
      <c r="E41">
        <v>1.07</v>
      </c>
      <c r="F41">
        <v>1.58</v>
      </c>
      <c r="G41">
        <f>0.88+1.23+1.35+1.25</f>
        <v>4.71</v>
      </c>
      <c r="H41">
        <v>4</v>
      </c>
      <c r="I41">
        <f t="shared" si="6"/>
        <v>1.1775</v>
      </c>
      <c r="J41">
        <v>1.18</v>
      </c>
      <c r="K41" s="15">
        <f t="shared" si="7"/>
        <v>1.105</v>
      </c>
      <c r="M41" s="17" t="s">
        <v>75</v>
      </c>
      <c r="N41" s="17" t="s">
        <v>83</v>
      </c>
    </row>
    <row r="42" spans="4:14" x14ac:dyDescent="0.35">
      <c r="D42" t="s">
        <v>57</v>
      </c>
      <c r="E42">
        <v>1.59</v>
      </c>
      <c r="F42">
        <v>2.04</v>
      </c>
      <c r="G42">
        <f>2.04+1.9+1.6+1.59+1.65</f>
        <v>8.7799999999999994</v>
      </c>
      <c r="H42">
        <v>5</v>
      </c>
      <c r="I42">
        <f t="shared" si="6"/>
        <v>1.7559999999999998</v>
      </c>
      <c r="J42">
        <v>1.76</v>
      </c>
      <c r="K42" s="15">
        <f t="shared" si="7"/>
        <v>1.47</v>
      </c>
      <c r="M42" s="17" t="s">
        <v>76</v>
      </c>
      <c r="N42" s="17" t="s">
        <v>84</v>
      </c>
    </row>
    <row r="43" spans="4:14" x14ac:dyDescent="0.35">
      <c r="D43" t="s">
        <v>58</v>
      </c>
      <c r="E43">
        <v>1.77</v>
      </c>
      <c r="F43">
        <v>2.4500000000000002</v>
      </c>
      <c r="G43">
        <f>2.45+2.03+1.77+1.93</f>
        <v>8.18</v>
      </c>
      <c r="H43">
        <v>4</v>
      </c>
      <c r="I43">
        <f t="shared" si="6"/>
        <v>2.0449999999999999</v>
      </c>
      <c r="J43">
        <v>2.0499999999999998</v>
      </c>
      <c r="K43" s="15">
        <f t="shared" si="7"/>
        <v>1.9049999999999998</v>
      </c>
      <c r="M43" s="17" t="s">
        <v>77</v>
      </c>
      <c r="N43" s="17" t="s">
        <v>85</v>
      </c>
    </row>
    <row r="44" spans="4:14" x14ac:dyDescent="0.35">
      <c r="D44" t="s">
        <v>59</v>
      </c>
      <c r="E44">
        <v>2.15</v>
      </c>
      <c r="F44">
        <v>2.61</v>
      </c>
      <c r="G44">
        <f>2.61+2.24+2.15</f>
        <v>7</v>
      </c>
      <c r="H44">
        <v>3</v>
      </c>
      <c r="I44">
        <f t="shared" si="6"/>
        <v>2.3333333333333335</v>
      </c>
      <c r="J44">
        <v>2.33</v>
      </c>
      <c r="K44" s="15">
        <f t="shared" si="7"/>
        <v>2.19</v>
      </c>
      <c r="M44" s="17" t="s">
        <v>78</v>
      </c>
      <c r="N44" s="17" t="s">
        <v>86</v>
      </c>
    </row>
    <row r="45" spans="4:14" x14ac:dyDescent="0.35">
      <c r="D45" t="s">
        <v>60</v>
      </c>
      <c r="E45">
        <v>2.72</v>
      </c>
      <c r="F45">
        <v>2.88</v>
      </c>
      <c r="G45">
        <f>2.88+2.72</f>
        <v>5.6</v>
      </c>
      <c r="H45">
        <v>2</v>
      </c>
      <c r="I45">
        <f t="shared" si="6"/>
        <v>2.8</v>
      </c>
      <c r="J45">
        <v>2.8</v>
      </c>
      <c r="K45" s="15">
        <f t="shared" si="7"/>
        <v>2.5649999999999999</v>
      </c>
      <c r="M45" s="17" t="s">
        <v>79</v>
      </c>
      <c r="N45" s="17" t="s">
        <v>87</v>
      </c>
    </row>
    <row r="46" spans="4:14" x14ac:dyDescent="0.35">
      <c r="D46" t="s">
        <v>61</v>
      </c>
      <c r="E46">
        <v>3.51</v>
      </c>
      <c r="G46">
        <v>3.51</v>
      </c>
      <c r="H46">
        <v>1</v>
      </c>
      <c r="I46">
        <f t="shared" si="6"/>
        <v>3.51</v>
      </c>
      <c r="J46">
        <v>3.51</v>
      </c>
      <c r="K46" s="15">
        <f t="shared" si="7"/>
        <v>3.1549999999999998</v>
      </c>
      <c r="M46" s="17" t="s">
        <v>80</v>
      </c>
      <c r="N46" s="17" t="s">
        <v>88</v>
      </c>
    </row>
    <row r="47" spans="4:14" x14ac:dyDescent="0.35">
      <c r="D47" t="s">
        <v>62</v>
      </c>
      <c r="M47" s="18" t="s">
        <v>91</v>
      </c>
      <c r="N47" s="18" t="s">
        <v>90</v>
      </c>
    </row>
    <row r="48" spans="4:14" x14ac:dyDescent="0.35">
      <c r="D48" t="s">
        <v>63</v>
      </c>
    </row>
    <row r="49" spans="4:4" x14ac:dyDescent="0.35">
      <c r="D49" t="s">
        <v>64</v>
      </c>
    </row>
  </sheetData>
  <mergeCells count="3">
    <mergeCell ref="H8:J8"/>
    <mergeCell ref="C23:F23"/>
    <mergeCell ref="C24:F2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KARMAKAR</dc:creator>
  <cp:lastModifiedBy>sayak</cp:lastModifiedBy>
  <dcterms:created xsi:type="dcterms:W3CDTF">2015-06-05T18:17:20Z</dcterms:created>
  <dcterms:modified xsi:type="dcterms:W3CDTF">2022-09-25T04:35:22Z</dcterms:modified>
</cp:coreProperties>
</file>