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669C8BF3-46B9-4FFC-AC88-0E1D5224FD5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1" l="1"/>
  <c r="H7" i="11"/>
  <c r="I5" i="11" l="1"/>
  <c r="H38" i="11"/>
  <c r="H37" i="11"/>
  <c r="H34" i="11"/>
  <c r="H32" i="11"/>
  <c r="H23" i="11"/>
  <c r="H14" i="11"/>
  <c r="H8" i="11"/>
  <c r="H24" i="11" l="1"/>
  <c r="I6" i="11"/>
  <c r="H12" i="11" l="1"/>
  <c r="H33" i="11"/>
  <c r="H13" i="11"/>
  <c r="J5" i="11"/>
  <c r="K5" i="11" s="1"/>
  <c r="L5" i="11" s="1"/>
  <c r="M5" i="11" s="1"/>
  <c r="N5" i="11" s="1"/>
  <c r="O5" i="11" s="1"/>
  <c r="P5" i="11" s="1"/>
  <c r="I4" i="11"/>
  <c r="H22" i="11" l="1"/>
  <c r="H15" i="11"/>
  <c r="H16" i="11"/>
  <c r="P4" i="11"/>
  <c r="Q5" i="11"/>
  <c r="R5" i="11" s="1"/>
  <c r="S5" i="11" s="1"/>
  <c r="T5" i="11" s="1"/>
  <c r="U5" i="11" s="1"/>
  <c r="V5" i="11" s="1"/>
  <c r="W5" i="11" s="1"/>
  <c r="J6" i="11"/>
  <c r="H31" i="11" l="1"/>
  <c r="H2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W5" i="11" l="1"/>
  <c r="BV6" i="11"/>
  <c r="AP6" i="11"/>
  <c r="BX5" i="11" l="1"/>
  <c r="BW6" i="11"/>
  <c r="AQ6" i="11"/>
  <c r="BX6" i="11" l="1"/>
  <c r="BY5" i="11"/>
  <c r="AR6" i="11"/>
  <c r="BZ5" i="11" l="1"/>
  <c r="BY6" i="11"/>
  <c r="BZ6" i="11" l="1"/>
  <c r="CA5" i="11"/>
  <c r="CA4" i="11" l="1"/>
  <c r="CB5" i="11"/>
  <c r="CA6" i="11"/>
  <c r="CC5" i="11" l="1"/>
  <c r="CB6" i="11"/>
  <c r="CC6" i="11" l="1"/>
  <c r="CD5" i="11"/>
  <c r="CD6" i="11" l="1"/>
  <c r="CE5" i="11"/>
  <c r="CE6" i="11" l="1"/>
  <c r="CF5" i="11"/>
  <c r="CG5" i="11" l="1"/>
  <c r="CF6" i="11"/>
  <c r="CG6" i="11" l="1"/>
  <c r="CH5" i="11"/>
  <c r="CH4" i="11" l="1"/>
  <c r="CI5" i="11"/>
  <c r="CH6" i="11"/>
  <c r="CJ5" i="11" l="1"/>
  <c r="CI6" i="11"/>
  <c r="CJ6" i="11" l="1"/>
  <c r="CK5" i="11"/>
  <c r="CL5" i="11" l="1"/>
  <c r="CK6" i="11"/>
  <c r="CM5" i="11" l="1"/>
  <c r="CL6" i="11"/>
  <c r="CN5" i="11" l="1"/>
  <c r="CM6" i="11"/>
  <c r="CN6" i="11" l="1"/>
  <c r="CO5" i="11"/>
  <c r="CO6" i="11" l="1"/>
  <c r="CO4" i="11"/>
  <c r="CP5" i="11"/>
  <c r="CQ5" i="11" l="1"/>
  <c r="CP6" i="11"/>
  <c r="CR5" i="11" l="1"/>
  <c r="CQ6" i="11"/>
  <c r="CS5" i="11" l="1"/>
  <c r="CR6" i="11"/>
  <c r="CT5" i="11" l="1"/>
  <c r="CS6" i="11"/>
  <c r="CU5" i="11" l="1"/>
  <c r="CT6" i="11"/>
  <c r="CU6" i="11" l="1"/>
  <c r="CV5" i="11"/>
  <c r="CW5" i="11" l="1"/>
  <c r="CV4" i="11"/>
  <c r="CV6" i="11"/>
  <c r="CW6" i="11" l="1"/>
  <c r="CX5" i="11"/>
  <c r="CX6" i="11" l="1"/>
  <c r="CY5" i="11"/>
  <c r="CY6" i="11" l="1"/>
  <c r="CZ5" i="11"/>
  <c r="DA5" i="11" l="1"/>
  <c r="CZ6" i="11"/>
  <c r="DB5" i="11" l="1"/>
  <c r="DA6" i="11"/>
  <c r="DB6" i="11" l="1"/>
  <c r="DC5" i="11"/>
  <c r="DC6" i="11" l="1"/>
  <c r="DC4" i="11"/>
  <c r="DD5" i="11"/>
  <c r="DD6" i="11" l="1"/>
  <c r="DE5" i="11"/>
  <c r="DF5" i="11" l="1"/>
  <c r="DE6" i="11"/>
  <c r="DF6" i="11" l="1"/>
  <c r="DG5" i="11"/>
  <c r="DH5" i="11" l="1"/>
  <c r="DG6" i="11"/>
  <c r="DI5" i="11" l="1"/>
  <c r="DI6" i="11" s="1"/>
  <c r="DH6" i="11"/>
</calcChain>
</file>

<file path=xl/sharedStrings.xml><?xml version="1.0" encoding="utf-8"?>
<sst xmlns="http://schemas.openxmlformats.org/spreadsheetml/2006/main" count="102" uniqueCount="99">
  <si>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</si>
  <si>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</si>
  <si>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</si>
  <si>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</si>
  <si>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</si>
  <si>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</si>
  <si>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</si>
  <si>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</si>
  <si>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</si>
  <si>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</si>
  <si>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</si>
  <si>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</si>
  <si>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</si>
  <si>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</si>
  <si>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</si>
  <si>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</si>
  <si>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</si>
  <si>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</si>
  <si>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</si>
  <si>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</si>
  <si>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</si>
  <si>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</si>
  <si>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</si>
  <si>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</si>
  <si>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</si>
  <si>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</si>
  <si>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</si>
  <si>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</si>
  <si>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</si>
  <si>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</si>
  <si>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</si>
  <si>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</si>
  <si>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</si>
  <si>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</si>
  <si>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MGIS 2021</t>
  </si>
  <si>
    <t>MILESTONE</t>
  </si>
  <si>
    <t>Outline GitHub Repo, presentation, and research paper.</t>
  </si>
  <si>
    <t>Present draft GitHub Repo, paper, and presentation.</t>
  </si>
  <si>
    <t>Flooded Fields</t>
  </si>
  <si>
    <t>Ali Hossaini</t>
  </si>
  <si>
    <t>Identify and access needed data and sources.</t>
  </si>
  <si>
    <t>Phase 1: Project Preparation _ Sep</t>
  </si>
  <si>
    <t>Phase 2: Data Processing _ Oct</t>
  </si>
  <si>
    <t xml:space="preserve">Outlines be completed. All data gathered. </t>
  </si>
  <si>
    <t>Create account in Arxiv. Read guidelines and requirements for submission.</t>
  </si>
  <si>
    <t xml:space="preserve">Read and narrow down to 5-6 papers about flooded fields in MN. </t>
  </si>
  <si>
    <t>Read papers for future reference.</t>
  </si>
  <si>
    <t xml:space="preserve">Explore Arxiv. </t>
  </si>
  <si>
    <t>Finish gantt chart.</t>
  </si>
  <si>
    <t>Make outline through gantt chart. Provide feedback on other's charts.</t>
  </si>
  <si>
    <t>Data collection.</t>
  </si>
  <si>
    <t>Build the programming workflow. Do all analyses needed.</t>
  </si>
  <si>
    <t>Identify programming outline. Find python libraries.</t>
  </si>
  <si>
    <t>Develop code to run analysis using vegetation indices</t>
  </si>
  <si>
    <t>Initial output results</t>
  </si>
  <si>
    <t>Final output results</t>
  </si>
  <si>
    <t>Build the programming workflow</t>
  </si>
  <si>
    <t>Search for the programming workflow</t>
  </si>
  <si>
    <t>Test and try the programming workflow</t>
  </si>
  <si>
    <t>Create landscape classifications</t>
  </si>
  <si>
    <t>Use supplementary data</t>
  </si>
  <si>
    <t>Find wetland, cropland, or weather data to improve data processing</t>
  </si>
  <si>
    <t xml:space="preserve">Data assessment </t>
  </si>
  <si>
    <t>Measure percision</t>
  </si>
  <si>
    <t>Export results in the form of charts, maps, and etc.</t>
  </si>
  <si>
    <t xml:space="preserve">Check all analyses and steps in the workflow </t>
  </si>
  <si>
    <t>Presentation draft</t>
  </si>
  <si>
    <t>Paper draft</t>
  </si>
  <si>
    <t xml:space="preserve">Last data processing </t>
  </si>
  <si>
    <t>If necessary go for plan B</t>
  </si>
  <si>
    <t>One week break</t>
  </si>
  <si>
    <t>Manage your files</t>
  </si>
  <si>
    <t>Manage your submission materials</t>
  </si>
  <si>
    <t>Bring up highlights</t>
  </si>
  <si>
    <t>Create initial slides</t>
  </si>
  <si>
    <t>Phase 3: Draft 1  _ Nov</t>
  </si>
  <si>
    <t>Phase 4: Final draft _ Dec</t>
  </si>
  <si>
    <t>Communication of results</t>
  </si>
  <si>
    <t>Midterm</t>
  </si>
  <si>
    <t>Present your work</t>
  </si>
  <si>
    <t xml:space="preserve">Share your project code </t>
  </si>
  <si>
    <t>Submit to Arxiv</t>
  </si>
  <si>
    <t>Following Arxiv submission guidelines, draft your paper.</t>
  </si>
  <si>
    <t>GitHub page</t>
  </si>
  <si>
    <t>GitHub Repo draft</t>
  </si>
  <si>
    <t>Check a different method</t>
  </si>
  <si>
    <t>Polish your code</t>
  </si>
  <si>
    <t>Create folders for your files in GitHub</t>
  </si>
  <si>
    <t>Complete descriptions to GitHub page</t>
  </si>
  <si>
    <t>Add descriptions to GitHub page</t>
  </si>
  <si>
    <t>List the milestones and results</t>
  </si>
  <si>
    <t>Do iterations to complete paper sections.</t>
  </si>
  <si>
    <t>Rehearse and present</t>
  </si>
  <si>
    <t xml:space="preserve">Summarize the project </t>
  </si>
  <si>
    <t xml:space="preserve">Write up the project summary for paper and presenatation </t>
  </si>
  <si>
    <t>Paper submission</t>
  </si>
  <si>
    <t xml:space="preserve">Initial coding for data preparation and cleaning </t>
  </si>
  <si>
    <t xml:space="preserve">presentation 	</t>
  </si>
  <si>
    <t>Write paper sections. Find references to justify your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</si>
</sst>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9" fontId="4" fillId="7" borderId="11" xfId="2" applyFont="1" applyFill="1" applyBorder="1" applyAlignment="1">
      <alignment horizontal="center" vertical="center"/>
    </xf>
    <xf numFmtId="9" fontId="4" fillId="2" borderId="11" xfId="2" applyFont="1" applyFill="1" applyBorder="1" applyAlignment="1">
      <alignment horizontal="center" vertical="center"/>
    </xf>
    <xf numFmtId="164" fontId="7" fillId="2" borderId="11" xfId="10" applyFill="1" applyBorder="1">
      <alignment horizontal="center" vertical="center"/>
    </xf>
    <xf numFmtId="0" fontId="5" fillId="8" borderId="11" xfId="0" applyFont="1" applyFill="1" applyBorder="1" applyAlignment="1">
      <alignment horizontal="left" vertical="center" indent="1"/>
    </xf>
    <xf numFmtId="9" fontId="4" fillId="8" borderId="11" xfId="2" applyFont="1" applyFill="1" applyBorder="1" applyAlignment="1">
      <alignment horizontal="center" vertical="center"/>
    </xf>
    <xf numFmtId="164" fontId="0" fillId="8" borderId="11" xfId="0" applyNumberFormat="1" applyFill="1" applyBorder="1" applyAlignment="1">
      <alignment horizontal="center" vertical="center"/>
    </xf>
    <xf numFmtId="164" fontId="4" fillId="8" borderId="11" xfId="0" applyNumberFormat="1" applyFont="1" applyFill="1" applyBorder="1" applyAlignment="1">
      <alignment horizontal="center" vertical="center"/>
    </xf>
    <xf numFmtId="9" fontId="4" fillId="3" borderId="11" xfId="2" applyFont="1" applyFill="1" applyBorder="1" applyAlignment="1">
      <alignment horizontal="center" vertical="center"/>
    </xf>
    <xf numFmtId="164" fontId="7" fillId="3" borderId="11" xfId="10" applyFill="1" applyBorder="1">
      <alignment horizontal="center" vertical="center"/>
    </xf>
    <xf numFmtId="0" fontId="5" fillId="5" borderId="11" xfId="0" applyFont="1" applyFill="1" applyBorder="1" applyAlignment="1">
      <alignment horizontal="left" vertical="center" indent="1"/>
    </xf>
    <xf numFmtId="9" fontId="4" fillId="5" borderId="11" xfId="2" applyFont="1" applyFill="1" applyBorder="1" applyAlignment="1">
      <alignment horizontal="center" vertical="center"/>
    </xf>
    <xf numFmtId="164" fontId="0" fillId="5" borderId="11" xfId="0" applyNumberFormat="1" applyFill="1" applyBorder="1" applyAlignment="1">
      <alignment horizontal="center" vertical="center"/>
    </xf>
    <xf numFmtId="164" fontId="4" fillId="5" borderId="11" xfId="0" applyNumberFormat="1" applyFont="1" applyFill="1" applyBorder="1" applyAlignment="1">
      <alignment horizontal="center" vertical="center"/>
    </xf>
    <xf numFmtId="9" fontId="4" fillId="10" borderId="11" xfId="2" applyFont="1" applyFill="1" applyBorder="1" applyAlignment="1">
      <alignment horizontal="center" vertical="center"/>
    </xf>
    <xf numFmtId="164" fontId="7" fillId="10" borderId="11" xfId="10" applyFill="1" applyBorder="1">
      <alignment horizontal="center" vertical="center"/>
    </xf>
    <xf numFmtId="0" fontId="5" fillId="4" borderId="11" xfId="0" applyFont="1" applyFill="1" applyBorder="1" applyAlignment="1">
      <alignment horizontal="left" vertical="center" indent="1"/>
    </xf>
    <xf numFmtId="9" fontId="4" fillId="4" borderId="11" xfId="2" applyFont="1" applyFill="1" applyBorder="1" applyAlignment="1">
      <alignment horizontal="center" vertical="center"/>
    </xf>
    <xf numFmtId="164" fontId="0" fillId="4" borderId="11" xfId="0" applyNumberFormat="1" applyFill="1" applyBorder="1" applyAlignment="1">
      <alignment horizontal="center" vertical="center"/>
    </xf>
    <xf numFmtId="164" fontId="4" fillId="4" borderId="11" xfId="0" applyNumberFormat="1" applyFont="1" applyFill="1" applyBorder="1" applyAlignment="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164" fontId="0" fillId="9" borderId="11" xfId="0" applyNumberFormat="1" applyFill="1" applyBorder="1" applyAlignment="1">
      <alignment horizontal="center" vertical="center"/>
    </xf>
    <xf numFmtId="0" fontId="0" fillId="0" borderId="0" xfId="0" applyAlignment="1">
      <alignment vertical="center"/>
    </xf>
    <xf numFmtId="0" fontId="20" fillId="0" borderId="0" xfId="3"/>
    <xf numFmtId="0" fontId="20" fillId="0" borderId="0" xfId="3" applyAlignment="1">
      <alignment wrapText="1"/>
    </xf>
    <xf numFmtId="0" fontId="0" fillId="0" borderId="0" xfId="0" applyAlignment="1">
      <alignment horizontal="left"/>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164" fontId="7" fillId="7" borderId="11" xfId="10" applyFill="1" applyBorder="1">
      <alignment horizontal="center" vertical="center"/>
    </xf>
    <xf numFmtId="164" fontId="7" fillId="8" borderId="11" xfId="10" applyFill="1" applyBorder="1">
      <alignment horizontal="center" vertical="center"/>
    </xf>
    <xf numFmtId="164" fontId="7" fillId="5" borderId="11" xfId="10" applyFill="1" applyBorder="1">
      <alignment horizontal="center" vertical="center"/>
    </xf>
    <xf numFmtId="164" fontId="7" fillId="4" borderId="11" xfId="10" applyFill="1" applyBorder="1">
      <alignment horizontal="center" vertical="center"/>
    </xf>
    <xf numFmtId="0" fontId="5" fillId="13" borderId="11" xfId="0" applyFont="1" applyFill="1" applyBorder="1" applyAlignment="1">
      <alignment horizontal="left" vertical="center" indent="1"/>
    </xf>
    <xf numFmtId="9" fontId="4" fillId="13" borderId="11" xfId="2" applyFont="1" applyFill="1" applyBorder="1" applyAlignment="1">
      <alignment horizontal="center" vertical="center"/>
    </xf>
    <xf numFmtId="164" fontId="0" fillId="13" borderId="11" xfId="0" applyNumberFormat="1" applyFill="1" applyBorder="1" applyAlignment="1">
      <alignment horizontal="center" vertical="center"/>
    </xf>
    <xf numFmtId="164" fontId="4" fillId="13" borderId="11" xfId="0" applyNumberFormat="1" applyFont="1" applyFill="1" applyBorder="1" applyAlignment="1">
      <alignment horizontal="center" vertical="center"/>
    </xf>
    <xf numFmtId="0" fontId="0" fillId="0" borderId="0" xfId="0" applyAlignment="1">
      <alignment horizontal="left" indent="1"/>
    </xf>
    <xf numFmtId="0" fontId="6" fillId="12" borderId="1" xfId="0" applyFont="1" applyFill="1" applyBorder="1" applyAlignment="1">
      <alignment horizontal="left" vertical="center" wrapText="1" indent="1"/>
    </xf>
    <xf numFmtId="0" fontId="0" fillId="0" borderId="0" xfId="0" applyAlignment="1">
      <alignment horizontal="left" vertical="center" wrapText="1" indent="1"/>
    </xf>
    <xf numFmtId="0" fontId="7" fillId="13" borderId="11" xfId="11" applyFill="1" applyBorder="1" applyAlignment="1">
      <alignment horizontal="left" vertical="center" wrapText="1" indent="1"/>
    </xf>
    <xf numFmtId="0" fontId="7" fillId="2" borderId="11" xfId="11" applyFill="1" applyBorder="1" applyAlignment="1">
      <alignment horizontal="left" vertical="center" wrapText="1" indent="1"/>
    </xf>
    <xf numFmtId="0" fontId="7" fillId="7" borderId="11" xfId="11" applyFill="1" applyBorder="1" applyAlignment="1">
      <alignment horizontal="left" vertical="center" wrapText="1" indent="1"/>
    </xf>
    <xf numFmtId="0" fontId="7" fillId="2" borderId="11" xfId="11" applyFill="1" applyBorder="1" applyAlignment="1">
      <alignment horizontal="left" vertical="center" indent="1"/>
    </xf>
    <xf numFmtId="0" fontId="0" fillId="8" borderId="11" xfId="11" applyFont="1" applyFill="1" applyBorder="1" applyAlignment="1">
      <alignment horizontal="left" vertical="center" indent="1"/>
    </xf>
    <xf numFmtId="0" fontId="0" fillId="3" borderId="11" xfId="11" applyFont="1" applyFill="1" applyBorder="1" applyAlignment="1">
      <alignment horizontal="left" vertical="center" indent="1"/>
    </xf>
    <xf numFmtId="0" fontId="0" fillId="5" borderId="11" xfId="11" applyFont="1" applyFill="1" applyBorder="1" applyAlignment="1">
      <alignment horizontal="left" vertical="center" wrapText="1" indent="1"/>
    </xf>
    <xf numFmtId="0" fontId="0" fillId="4" borderId="11" xfId="11" applyFont="1" applyFill="1" applyBorder="1" applyAlignment="1">
      <alignment horizontal="left" vertical="center" indent="1"/>
    </xf>
    <xf numFmtId="0" fontId="11" fillId="0" borderId="0" xfId="5" applyAlignment="1">
      <alignment horizontal="left" indent="1"/>
    </xf>
    <xf numFmtId="0" fontId="8" fillId="0" borderId="0" xfId="6" applyAlignment="1">
      <alignment horizontal="left" indent="1"/>
    </xf>
    <xf numFmtId="0" fontId="8" fillId="0" borderId="0" xfId="7" applyAlignment="1">
      <alignment horizontal="left" vertical="top" indent="1"/>
    </xf>
    <xf numFmtId="0" fontId="7" fillId="2" borderId="11" xfId="12" applyFill="1" applyBorder="1" applyAlignment="1">
      <alignment horizontal="left" vertical="center" wrapText="1" indent="1"/>
    </xf>
    <xf numFmtId="0" fontId="7" fillId="7" borderId="11" xfId="12" applyFill="1" applyBorder="1" applyAlignment="1">
      <alignment horizontal="left" vertical="center" wrapText="1" indent="1"/>
    </xf>
    <xf numFmtId="0" fontId="0" fillId="3" borderId="11" xfId="12" applyFont="1" applyFill="1" applyBorder="1" applyAlignment="1">
      <alignment horizontal="left" vertical="center" wrapText="1" indent="1"/>
    </xf>
    <xf numFmtId="0" fontId="0" fillId="8" borderId="11" xfId="12" applyFont="1" applyFill="1" applyBorder="1" applyAlignment="1">
      <alignment horizontal="left" vertical="center" wrapText="1" indent="1"/>
    </xf>
    <xf numFmtId="0" fontId="0" fillId="10" borderId="11" xfId="12" applyFont="1" applyFill="1" applyBorder="1" applyAlignment="1">
      <alignment horizontal="left" vertical="center" wrapText="1" indent="1"/>
    </xf>
    <xf numFmtId="0" fontId="0" fillId="5" borderId="11" xfId="12" applyFont="1" applyFill="1" applyBorder="1" applyAlignment="1">
      <alignment horizontal="left" vertical="center" wrapText="1" indent="1"/>
    </xf>
    <xf numFmtId="0" fontId="0" fillId="10" borderId="11" xfId="11" applyFont="1" applyFill="1" applyBorder="1" applyAlignment="1">
      <alignment horizontal="left" vertical="center" indent="1"/>
    </xf>
    <xf numFmtId="0" fontId="0" fillId="4" borderId="11" xfId="12" applyFont="1" applyFill="1" applyBorder="1" applyAlignment="1">
      <alignment horizontal="left" vertical="center" wrapText="1" indent="1"/>
    </xf>
    <xf numFmtId="0" fontId="0" fillId="9" borderId="11" xfId="12" applyFont="1" applyFill="1" applyBorder="1" applyAlignment="1">
      <alignment horizontal="left" vertical="center" wrapText="1" indent="1"/>
    </xf>
    <xf numFmtId="0" fontId="0" fillId="9" borderId="11" xfId="11" applyFont="1" applyFill="1" applyBorder="1" applyAlignment="1">
      <alignment horizontal="left" vertical="center" wrapText="1" indent="1"/>
    </xf>
    <xf numFmtId="0" fontId="0" fillId="5" borderId="11" xfId="11" applyFont="1" applyFill="1" applyBorder="1" applyAlignment="1">
      <alignment horizontal="left" vertical="center" indent="1"/>
    </xf>
    <xf numFmtId="0" fontId="0" fillId="4" borderId="11" xfId="11" applyFon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8"/>
  <sheetViews>
    <sheetView showGridLines="0" tabSelected="1" showRuler="0" topLeftCell="A23" zoomScaleNormal="100" zoomScalePageLayoutView="70" workbookViewId="0">
      <selection activeCell="U33" sqref="U33"/>
    </sheetView>
  </sheetViews>
  <sheetFormatPr defaultRowHeight="30" customHeight="1" x14ac:dyDescent="0.25"/>
  <cols>
    <col min="1" max="1" width="2.7109375" style="28" customWidth="1"/>
    <col min="2" max="2" width="59.140625" style="72" customWidth="1"/>
    <col min="3" max="3" width="67.28515625" style="56" customWidth="1"/>
    <col min="4" max="4" width="10.7109375" customWidth="1"/>
    <col min="5" max="5" width="10.42578125" style="5" customWidth="1"/>
    <col min="6" max="6" width="10.42578125" customWidth="1"/>
    <col min="7" max="7" width="2.7109375" customWidth="1"/>
    <col min="8" max="8" width="6.140625" hidden="1" customWidth="1"/>
    <col min="9" max="12" width="2" customWidth="1"/>
    <col min="13" max="34" width="2.28515625" customWidth="1"/>
    <col min="35" max="37" width="2" customWidth="1"/>
    <col min="38" max="113" width="2.5703125" customWidth="1"/>
  </cols>
  <sheetData>
    <row r="1" spans="1:113" ht="26.45" customHeight="1" x14ac:dyDescent="0.45">
      <c r="A1" s="29" t="s">
        <v>25</v>
      </c>
      <c r="B1" s="83" t="s">
        <v>38</v>
      </c>
      <c r="C1" s="1"/>
      <c r="D1" s="2"/>
      <c r="E1" s="4"/>
      <c r="F1" s="17"/>
      <c r="H1" s="2"/>
      <c r="I1" s="13"/>
    </row>
    <row r="2" spans="1:113" ht="22.15" customHeight="1" x14ac:dyDescent="0.3">
      <c r="A2" s="28" t="s">
        <v>22</v>
      </c>
      <c r="B2" s="84" t="s">
        <v>34</v>
      </c>
      <c r="I2" s="30"/>
    </row>
    <row r="3" spans="1:113" ht="20.45" customHeight="1" x14ac:dyDescent="0.25">
      <c r="A3" s="28" t="s">
        <v>26</v>
      </c>
      <c r="B3" s="85" t="s">
        <v>39</v>
      </c>
      <c r="C3" s="57" t="s">
        <v>0</v>
      </c>
      <c r="D3" s="58"/>
      <c r="E3" s="63">
        <v>44448</v>
      </c>
      <c r="F3" s="63"/>
    </row>
    <row r="4" spans="1:113" ht="18.600000000000001" customHeight="1" x14ac:dyDescent="0.25">
      <c r="A4" s="29" t="s">
        <v>27</v>
      </c>
      <c r="C4" s="57" t="s">
        <v>6</v>
      </c>
      <c r="D4" s="58"/>
      <c r="E4" s="6">
        <v>1</v>
      </c>
      <c r="I4" s="60">
        <f>I5</f>
        <v>44445</v>
      </c>
      <c r="J4" s="61"/>
      <c r="K4" s="61"/>
      <c r="L4" s="61"/>
      <c r="M4" s="61"/>
      <c r="N4" s="61"/>
      <c r="O4" s="62"/>
      <c r="P4" s="60">
        <f>P5</f>
        <v>44452</v>
      </c>
      <c r="Q4" s="61"/>
      <c r="R4" s="61"/>
      <c r="S4" s="61"/>
      <c r="T4" s="61"/>
      <c r="U4" s="61"/>
      <c r="V4" s="62"/>
      <c r="W4" s="60">
        <f>W5</f>
        <v>44459</v>
      </c>
      <c r="X4" s="61"/>
      <c r="Y4" s="61"/>
      <c r="Z4" s="61"/>
      <c r="AA4" s="61"/>
      <c r="AB4" s="61"/>
      <c r="AC4" s="62"/>
      <c r="AD4" s="60">
        <f>AD5</f>
        <v>44466</v>
      </c>
      <c r="AE4" s="61"/>
      <c r="AF4" s="61"/>
      <c r="AG4" s="61"/>
      <c r="AH4" s="61"/>
      <c r="AI4" s="61"/>
      <c r="AJ4" s="62"/>
      <c r="AK4" s="60">
        <f>AK5</f>
        <v>44473</v>
      </c>
      <c r="AL4" s="61"/>
      <c r="AM4" s="61"/>
      <c r="AN4" s="61"/>
      <c r="AO4" s="61"/>
      <c r="AP4" s="61"/>
      <c r="AQ4" s="62"/>
      <c r="AR4" s="60">
        <f>AR5</f>
        <v>44480</v>
      </c>
      <c r="AS4" s="61"/>
      <c r="AT4" s="61"/>
      <c r="AU4" s="61"/>
      <c r="AV4" s="61"/>
      <c r="AW4" s="61"/>
      <c r="AX4" s="62"/>
      <c r="AY4" s="60">
        <f>AY5</f>
        <v>44487</v>
      </c>
      <c r="AZ4" s="61"/>
      <c r="BA4" s="61"/>
      <c r="BB4" s="61"/>
      <c r="BC4" s="61"/>
      <c r="BD4" s="61"/>
      <c r="BE4" s="62"/>
      <c r="BF4" s="60">
        <f>BF5</f>
        <v>44494</v>
      </c>
      <c r="BG4" s="61"/>
      <c r="BH4" s="61"/>
      <c r="BI4" s="61"/>
      <c r="BJ4" s="61"/>
      <c r="BK4" s="61"/>
      <c r="BL4" s="62"/>
      <c r="BM4" s="60">
        <f>BM5</f>
        <v>44501</v>
      </c>
      <c r="BN4" s="61"/>
      <c r="BO4" s="61"/>
      <c r="BP4" s="61"/>
      <c r="BQ4" s="61"/>
      <c r="BR4" s="61"/>
      <c r="BS4" s="62"/>
      <c r="BT4" s="60">
        <f>BT5</f>
        <v>44508</v>
      </c>
      <c r="BU4" s="61"/>
      <c r="BV4" s="61"/>
      <c r="BW4" s="61"/>
      <c r="BX4" s="61"/>
      <c r="BY4" s="61"/>
      <c r="BZ4" s="62"/>
      <c r="CA4" s="60">
        <f>CA5</f>
        <v>44515</v>
      </c>
      <c r="CB4" s="61"/>
      <c r="CC4" s="61"/>
      <c r="CD4" s="61"/>
      <c r="CE4" s="61"/>
      <c r="CF4" s="61"/>
      <c r="CG4" s="62"/>
      <c r="CH4" s="60">
        <f>CH5</f>
        <v>44522</v>
      </c>
      <c r="CI4" s="61"/>
      <c r="CJ4" s="61"/>
      <c r="CK4" s="61"/>
      <c r="CL4" s="61"/>
      <c r="CM4" s="61"/>
      <c r="CN4" s="62"/>
      <c r="CO4" s="60">
        <f>CO5</f>
        <v>44529</v>
      </c>
      <c r="CP4" s="61"/>
      <c r="CQ4" s="61"/>
      <c r="CR4" s="61"/>
      <c r="CS4" s="61"/>
      <c r="CT4" s="61"/>
      <c r="CU4" s="62"/>
      <c r="CV4" s="60">
        <f>CV5</f>
        <v>44536</v>
      </c>
      <c r="CW4" s="61"/>
      <c r="CX4" s="61"/>
      <c r="CY4" s="61"/>
      <c r="CZ4" s="61"/>
      <c r="DA4" s="61"/>
      <c r="DB4" s="62"/>
      <c r="DC4" s="60">
        <f>DC5</f>
        <v>44543</v>
      </c>
      <c r="DD4" s="61"/>
      <c r="DE4" s="61"/>
      <c r="DF4" s="61"/>
      <c r="DG4" s="61"/>
      <c r="DH4" s="61"/>
      <c r="DI4" s="62"/>
    </row>
    <row r="5" spans="1:113" ht="15" customHeight="1" x14ac:dyDescent="0.25">
      <c r="A5" s="29" t="s">
        <v>28</v>
      </c>
      <c r="B5" s="59"/>
      <c r="C5" s="59"/>
      <c r="D5" s="59"/>
      <c r="E5" s="59"/>
      <c r="F5" s="59"/>
      <c r="G5" s="59"/>
      <c r="I5" s="10">
        <f>Project_Start-WEEKDAY(Project_Start,1)+2+7*(Display_Week-1)</f>
        <v>44445</v>
      </c>
      <c r="J5" s="9">
        <f>I5+1</f>
        <v>44446</v>
      </c>
      <c r="K5" s="9">
        <f t="shared" ref="K5:AX5" si="0">J5+1</f>
        <v>44447</v>
      </c>
      <c r="L5" s="9">
        <f t="shared" si="0"/>
        <v>44448</v>
      </c>
      <c r="M5" s="9">
        <f t="shared" si="0"/>
        <v>44449</v>
      </c>
      <c r="N5" s="9">
        <f t="shared" si="0"/>
        <v>44450</v>
      </c>
      <c r="O5" s="11">
        <f t="shared" si="0"/>
        <v>44451</v>
      </c>
      <c r="P5" s="10">
        <f>O5+1</f>
        <v>44452</v>
      </c>
      <c r="Q5" s="9">
        <f>P5+1</f>
        <v>44453</v>
      </c>
      <c r="R5" s="9">
        <f t="shared" si="0"/>
        <v>44454</v>
      </c>
      <c r="S5" s="9">
        <f t="shared" si="0"/>
        <v>44455</v>
      </c>
      <c r="T5" s="9">
        <f t="shared" si="0"/>
        <v>44456</v>
      </c>
      <c r="U5" s="9">
        <f t="shared" si="0"/>
        <v>44457</v>
      </c>
      <c r="V5" s="11">
        <f t="shared" si="0"/>
        <v>44458</v>
      </c>
      <c r="W5" s="10">
        <f>V5+1</f>
        <v>44459</v>
      </c>
      <c r="X5" s="9">
        <f>W5+1</f>
        <v>44460</v>
      </c>
      <c r="Y5" s="9">
        <f t="shared" si="0"/>
        <v>44461</v>
      </c>
      <c r="Z5" s="9">
        <f t="shared" si="0"/>
        <v>44462</v>
      </c>
      <c r="AA5" s="9">
        <f t="shared" si="0"/>
        <v>44463</v>
      </c>
      <c r="AB5" s="9">
        <f t="shared" si="0"/>
        <v>44464</v>
      </c>
      <c r="AC5" s="11">
        <f t="shared" si="0"/>
        <v>44465</v>
      </c>
      <c r="AD5" s="10">
        <f>AC5+1</f>
        <v>44466</v>
      </c>
      <c r="AE5" s="9">
        <f>AD5+1</f>
        <v>44467</v>
      </c>
      <c r="AF5" s="9">
        <f t="shared" si="0"/>
        <v>44468</v>
      </c>
      <c r="AG5" s="9">
        <f t="shared" si="0"/>
        <v>44469</v>
      </c>
      <c r="AH5" s="9">
        <f t="shared" si="0"/>
        <v>44470</v>
      </c>
      <c r="AI5" s="9">
        <f t="shared" si="0"/>
        <v>44471</v>
      </c>
      <c r="AJ5" s="11">
        <f t="shared" si="0"/>
        <v>44472</v>
      </c>
      <c r="AK5" s="10">
        <f>AJ5+1</f>
        <v>44473</v>
      </c>
      <c r="AL5" s="9">
        <f>AK5+1</f>
        <v>44474</v>
      </c>
      <c r="AM5" s="9">
        <f t="shared" si="0"/>
        <v>44475</v>
      </c>
      <c r="AN5" s="9">
        <f t="shared" si="0"/>
        <v>44476</v>
      </c>
      <c r="AO5" s="9">
        <f t="shared" si="0"/>
        <v>44477</v>
      </c>
      <c r="AP5" s="9">
        <f t="shared" si="0"/>
        <v>44478</v>
      </c>
      <c r="AQ5" s="11">
        <f t="shared" si="0"/>
        <v>44479</v>
      </c>
      <c r="AR5" s="10">
        <f>AQ5+1</f>
        <v>44480</v>
      </c>
      <c r="AS5" s="9">
        <f>AR5+1</f>
        <v>44481</v>
      </c>
      <c r="AT5" s="9">
        <f t="shared" si="0"/>
        <v>44482</v>
      </c>
      <c r="AU5" s="9">
        <f t="shared" si="0"/>
        <v>44483</v>
      </c>
      <c r="AV5" s="9">
        <f t="shared" si="0"/>
        <v>44484</v>
      </c>
      <c r="AW5" s="9">
        <f t="shared" si="0"/>
        <v>44485</v>
      </c>
      <c r="AX5" s="11">
        <f t="shared" si="0"/>
        <v>44486</v>
      </c>
      <c r="AY5" s="10">
        <f>AX5+1</f>
        <v>44487</v>
      </c>
      <c r="AZ5" s="9">
        <f>AY5+1</f>
        <v>44488</v>
      </c>
      <c r="BA5" s="9">
        <f t="shared" ref="BA5:BE5" si="1">AZ5+1</f>
        <v>44489</v>
      </c>
      <c r="BB5" s="9">
        <f t="shared" si="1"/>
        <v>44490</v>
      </c>
      <c r="BC5" s="9">
        <f t="shared" si="1"/>
        <v>44491</v>
      </c>
      <c r="BD5" s="9">
        <f t="shared" si="1"/>
        <v>44492</v>
      </c>
      <c r="BE5" s="11">
        <f t="shared" si="1"/>
        <v>44493</v>
      </c>
      <c r="BF5" s="10">
        <f>BE5+1</f>
        <v>44494</v>
      </c>
      <c r="BG5" s="9">
        <f>BF5+1</f>
        <v>44495</v>
      </c>
      <c r="BH5" s="9">
        <f t="shared" ref="BH5:BL5" si="2">BG5+1</f>
        <v>44496</v>
      </c>
      <c r="BI5" s="9">
        <f t="shared" si="2"/>
        <v>44497</v>
      </c>
      <c r="BJ5" s="9">
        <f t="shared" si="2"/>
        <v>44498</v>
      </c>
      <c r="BK5" s="9">
        <f t="shared" si="2"/>
        <v>44499</v>
      </c>
      <c r="BL5" s="11">
        <f t="shared" si="2"/>
        <v>44500</v>
      </c>
      <c r="BM5" s="10">
        <f>BL5+1</f>
        <v>44501</v>
      </c>
      <c r="BN5" s="9">
        <f>BM5+1</f>
        <v>44502</v>
      </c>
      <c r="BO5" s="9">
        <f t="shared" ref="BO5" si="3">BN5+1</f>
        <v>44503</v>
      </c>
      <c r="BP5" s="9">
        <f t="shared" ref="BP5" si="4">BO5+1</f>
        <v>44504</v>
      </c>
      <c r="BQ5" s="9">
        <f t="shared" ref="BQ5" si="5">BP5+1</f>
        <v>44505</v>
      </c>
      <c r="BR5" s="9">
        <f t="shared" ref="BR5" si="6">BQ5+1</f>
        <v>44506</v>
      </c>
      <c r="BS5" s="11">
        <f t="shared" ref="BS5" si="7">BR5+1</f>
        <v>44507</v>
      </c>
      <c r="BT5" s="10">
        <f>BS5+1</f>
        <v>44508</v>
      </c>
      <c r="BU5" s="9">
        <f>BT5+1</f>
        <v>44509</v>
      </c>
      <c r="BV5" s="9">
        <f t="shared" ref="BV5" si="8">BU5+1</f>
        <v>44510</v>
      </c>
      <c r="BW5" s="9">
        <f t="shared" ref="BW5" si="9">BV5+1</f>
        <v>44511</v>
      </c>
      <c r="BX5" s="9">
        <f t="shared" ref="BX5" si="10">BW5+1</f>
        <v>44512</v>
      </c>
      <c r="BY5" s="9">
        <f t="shared" ref="BY5" si="11">BX5+1</f>
        <v>44513</v>
      </c>
      <c r="BZ5" s="11">
        <f t="shared" ref="BZ5" si="12">BY5+1</f>
        <v>44514</v>
      </c>
      <c r="CA5" s="10">
        <f>BZ5+1</f>
        <v>44515</v>
      </c>
      <c r="CB5" s="9">
        <f>CA5+1</f>
        <v>44516</v>
      </c>
      <c r="CC5" s="9">
        <f t="shared" ref="CC5" si="13">CB5+1</f>
        <v>44517</v>
      </c>
      <c r="CD5" s="9">
        <f t="shared" ref="CD5" si="14">CC5+1</f>
        <v>44518</v>
      </c>
      <c r="CE5" s="9">
        <f t="shared" ref="CE5" si="15">CD5+1</f>
        <v>44519</v>
      </c>
      <c r="CF5" s="9">
        <f t="shared" ref="CF5" si="16">CE5+1</f>
        <v>44520</v>
      </c>
      <c r="CG5" s="11">
        <f t="shared" ref="CG5" si="17">CF5+1</f>
        <v>44521</v>
      </c>
      <c r="CH5" s="10">
        <f>CG5+1</f>
        <v>44522</v>
      </c>
      <c r="CI5" s="9">
        <f>CH5+1</f>
        <v>44523</v>
      </c>
      <c r="CJ5" s="9">
        <f t="shared" ref="CJ5" si="18">CI5+1</f>
        <v>44524</v>
      </c>
      <c r="CK5" s="9">
        <f t="shared" ref="CK5" si="19">CJ5+1</f>
        <v>44525</v>
      </c>
      <c r="CL5" s="9">
        <f t="shared" ref="CL5" si="20">CK5+1</f>
        <v>44526</v>
      </c>
      <c r="CM5" s="9">
        <f t="shared" ref="CM5" si="21">CL5+1</f>
        <v>44527</v>
      </c>
      <c r="CN5" s="11">
        <f t="shared" ref="CN5" si="22">CM5+1</f>
        <v>44528</v>
      </c>
      <c r="CO5" s="10">
        <f>CN5+1</f>
        <v>44529</v>
      </c>
      <c r="CP5" s="9">
        <f>CO5+1</f>
        <v>44530</v>
      </c>
      <c r="CQ5" s="9">
        <f t="shared" ref="CQ5" si="23">CP5+1</f>
        <v>44531</v>
      </c>
      <c r="CR5" s="9">
        <f t="shared" ref="CR5" si="24">CQ5+1</f>
        <v>44532</v>
      </c>
      <c r="CS5" s="9">
        <f t="shared" ref="CS5" si="25">CR5+1</f>
        <v>44533</v>
      </c>
      <c r="CT5" s="9">
        <f t="shared" ref="CT5" si="26">CS5+1</f>
        <v>44534</v>
      </c>
      <c r="CU5" s="11">
        <f t="shared" ref="CU5" si="27">CT5+1</f>
        <v>44535</v>
      </c>
      <c r="CV5" s="10">
        <f>CU5+1</f>
        <v>44536</v>
      </c>
      <c r="CW5" s="9">
        <f>CV5+1</f>
        <v>44537</v>
      </c>
      <c r="CX5" s="9">
        <f t="shared" ref="CX5" si="28">CW5+1</f>
        <v>44538</v>
      </c>
      <c r="CY5" s="9">
        <f t="shared" ref="CY5" si="29">CX5+1</f>
        <v>44539</v>
      </c>
      <c r="CZ5" s="9">
        <f t="shared" ref="CZ5" si="30">CY5+1</f>
        <v>44540</v>
      </c>
      <c r="DA5" s="9">
        <f t="shared" ref="DA5" si="31">CZ5+1</f>
        <v>44541</v>
      </c>
      <c r="DB5" s="11">
        <f t="shared" ref="DB5" si="32">DA5+1</f>
        <v>44542</v>
      </c>
      <c r="DC5" s="10">
        <f>DB5+1</f>
        <v>44543</v>
      </c>
      <c r="DD5" s="9">
        <f>DC5+1</f>
        <v>44544</v>
      </c>
      <c r="DE5" s="9">
        <f t="shared" ref="DE5" si="33">DD5+1</f>
        <v>44545</v>
      </c>
      <c r="DF5" s="9">
        <f t="shared" ref="DF5" si="34">DE5+1</f>
        <v>44546</v>
      </c>
      <c r="DG5" s="9">
        <f t="shared" ref="DG5" si="35">DF5+1</f>
        <v>44547</v>
      </c>
      <c r="DH5" s="9">
        <f t="shared" ref="DH5" si="36">DG5+1</f>
        <v>44548</v>
      </c>
      <c r="DI5" s="11">
        <f t="shared" ref="DI5" si="37">DH5+1</f>
        <v>44549</v>
      </c>
    </row>
    <row r="6" spans="1:113" ht="19.149999999999999" customHeight="1" thickBot="1" x14ac:dyDescent="0.3">
      <c r="A6" s="29" t="s">
        <v>29</v>
      </c>
      <c r="B6" s="7" t="s">
        <v>7</v>
      </c>
      <c r="C6" s="73" t="s">
        <v>35</v>
      </c>
      <c r="D6" s="8" t="s">
        <v>1</v>
      </c>
      <c r="E6" s="8" t="s">
        <v>3</v>
      </c>
      <c r="F6" s="8" t="s">
        <v>4</v>
      </c>
      <c r="G6" s="8"/>
      <c r="H6" s="8" t="s">
        <v>5</v>
      </c>
      <c r="I6" s="12" t="str">
        <f t="shared" ref="I6" si="38">LEFT(TEXT(I5,"ddd"),1)</f>
        <v>M</v>
      </c>
      <c r="J6" s="12" t="str">
        <f t="shared" ref="J6:AR6" si="39">LEFT(TEXT(J5,"ddd"),1)</f>
        <v>T</v>
      </c>
      <c r="K6" s="12" t="str">
        <f t="shared" si="39"/>
        <v>W</v>
      </c>
      <c r="L6" s="12" t="str">
        <f t="shared" si="39"/>
        <v>T</v>
      </c>
      <c r="M6" s="12" t="str">
        <f t="shared" si="39"/>
        <v>F</v>
      </c>
      <c r="N6" s="12" t="str">
        <f t="shared" si="39"/>
        <v>S</v>
      </c>
      <c r="O6" s="12" t="str">
        <f t="shared" si="39"/>
        <v>S</v>
      </c>
      <c r="P6" s="12" t="str">
        <f t="shared" si="39"/>
        <v>M</v>
      </c>
      <c r="Q6" s="12" t="str">
        <f t="shared" si="39"/>
        <v>T</v>
      </c>
      <c r="R6" s="12" t="str">
        <f t="shared" si="39"/>
        <v>W</v>
      </c>
      <c r="S6" s="12" t="str">
        <f t="shared" si="39"/>
        <v>T</v>
      </c>
      <c r="T6" s="12" t="str">
        <f t="shared" si="39"/>
        <v>F</v>
      </c>
      <c r="U6" s="12" t="str">
        <f t="shared" si="39"/>
        <v>S</v>
      </c>
      <c r="V6" s="12" t="str">
        <f t="shared" si="39"/>
        <v>S</v>
      </c>
      <c r="W6" s="12" t="str">
        <f t="shared" si="39"/>
        <v>M</v>
      </c>
      <c r="X6" s="12" t="str">
        <f t="shared" si="39"/>
        <v>T</v>
      </c>
      <c r="Y6" s="12" t="str">
        <f t="shared" si="39"/>
        <v>W</v>
      </c>
      <c r="Z6" s="12" t="str">
        <f t="shared" si="39"/>
        <v>T</v>
      </c>
      <c r="AA6" s="12" t="str">
        <f t="shared" si="39"/>
        <v>F</v>
      </c>
      <c r="AB6" s="12" t="str">
        <f t="shared" si="39"/>
        <v>S</v>
      </c>
      <c r="AC6" s="12" t="str">
        <f t="shared" si="39"/>
        <v>S</v>
      </c>
      <c r="AD6" s="12" t="str">
        <f t="shared" si="39"/>
        <v>M</v>
      </c>
      <c r="AE6" s="12" t="str">
        <f t="shared" si="39"/>
        <v>T</v>
      </c>
      <c r="AF6" s="12" t="str">
        <f t="shared" si="39"/>
        <v>W</v>
      </c>
      <c r="AG6" s="12" t="str">
        <f t="shared" si="39"/>
        <v>T</v>
      </c>
      <c r="AH6" s="12" t="str">
        <f t="shared" si="39"/>
        <v>F</v>
      </c>
      <c r="AI6" s="12" t="str">
        <f t="shared" si="39"/>
        <v>S</v>
      </c>
      <c r="AJ6" s="12" t="str">
        <f t="shared" si="39"/>
        <v>S</v>
      </c>
      <c r="AK6" s="12" t="str">
        <f t="shared" si="39"/>
        <v>M</v>
      </c>
      <c r="AL6" s="12" t="str">
        <f t="shared" si="39"/>
        <v>T</v>
      </c>
      <c r="AM6" s="12" t="str">
        <f t="shared" si="39"/>
        <v>W</v>
      </c>
      <c r="AN6" s="12" t="str">
        <f t="shared" si="39"/>
        <v>T</v>
      </c>
      <c r="AO6" s="12" t="str">
        <f t="shared" si="39"/>
        <v>F</v>
      </c>
      <c r="AP6" s="12" t="str">
        <f t="shared" si="39"/>
        <v>S</v>
      </c>
      <c r="AQ6" s="12" t="str">
        <f t="shared" si="39"/>
        <v>S</v>
      </c>
      <c r="AR6" s="12" t="str">
        <f t="shared" si="39"/>
        <v>M</v>
      </c>
      <c r="AS6" s="12" t="str">
        <f t="shared" ref="AS6:BL6" si="40">LEFT(TEXT(AS5,"ddd"),1)</f>
        <v>T</v>
      </c>
      <c r="AT6" s="12" t="str">
        <f t="shared" si="40"/>
        <v>W</v>
      </c>
      <c r="AU6" s="12" t="str">
        <f t="shared" si="40"/>
        <v>T</v>
      </c>
      <c r="AV6" s="12" t="str">
        <f t="shared" si="40"/>
        <v>F</v>
      </c>
      <c r="AW6" s="12" t="str">
        <f t="shared" si="40"/>
        <v>S</v>
      </c>
      <c r="AX6" s="12" t="str">
        <f t="shared" si="40"/>
        <v>S</v>
      </c>
      <c r="AY6" s="12" t="str">
        <f t="shared" si="40"/>
        <v>M</v>
      </c>
      <c r="AZ6" s="12" t="str">
        <f t="shared" si="40"/>
        <v>T</v>
      </c>
      <c r="BA6" s="12" t="str">
        <f t="shared" si="40"/>
        <v>W</v>
      </c>
      <c r="BB6" s="12" t="str">
        <f t="shared" si="40"/>
        <v>T</v>
      </c>
      <c r="BC6" s="12" t="str">
        <f t="shared" si="40"/>
        <v>F</v>
      </c>
      <c r="BD6" s="12" t="str">
        <f t="shared" si="40"/>
        <v>S</v>
      </c>
      <c r="BE6" s="12" t="str">
        <f t="shared" si="40"/>
        <v>S</v>
      </c>
      <c r="BF6" s="12" t="str">
        <f t="shared" si="40"/>
        <v>M</v>
      </c>
      <c r="BG6" s="12" t="str">
        <f t="shared" si="40"/>
        <v>T</v>
      </c>
      <c r="BH6" s="12" t="str">
        <f t="shared" si="40"/>
        <v>W</v>
      </c>
      <c r="BI6" s="12" t="str">
        <f t="shared" si="40"/>
        <v>T</v>
      </c>
      <c r="BJ6" s="12" t="str">
        <f t="shared" si="40"/>
        <v>F</v>
      </c>
      <c r="BK6" s="12" t="str">
        <f t="shared" si="40"/>
        <v>S</v>
      </c>
      <c r="BL6" s="12" t="str">
        <f t="shared" si="40"/>
        <v>S</v>
      </c>
      <c r="BM6" s="12" t="str">
        <f t="shared" ref="BM6:DI6" si="41">LEFT(TEXT(BM5,"ddd"),1)</f>
        <v>M</v>
      </c>
      <c r="BN6" s="12" t="str">
        <f t="shared" si="41"/>
        <v>T</v>
      </c>
      <c r="BO6" s="12" t="str">
        <f t="shared" si="41"/>
        <v>W</v>
      </c>
      <c r="BP6" s="12" t="str">
        <f t="shared" si="41"/>
        <v>T</v>
      </c>
      <c r="BQ6" s="12" t="str">
        <f t="shared" si="41"/>
        <v>F</v>
      </c>
      <c r="BR6" s="12" t="str">
        <f t="shared" si="41"/>
        <v>S</v>
      </c>
      <c r="BS6" s="12" t="str">
        <f t="shared" si="41"/>
        <v>S</v>
      </c>
      <c r="BT6" s="12" t="str">
        <f t="shared" si="41"/>
        <v>M</v>
      </c>
      <c r="BU6" s="12" t="str">
        <f t="shared" si="41"/>
        <v>T</v>
      </c>
      <c r="BV6" s="12" t="str">
        <f t="shared" si="41"/>
        <v>W</v>
      </c>
      <c r="BW6" s="12" t="str">
        <f t="shared" si="41"/>
        <v>T</v>
      </c>
      <c r="BX6" s="12" t="str">
        <f t="shared" si="41"/>
        <v>F</v>
      </c>
      <c r="BY6" s="12" t="str">
        <f t="shared" si="41"/>
        <v>S</v>
      </c>
      <c r="BZ6" s="12" t="str">
        <f t="shared" si="41"/>
        <v>S</v>
      </c>
      <c r="CA6" s="12" t="str">
        <f t="shared" si="41"/>
        <v>M</v>
      </c>
      <c r="CB6" s="12" t="str">
        <f t="shared" si="41"/>
        <v>T</v>
      </c>
      <c r="CC6" s="12" t="str">
        <f t="shared" si="41"/>
        <v>W</v>
      </c>
      <c r="CD6" s="12" t="str">
        <f t="shared" si="41"/>
        <v>T</v>
      </c>
      <c r="CE6" s="12" t="str">
        <f t="shared" si="41"/>
        <v>F</v>
      </c>
      <c r="CF6" s="12" t="str">
        <f t="shared" si="41"/>
        <v>S</v>
      </c>
      <c r="CG6" s="12" t="str">
        <f t="shared" si="41"/>
        <v>S</v>
      </c>
      <c r="CH6" s="12" t="str">
        <f t="shared" si="41"/>
        <v>M</v>
      </c>
      <c r="CI6" s="12" t="str">
        <f t="shared" si="41"/>
        <v>T</v>
      </c>
      <c r="CJ6" s="12" t="str">
        <f t="shared" si="41"/>
        <v>W</v>
      </c>
      <c r="CK6" s="12" t="str">
        <f t="shared" si="41"/>
        <v>T</v>
      </c>
      <c r="CL6" s="12" t="str">
        <f t="shared" si="41"/>
        <v>F</v>
      </c>
      <c r="CM6" s="12" t="str">
        <f t="shared" si="41"/>
        <v>S</v>
      </c>
      <c r="CN6" s="12" t="str">
        <f t="shared" si="41"/>
        <v>S</v>
      </c>
      <c r="CO6" s="12" t="str">
        <f t="shared" si="41"/>
        <v>M</v>
      </c>
      <c r="CP6" s="12" t="str">
        <f t="shared" si="41"/>
        <v>T</v>
      </c>
      <c r="CQ6" s="12" t="str">
        <f t="shared" si="41"/>
        <v>W</v>
      </c>
      <c r="CR6" s="12" t="str">
        <f t="shared" si="41"/>
        <v>T</v>
      </c>
      <c r="CS6" s="12" t="str">
        <f t="shared" si="41"/>
        <v>F</v>
      </c>
      <c r="CT6" s="12" t="str">
        <f t="shared" si="41"/>
        <v>S</v>
      </c>
      <c r="CU6" s="12" t="str">
        <f t="shared" si="41"/>
        <v>S</v>
      </c>
      <c r="CV6" s="12" t="str">
        <f t="shared" si="41"/>
        <v>M</v>
      </c>
      <c r="CW6" s="12" t="str">
        <f t="shared" si="41"/>
        <v>T</v>
      </c>
      <c r="CX6" s="12" t="str">
        <f t="shared" si="41"/>
        <v>W</v>
      </c>
      <c r="CY6" s="12" t="str">
        <f t="shared" si="41"/>
        <v>T</v>
      </c>
      <c r="CZ6" s="12" t="str">
        <f t="shared" si="41"/>
        <v>F</v>
      </c>
      <c r="DA6" s="12" t="str">
        <f t="shared" si="41"/>
        <v>S</v>
      </c>
      <c r="DB6" s="12" t="str">
        <f t="shared" si="41"/>
        <v>S</v>
      </c>
      <c r="DC6" s="12" t="str">
        <f t="shared" si="41"/>
        <v>M</v>
      </c>
      <c r="DD6" s="12" t="str">
        <f t="shared" si="41"/>
        <v>T</v>
      </c>
      <c r="DE6" s="12" t="str">
        <f t="shared" si="41"/>
        <v>W</v>
      </c>
      <c r="DF6" s="12" t="str">
        <f t="shared" si="41"/>
        <v>T</v>
      </c>
      <c r="DG6" s="12" t="str">
        <f t="shared" si="41"/>
        <v>F</v>
      </c>
      <c r="DH6" s="12" t="str">
        <f t="shared" si="41"/>
        <v>S</v>
      </c>
      <c r="DI6" s="12" t="str">
        <f t="shared" si="41"/>
        <v>S</v>
      </c>
    </row>
    <row r="7" spans="1:113" ht="30" hidden="1" customHeight="1" thickBot="1" x14ac:dyDescent="0.3">
      <c r="A7" s="28" t="s">
        <v>24</v>
      </c>
      <c r="C7" s="74"/>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row>
    <row r="8" spans="1:113" s="3" customFormat="1" ht="30" customHeight="1" thickBot="1" x14ac:dyDescent="0.3">
      <c r="A8" s="29" t="s">
        <v>30</v>
      </c>
      <c r="B8" s="68" t="s">
        <v>41</v>
      </c>
      <c r="C8" s="75" t="s">
        <v>43</v>
      </c>
      <c r="D8" s="69">
        <v>0.2</v>
      </c>
      <c r="E8" s="70">
        <v>44448</v>
      </c>
      <c r="F8" s="71">
        <v>44476</v>
      </c>
      <c r="G8" s="14"/>
      <c r="H8" s="14">
        <f t="shared" ref="H8:H38" si="42">IF(OR(ISBLANK(task_start),ISBLANK(task_end)),"",task_end-task_start+1)</f>
        <v>29</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row>
    <row r="9" spans="1:113" s="3" customFormat="1" ht="30" customHeight="1" thickBot="1" x14ac:dyDescent="0.3">
      <c r="A9" s="29" t="s">
        <v>31</v>
      </c>
      <c r="B9" s="86" t="s">
        <v>48</v>
      </c>
      <c r="C9" s="76" t="s">
        <v>49</v>
      </c>
      <c r="D9" s="32">
        <v>0.8</v>
      </c>
      <c r="E9" s="33">
        <v>44455</v>
      </c>
      <c r="F9" s="33">
        <v>44462</v>
      </c>
      <c r="G9" s="14"/>
      <c r="H9" s="14">
        <f t="shared" si="42"/>
        <v>8</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3" s="53" customFormat="1" ht="30" customHeight="1" thickBot="1" x14ac:dyDescent="0.3">
      <c r="A10" s="55"/>
      <c r="B10" s="87" t="s">
        <v>46</v>
      </c>
      <c r="C10" s="77" t="s">
        <v>45</v>
      </c>
      <c r="D10" s="31">
        <v>0</v>
      </c>
      <c r="E10" s="64">
        <v>44462</v>
      </c>
      <c r="F10" s="64">
        <v>44469</v>
      </c>
      <c r="G10" s="14"/>
      <c r="H10" s="14"/>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3" s="53" customFormat="1" ht="30" customHeight="1" thickBot="1" x14ac:dyDescent="0.3">
      <c r="A11" s="55"/>
      <c r="B11" s="87" t="s">
        <v>47</v>
      </c>
      <c r="C11" s="77" t="s">
        <v>44</v>
      </c>
      <c r="D11" s="31">
        <v>0</v>
      </c>
      <c r="E11" s="64">
        <v>44462</v>
      </c>
      <c r="F11" s="64">
        <v>44469</v>
      </c>
      <c r="G11" s="14"/>
      <c r="H11" s="14"/>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3" s="3" customFormat="1" ht="30" customHeight="1" thickBot="1" x14ac:dyDescent="0.3">
      <c r="A12" s="29" t="s">
        <v>31</v>
      </c>
      <c r="B12" s="86" t="s">
        <v>36</v>
      </c>
      <c r="C12" s="76" t="s">
        <v>37</v>
      </c>
      <c r="D12" s="32">
        <v>0</v>
      </c>
      <c r="E12" s="33">
        <v>44469</v>
      </c>
      <c r="F12" s="33">
        <v>44476</v>
      </c>
      <c r="G12" s="14"/>
      <c r="H12" s="14">
        <f t="shared" si="42"/>
        <v>8</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3" s="3" customFormat="1" ht="30" customHeight="1" thickBot="1" x14ac:dyDescent="0.3">
      <c r="A13" s="29" t="s">
        <v>32</v>
      </c>
      <c r="B13" s="86" t="s">
        <v>50</v>
      </c>
      <c r="C13" s="78" t="s">
        <v>40</v>
      </c>
      <c r="D13" s="32">
        <v>0</v>
      </c>
      <c r="E13" s="33">
        <v>44469</v>
      </c>
      <c r="F13" s="33">
        <v>44476</v>
      </c>
      <c r="G13" s="14"/>
      <c r="H13" s="14">
        <f t="shared" si="42"/>
        <v>8</v>
      </c>
      <c r="I13" s="15"/>
      <c r="J13" s="15"/>
      <c r="K13" s="15"/>
      <c r="L13" s="15"/>
      <c r="M13" s="15"/>
      <c r="N13" s="15"/>
      <c r="O13"/>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3" s="3" customFormat="1" ht="30" customHeight="1" thickBot="1" x14ac:dyDescent="0.3">
      <c r="A14" s="29" t="s">
        <v>33</v>
      </c>
      <c r="B14" s="34" t="s">
        <v>42</v>
      </c>
      <c r="C14" s="79" t="s">
        <v>51</v>
      </c>
      <c r="D14" s="35">
        <v>0</v>
      </c>
      <c r="E14" s="36">
        <v>44476</v>
      </c>
      <c r="F14" s="37">
        <v>44497</v>
      </c>
      <c r="G14" s="14"/>
      <c r="H14" s="14">
        <f t="shared" si="42"/>
        <v>22</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1:113" s="3" customFormat="1" ht="30" customHeight="1" thickBot="1" x14ac:dyDescent="0.3">
      <c r="A15" s="29"/>
      <c r="B15" s="88" t="s">
        <v>57</v>
      </c>
      <c r="C15" s="80" t="s">
        <v>52</v>
      </c>
      <c r="D15" s="38">
        <v>0</v>
      </c>
      <c r="E15" s="39">
        <v>44476</v>
      </c>
      <c r="F15" s="39">
        <v>44483</v>
      </c>
      <c r="G15" s="14"/>
      <c r="H15" s="14">
        <f t="shared" si="42"/>
        <v>8</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row>
    <row r="16" spans="1:113" s="3" customFormat="1" ht="30" customHeight="1" thickBot="1" x14ac:dyDescent="0.3">
      <c r="A16" s="28"/>
      <c r="B16" s="88" t="s">
        <v>56</v>
      </c>
      <c r="C16" s="80" t="s">
        <v>96</v>
      </c>
      <c r="D16" s="38">
        <v>0</v>
      </c>
      <c r="E16" s="39">
        <v>44476</v>
      </c>
      <c r="F16" s="39">
        <v>44483</v>
      </c>
      <c r="G16" s="14"/>
      <c r="H16" s="14">
        <f t="shared" si="42"/>
        <v>8</v>
      </c>
      <c r="I16" s="15"/>
      <c r="J16" s="15"/>
      <c r="K16" s="15"/>
      <c r="L16" s="15"/>
      <c r="M16" s="15"/>
      <c r="N16" s="15"/>
      <c r="O16" s="15"/>
      <c r="P16" s="15"/>
      <c r="Q16" s="15"/>
      <c r="R16" s="15"/>
      <c r="S16" s="15"/>
      <c r="T16" s="15"/>
      <c r="U16" s="16"/>
      <c r="V16" s="16"/>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row>
    <row r="17" spans="1:113" s="53" customFormat="1" ht="30" customHeight="1" thickBot="1" x14ac:dyDescent="0.3">
      <c r="A17" s="54"/>
      <c r="B17" s="89" t="s">
        <v>58</v>
      </c>
      <c r="C17" s="79" t="s">
        <v>53</v>
      </c>
      <c r="D17" s="35">
        <v>0</v>
      </c>
      <c r="E17" s="65">
        <v>44483</v>
      </c>
      <c r="F17" s="65">
        <v>44490</v>
      </c>
      <c r="G17" s="14"/>
      <c r="H17" s="14"/>
      <c r="I17" s="15"/>
      <c r="J17" s="15"/>
      <c r="K17" s="15"/>
      <c r="L17" s="15"/>
      <c r="M17" s="15"/>
      <c r="N17" s="15"/>
      <c r="O17" s="15"/>
      <c r="P17" s="15"/>
      <c r="Q17" s="15"/>
      <c r="R17" s="15"/>
      <c r="S17" s="15"/>
      <c r="T17" s="15"/>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row>
    <row r="18" spans="1:113" s="53" customFormat="1" ht="30" customHeight="1" thickBot="1" x14ac:dyDescent="0.3">
      <c r="A18" s="54"/>
      <c r="B18" s="89" t="s">
        <v>54</v>
      </c>
      <c r="C18" s="79" t="s">
        <v>59</v>
      </c>
      <c r="D18" s="35">
        <v>0</v>
      </c>
      <c r="E18" s="65">
        <v>44483</v>
      </c>
      <c r="F18" s="65">
        <v>44490</v>
      </c>
      <c r="G18" s="14"/>
      <c r="H18" s="14"/>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row>
    <row r="19" spans="1:113" s="53" customFormat="1" ht="30" customHeight="1" thickBot="1" x14ac:dyDescent="0.3">
      <c r="A19" s="54"/>
      <c r="B19" s="88" t="s">
        <v>60</v>
      </c>
      <c r="C19" s="80" t="s">
        <v>61</v>
      </c>
      <c r="D19" s="38">
        <v>0</v>
      </c>
      <c r="E19" s="39">
        <v>44490</v>
      </c>
      <c r="F19" s="39">
        <v>44497</v>
      </c>
      <c r="G19" s="14"/>
      <c r="H19" s="14"/>
      <c r="I19" s="15"/>
      <c r="J19" s="15"/>
      <c r="K19" s="15"/>
      <c r="L19" s="15"/>
      <c r="M19" s="15"/>
      <c r="N19" s="15"/>
      <c r="O19" s="15"/>
      <c r="P19" s="15"/>
      <c r="Q19" s="15"/>
      <c r="R19" s="15"/>
      <c r="S19" s="15"/>
      <c r="T19" s="15"/>
      <c r="U19" s="16"/>
      <c r="V19" s="16"/>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row>
    <row r="20" spans="1:113" s="53" customFormat="1" ht="30" customHeight="1" thickBot="1" x14ac:dyDescent="0.3">
      <c r="A20" s="54"/>
      <c r="B20" s="88" t="s">
        <v>62</v>
      </c>
      <c r="C20" s="80" t="s">
        <v>63</v>
      </c>
      <c r="D20" s="38">
        <v>0</v>
      </c>
      <c r="E20" s="39">
        <v>44490</v>
      </c>
      <c r="F20" s="39">
        <v>44497</v>
      </c>
      <c r="G20" s="14"/>
      <c r="H20" s="14"/>
      <c r="I20" s="15"/>
      <c r="J20" s="15"/>
      <c r="K20" s="15"/>
      <c r="L20" s="15"/>
      <c r="M20" s="15"/>
      <c r="N20" s="15"/>
      <c r="O20" s="15"/>
      <c r="P20" s="15"/>
      <c r="Q20" s="15"/>
      <c r="R20" s="15"/>
      <c r="S20" s="15"/>
      <c r="T20" s="15"/>
      <c r="U20" s="16"/>
      <c r="V20" s="16"/>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row>
    <row r="21" spans="1:113" s="53" customFormat="1" ht="30" customHeight="1" thickBot="1" x14ac:dyDescent="0.3">
      <c r="A21" s="54"/>
      <c r="B21" s="89" t="s">
        <v>68</v>
      </c>
      <c r="C21" s="79" t="s">
        <v>65</v>
      </c>
      <c r="D21" s="35">
        <v>0</v>
      </c>
      <c r="E21" s="65">
        <v>44497</v>
      </c>
      <c r="F21" s="65">
        <v>44504</v>
      </c>
      <c r="G21" s="14"/>
      <c r="H21" s="14"/>
      <c r="I21" s="15"/>
      <c r="J21" s="15"/>
      <c r="K21" s="15"/>
      <c r="L21" s="15"/>
      <c r="M21" s="15"/>
      <c r="N21" s="15"/>
      <c r="O21" s="15"/>
      <c r="P21" s="15"/>
      <c r="Q21" s="15"/>
      <c r="R21" s="15"/>
      <c r="S21" s="15"/>
      <c r="T21" s="15"/>
      <c r="U21" s="16"/>
      <c r="V21" s="16"/>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row>
    <row r="22" spans="1:113" s="3" customFormat="1" ht="30" customHeight="1" thickBot="1" x14ac:dyDescent="0.3">
      <c r="A22" s="28"/>
      <c r="B22" s="89" t="s">
        <v>55</v>
      </c>
      <c r="C22" s="79" t="s">
        <v>64</v>
      </c>
      <c r="D22" s="35">
        <v>0</v>
      </c>
      <c r="E22" s="65">
        <v>44497</v>
      </c>
      <c r="F22" s="65">
        <v>44504</v>
      </c>
      <c r="G22" s="14"/>
      <c r="H22" s="14">
        <f t="shared" si="42"/>
        <v>8</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row>
    <row r="23" spans="1:113" s="3" customFormat="1" ht="30" customHeight="1" thickBot="1" x14ac:dyDescent="0.3">
      <c r="A23" s="28" t="s">
        <v>23</v>
      </c>
      <c r="B23" s="40" t="s">
        <v>75</v>
      </c>
      <c r="C23" s="81" t="s">
        <v>77</v>
      </c>
      <c r="D23" s="41">
        <v>0</v>
      </c>
      <c r="E23" s="42">
        <v>44504</v>
      </c>
      <c r="F23" s="43">
        <v>44525</v>
      </c>
      <c r="G23" s="14"/>
      <c r="H23" s="14">
        <f t="shared" si="42"/>
        <v>22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row>
    <row r="24" spans="1:113" s="3" customFormat="1" ht="30" customHeight="1" thickBot="1" x14ac:dyDescent="0.3">
      <c r="A24" s="28"/>
      <c r="B24" s="90" t="s">
        <v>70</v>
      </c>
      <c r="C24" s="92" t="s">
        <v>78</v>
      </c>
      <c r="D24" s="44">
        <v>0</v>
      </c>
      <c r="E24" s="45">
        <v>44504</v>
      </c>
      <c r="F24" s="45">
        <v>44511</v>
      </c>
      <c r="G24" s="14"/>
      <c r="H24" s="14">
        <f t="shared" si="42"/>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row>
    <row r="25" spans="1:113" s="53" customFormat="1" ht="30" customHeight="1" thickBot="1" x14ac:dyDescent="0.3">
      <c r="A25" s="54"/>
      <c r="B25" s="90" t="s">
        <v>69</v>
      </c>
      <c r="C25" s="92" t="s">
        <v>85</v>
      </c>
      <c r="D25" s="44">
        <v>0</v>
      </c>
      <c r="E25" s="45">
        <v>44504</v>
      </c>
      <c r="F25" s="45">
        <v>44511</v>
      </c>
      <c r="G25" s="14"/>
      <c r="H25" s="14"/>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row>
    <row r="26" spans="1:113" s="53" customFormat="1" ht="30" customHeight="1" thickBot="1" x14ac:dyDescent="0.3">
      <c r="A26" s="54"/>
      <c r="B26" s="91" t="s">
        <v>71</v>
      </c>
      <c r="C26" s="96" t="s">
        <v>87</v>
      </c>
      <c r="D26" s="41">
        <v>0</v>
      </c>
      <c r="E26" s="66">
        <v>44511</v>
      </c>
      <c r="F26" s="66">
        <v>44518</v>
      </c>
      <c r="G26" s="14"/>
      <c r="H26" s="14"/>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row>
    <row r="27" spans="1:113" s="53" customFormat="1" ht="30" customHeight="1" thickBot="1" x14ac:dyDescent="0.3">
      <c r="A27" s="54"/>
      <c r="B27" s="91" t="s">
        <v>84</v>
      </c>
      <c r="C27" s="96" t="s">
        <v>89</v>
      </c>
      <c r="D27" s="41">
        <v>0</v>
      </c>
      <c r="E27" s="66">
        <v>44511</v>
      </c>
      <c r="F27" s="66">
        <v>44518</v>
      </c>
      <c r="G27" s="14"/>
      <c r="H27" s="14"/>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row>
    <row r="28" spans="1:113" s="53" customFormat="1" ht="30" customHeight="1" thickBot="1" x14ac:dyDescent="0.3">
      <c r="A28" s="54"/>
      <c r="B28" s="90" t="s">
        <v>72</v>
      </c>
      <c r="C28" s="92" t="s">
        <v>98</v>
      </c>
      <c r="D28" s="44">
        <v>0</v>
      </c>
      <c r="E28" s="45">
        <v>44518</v>
      </c>
      <c r="F28" s="45">
        <v>44525</v>
      </c>
      <c r="G28" s="14"/>
      <c r="H28" s="1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row>
    <row r="29" spans="1:113" s="3" customFormat="1" ht="30" customHeight="1" thickBot="1" x14ac:dyDescent="0.3">
      <c r="A29" s="28"/>
      <c r="B29" s="90" t="s">
        <v>67</v>
      </c>
      <c r="C29" s="92" t="s">
        <v>82</v>
      </c>
      <c r="D29" s="44">
        <v>0</v>
      </c>
      <c r="E29" s="45">
        <v>44518</v>
      </c>
      <c r="F29" s="45">
        <v>44525</v>
      </c>
      <c r="G29" s="14"/>
      <c r="H29" s="14">
        <f t="shared" si="42"/>
        <v>8</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row>
    <row r="30" spans="1:113" s="53" customFormat="1" ht="30" customHeight="1" thickBot="1" x14ac:dyDescent="0.3">
      <c r="A30" s="54"/>
      <c r="B30" s="91" t="s">
        <v>73</v>
      </c>
      <c r="C30" s="96" t="s">
        <v>90</v>
      </c>
      <c r="D30" s="41">
        <v>0</v>
      </c>
      <c r="E30" s="66">
        <v>44525</v>
      </c>
      <c r="F30" s="66">
        <v>44532</v>
      </c>
      <c r="G30" s="14"/>
      <c r="H30" s="14"/>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row>
    <row r="31" spans="1:113" s="3" customFormat="1" ht="30" customHeight="1" thickBot="1" x14ac:dyDescent="0.3">
      <c r="A31" s="28"/>
      <c r="B31" s="91" t="s">
        <v>66</v>
      </c>
      <c r="C31" s="81" t="s">
        <v>74</v>
      </c>
      <c r="D31" s="41">
        <v>0</v>
      </c>
      <c r="E31" s="66">
        <v>44525</v>
      </c>
      <c r="F31" s="66">
        <v>44532</v>
      </c>
      <c r="G31" s="14"/>
      <c r="H31" s="14">
        <f t="shared" si="42"/>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row>
    <row r="32" spans="1:113" s="3" customFormat="1" ht="30" customHeight="1" thickBot="1" x14ac:dyDescent="0.3">
      <c r="A32" s="28" t="s">
        <v>23</v>
      </c>
      <c r="B32" s="46" t="s">
        <v>76</v>
      </c>
      <c r="C32" s="82" t="s">
        <v>97</v>
      </c>
      <c r="D32" s="47">
        <v>0</v>
      </c>
      <c r="E32" s="48">
        <v>44532</v>
      </c>
      <c r="F32" s="49">
        <v>44553</v>
      </c>
      <c r="G32" s="14"/>
      <c r="H32" s="14">
        <f t="shared" si="42"/>
        <v>22</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row>
    <row r="33" spans="1:113" s="3" customFormat="1" ht="30" customHeight="1" thickBot="1" x14ac:dyDescent="0.3">
      <c r="A33" s="28"/>
      <c r="B33" s="95" t="s">
        <v>80</v>
      </c>
      <c r="C33" s="95" t="s">
        <v>86</v>
      </c>
      <c r="D33" s="50">
        <v>0</v>
      </c>
      <c r="E33" s="52">
        <v>44532</v>
      </c>
      <c r="F33" s="52">
        <v>44539</v>
      </c>
      <c r="G33" s="14"/>
      <c r="H33" s="14">
        <f t="shared" si="42"/>
        <v>8</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row>
    <row r="34" spans="1:113" s="3" customFormat="1" ht="30" customHeight="1" thickBot="1" x14ac:dyDescent="0.3">
      <c r="A34" s="28"/>
      <c r="B34" s="94" t="s">
        <v>83</v>
      </c>
      <c r="C34" s="95" t="s">
        <v>88</v>
      </c>
      <c r="D34" s="50">
        <v>0</v>
      </c>
      <c r="E34" s="51">
        <v>44532</v>
      </c>
      <c r="F34" s="51">
        <v>44539</v>
      </c>
      <c r="G34" s="14"/>
      <c r="H34" s="14">
        <f t="shared" si="42"/>
        <v>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row>
    <row r="35" spans="1:113" s="53" customFormat="1" ht="30" customHeight="1" thickBot="1" x14ac:dyDescent="0.3">
      <c r="A35" s="54"/>
      <c r="B35" s="93" t="s">
        <v>93</v>
      </c>
      <c r="C35" s="97" t="s">
        <v>94</v>
      </c>
      <c r="D35" s="47">
        <v>0</v>
      </c>
      <c r="E35" s="67">
        <v>44539</v>
      </c>
      <c r="F35" s="67">
        <v>44546</v>
      </c>
      <c r="G35" s="14"/>
      <c r="H35" s="1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row>
    <row r="36" spans="1:113" s="53" customFormat="1" ht="30" customHeight="1" thickBot="1" x14ac:dyDescent="0.3">
      <c r="A36" s="54"/>
      <c r="B36" s="93" t="s">
        <v>79</v>
      </c>
      <c r="C36" s="97" t="s">
        <v>92</v>
      </c>
      <c r="D36" s="47">
        <v>0</v>
      </c>
      <c r="E36" s="67">
        <v>44539</v>
      </c>
      <c r="F36" s="67">
        <v>44546</v>
      </c>
      <c r="G36" s="14"/>
      <c r="H36" s="1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row>
    <row r="37" spans="1:113" s="3" customFormat="1" ht="30" customHeight="1" thickBot="1" x14ac:dyDescent="0.3">
      <c r="A37" s="28"/>
      <c r="B37" s="95" t="s">
        <v>72</v>
      </c>
      <c r="C37" s="95" t="s">
        <v>91</v>
      </c>
      <c r="D37" s="50">
        <v>0</v>
      </c>
      <c r="E37" s="51">
        <v>44546</v>
      </c>
      <c r="F37" s="51">
        <v>44553</v>
      </c>
      <c r="G37" s="14"/>
      <c r="H37" s="14">
        <f t="shared" si="4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row>
    <row r="38" spans="1:113" s="3" customFormat="1" ht="30" customHeight="1" thickBot="1" x14ac:dyDescent="0.3">
      <c r="A38" s="28"/>
      <c r="B38" s="95" t="s">
        <v>95</v>
      </c>
      <c r="C38" s="95" t="s">
        <v>81</v>
      </c>
      <c r="D38" s="50">
        <v>0</v>
      </c>
      <c r="E38" s="51">
        <v>44546</v>
      </c>
      <c r="F38" s="51">
        <v>44553</v>
      </c>
      <c r="G38" s="14"/>
      <c r="H38" s="14">
        <f t="shared" si="4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row>
  </sheetData>
  <mergeCells count="19">
    <mergeCell ref="CV4:DB4"/>
    <mergeCell ref="DC4:DI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8 D12:D38">
    <cfRule type="dataBar" priority="1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3:N13 P13:BL13 I14:BL22 I5:DI8 BM12:DI22 I12:BL12 I23:DI38">
    <cfRule type="expression" dxfId="5" priority="196">
      <formula>AND(TODAY()&gt;=I$5,TODAY()&lt;J$5)</formula>
    </cfRule>
  </conditionalFormatting>
  <conditionalFormatting sqref="I13:N13 P13:BL13 I14:BL22 I7:DI8 BM12:DI22 I12:BL12 I23:DI38">
    <cfRule type="expression" dxfId="4" priority="190">
      <formula>AND(task_start&lt;=I$5,ROUNDDOWN((task_end-task_start+1)*task_progress,0)+task_start-1&gt;=I$5)</formula>
    </cfRule>
    <cfRule type="expression" dxfId="3" priority="191" stopIfTrue="1">
      <formula>AND(task_end&gt;=I$5,task_start&lt;J$5)</formula>
    </cfRule>
  </conditionalFormatting>
  <conditionalFormatting sqref="D9:D11">
    <cfRule type="dataBar" priority="1">
      <dataBar>
        <cfvo type="num" val="0"/>
        <cfvo type="num" val="1"/>
        <color theme="0" tint="-0.249977111117893"/>
      </dataBar>
      <extLst>
        <ext xmlns:x14="http://schemas.microsoft.com/office/spreadsheetml/2009/9/main" uri="{B025F937-C7B1-47D3-B67F-A62EFF666E3E}">
          <x14:id>{0892FD36-E841-4C3E-A0FD-C2483A2E65E9}</x14:id>
        </ext>
      </extLst>
    </cfRule>
  </conditionalFormatting>
  <conditionalFormatting sqref="I9:DI11">
    <cfRule type="expression" dxfId="2" priority="4">
      <formula>AND(TODAY()&gt;=I$5,TODAY()&lt;J$5)</formula>
    </cfRule>
  </conditionalFormatting>
  <conditionalFormatting sqref="I9:DI1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D12:D38</xm:sqref>
        </x14:conditionalFormatting>
        <x14:conditionalFormatting xmlns:xm="http://schemas.microsoft.com/office/excel/2006/main">
          <x14:cfRule type="dataBar" id="{0892FD36-E841-4C3E-A0FD-C2483A2E65E9}">
            <x14:dataBar minLength="0" maxLength="100" gradient="0">
              <x14:cfvo type="num">
                <xm:f>0</xm:f>
              </x14:cfvo>
              <x14:cfvo type="num">
                <xm:f>1</xm:f>
              </x14:cfvo>
              <x14:negativeFillColor rgb="FFFF0000"/>
              <x14:axisColor rgb="FF000000"/>
            </x14:dataBar>
          </x14:cfRule>
          <xm:sqref>D9:D11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40625" defaultRowHeight="12.75" x14ac:dyDescent="0.2"/>
  <cols>
    <col min="1" max="1" width="87.140625" style="18" customWidth="1"/>
    <col min="2" max="16384" width="9.140625" style="2"/>
  </cols>
  <sheetData>
    <row r="1" spans="1:2" ht="46.5" customHeight="1" x14ac:dyDescent="0.2"/>
    <row r="2" spans="1:2" s="20" customFormat="1" ht="15.75" x14ac:dyDescent="0.25">
      <c r="A2" s="19" t="s">
        <v>10</v>
      </c>
      <c r="B2" s="19"/>
    </row>
    <row r="3" spans="1:2" s="24" customFormat="1" ht="27" customHeight="1" x14ac:dyDescent="0.25">
      <c r="A3" s="25" t="s">
        <v>15</v>
      </c>
      <c r="B3" s="25"/>
    </row>
    <row r="4" spans="1:2" s="21" customFormat="1" ht="26.25" x14ac:dyDescent="0.4">
      <c r="A4" s="22" t="s">
        <v>9</v>
      </c>
    </row>
    <row r="5" spans="1:2" ht="74.099999999999994" customHeight="1" x14ac:dyDescent="0.2">
      <c r="A5" s="23" t="s">
        <v>18</v>
      </c>
    </row>
    <row r="6" spans="1:2" ht="26.25" customHeight="1" x14ac:dyDescent="0.2">
      <c r="A6" s="22" t="s">
        <v>21</v>
      </c>
    </row>
    <row r="7" spans="1:2" s="18" customFormat="1" ht="204.95" customHeight="1" x14ac:dyDescent="0.25">
      <c r="A7" s="27" t="s">
        <v>20</v>
      </c>
    </row>
    <row r="8" spans="1:2" s="21" customFormat="1" ht="26.25" x14ac:dyDescent="0.4">
      <c r="A8" s="22" t="s">
        <v>11</v>
      </c>
    </row>
    <row r="9" spans="1:2" ht="60" x14ac:dyDescent="0.2">
      <c r="A9" s="23" t="s">
        <v>19</v>
      </c>
    </row>
    <row r="10" spans="1:2" s="18" customFormat="1" ht="27.95" customHeight="1" x14ac:dyDescent="0.25">
      <c r="A10" s="26" t="s">
        <v>17</v>
      </c>
    </row>
    <row r="11" spans="1:2" s="21" customFormat="1" ht="26.25" x14ac:dyDescent="0.4">
      <c r="A11" s="22" t="s">
        <v>8</v>
      </c>
    </row>
    <row r="12" spans="1:2" ht="30" x14ac:dyDescent="0.2">
      <c r="A12" s="23" t="s">
        <v>16</v>
      </c>
    </row>
    <row r="13" spans="1:2" s="18" customFormat="1" ht="27.95" customHeight="1" x14ac:dyDescent="0.25">
      <c r="A13" s="26" t="s">
        <v>2</v>
      </c>
    </row>
    <row r="14" spans="1:2" s="21" customFormat="1" ht="26.25" x14ac:dyDescent="0.4">
      <c r="A14" s="22" t="s">
        <v>12</v>
      </c>
    </row>
    <row r="15" spans="1:2" ht="75" customHeight="1" x14ac:dyDescent="0.2">
      <c r="A15" s="23" t="s">
        <v>13</v>
      </c>
    </row>
    <row r="16" spans="1:2" ht="75"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2021-09-16T18:42:54Z</dcterms:modified>
</cp:coreProperties>
</file>