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mc:AlternateContent xmlns:mc="http://schemas.openxmlformats.org/markup-compatibility/2006">
    <mc:Choice Requires="x15">
      <x15ac:absPath xmlns:x15ac="http://schemas.microsoft.com/office/spreadsheetml/2010/11/ac" url="/Users/svetlana/Света учит питон/"/>
    </mc:Choice>
  </mc:AlternateContent>
  <xr:revisionPtr revIDLastSave="0" documentId="13_ncr:80001_{BC8ECCF2-8B91-A442-A70A-3A456AA7ACEA}" xr6:coauthVersionLast="36" xr6:coauthVersionMax="36" xr10:uidLastSave="{00000000-0000-0000-0000-000000000000}"/>
  <bookViews>
    <workbookView xWindow="0" yWindow="500" windowWidth="28800" windowHeight="17500" activeTab="1" xr2:uid="{00000000-000D-0000-FFFF-FFFF00000000}"/>
  </bookViews>
  <sheets>
    <sheet name="Данные по итогам " sheetId="1" r:id="rId1"/>
    <sheet name="Лист1" sheetId="6" r:id="rId2"/>
    <sheet name="Данные по ролику " sheetId="2" r:id="rId3"/>
    <sheet name="Справка " sheetId="3" r:id="rId4"/>
    <sheet name="Линейка курс " sheetId="4" r:id="rId5"/>
    <sheet name="Исправленные ошибки " sheetId="5" r:id="rId6"/>
  </sheets>
  <definedNames>
    <definedName name="_xlnm._FilterDatabase" localSheetId="0" hidden="1">'Данные по итогам '!$A$1:$U$588</definedName>
    <definedName name="_xlnm._FilterDatabase" localSheetId="2" hidden="1">'Данные по ролику '!$A$1:$V$589</definedName>
  </definedNames>
  <calcPr calcId="181029"/>
  <pivotCaches>
    <pivotCache cacheId="35" r:id="rId7"/>
  </pivotCaches>
</workbook>
</file>

<file path=xl/calcChain.xml><?xml version="1.0" encoding="utf-8"?>
<calcChain xmlns="http://schemas.openxmlformats.org/spreadsheetml/2006/main">
  <c r="P307" i="1" l="1"/>
  <c r="P522" i="1"/>
  <c r="K210" i="1"/>
  <c r="L210" i="1"/>
  <c r="K411" i="1"/>
  <c r="L411" i="1"/>
  <c r="S4" i="1"/>
  <c r="L2" i="1"/>
  <c r="K2" i="1"/>
  <c r="V589" i="2"/>
  <c r="V588" i="2"/>
  <c r="V587" i="2"/>
  <c r="V586" i="2"/>
  <c r="V585" i="2"/>
  <c r="V584" i="2"/>
  <c r="V583" i="2"/>
  <c r="V582" i="2"/>
  <c r="V581" i="2"/>
  <c r="V580" i="2"/>
  <c r="V579" i="2"/>
  <c r="V578" i="2"/>
  <c r="V577" i="2"/>
  <c r="V576" i="2"/>
  <c r="V575" i="2"/>
  <c r="V574" i="2"/>
  <c r="V573" i="2"/>
  <c r="V572" i="2"/>
  <c r="V571" i="2"/>
  <c r="V570" i="2"/>
  <c r="V569" i="2"/>
  <c r="V568" i="2"/>
  <c r="V567" i="2"/>
  <c r="V566" i="2"/>
  <c r="V565" i="2"/>
  <c r="V564" i="2"/>
  <c r="V563" i="2"/>
  <c r="V562" i="2"/>
  <c r="V561" i="2"/>
  <c r="V560" i="2"/>
  <c r="V559" i="2"/>
  <c r="V558" i="2"/>
  <c r="V557" i="2"/>
  <c r="V556" i="2"/>
  <c r="V555" i="2"/>
  <c r="V554" i="2"/>
  <c r="V553" i="2"/>
  <c r="V552" i="2"/>
  <c r="V551" i="2"/>
  <c r="V550" i="2"/>
  <c r="V549" i="2"/>
  <c r="V548" i="2"/>
  <c r="V547" i="2"/>
  <c r="V546" i="2"/>
  <c r="V545" i="2"/>
  <c r="V544" i="2"/>
  <c r="V543" i="2"/>
  <c r="V542" i="2"/>
  <c r="V541" i="2"/>
  <c r="V540" i="2"/>
  <c r="V539" i="2"/>
  <c r="V538" i="2"/>
  <c r="V537" i="2"/>
  <c r="V536" i="2"/>
  <c r="V535" i="2"/>
  <c r="V534" i="2"/>
  <c r="V533" i="2"/>
  <c r="V532" i="2"/>
  <c r="V531" i="2"/>
  <c r="V530" i="2"/>
  <c r="V529" i="2"/>
  <c r="V528" i="2"/>
  <c r="V527" i="2"/>
  <c r="V526" i="2"/>
  <c r="V525" i="2"/>
  <c r="V524" i="2"/>
  <c r="V523" i="2"/>
  <c r="V522" i="2"/>
  <c r="V521" i="2"/>
  <c r="V520" i="2"/>
  <c r="V519" i="2"/>
  <c r="V518" i="2"/>
  <c r="V517" i="2"/>
  <c r="V516" i="2"/>
  <c r="V515" i="2"/>
  <c r="V514" i="2"/>
  <c r="V513" i="2"/>
  <c r="V512" i="2"/>
  <c r="V511" i="2"/>
  <c r="V510" i="2"/>
  <c r="V509" i="2"/>
  <c r="V508" i="2"/>
  <c r="V507" i="2"/>
  <c r="V506" i="2"/>
  <c r="V505" i="2"/>
  <c r="V504" i="2"/>
  <c r="V503" i="2"/>
  <c r="V502" i="2"/>
  <c r="V501" i="2"/>
  <c r="V500" i="2"/>
  <c r="V499" i="2"/>
  <c r="V498" i="2"/>
  <c r="V497" i="2"/>
  <c r="V496" i="2"/>
  <c r="V495" i="2"/>
  <c r="V494" i="2"/>
  <c r="V493" i="2"/>
  <c r="V492" i="2"/>
  <c r="V491" i="2"/>
  <c r="V490" i="2"/>
  <c r="V489" i="2"/>
  <c r="V488" i="2"/>
  <c r="V487" i="2"/>
  <c r="V486" i="2"/>
  <c r="V485" i="2"/>
  <c r="V484" i="2"/>
  <c r="V483" i="2"/>
  <c r="V482" i="2"/>
  <c r="V481" i="2"/>
  <c r="V480" i="2"/>
  <c r="V479" i="2"/>
  <c r="V478" i="2"/>
  <c r="V477" i="2"/>
  <c r="V476" i="2"/>
  <c r="V475" i="2"/>
  <c r="V474" i="2"/>
  <c r="V473" i="2"/>
  <c r="V472" i="2"/>
  <c r="V471" i="2"/>
  <c r="V470" i="2"/>
  <c r="V469" i="2"/>
  <c r="V468" i="2"/>
  <c r="V467" i="2"/>
  <c r="V466" i="2"/>
  <c r="V465" i="2"/>
  <c r="V464" i="2"/>
  <c r="V463" i="2"/>
  <c r="V462" i="2"/>
  <c r="V461" i="2"/>
  <c r="V460" i="2"/>
  <c r="V459" i="2"/>
  <c r="V458" i="2"/>
  <c r="V457" i="2"/>
  <c r="V456" i="2"/>
  <c r="V455" i="2"/>
  <c r="V454" i="2"/>
  <c r="V453" i="2"/>
  <c r="V452" i="2"/>
  <c r="V451" i="2"/>
  <c r="V450" i="2"/>
  <c r="V449" i="2"/>
  <c r="V448" i="2"/>
  <c r="V447" i="2"/>
  <c r="V446" i="2"/>
  <c r="V445" i="2"/>
  <c r="V444" i="2"/>
  <c r="V443" i="2"/>
  <c r="V442" i="2"/>
  <c r="V441" i="2"/>
  <c r="V440" i="2"/>
  <c r="V439" i="2"/>
  <c r="V438" i="2"/>
  <c r="V437" i="2"/>
  <c r="V436" i="2"/>
  <c r="V435" i="2"/>
  <c r="V434" i="2"/>
  <c r="V433" i="2"/>
  <c r="V432" i="2"/>
  <c r="V431" i="2"/>
  <c r="V430" i="2"/>
  <c r="V429" i="2"/>
  <c r="V428" i="2"/>
  <c r="V427" i="2"/>
  <c r="V426" i="2"/>
  <c r="V425" i="2"/>
  <c r="V424" i="2"/>
  <c r="V423" i="2"/>
  <c r="V422" i="2"/>
  <c r="V421" i="2"/>
  <c r="V420" i="2"/>
  <c r="V419" i="2"/>
  <c r="V418" i="2"/>
  <c r="V417" i="2"/>
  <c r="V416" i="2"/>
  <c r="V415" i="2"/>
  <c r="V414" i="2"/>
  <c r="V413" i="2"/>
  <c r="V412" i="2"/>
  <c r="V411" i="2"/>
  <c r="V410" i="2"/>
  <c r="V409" i="2"/>
  <c r="V408" i="2"/>
  <c r="V407" i="2"/>
  <c r="V406" i="2"/>
  <c r="V405" i="2"/>
  <c r="V404" i="2"/>
  <c r="V403" i="2"/>
  <c r="V402" i="2"/>
  <c r="V401" i="2"/>
  <c r="V400" i="2"/>
  <c r="V399" i="2"/>
  <c r="V398" i="2"/>
  <c r="V397" i="2"/>
  <c r="V396" i="2"/>
  <c r="V395" i="2"/>
  <c r="V394" i="2"/>
  <c r="V393" i="2"/>
  <c r="V392" i="2"/>
  <c r="V391" i="2"/>
  <c r="V390" i="2"/>
  <c r="V389" i="2"/>
  <c r="V388" i="2"/>
  <c r="V387" i="2"/>
  <c r="V386" i="2"/>
  <c r="V385" i="2"/>
  <c r="V384" i="2"/>
  <c r="V383" i="2"/>
  <c r="V382" i="2"/>
  <c r="V381" i="2"/>
  <c r="V380" i="2"/>
  <c r="V379" i="2"/>
  <c r="V378" i="2"/>
  <c r="V377" i="2"/>
  <c r="V376" i="2"/>
  <c r="V375" i="2"/>
  <c r="V374" i="2"/>
  <c r="V373" i="2"/>
  <c r="V372" i="2"/>
  <c r="V371" i="2"/>
  <c r="V370" i="2"/>
  <c r="V369" i="2"/>
  <c r="V368" i="2"/>
  <c r="V367" i="2"/>
  <c r="V366" i="2"/>
  <c r="V365" i="2"/>
  <c r="V364" i="2"/>
  <c r="V363" i="2"/>
  <c r="V362" i="2"/>
  <c r="V361" i="2"/>
  <c r="V360" i="2"/>
  <c r="V359" i="2"/>
  <c r="V358" i="2"/>
  <c r="V357" i="2"/>
  <c r="V356" i="2"/>
  <c r="V355" i="2"/>
  <c r="V354" i="2"/>
  <c r="V353" i="2"/>
  <c r="V352" i="2"/>
  <c r="V351" i="2"/>
  <c r="V350" i="2"/>
  <c r="V349" i="2"/>
  <c r="V348" i="2"/>
  <c r="V347" i="2"/>
  <c r="V346" i="2"/>
  <c r="V345" i="2"/>
  <c r="V344" i="2"/>
  <c r="V343" i="2"/>
  <c r="V342" i="2"/>
  <c r="V341" i="2"/>
  <c r="V340" i="2"/>
  <c r="V339" i="2"/>
  <c r="V338" i="2"/>
  <c r="V337" i="2"/>
  <c r="V336" i="2"/>
  <c r="V335" i="2"/>
  <c r="V334" i="2"/>
  <c r="V333" i="2"/>
  <c r="V332" i="2"/>
  <c r="V331" i="2"/>
  <c r="V330" i="2"/>
  <c r="V329" i="2"/>
  <c r="V328" i="2"/>
  <c r="V327" i="2"/>
  <c r="V326" i="2"/>
  <c r="V325" i="2"/>
  <c r="V324" i="2"/>
  <c r="V323" i="2"/>
  <c r="V322" i="2"/>
  <c r="V321" i="2"/>
  <c r="V320" i="2"/>
  <c r="V319" i="2"/>
  <c r="V318" i="2"/>
  <c r="V317" i="2"/>
  <c r="V316" i="2"/>
  <c r="V315" i="2"/>
  <c r="V314" i="2"/>
  <c r="V313" i="2"/>
  <c r="V312" i="2"/>
  <c r="V311" i="2"/>
  <c r="V310" i="2"/>
  <c r="V309" i="2"/>
  <c r="V308" i="2"/>
  <c r="V307" i="2"/>
  <c r="V306" i="2"/>
  <c r="V305" i="2"/>
  <c r="V304" i="2"/>
  <c r="V303" i="2"/>
  <c r="V302" i="2"/>
  <c r="V301" i="2"/>
  <c r="V300" i="2"/>
  <c r="V299" i="2"/>
  <c r="V298" i="2"/>
  <c r="V297" i="2"/>
  <c r="V296" i="2"/>
  <c r="V295" i="2"/>
  <c r="V294" i="2"/>
  <c r="V293" i="2"/>
  <c r="V292" i="2"/>
  <c r="V291" i="2"/>
  <c r="V290" i="2"/>
  <c r="V289" i="2"/>
  <c r="V288" i="2"/>
  <c r="V287" i="2"/>
  <c r="V286" i="2"/>
  <c r="V285" i="2"/>
  <c r="V284" i="2"/>
  <c r="V283" i="2"/>
  <c r="V282" i="2"/>
  <c r="V281" i="2"/>
  <c r="V280" i="2"/>
  <c r="V279" i="2"/>
  <c r="V278" i="2"/>
  <c r="V277" i="2"/>
  <c r="V276" i="2"/>
  <c r="V275" i="2"/>
  <c r="V274" i="2"/>
  <c r="V273" i="2"/>
  <c r="V272" i="2"/>
  <c r="V271" i="2"/>
  <c r="V270" i="2"/>
  <c r="V269" i="2"/>
  <c r="V268" i="2"/>
  <c r="V267" i="2"/>
  <c r="V266" i="2"/>
  <c r="V265" i="2"/>
  <c r="V264" i="2"/>
  <c r="V263" i="2"/>
  <c r="V262" i="2"/>
  <c r="V261" i="2"/>
  <c r="V260" i="2"/>
  <c r="V259" i="2"/>
  <c r="V258" i="2"/>
  <c r="V257" i="2"/>
  <c r="V256" i="2"/>
  <c r="V255" i="2"/>
  <c r="V254" i="2"/>
  <c r="V253" i="2"/>
  <c r="V252" i="2"/>
  <c r="V251" i="2"/>
  <c r="V250" i="2"/>
  <c r="V249" i="2"/>
  <c r="V248" i="2"/>
  <c r="V247" i="2"/>
  <c r="V246" i="2"/>
  <c r="V245" i="2"/>
  <c r="V244" i="2"/>
  <c r="V243" i="2"/>
  <c r="V242" i="2"/>
  <c r="V241" i="2"/>
  <c r="V240" i="2"/>
  <c r="V239" i="2"/>
  <c r="V238" i="2"/>
  <c r="V237" i="2"/>
  <c r="V236" i="2"/>
  <c r="V235" i="2"/>
  <c r="V234" i="2"/>
  <c r="V233" i="2"/>
  <c r="V232" i="2"/>
  <c r="V231" i="2"/>
  <c r="V230" i="2"/>
  <c r="V229" i="2"/>
  <c r="V228" i="2"/>
  <c r="V227" i="2"/>
  <c r="V226" i="2"/>
  <c r="V225" i="2"/>
  <c r="V224" i="2"/>
  <c r="V223" i="2"/>
  <c r="V222" i="2"/>
  <c r="V221" i="2"/>
  <c r="V220" i="2"/>
  <c r="V219" i="2"/>
  <c r="V218" i="2"/>
  <c r="V217" i="2"/>
  <c r="V216" i="2"/>
  <c r="V215" i="2"/>
  <c r="V214" i="2"/>
  <c r="V213" i="2"/>
  <c r="V212" i="2"/>
  <c r="V211" i="2"/>
  <c r="V210" i="2"/>
  <c r="V209" i="2"/>
  <c r="V208" i="2"/>
  <c r="V207" i="2"/>
  <c r="V206" i="2"/>
  <c r="V205" i="2"/>
  <c r="V204" i="2"/>
  <c r="V203" i="2"/>
  <c r="V202" i="2"/>
  <c r="V201" i="2"/>
  <c r="V200" i="2"/>
  <c r="V199" i="2"/>
  <c r="V198" i="2"/>
  <c r="V197" i="2"/>
  <c r="V196" i="2"/>
  <c r="V195" i="2"/>
  <c r="V194" i="2"/>
  <c r="V193" i="2"/>
  <c r="V192" i="2"/>
  <c r="V191" i="2"/>
  <c r="V190" i="2"/>
  <c r="V189" i="2"/>
  <c r="V188" i="2"/>
  <c r="V187" i="2"/>
  <c r="V186" i="2"/>
  <c r="V185" i="2"/>
  <c r="V184" i="2"/>
  <c r="V183" i="2"/>
  <c r="V182" i="2"/>
  <c r="V181" i="2"/>
  <c r="V180" i="2"/>
  <c r="V179" i="2"/>
  <c r="V178" i="2"/>
  <c r="V177" i="2"/>
  <c r="V176" i="2"/>
  <c r="V175" i="2"/>
  <c r="V174" i="2"/>
  <c r="V173" i="2"/>
  <c r="V172" i="2"/>
  <c r="V171" i="2"/>
  <c r="V170" i="2"/>
  <c r="V169" i="2"/>
  <c r="V168" i="2"/>
  <c r="V167" i="2"/>
  <c r="V166" i="2"/>
  <c r="V165" i="2"/>
  <c r="V164" i="2"/>
  <c r="V163" i="2"/>
  <c r="V162" i="2"/>
  <c r="V161" i="2"/>
  <c r="V160" i="2"/>
  <c r="V159" i="2"/>
  <c r="V158" i="2"/>
  <c r="V157" i="2"/>
  <c r="V156" i="2"/>
  <c r="V155" i="2"/>
  <c r="V154" i="2"/>
  <c r="V153" i="2"/>
  <c r="V152" i="2"/>
  <c r="V151" i="2"/>
  <c r="V150" i="2"/>
  <c r="V149" i="2"/>
  <c r="V148" i="2"/>
  <c r="V147" i="2"/>
  <c r="V146" i="2"/>
  <c r="V145" i="2"/>
  <c r="V144" i="2"/>
  <c r="V143" i="2"/>
  <c r="V142" i="2"/>
  <c r="V141" i="2"/>
  <c r="V140" i="2"/>
  <c r="V139" i="2"/>
  <c r="V138" i="2"/>
  <c r="V137" i="2"/>
  <c r="V136" i="2"/>
  <c r="V135" i="2"/>
  <c r="V134" i="2"/>
  <c r="V133" i="2"/>
  <c r="V132" i="2"/>
  <c r="V131" i="2"/>
  <c r="V130" i="2"/>
  <c r="V129" i="2"/>
  <c r="V128" i="2"/>
  <c r="V127" i="2"/>
  <c r="V126" i="2"/>
  <c r="V125" i="2"/>
  <c r="V124" i="2"/>
  <c r="V123" i="2"/>
  <c r="V122" i="2"/>
  <c r="V121" i="2"/>
  <c r="V120" i="2"/>
  <c r="V119" i="2"/>
  <c r="V118" i="2"/>
  <c r="V117" i="2"/>
  <c r="V116" i="2"/>
  <c r="V115" i="2"/>
  <c r="V114" i="2"/>
  <c r="V113" i="2"/>
  <c r="V112" i="2"/>
  <c r="V111" i="2"/>
  <c r="V110" i="2"/>
  <c r="V109" i="2"/>
  <c r="V108" i="2"/>
  <c r="V107" i="2"/>
  <c r="V106" i="2"/>
  <c r="V105" i="2"/>
  <c r="V104" i="2"/>
  <c r="V103" i="2"/>
  <c r="V102" i="2"/>
  <c r="V101" i="2"/>
  <c r="V100" i="2"/>
  <c r="V99" i="2"/>
  <c r="V98" i="2"/>
  <c r="V97" i="2"/>
  <c r="V96" i="2"/>
  <c r="V95" i="2"/>
  <c r="V94" i="2"/>
  <c r="V93" i="2"/>
  <c r="V92" i="2"/>
  <c r="V91" i="2"/>
  <c r="V90" i="2"/>
  <c r="V89" i="2"/>
  <c r="V88" i="2"/>
  <c r="V87" i="2"/>
  <c r="V86" i="2"/>
  <c r="V85" i="2"/>
  <c r="V84" i="2"/>
  <c r="V83" i="2"/>
  <c r="V82" i="2"/>
  <c r="V81" i="2"/>
  <c r="V80" i="2"/>
  <c r="V79" i="2"/>
  <c r="V78" i="2"/>
  <c r="V77" i="2"/>
  <c r="V76" i="2"/>
  <c r="V75" i="2"/>
  <c r="V74" i="2"/>
  <c r="V73" i="2"/>
  <c r="V72" i="2"/>
  <c r="V71" i="2"/>
  <c r="V70" i="2"/>
  <c r="V69" i="2"/>
  <c r="V68" i="2"/>
  <c r="V67" i="2"/>
  <c r="V66" i="2"/>
  <c r="V65" i="2"/>
  <c r="V64" i="2"/>
  <c r="V63" i="2"/>
  <c r="V62" i="2"/>
  <c r="V61" i="2"/>
  <c r="V60" i="2"/>
  <c r="V59" i="2"/>
  <c r="V58" i="2"/>
  <c r="V57" i="2"/>
  <c r="V56" i="2"/>
  <c r="V55" i="2"/>
  <c r="V54" i="2"/>
  <c r="V53" i="2"/>
  <c r="V52" i="2"/>
  <c r="V51" i="2"/>
  <c r="V50" i="2"/>
  <c r="V49" i="2"/>
  <c r="V48" i="2"/>
  <c r="V47" i="2"/>
  <c r="V46" i="2"/>
  <c r="V45" i="2"/>
  <c r="V44" i="2"/>
  <c r="V43" i="2"/>
  <c r="V42" i="2"/>
  <c r="V41" i="2"/>
  <c r="V40" i="2"/>
  <c r="V39" i="2"/>
  <c r="V38" i="2"/>
  <c r="V37" i="2"/>
  <c r="V36" i="2"/>
  <c r="V35" i="2"/>
  <c r="V34" i="2"/>
  <c r="V33" i="2"/>
  <c r="V32" i="2"/>
  <c r="V31" i="2"/>
  <c r="V30" i="2"/>
  <c r="V29" i="2"/>
  <c r="V28" i="2"/>
  <c r="V27" i="2"/>
  <c r="V26" i="2"/>
  <c r="V25" i="2"/>
  <c r="V24" i="2"/>
  <c r="V23" i="2"/>
  <c r="V22" i="2"/>
  <c r="V21" i="2"/>
  <c r="V20" i="2"/>
  <c r="V19" i="2"/>
  <c r="V18" i="2"/>
  <c r="V17" i="2"/>
  <c r="V16" i="2"/>
  <c r="V15" i="2"/>
  <c r="V14" i="2"/>
  <c r="V13" i="2"/>
  <c r="V12" i="2"/>
  <c r="V11" i="2"/>
  <c r="V10" i="2"/>
  <c r="V9" i="2"/>
  <c r="V8" i="2"/>
  <c r="V7" i="2"/>
  <c r="V6" i="2"/>
  <c r="V5" i="2"/>
  <c r="V4" i="2"/>
  <c r="V3" i="2"/>
  <c r="V2" i="2"/>
  <c r="S588" i="1"/>
  <c r="P588" i="1"/>
  <c r="N588" i="1"/>
  <c r="L588" i="1"/>
  <c r="K588" i="1"/>
  <c r="S587" i="1"/>
  <c r="P587" i="1"/>
  <c r="N587" i="1"/>
  <c r="L587" i="1"/>
  <c r="K587" i="1"/>
  <c r="S586" i="1"/>
  <c r="P586" i="1"/>
  <c r="N586" i="1"/>
  <c r="L586" i="1"/>
  <c r="K586" i="1"/>
  <c r="S585" i="1"/>
  <c r="P585" i="1"/>
  <c r="N585" i="1"/>
  <c r="L585" i="1"/>
  <c r="K585" i="1"/>
  <c r="S584" i="1"/>
  <c r="P584" i="1"/>
  <c r="N584" i="1"/>
  <c r="L584" i="1"/>
  <c r="K584" i="1"/>
  <c r="X583" i="1"/>
  <c r="S583" i="1"/>
  <c r="P583" i="1"/>
  <c r="N583" i="1"/>
  <c r="L583" i="1"/>
  <c r="K583" i="1"/>
  <c r="D583" i="1"/>
  <c r="S582" i="1"/>
  <c r="P582" i="1"/>
  <c r="N582" i="1"/>
  <c r="L582" i="1"/>
  <c r="K582" i="1"/>
  <c r="S581" i="1"/>
  <c r="P581" i="1"/>
  <c r="N581" i="1"/>
  <c r="L581" i="1"/>
  <c r="K581" i="1"/>
  <c r="S580" i="1"/>
  <c r="P580" i="1"/>
  <c r="N580" i="1"/>
  <c r="L580" i="1"/>
  <c r="K580" i="1"/>
  <c r="S579" i="1"/>
  <c r="P579" i="1"/>
  <c r="N579" i="1"/>
  <c r="L579" i="1"/>
  <c r="K579" i="1"/>
  <c r="S578" i="1"/>
  <c r="P578" i="1"/>
  <c r="N578" i="1"/>
  <c r="L578" i="1"/>
  <c r="K578" i="1"/>
  <c r="S577" i="1"/>
  <c r="P577" i="1"/>
  <c r="N577" i="1"/>
  <c r="L577" i="1"/>
  <c r="K577" i="1"/>
  <c r="S576" i="1"/>
  <c r="P576" i="1"/>
  <c r="N576" i="1"/>
  <c r="L576" i="1"/>
  <c r="K576" i="1"/>
  <c r="S575" i="1"/>
  <c r="P575" i="1"/>
  <c r="N575" i="1"/>
  <c r="L575" i="1"/>
  <c r="K575" i="1"/>
  <c r="S574" i="1"/>
  <c r="P574" i="1"/>
  <c r="N574" i="1"/>
  <c r="L574" i="1"/>
  <c r="K574" i="1"/>
  <c r="S573" i="1"/>
  <c r="P573" i="1"/>
  <c r="N573" i="1"/>
  <c r="L573" i="1"/>
  <c r="K573" i="1"/>
  <c r="S572" i="1"/>
  <c r="P572" i="1"/>
  <c r="N572" i="1"/>
  <c r="L572" i="1"/>
  <c r="K572" i="1"/>
  <c r="S571" i="1"/>
  <c r="P571" i="1"/>
  <c r="N571" i="1"/>
  <c r="L571" i="1"/>
  <c r="K571" i="1"/>
  <c r="S570" i="1"/>
  <c r="P570" i="1"/>
  <c r="N570" i="1"/>
  <c r="L570" i="1"/>
  <c r="K570" i="1"/>
  <c r="S569" i="1"/>
  <c r="P569" i="1"/>
  <c r="N569" i="1"/>
  <c r="L569" i="1"/>
  <c r="K569" i="1"/>
  <c r="S568" i="1"/>
  <c r="P568" i="1"/>
  <c r="N568" i="1"/>
  <c r="L568" i="1"/>
  <c r="K568" i="1"/>
  <c r="S567" i="1"/>
  <c r="P567" i="1"/>
  <c r="N567" i="1"/>
  <c r="L567" i="1"/>
  <c r="K567" i="1"/>
  <c r="S566" i="1"/>
  <c r="P566" i="1"/>
  <c r="N566" i="1"/>
  <c r="L566" i="1"/>
  <c r="K566" i="1"/>
  <c r="S565" i="1"/>
  <c r="P565" i="1"/>
  <c r="N565" i="1"/>
  <c r="L565" i="1"/>
  <c r="K565" i="1"/>
  <c r="S564" i="1"/>
  <c r="P564" i="1"/>
  <c r="N564" i="1"/>
  <c r="L564" i="1"/>
  <c r="K564" i="1"/>
  <c r="P563" i="1"/>
  <c r="N563" i="1"/>
  <c r="L563" i="1"/>
  <c r="K563" i="1"/>
  <c r="S562" i="1"/>
  <c r="P562" i="1"/>
  <c r="N562" i="1"/>
  <c r="L562" i="1"/>
  <c r="K562" i="1"/>
  <c r="P561" i="1"/>
  <c r="N561" i="1"/>
  <c r="L561" i="1"/>
  <c r="K561" i="1"/>
  <c r="P560" i="1"/>
  <c r="S559" i="1"/>
  <c r="P559" i="1"/>
  <c r="N559" i="1"/>
  <c r="L559" i="1"/>
  <c r="K559" i="1"/>
  <c r="P558" i="1"/>
  <c r="P557" i="1"/>
  <c r="S556" i="1"/>
  <c r="P556" i="1"/>
  <c r="N556" i="1"/>
  <c r="L556" i="1"/>
  <c r="K556" i="1"/>
  <c r="S555" i="1"/>
  <c r="P555" i="1"/>
  <c r="N555" i="1"/>
  <c r="L555" i="1"/>
  <c r="K555" i="1"/>
  <c r="S554" i="1"/>
  <c r="P554" i="1"/>
  <c r="N554" i="1"/>
  <c r="L554" i="1"/>
  <c r="K554" i="1"/>
  <c r="S553" i="1"/>
  <c r="P553" i="1"/>
  <c r="N553" i="1"/>
  <c r="L553" i="1"/>
  <c r="K553" i="1"/>
  <c r="S552" i="1"/>
  <c r="P552" i="1"/>
  <c r="S551" i="1"/>
  <c r="P551" i="1"/>
  <c r="S550" i="1"/>
  <c r="P550" i="1"/>
  <c r="N550" i="1"/>
  <c r="L550" i="1"/>
  <c r="K550" i="1"/>
  <c r="S549" i="1"/>
  <c r="P549" i="1"/>
  <c r="N549" i="1"/>
  <c r="L549" i="1"/>
  <c r="K549" i="1"/>
  <c r="S548" i="1"/>
  <c r="P548" i="1"/>
  <c r="N548" i="1"/>
  <c r="L548" i="1"/>
  <c r="K548" i="1"/>
  <c r="S547" i="1"/>
  <c r="P547" i="1"/>
  <c r="N547" i="1"/>
  <c r="L547" i="1"/>
  <c r="K547" i="1"/>
  <c r="S546" i="1"/>
  <c r="P546" i="1"/>
  <c r="N546" i="1"/>
  <c r="L546" i="1"/>
  <c r="K546" i="1"/>
  <c r="S545" i="1"/>
  <c r="P545" i="1"/>
  <c r="N545" i="1"/>
  <c r="L545" i="1"/>
  <c r="K545" i="1"/>
  <c r="S544" i="1"/>
  <c r="P544" i="1"/>
  <c r="N544" i="1"/>
  <c r="L544" i="1"/>
  <c r="K544" i="1"/>
  <c r="S543" i="1"/>
  <c r="P543" i="1"/>
  <c r="N543" i="1"/>
  <c r="L543" i="1"/>
  <c r="K543" i="1"/>
  <c r="S542" i="1"/>
  <c r="P542" i="1"/>
  <c r="N542" i="1"/>
  <c r="L542" i="1"/>
  <c r="K542" i="1"/>
  <c r="S541" i="1"/>
  <c r="P541" i="1"/>
  <c r="N541" i="1"/>
  <c r="L541" i="1"/>
  <c r="K541" i="1"/>
  <c r="S540" i="1"/>
  <c r="P540" i="1"/>
  <c r="N540" i="1"/>
  <c r="L540" i="1"/>
  <c r="K540" i="1"/>
  <c r="S539" i="1"/>
  <c r="P539" i="1"/>
  <c r="N539" i="1"/>
  <c r="L539" i="1"/>
  <c r="K539" i="1"/>
  <c r="S538" i="1"/>
  <c r="P538" i="1"/>
  <c r="N538" i="1"/>
  <c r="L538" i="1"/>
  <c r="K538" i="1"/>
  <c r="S537" i="1"/>
  <c r="P537" i="1"/>
  <c r="N537" i="1"/>
  <c r="L537" i="1"/>
  <c r="K537" i="1"/>
  <c r="S536" i="1"/>
  <c r="P536" i="1"/>
  <c r="N536" i="1"/>
  <c r="L536" i="1"/>
  <c r="K536" i="1"/>
  <c r="P535" i="1"/>
  <c r="N535" i="1"/>
  <c r="L535" i="1"/>
  <c r="K535" i="1"/>
  <c r="S534" i="1"/>
  <c r="P534" i="1"/>
  <c r="N534" i="1"/>
  <c r="L534" i="1"/>
  <c r="K534" i="1"/>
  <c r="S533" i="1"/>
  <c r="P533" i="1"/>
  <c r="N533" i="1"/>
  <c r="L533" i="1"/>
  <c r="K533" i="1"/>
  <c r="P532" i="1"/>
  <c r="N532" i="1"/>
  <c r="L532" i="1"/>
  <c r="K532" i="1"/>
  <c r="S531" i="1"/>
  <c r="P531" i="1"/>
  <c r="N531" i="1"/>
  <c r="L531" i="1"/>
  <c r="K531" i="1"/>
  <c r="S530" i="1"/>
  <c r="P530" i="1"/>
  <c r="N530" i="1"/>
  <c r="L530" i="1"/>
  <c r="K530" i="1"/>
  <c r="P529" i="1"/>
  <c r="N529" i="1"/>
  <c r="L529" i="1"/>
  <c r="K529" i="1"/>
  <c r="S528" i="1"/>
  <c r="P528" i="1"/>
  <c r="N528" i="1"/>
  <c r="L528" i="1"/>
  <c r="K528" i="1"/>
  <c r="S527" i="1"/>
  <c r="P527" i="1"/>
  <c r="N527" i="1"/>
  <c r="L527" i="1"/>
  <c r="K527" i="1"/>
  <c r="S526" i="1"/>
  <c r="P526" i="1"/>
  <c r="N526" i="1"/>
  <c r="L526" i="1"/>
  <c r="K526" i="1"/>
  <c r="S525" i="1"/>
  <c r="P525" i="1"/>
  <c r="N525" i="1"/>
  <c r="L525" i="1"/>
  <c r="K525" i="1"/>
  <c r="P524" i="1"/>
  <c r="P523" i="1"/>
  <c r="N523" i="1"/>
  <c r="L523" i="1"/>
  <c r="K523" i="1"/>
  <c r="S521" i="1"/>
  <c r="P521" i="1"/>
  <c r="N521" i="1"/>
  <c r="L521" i="1"/>
  <c r="K521" i="1"/>
  <c r="S520" i="1"/>
  <c r="P520" i="1"/>
  <c r="N520" i="1"/>
  <c r="L520" i="1"/>
  <c r="K520" i="1"/>
  <c r="S519" i="1"/>
  <c r="P519" i="1"/>
  <c r="N519" i="1"/>
  <c r="L519" i="1"/>
  <c r="K519" i="1"/>
  <c r="S518" i="1"/>
  <c r="P518" i="1"/>
  <c r="N518" i="1"/>
  <c r="L518" i="1"/>
  <c r="K518" i="1"/>
  <c r="S517" i="1"/>
  <c r="P517" i="1"/>
  <c r="N517" i="1"/>
  <c r="L517" i="1"/>
  <c r="K517" i="1"/>
  <c r="P516" i="1"/>
  <c r="S515" i="1"/>
  <c r="P515" i="1"/>
  <c r="N515" i="1"/>
  <c r="L515" i="1"/>
  <c r="K515" i="1"/>
  <c r="S514" i="1"/>
  <c r="P514" i="1"/>
  <c r="N514" i="1"/>
  <c r="L514" i="1"/>
  <c r="K514" i="1"/>
  <c r="S513" i="1"/>
  <c r="P513" i="1"/>
  <c r="N513" i="1"/>
  <c r="L513" i="1"/>
  <c r="K513" i="1"/>
  <c r="P512" i="1"/>
  <c r="K512" i="1"/>
  <c r="S511" i="1"/>
  <c r="P511" i="1"/>
  <c r="N511" i="1"/>
  <c r="L511" i="1"/>
  <c r="K511" i="1"/>
  <c r="S510" i="1"/>
  <c r="P510" i="1"/>
  <c r="N510" i="1"/>
  <c r="L510" i="1"/>
  <c r="K510" i="1"/>
  <c r="S509" i="1"/>
  <c r="P509" i="1"/>
  <c r="N509" i="1"/>
  <c r="L509" i="1"/>
  <c r="K509" i="1"/>
  <c r="S508" i="1"/>
  <c r="P508" i="1"/>
  <c r="N508" i="1"/>
  <c r="L508" i="1"/>
  <c r="K508" i="1"/>
  <c r="S507" i="1"/>
  <c r="P507" i="1"/>
  <c r="N507" i="1"/>
  <c r="L507" i="1"/>
  <c r="K507" i="1"/>
  <c r="S506" i="1"/>
  <c r="P506" i="1"/>
  <c r="N506" i="1"/>
  <c r="L506" i="1"/>
  <c r="K506" i="1"/>
  <c r="S505" i="1"/>
  <c r="P505" i="1"/>
  <c r="N505" i="1"/>
  <c r="L505" i="1"/>
  <c r="K505" i="1"/>
  <c r="S504" i="1"/>
  <c r="P504" i="1"/>
  <c r="N504" i="1"/>
  <c r="L504" i="1"/>
  <c r="K504" i="1"/>
  <c r="S503" i="1"/>
  <c r="P503" i="1"/>
  <c r="N503" i="1"/>
  <c r="L503" i="1"/>
  <c r="K503" i="1"/>
  <c r="S502" i="1"/>
  <c r="P502" i="1"/>
  <c r="N502" i="1"/>
  <c r="L502" i="1"/>
  <c r="K502" i="1"/>
  <c r="P501" i="1"/>
  <c r="S500" i="1"/>
  <c r="P500" i="1"/>
  <c r="N500" i="1"/>
  <c r="L500" i="1"/>
  <c r="K500" i="1"/>
  <c r="S499" i="1"/>
  <c r="P499" i="1"/>
  <c r="N499" i="1"/>
  <c r="L499" i="1"/>
  <c r="K499" i="1"/>
  <c r="S498" i="1"/>
  <c r="P498" i="1"/>
  <c r="N498" i="1"/>
  <c r="L498" i="1"/>
  <c r="K498" i="1"/>
  <c r="S497" i="1"/>
  <c r="P497" i="1"/>
  <c r="N497" i="1"/>
  <c r="L497" i="1"/>
  <c r="K497" i="1"/>
  <c r="S496" i="1"/>
  <c r="P496" i="1"/>
  <c r="N496" i="1"/>
  <c r="L496" i="1"/>
  <c r="K496" i="1"/>
  <c r="S495" i="1"/>
  <c r="P495" i="1"/>
  <c r="N495" i="1"/>
  <c r="L495" i="1"/>
  <c r="K495" i="1"/>
  <c r="S494" i="1"/>
  <c r="P494" i="1"/>
  <c r="N494" i="1"/>
  <c r="L494" i="1"/>
  <c r="K494" i="1"/>
  <c r="S493" i="1"/>
  <c r="P493" i="1"/>
  <c r="N493" i="1"/>
  <c r="L493" i="1"/>
  <c r="K493" i="1"/>
  <c r="S492" i="1"/>
  <c r="P492" i="1"/>
  <c r="N492" i="1"/>
  <c r="L492" i="1"/>
  <c r="K492" i="1"/>
  <c r="S491" i="1"/>
  <c r="P491" i="1"/>
  <c r="N491" i="1"/>
  <c r="L491" i="1"/>
  <c r="K491" i="1"/>
  <c r="S490" i="1"/>
  <c r="P490" i="1"/>
  <c r="N490" i="1"/>
  <c r="L490" i="1"/>
  <c r="K490" i="1"/>
  <c r="S489" i="1"/>
  <c r="P489" i="1"/>
  <c r="N489" i="1"/>
  <c r="L489" i="1"/>
  <c r="K489" i="1"/>
  <c r="S488" i="1"/>
  <c r="P488" i="1"/>
  <c r="N488" i="1"/>
  <c r="L488" i="1"/>
  <c r="K488" i="1"/>
  <c r="S487" i="1"/>
  <c r="P487" i="1"/>
  <c r="N487" i="1"/>
  <c r="L487" i="1"/>
  <c r="K487" i="1"/>
  <c r="S486" i="1"/>
  <c r="P486" i="1"/>
  <c r="N486" i="1"/>
  <c r="L486" i="1"/>
  <c r="K486" i="1"/>
  <c r="S485" i="1"/>
  <c r="P485" i="1"/>
  <c r="N485" i="1"/>
  <c r="L485" i="1"/>
  <c r="K485" i="1"/>
  <c r="S484" i="1"/>
  <c r="P484" i="1"/>
  <c r="N484" i="1"/>
  <c r="L484" i="1"/>
  <c r="K484" i="1"/>
  <c r="P483" i="1"/>
  <c r="N483" i="1"/>
  <c r="L483" i="1"/>
  <c r="K483" i="1"/>
  <c r="S482" i="1"/>
  <c r="P482" i="1"/>
  <c r="N482" i="1"/>
  <c r="L482" i="1"/>
  <c r="K482" i="1"/>
  <c r="S481" i="1"/>
  <c r="P481" i="1"/>
  <c r="N481" i="1"/>
  <c r="L481" i="1"/>
  <c r="K481" i="1"/>
  <c r="P480" i="1"/>
  <c r="N480" i="1"/>
  <c r="L480" i="1"/>
  <c r="K480" i="1"/>
  <c r="S479" i="1"/>
  <c r="P479" i="1"/>
  <c r="N479" i="1"/>
  <c r="L479" i="1"/>
  <c r="K479" i="1"/>
  <c r="S478" i="1"/>
  <c r="P478" i="1"/>
  <c r="N478" i="1"/>
  <c r="L478" i="1"/>
  <c r="K478" i="1"/>
  <c r="P477" i="1"/>
  <c r="N477" i="1"/>
  <c r="L477" i="1"/>
  <c r="K477" i="1"/>
  <c r="S476" i="1"/>
  <c r="P476" i="1"/>
  <c r="N476" i="1"/>
  <c r="L476" i="1"/>
  <c r="K476" i="1"/>
  <c r="S475" i="1"/>
  <c r="P475" i="1"/>
  <c r="N475" i="1"/>
  <c r="L475" i="1"/>
  <c r="K475" i="1"/>
  <c r="P474" i="1"/>
  <c r="N474" i="1"/>
  <c r="L474" i="1"/>
  <c r="K474" i="1"/>
  <c r="S473" i="1"/>
  <c r="P473" i="1"/>
  <c r="N473" i="1"/>
  <c r="L473" i="1"/>
  <c r="K473" i="1"/>
  <c r="S472" i="1"/>
  <c r="P472" i="1"/>
  <c r="N472" i="1"/>
  <c r="L472" i="1"/>
  <c r="K472" i="1"/>
  <c r="S471" i="1"/>
  <c r="P471" i="1"/>
  <c r="N471" i="1"/>
  <c r="L471" i="1"/>
  <c r="K471" i="1"/>
  <c r="S470" i="1"/>
  <c r="P470" i="1"/>
  <c r="N470" i="1"/>
  <c r="L470" i="1"/>
  <c r="K470" i="1"/>
  <c r="S469" i="1"/>
  <c r="P469" i="1"/>
  <c r="O469" i="1"/>
  <c r="N469" i="1"/>
  <c r="M469" i="1"/>
  <c r="K469" i="1" s="1"/>
  <c r="L469" i="1"/>
  <c r="S468" i="1"/>
  <c r="P468" i="1"/>
  <c r="N468" i="1"/>
  <c r="L468" i="1"/>
  <c r="K468" i="1"/>
  <c r="S467" i="1"/>
  <c r="P467" i="1"/>
  <c r="N467" i="1"/>
  <c r="L467" i="1"/>
  <c r="K467" i="1"/>
  <c r="S466" i="1"/>
  <c r="P466" i="1"/>
  <c r="N466" i="1"/>
  <c r="L466" i="1"/>
  <c r="K466" i="1"/>
  <c r="S465" i="1"/>
  <c r="P465" i="1"/>
  <c r="N465" i="1"/>
  <c r="L465" i="1"/>
  <c r="K465" i="1"/>
  <c r="S464" i="1"/>
  <c r="P464" i="1"/>
  <c r="N464" i="1"/>
  <c r="L464" i="1"/>
  <c r="K464" i="1"/>
  <c r="S463" i="1"/>
  <c r="P463" i="1"/>
  <c r="N463" i="1"/>
  <c r="L463" i="1"/>
  <c r="K463" i="1"/>
  <c r="S462" i="1"/>
  <c r="P462" i="1"/>
  <c r="N462" i="1"/>
  <c r="L462" i="1"/>
  <c r="K462" i="1"/>
  <c r="S461" i="1"/>
  <c r="P461" i="1"/>
  <c r="N461" i="1"/>
  <c r="L461" i="1"/>
  <c r="K461" i="1"/>
  <c r="S460" i="1"/>
  <c r="P460" i="1"/>
  <c r="N460" i="1"/>
  <c r="L460" i="1"/>
  <c r="K460" i="1"/>
  <c r="S459" i="1"/>
  <c r="P459" i="1"/>
  <c r="N459" i="1"/>
  <c r="L459" i="1"/>
  <c r="K459" i="1"/>
  <c r="S458" i="1"/>
  <c r="P458" i="1"/>
  <c r="N458" i="1"/>
  <c r="L458" i="1"/>
  <c r="K458" i="1"/>
  <c r="S457" i="1"/>
  <c r="P457" i="1"/>
  <c r="N457" i="1"/>
  <c r="L457" i="1"/>
  <c r="K457" i="1"/>
  <c r="S456" i="1"/>
  <c r="P456" i="1"/>
  <c r="N456" i="1"/>
  <c r="L456" i="1"/>
  <c r="K456" i="1"/>
  <c r="S455" i="1"/>
  <c r="P455" i="1"/>
  <c r="N455" i="1"/>
  <c r="L455" i="1"/>
  <c r="K455" i="1"/>
  <c r="S454" i="1"/>
  <c r="P454" i="1"/>
  <c r="N454" i="1"/>
  <c r="L454" i="1"/>
  <c r="K454" i="1"/>
  <c r="S453" i="1"/>
  <c r="P453" i="1"/>
  <c r="N453" i="1"/>
  <c r="L453" i="1"/>
  <c r="K453" i="1"/>
  <c r="S452" i="1"/>
  <c r="P452" i="1"/>
  <c r="N452" i="1"/>
  <c r="L452" i="1"/>
  <c r="K452" i="1"/>
  <c r="S451" i="1"/>
  <c r="P451" i="1"/>
  <c r="N451" i="1"/>
  <c r="L451" i="1"/>
  <c r="K451" i="1"/>
  <c r="S450" i="1"/>
  <c r="P450" i="1"/>
  <c r="N450" i="1"/>
  <c r="L450" i="1"/>
  <c r="K450" i="1"/>
  <c r="P449" i="1"/>
  <c r="N449" i="1"/>
  <c r="L449" i="1"/>
  <c r="K449" i="1"/>
  <c r="S448" i="1"/>
  <c r="P448" i="1"/>
  <c r="N448" i="1"/>
  <c r="L448" i="1"/>
  <c r="K448" i="1"/>
  <c r="P447" i="1"/>
  <c r="N447" i="1"/>
  <c r="L447" i="1"/>
  <c r="K447" i="1"/>
  <c r="S446" i="1"/>
  <c r="P446" i="1"/>
  <c r="N446" i="1"/>
  <c r="L446" i="1"/>
  <c r="K446" i="1"/>
  <c r="S445" i="1"/>
  <c r="P445" i="1"/>
  <c r="N445" i="1"/>
  <c r="L445" i="1"/>
  <c r="K445" i="1"/>
  <c r="P444" i="1"/>
  <c r="N444" i="1"/>
  <c r="L444" i="1"/>
  <c r="K444" i="1"/>
  <c r="S443" i="1"/>
  <c r="P443" i="1"/>
  <c r="N443" i="1"/>
  <c r="L443" i="1"/>
  <c r="K443" i="1"/>
  <c r="S442" i="1"/>
  <c r="P442" i="1"/>
  <c r="N442" i="1"/>
  <c r="L442" i="1"/>
  <c r="K442" i="1"/>
  <c r="S441" i="1"/>
  <c r="P441" i="1"/>
  <c r="N441" i="1"/>
  <c r="L441" i="1"/>
  <c r="K441" i="1"/>
  <c r="S440" i="1"/>
  <c r="P440" i="1"/>
  <c r="N440" i="1"/>
  <c r="L440" i="1"/>
  <c r="K440" i="1"/>
  <c r="S439" i="1"/>
  <c r="P439" i="1"/>
  <c r="N439" i="1"/>
  <c r="L439" i="1"/>
  <c r="K439" i="1"/>
  <c r="S438" i="1"/>
  <c r="P438" i="1"/>
  <c r="N438" i="1"/>
  <c r="L438" i="1"/>
  <c r="K438" i="1"/>
  <c r="S437" i="1"/>
  <c r="P437" i="1"/>
  <c r="N437" i="1"/>
  <c r="L437" i="1"/>
  <c r="K437" i="1"/>
  <c r="S436" i="1"/>
  <c r="P436" i="1"/>
  <c r="N436" i="1"/>
  <c r="L436" i="1"/>
  <c r="K436" i="1"/>
  <c r="P435" i="1"/>
  <c r="N435" i="1"/>
  <c r="L435" i="1"/>
  <c r="K435" i="1"/>
  <c r="S434" i="1"/>
  <c r="P434" i="1"/>
  <c r="N434" i="1"/>
  <c r="L434" i="1"/>
  <c r="K434" i="1"/>
  <c r="S433" i="1"/>
  <c r="P433" i="1"/>
  <c r="N433" i="1"/>
  <c r="L433" i="1"/>
  <c r="K433" i="1"/>
  <c r="S432" i="1"/>
  <c r="P432" i="1"/>
  <c r="N432" i="1"/>
  <c r="L432" i="1"/>
  <c r="K432" i="1"/>
  <c r="S431" i="1"/>
  <c r="P431" i="1"/>
  <c r="N431" i="1"/>
  <c r="L431" i="1"/>
  <c r="K431" i="1"/>
  <c r="S430" i="1"/>
  <c r="P430" i="1"/>
  <c r="N430" i="1"/>
  <c r="L430" i="1"/>
  <c r="K430" i="1"/>
  <c r="S429" i="1"/>
  <c r="P429" i="1"/>
  <c r="N429" i="1"/>
  <c r="L429" i="1"/>
  <c r="K429" i="1"/>
  <c r="P428" i="1"/>
  <c r="N428" i="1"/>
  <c r="L428" i="1"/>
  <c r="K428" i="1"/>
  <c r="P427" i="1"/>
  <c r="N427" i="1"/>
  <c r="L427" i="1"/>
  <c r="K427" i="1"/>
  <c r="S426" i="1"/>
  <c r="P426" i="1"/>
  <c r="N426" i="1"/>
  <c r="L426" i="1"/>
  <c r="K426" i="1"/>
  <c r="S425" i="1"/>
  <c r="P425" i="1"/>
  <c r="N425" i="1"/>
  <c r="L425" i="1"/>
  <c r="K425" i="1"/>
  <c r="S424" i="1"/>
  <c r="P424" i="1"/>
  <c r="N424" i="1"/>
  <c r="L424" i="1"/>
  <c r="K424" i="1"/>
  <c r="S423" i="1"/>
  <c r="P423" i="1"/>
  <c r="N423" i="1"/>
  <c r="L423" i="1"/>
  <c r="K423" i="1"/>
  <c r="S422" i="1"/>
  <c r="P422" i="1"/>
  <c r="N422" i="1"/>
  <c r="L422" i="1"/>
  <c r="K422" i="1"/>
  <c r="S421" i="1"/>
  <c r="P421" i="1"/>
  <c r="N421" i="1"/>
  <c r="L421" i="1"/>
  <c r="K421" i="1"/>
  <c r="S420" i="1"/>
  <c r="P420" i="1"/>
  <c r="N420" i="1"/>
  <c r="L420" i="1"/>
  <c r="K420" i="1"/>
  <c r="S419" i="1"/>
  <c r="P419" i="1"/>
  <c r="N419" i="1"/>
  <c r="L419" i="1"/>
  <c r="K419" i="1"/>
  <c r="S418" i="1"/>
  <c r="P418" i="1"/>
  <c r="N418" i="1"/>
  <c r="L418" i="1"/>
  <c r="K418" i="1"/>
  <c r="P417" i="1"/>
  <c r="N417" i="1"/>
  <c r="L417" i="1"/>
  <c r="K417" i="1"/>
  <c r="S416" i="1"/>
  <c r="P416" i="1"/>
  <c r="N416" i="1"/>
  <c r="L416" i="1"/>
  <c r="K416" i="1"/>
  <c r="S415" i="1"/>
  <c r="P415" i="1"/>
  <c r="N415" i="1"/>
  <c r="L415" i="1"/>
  <c r="K415" i="1"/>
  <c r="S414" i="1"/>
  <c r="P414" i="1"/>
  <c r="N414" i="1"/>
  <c r="L414" i="1"/>
  <c r="K414" i="1"/>
  <c r="S413" i="1"/>
  <c r="P413" i="1"/>
  <c r="N413" i="1"/>
  <c r="L413" i="1"/>
  <c r="K413" i="1"/>
  <c r="S412" i="1"/>
  <c r="P412" i="1"/>
  <c r="N412" i="1"/>
  <c r="L412" i="1"/>
  <c r="K412" i="1"/>
  <c r="S411" i="1"/>
  <c r="P411" i="1"/>
  <c r="N411" i="1"/>
  <c r="S410" i="1"/>
  <c r="P410" i="1"/>
  <c r="N410" i="1"/>
  <c r="L410" i="1"/>
  <c r="K410" i="1"/>
  <c r="S409" i="1"/>
  <c r="P409" i="1"/>
  <c r="N409" i="1"/>
  <c r="L409" i="1"/>
  <c r="K409" i="1"/>
  <c r="S408" i="1"/>
  <c r="P408" i="1"/>
  <c r="N408" i="1"/>
  <c r="L408" i="1"/>
  <c r="K408" i="1"/>
  <c r="S407" i="1"/>
  <c r="P407" i="1"/>
  <c r="N407" i="1"/>
  <c r="L407" i="1"/>
  <c r="K407" i="1"/>
  <c r="S406" i="1"/>
  <c r="P406" i="1"/>
  <c r="N406" i="1"/>
  <c r="L406" i="1"/>
  <c r="K406" i="1"/>
  <c r="S405" i="1"/>
  <c r="P405" i="1"/>
  <c r="N405" i="1"/>
  <c r="L405" i="1"/>
  <c r="K405" i="1"/>
  <c r="S404" i="1"/>
  <c r="P404" i="1"/>
  <c r="N404" i="1"/>
  <c r="L404" i="1"/>
  <c r="K404" i="1"/>
  <c r="S403" i="1"/>
  <c r="P403" i="1"/>
  <c r="N403" i="1"/>
  <c r="L403" i="1"/>
  <c r="K403" i="1"/>
  <c r="S402" i="1"/>
  <c r="P402" i="1"/>
  <c r="N402" i="1"/>
  <c r="L402" i="1"/>
  <c r="K402" i="1"/>
  <c r="S401" i="1"/>
  <c r="P401" i="1"/>
  <c r="N401" i="1"/>
  <c r="L401" i="1"/>
  <c r="K401" i="1"/>
  <c r="S400" i="1"/>
  <c r="P400" i="1"/>
  <c r="N400" i="1"/>
  <c r="L400" i="1"/>
  <c r="K400" i="1"/>
  <c r="S399" i="1"/>
  <c r="P399" i="1"/>
  <c r="N399" i="1"/>
  <c r="L399" i="1"/>
  <c r="K399" i="1"/>
  <c r="P398" i="1"/>
  <c r="N398" i="1"/>
  <c r="L398" i="1"/>
  <c r="K398" i="1"/>
  <c r="P397" i="1"/>
  <c r="N397" i="1"/>
  <c r="L397" i="1"/>
  <c r="K397" i="1"/>
  <c r="S396" i="1"/>
  <c r="P396" i="1"/>
  <c r="N396" i="1"/>
  <c r="L396" i="1"/>
  <c r="K396" i="1"/>
  <c r="P395" i="1"/>
  <c r="N395" i="1"/>
  <c r="L395" i="1"/>
  <c r="K395" i="1"/>
  <c r="S394" i="1"/>
  <c r="P394" i="1"/>
  <c r="N394" i="1"/>
  <c r="L394" i="1"/>
  <c r="K394" i="1"/>
  <c r="S393" i="1"/>
  <c r="P393" i="1"/>
  <c r="N393" i="1"/>
  <c r="L393" i="1"/>
  <c r="K393" i="1"/>
  <c r="P392" i="1"/>
  <c r="N392" i="1"/>
  <c r="L392" i="1"/>
  <c r="K392" i="1"/>
  <c r="S391" i="1"/>
  <c r="P391" i="1"/>
  <c r="N391" i="1"/>
  <c r="L391" i="1"/>
  <c r="K391" i="1"/>
  <c r="S390" i="1"/>
  <c r="P390" i="1"/>
  <c r="N390" i="1"/>
  <c r="L390" i="1"/>
  <c r="K390" i="1"/>
  <c r="S389" i="1"/>
  <c r="P389" i="1"/>
  <c r="N389" i="1"/>
  <c r="L389" i="1"/>
  <c r="K389" i="1"/>
  <c r="S388" i="1"/>
  <c r="P388" i="1"/>
  <c r="N388" i="1"/>
  <c r="L388" i="1"/>
  <c r="K388" i="1"/>
  <c r="S387" i="1"/>
  <c r="P387" i="1"/>
  <c r="N387" i="1"/>
  <c r="L387" i="1"/>
  <c r="K387" i="1"/>
  <c r="S386" i="1"/>
  <c r="P386" i="1"/>
  <c r="N386" i="1"/>
  <c r="L386" i="1"/>
  <c r="K386" i="1"/>
  <c r="S385" i="1"/>
  <c r="P385" i="1"/>
  <c r="N385" i="1"/>
  <c r="L385" i="1"/>
  <c r="K385" i="1"/>
  <c r="S384" i="1"/>
  <c r="P384" i="1"/>
  <c r="N384" i="1"/>
  <c r="L384" i="1"/>
  <c r="K384" i="1"/>
  <c r="S383" i="1"/>
  <c r="P383" i="1"/>
  <c r="N383" i="1"/>
  <c r="L383" i="1"/>
  <c r="K383" i="1"/>
  <c r="S382" i="1"/>
  <c r="P382" i="1"/>
  <c r="N382" i="1"/>
  <c r="L382" i="1"/>
  <c r="K382" i="1"/>
  <c r="S381" i="1"/>
  <c r="P381" i="1"/>
  <c r="N381" i="1"/>
  <c r="L381" i="1"/>
  <c r="K381" i="1"/>
  <c r="S380" i="1"/>
  <c r="P380" i="1"/>
  <c r="N380" i="1"/>
  <c r="L380" i="1"/>
  <c r="K380" i="1"/>
  <c r="S379" i="1"/>
  <c r="P379" i="1"/>
  <c r="N379" i="1"/>
  <c r="L379" i="1"/>
  <c r="K379" i="1"/>
  <c r="S378" i="1"/>
  <c r="P378" i="1"/>
  <c r="N378" i="1"/>
  <c r="L378" i="1"/>
  <c r="K378" i="1"/>
  <c r="S377" i="1"/>
  <c r="P377" i="1"/>
  <c r="N377" i="1"/>
  <c r="L377" i="1"/>
  <c r="K377" i="1"/>
  <c r="S376" i="1"/>
  <c r="P376" i="1"/>
  <c r="N376" i="1"/>
  <c r="L376" i="1"/>
  <c r="K376" i="1"/>
  <c r="P375" i="1"/>
  <c r="N375" i="1"/>
  <c r="L375" i="1"/>
  <c r="K375" i="1"/>
  <c r="S374" i="1"/>
  <c r="P374" i="1"/>
  <c r="N374" i="1"/>
  <c r="L374" i="1"/>
  <c r="K374" i="1"/>
  <c r="S373" i="1"/>
  <c r="P373" i="1"/>
  <c r="N373" i="1"/>
  <c r="L373" i="1"/>
  <c r="K373" i="1"/>
  <c r="S372" i="1"/>
  <c r="P372" i="1"/>
  <c r="N372" i="1"/>
  <c r="L372" i="1"/>
  <c r="K372" i="1"/>
  <c r="S371" i="1"/>
  <c r="P371" i="1"/>
  <c r="N371" i="1"/>
  <c r="L371" i="1"/>
  <c r="K371" i="1"/>
  <c r="S370" i="1"/>
  <c r="P370" i="1"/>
  <c r="N370" i="1"/>
  <c r="L370" i="1"/>
  <c r="K370" i="1"/>
  <c r="S369" i="1"/>
  <c r="P369" i="1"/>
  <c r="N369" i="1"/>
  <c r="L369" i="1"/>
  <c r="K369" i="1"/>
  <c r="S368" i="1"/>
  <c r="P368" i="1"/>
  <c r="N368" i="1"/>
  <c r="L368" i="1"/>
  <c r="K368" i="1"/>
  <c r="S367" i="1"/>
  <c r="P367" i="1"/>
  <c r="N367" i="1"/>
  <c r="L367" i="1"/>
  <c r="K367" i="1"/>
  <c r="S366" i="1"/>
  <c r="P366" i="1"/>
  <c r="N366" i="1"/>
  <c r="L366" i="1"/>
  <c r="K366" i="1"/>
  <c r="S365" i="1"/>
  <c r="P365" i="1"/>
  <c r="N365" i="1"/>
  <c r="L365" i="1"/>
  <c r="K365" i="1"/>
  <c r="S364" i="1"/>
  <c r="P364" i="1"/>
  <c r="N364" i="1"/>
  <c r="L364" i="1"/>
  <c r="K364" i="1"/>
  <c r="S363" i="1"/>
  <c r="P363" i="1"/>
  <c r="N363" i="1"/>
  <c r="K363" i="1"/>
  <c r="L363" i="1" s="1"/>
  <c r="S362" i="1"/>
  <c r="P362" i="1"/>
  <c r="N362" i="1"/>
  <c r="L362" i="1"/>
  <c r="K362" i="1"/>
  <c r="P361" i="1"/>
  <c r="N361" i="1"/>
  <c r="L361" i="1"/>
  <c r="K361" i="1"/>
  <c r="S360" i="1"/>
  <c r="P360" i="1"/>
  <c r="N360" i="1"/>
  <c r="L360" i="1"/>
  <c r="K360" i="1"/>
  <c r="S359" i="1"/>
  <c r="P359" i="1"/>
  <c r="N359" i="1"/>
  <c r="L359" i="1"/>
  <c r="K359" i="1"/>
  <c r="S358" i="1"/>
  <c r="P358" i="1"/>
  <c r="N358" i="1"/>
  <c r="L358" i="1"/>
  <c r="K358" i="1"/>
  <c r="P357" i="1"/>
  <c r="N357" i="1"/>
  <c r="L357" i="1"/>
  <c r="K357" i="1"/>
  <c r="S356" i="1"/>
  <c r="P356" i="1"/>
  <c r="N356" i="1"/>
  <c r="L356" i="1"/>
  <c r="K356" i="1"/>
  <c r="S355" i="1"/>
  <c r="P355" i="1"/>
  <c r="N355" i="1"/>
  <c r="L355" i="1"/>
  <c r="K355" i="1"/>
  <c r="P354" i="1"/>
  <c r="N354" i="1"/>
  <c r="L354" i="1"/>
  <c r="K354" i="1"/>
  <c r="S353" i="1"/>
  <c r="P353" i="1"/>
  <c r="N353" i="1"/>
  <c r="L353" i="1"/>
  <c r="K353" i="1"/>
  <c r="P352" i="1"/>
  <c r="N352" i="1"/>
  <c r="L352" i="1"/>
  <c r="K352" i="1"/>
  <c r="S351" i="1"/>
  <c r="P351" i="1"/>
  <c r="N351" i="1"/>
  <c r="L351" i="1"/>
  <c r="K351" i="1"/>
  <c r="S350" i="1"/>
  <c r="P350" i="1"/>
  <c r="N350" i="1"/>
  <c r="L350" i="1"/>
  <c r="K350" i="1"/>
  <c r="S349" i="1"/>
  <c r="P349" i="1"/>
  <c r="N349" i="1"/>
  <c r="L349" i="1"/>
  <c r="K349" i="1"/>
  <c r="S348" i="1"/>
  <c r="P348" i="1"/>
  <c r="N348" i="1"/>
  <c r="L348" i="1"/>
  <c r="K348" i="1"/>
  <c r="S347" i="1"/>
  <c r="P347" i="1"/>
  <c r="N347" i="1"/>
  <c r="L347" i="1"/>
  <c r="K347" i="1"/>
  <c r="S346" i="1"/>
  <c r="P346" i="1"/>
  <c r="N346" i="1"/>
  <c r="L346" i="1"/>
  <c r="K346" i="1"/>
  <c r="S345" i="1"/>
  <c r="P345" i="1"/>
  <c r="N345" i="1"/>
  <c r="L345" i="1"/>
  <c r="K345" i="1"/>
  <c r="S344" i="1"/>
  <c r="P344" i="1"/>
  <c r="N344" i="1"/>
  <c r="L344" i="1"/>
  <c r="K344" i="1"/>
  <c r="S343" i="1"/>
  <c r="P343" i="1"/>
  <c r="N343" i="1"/>
  <c r="L343" i="1"/>
  <c r="K343" i="1"/>
  <c r="S342" i="1"/>
  <c r="P342" i="1"/>
  <c r="N342" i="1"/>
  <c r="L342" i="1"/>
  <c r="K342" i="1"/>
  <c r="S341" i="1"/>
  <c r="P341" i="1"/>
  <c r="N341" i="1"/>
  <c r="L341" i="1"/>
  <c r="K341" i="1"/>
  <c r="S340" i="1"/>
  <c r="P340" i="1"/>
  <c r="N340" i="1"/>
  <c r="L340" i="1"/>
  <c r="K340" i="1"/>
  <c r="S339" i="1"/>
  <c r="P339" i="1"/>
  <c r="N339" i="1"/>
  <c r="L339" i="1"/>
  <c r="K339" i="1"/>
  <c r="S338" i="1"/>
  <c r="P338" i="1"/>
  <c r="N338" i="1"/>
  <c r="L338" i="1"/>
  <c r="K338" i="1"/>
  <c r="S337" i="1"/>
  <c r="P337" i="1"/>
  <c r="N337" i="1"/>
  <c r="L337" i="1"/>
  <c r="K337" i="1"/>
  <c r="S336" i="1"/>
  <c r="P336" i="1"/>
  <c r="N336" i="1"/>
  <c r="L336" i="1"/>
  <c r="K336" i="1"/>
  <c r="S335" i="1"/>
  <c r="P335" i="1"/>
  <c r="N335" i="1"/>
  <c r="L335" i="1"/>
  <c r="K335" i="1"/>
  <c r="S334" i="1"/>
  <c r="P334" i="1"/>
  <c r="N334" i="1"/>
  <c r="L334" i="1"/>
  <c r="K334" i="1"/>
  <c r="S333" i="1"/>
  <c r="P333" i="1"/>
  <c r="N333" i="1"/>
  <c r="L333" i="1"/>
  <c r="K333" i="1"/>
  <c r="S332" i="1"/>
  <c r="P332" i="1"/>
  <c r="N332" i="1"/>
  <c r="L332" i="1"/>
  <c r="K332" i="1"/>
  <c r="S331" i="1"/>
  <c r="P331" i="1"/>
  <c r="N331" i="1"/>
  <c r="L331" i="1"/>
  <c r="K331" i="1"/>
  <c r="S330" i="1"/>
  <c r="P330" i="1"/>
  <c r="N330" i="1"/>
  <c r="L330" i="1"/>
  <c r="K330" i="1"/>
  <c r="S329" i="1"/>
  <c r="P329" i="1"/>
  <c r="N329" i="1"/>
  <c r="L329" i="1"/>
  <c r="K329" i="1"/>
  <c r="S328" i="1"/>
  <c r="P328" i="1"/>
  <c r="N328" i="1"/>
  <c r="L328" i="1"/>
  <c r="K328" i="1"/>
  <c r="S327" i="1"/>
  <c r="P327" i="1"/>
  <c r="N327" i="1"/>
  <c r="L327" i="1"/>
  <c r="K327" i="1"/>
  <c r="S326" i="1"/>
  <c r="P326" i="1"/>
  <c r="N326" i="1"/>
  <c r="L326" i="1"/>
  <c r="K326" i="1"/>
  <c r="S325" i="1"/>
  <c r="P325" i="1"/>
  <c r="N325" i="1"/>
  <c r="L325" i="1"/>
  <c r="K325" i="1"/>
  <c r="S324" i="1"/>
  <c r="P324" i="1"/>
  <c r="N324" i="1"/>
  <c r="L324" i="1"/>
  <c r="K324" i="1"/>
  <c r="S323" i="1"/>
  <c r="P323" i="1"/>
  <c r="N323" i="1"/>
  <c r="L323" i="1"/>
  <c r="K323" i="1"/>
  <c r="S322" i="1"/>
  <c r="P322" i="1"/>
  <c r="N322" i="1"/>
  <c r="L322" i="1"/>
  <c r="K322" i="1"/>
  <c r="S321" i="1"/>
  <c r="P321" i="1"/>
  <c r="N321" i="1"/>
  <c r="L321" i="1"/>
  <c r="K321" i="1"/>
  <c r="S320" i="1"/>
  <c r="P320" i="1"/>
  <c r="N320" i="1"/>
  <c r="L320" i="1"/>
  <c r="K320" i="1"/>
  <c r="S319" i="1"/>
  <c r="P319" i="1"/>
  <c r="N319" i="1"/>
  <c r="L319" i="1"/>
  <c r="K319" i="1"/>
  <c r="S318" i="1"/>
  <c r="P318" i="1"/>
  <c r="N318" i="1"/>
  <c r="L318" i="1"/>
  <c r="K318" i="1"/>
  <c r="S317" i="1"/>
  <c r="P317" i="1"/>
  <c r="N317" i="1"/>
  <c r="L317" i="1"/>
  <c r="K317" i="1"/>
  <c r="S316" i="1"/>
  <c r="P316" i="1"/>
  <c r="N316" i="1"/>
  <c r="L316" i="1"/>
  <c r="K316" i="1"/>
  <c r="S315" i="1"/>
  <c r="P315" i="1"/>
  <c r="N315" i="1"/>
  <c r="L315" i="1"/>
  <c r="K315" i="1"/>
  <c r="S314" i="1"/>
  <c r="P314" i="1"/>
  <c r="N314" i="1"/>
  <c r="L314" i="1"/>
  <c r="K314" i="1"/>
  <c r="S313" i="1"/>
  <c r="P313" i="1"/>
  <c r="N313" i="1"/>
  <c r="L313" i="1"/>
  <c r="K313" i="1"/>
  <c r="S312" i="1"/>
  <c r="P312" i="1"/>
  <c r="N312" i="1"/>
  <c r="L312" i="1"/>
  <c r="K312" i="1"/>
  <c r="S311" i="1"/>
  <c r="P311" i="1"/>
  <c r="N311" i="1"/>
  <c r="L311" i="1"/>
  <c r="K311" i="1"/>
  <c r="S310" i="1"/>
  <c r="P310" i="1"/>
  <c r="N310" i="1"/>
  <c r="L310" i="1"/>
  <c r="K310" i="1"/>
  <c r="S309" i="1"/>
  <c r="P309" i="1"/>
  <c r="N309" i="1"/>
  <c r="L309" i="1"/>
  <c r="K309" i="1"/>
  <c r="S308" i="1"/>
  <c r="P308" i="1"/>
  <c r="N308" i="1"/>
  <c r="L308" i="1"/>
  <c r="K308" i="1"/>
  <c r="S307" i="1"/>
  <c r="N307" i="1"/>
  <c r="L307" i="1"/>
  <c r="K307" i="1"/>
  <c r="S306" i="1"/>
  <c r="P306" i="1"/>
  <c r="N306" i="1"/>
  <c r="L306" i="1"/>
  <c r="K306" i="1"/>
  <c r="S305" i="1"/>
  <c r="P305" i="1"/>
  <c r="N305" i="1"/>
  <c r="L305" i="1"/>
  <c r="K305" i="1"/>
  <c r="S304" i="1"/>
  <c r="P304" i="1"/>
  <c r="N304" i="1"/>
  <c r="L304" i="1"/>
  <c r="K304" i="1"/>
  <c r="S303" i="1"/>
  <c r="P303" i="1"/>
  <c r="N303" i="1"/>
  <c r="L303" i="1"/>
  <c r="K303" i="1"/>
  <c r="S302" i="1"/>
  <c r="P302" i="1"/>
  <c r="N302" i="1"/>
  <c r="L302" i="1"/>
  <c r="K302" i="1"/>
  <c r="S301" i="1"/>
  <c r="P301" i="1"/>
  <c r="N301" i="1"/>
  <c r="L301" i="1"/>
  <c r="K301" i="1"/>
  <c r="S300" i="1"/>
  <c r="P300" i="1"/>
  <c r="N300" i="1"/>
  <c r="L300" i="1"/>
  <c r="K300" i="1"/>
  <c r="S299" i="1"/>
  <c r="P299" i="1"/>
  <c r="N299" i="1"/>
  <c r="L299" i="1"/>
  <c r="K299" i="1"/>
  <c r="S298" i="1"/>
  <c r="P298" i="1"/>
  <c r="N298" i="1"/>
  <c r="L298" i="1"/>
  <c r="K298" i="1"/>
  <c r="S297" i="1"/>
  <c r="P297" i="1"/>
  <c r="N297" i="1"/>
  <c r="L297" i="1"/>
  <c r="K297" i="1"/>
  <c r="S296" i="1"/>
  <c r="P296" i="1"/>
  <c r="N296" i="1"/>
  <c r="L296" i="1"/>
  <c r="K296" i="1"/>
  <c r="S295" i="1"/>
  <c r="P295" i="1"/>
  <c r="N295" i="1"/>
  <c r="L295" i="1"/>
  <c r="K295" i="1"/>
  <c r="S294" i="1"/>
  <c r="P294" i="1"/>
  <c r="N294" i="1"/>
  <c r="L294" i="1"/>
  <c r="K294" i="1"/>
  <c r="S293" i="1"/>
  <c r="P293" i="1"/>
  <c r="N293" i="1"/>
  <c r="L293" i="1"/>
  <c r="K293" i="1"/>
  <c r="S292" i="1"/>
  <c r="P292" i="1"/>
  <c r="N292" i="1"/>
  <c r="L292" i="1"/>
  <c r="K292" i="1"/>
  <c r="S291" i="1"/>
  <c r="P291" i="1"/>
  <c r="N291" i="1"/>
  <c r="L291" i="1"/>
  <c r="K291" i="1"/>
  <c r="S290" i="1"/>
  <c r="P290" i="1"/>
  <c r="N290" i="1"/>
  <c r="L290" i="1"/>
  <c r="K290" i="1"/>
  <c r="S289" i="1"/>
  <c r="P289" i="1"/>
  <c r="N289" i="1"/>
  <c r="L289" i="1"/>
  <c r="K289" i="1"/>
  <c r="S288" i="1"/>
  <c r="P288" i="1"/>
  <c r="N288" i="1"/>
  <c r="L288" i="1"/>
  <c r="K288" i="1"/>
  <c r="S287" i="1"/>
  <c r="P287" i="1"/>
  <c r="N287" i="1"/>
  <c r="L287" i="1"/>
  <c r="K287" i="1"/>
  <c r="S286" i="1"/>
  <c r="P286" i="1"/>
  <c r="N286" i="1"/>
  <c r="L286" i="1"/>
  <c r="K286" i="1"/>
  <c r="S285" i="1"/>
  <c r="P285" i="1"/>
  <c r="N285" i="1"/>
  <c r="L285" i="1"/>
  <c r="K285" i="1"/>
  <c r="S284" i="1"/>
  <c r="P284" i="1"/>
  <c r="N284" i="1"/>
  <c r="L284" i="1"/>
  <c r="K284" i="1"/>
  <c r="S283" i="1"/>
  <c r="P283" i="1"/>
  <c r="N283" i="1"/>
  <c r="L283" i="1"/>
  <c r="K283" i="1"/>
  <c r="S282" i="1"/>
  <c r="P282" i="1"/>
  <c r="N282" i="1"/>
  <c r="L282" i="1"/>
  <c r="K282" i="1"/>
  <c r="S281" i="1"/>
  <c r="P281" i="1"/>
  <c r="N281" i="1"/>
  <c r="L281" i="1"/>
  <c r="K281" i="1"/>
  <c r="S280" i="1"/>
  <c r="P280" i="1"/>
  <c r="N280" i="1"/>
  <c r="L280" i="1"/>
  <c r="K280" i="1"/>
  <c r="S279" i="1"/>
  <c r="P279" i="1"/>
  <c r="N279" i="1"/>
  <c r="L279" i="1"/>
  <c r="K279" i="1"/>
  <c r="S278" i="1"/>
  <c r="P278" i="1"/>
  <c r="N278" i="1"/>
  <c r="L278" i="1"/>
  <c r="K278" i="1"/>
  <c r="S277" i="1"/>
  <c r="P277" i="1"/>
  <c r="N277" i="1"/>
  <c r="L277" i="1"/>
  <c r="K277" i="1"/>
  <c r="S276" i="1"/>
  <c r="P276" i="1"/>
  <c r="N276" i="1"/>
  <c r="L276" i="1"/>
  <c r="K276" i="1"/>
  <c r="S275" i="1"/>
  <c r="P275" i="1"/>
  <c r="N275" i="1"/>
  <c r="L275" i="1"/>
  <c r="K275" i="1"/>
  <c r="S274" i="1"/>
  <c r="P274" i="1"/>
  <c r="N274" i="1"/>
  <c r="L274" i="1"/>
  <c r="K274" i="1"/>
  <c r="S273" i="1"/>
  <c r="P273" i="1"/>
  <c r="N273" i="1"/>
  <c r="L273" i="1"/>
  <c r="K273" i="1"/>
  <c r="S272" i="1"/>
  <c r="P272" i="1"/>
  <c r="N272" i="1"/>
  <c r="L272" i="1"/>
  <c r="K272" i="1"/>
  <c r="S271" i="1"/>
  <c r="P271" i="1"/>
  <c r="N271" i="1"/>
  <c r="L271" i="1"/>
  <c r="K271" i="1"/>
  <c r="S270" i="1"/>
  <c r="P270" i="1"/>
  <c r="N270" i="1"/>
  <c r="L270" i="1"/>
  <c r="K270" i="1"/>
  <c r="S269" i="1"/>
  <c r="P269" i="1"/>
  <c r="N269" i="1"/>
  <c r="L269" i="1"/>
  <c r="K269" i="1"/>
  <c r="S268" i="1"/>
  <c r="P268" i="1"/>
  <c r="N268" i="1"/>
  <c r="L268" i="1"/>
  <c r="K268" i="1"/>
  <c r="S267" i="1"/>
  <c r="P267" i="1"/>
  <c r="N267" i="1"/>
  <c r="L267" i="1"/>
  <c r="K267" i="1"/>
  <c r="S266" i="1"/>
  <c r="P266" i="1"/>
  <c r="N266" i="1"/>
  <c r="L266" i="1"/>
  <c r="K266" i="1"/>
  <c r="S265" i="1"/>
  <c r="P265" i="1"/>
  <c r="N265" i="1"/>
  <c r="L265" i="1"/>
  <c r="K265" i="1"/>
  <c r="S264" i="1"/>
  <c r="P264" i="1"/>
  <c r="N264" i="1"/>
  <c r="L264" i="1"/>
  <c r="K264" i="1"/>
  <c r="S263" i="1"/>
  <c r="P263" i="1"/>
  <c r="N263" i="1"/>
  <c r="L263" i="1"/>
  <c r="K263" i="1"/>
  <c r="S262" i="1"/>
  <c r="P262" i="1"/>
  <c r="N262" i="1"/>
  <c r="L262" i="1"/>
  <c r="K262" i="1"/>
  <c r="S261" i="1"/>
  <c r="P261" i="1"/>
  <c r="N261" i="1"/>
  <c r="L261" i="1"/>
  <c r="K261" i="1"/>
  <c r="S260" i="1"/>
  <c r="P260" i="1"/>
  <c r="N260" i="1"/>
  <c r="L260" i="1"/>
  <c r="K260" i="1"/>
  <c r="S259" i="1"/>
  <c r="P259" i="1"/>
  <c r="N259" i="1"/>
  <c r="L259" i="1"/>
  <c r="K259" i="1"/>
  <c r="S258" i="1"/>
  <c r="P258" i="1"/>
  <c r="N258" i="1"/>
  <c r="L258" i="1"/>
  <c r="K258" i="1"/>
  <c r="S257" i="1"/>
  <c r="P257" i="1"/>
  <c r="L257" i="1"/>
  <c r="K257" i="1"/>
  <c r="S256" i="1"/>
  <c r="P256" i="1"/>
  <c r="N256" i="1"/>
  <c r="L256" i="1"/>
  <c r="K256" i="1"/>
  <c r="S255" i="1"/>
  <c r="P255" i="1"/>
  <c r="N255" i="1"/>
  <c r="L255" i="1"/>
  <c r="K255" i="1"/>
  <c r="S254" i="1"/>
  <c r="P254" i="1"/>
  <c r="N254" i="1"/>
  <c r="L254" i="1"/>
  <c r="K254" i="1"/>
  <c r="S253" i="1"/>
  <c r="P253" i="1"/>
  <c r="N253" i="1"/>
  <c r="L253" i="1"/>
  <c r="K253" i="1"/>
  <c r="S252" i="1"/>
  <c r="P252" i="1"/>
  <c r="N252" i="1"/>
  <c r="L252" i="1"/>
  <c r="K252" i="1"/>
  <c r="S251" i="1"/>
  <c r="P251" i="1"/>
  <c r="N251" i="1"/>
  <c r="L251" i="1"/>
  <c r="K251" i="1"/>
  <c r="S250" i="1"/>
  <c r="P250" i="1"/>
  <c r="N250" i="1"/>
  <c r="L250" i="1"/>
  <c r="K250" i="1"/>
  <c r="S249" i="1"/>
  <c r="P249" i="1"/>
  <c r="N249" i="1"/>
  <c r="L249" i="1"/>
  <c r="K249" i="1"/>
  <c r="S248" i="1"/>
  <c r="P248" i="1"/>
  <c r="N248" i="1"/>
  <c r="L248" i="1"/>
  <c r="K248" i="1"/>
  <c r="S247" i="1"/>
  <c r="P247" i="1"/>
  <c r="N247" i="1"/>
  <c r="L247" i="1"/>
  <c r="K247" i="1"/>
  <c r="S246" i="1"/>
  <c r="P246" i="1"/>
  <c r="N246" i="1"/>
  <c r="L246" i="1"/>
  <c r="K246" i="1"/>
  <c r="S245" i="1"/>
  <c r="P245" i="1"/>
  <c r="N245" i="1"/>
  <c r="L245" i="1"/>
  <c r="K245" i="1"/>
  <c r="S244" i="1"/>
  <c r="P244" i="1"/>
  <c r="N244" i="1"/>
  <c r="L244" i="1"/>
  <c r="K244" i="1"/>
  <c r="S243" i="1"/>
  <c r="P243" i="1"/>
  <c r="N243" i="1"/>
  <c r="L243" i="1"/>
  <c r="K243" i="1"/>
  <c r="S242" i="1"/>
  <c r="P242" i="1"/>
  <c r="N242" i="1"/>
  <c r="L242" i="1"/>
  <c r="K242" i="1"/>
  <c r="S241" i="1"/>
  <c r="P241" i="1"/>
  <c r="N241" i="1"/>
  <c r="L241" i="1"/>
  <c r="K241" i="1"/>
  <c r="S240" i="1"/>
  <c r="P240" i="1"/>
  <c r="N240" i="1"/>
  <c r="L240" i="1"/>
  <c r="K240" i="1"/>
  <c r="S239" i="1"/>
  <c r="P239" i="1"/>
  <c r="N239" i="1"/>
  <c r="L239" i="1"/>
  <c r="K239" i="1"/>
  <c r="S238" i="1"/>
  <c r="P238" i="1"/>
  <c r="N238" i="1"/>
  <c r="L238" i="1"/>
  <c r="K238" i="1"/>
  <c r="S237" i="1"/>
  <c r="P237" i="1"/>
  <c r="N237" i="1"/>
  <c r="L237" i="1"/>
  <c r="K237" i="1"/>
  <c r="S236" i="1"/>
  <c r="P236" i="1"/>
  <c r="N236" i="1"/>
  <c r="L236" i="1"/>
  <c r="K236" i="1"/>
  <c r="S235" i="1"/>
  <c r="P235" i="1"/>
  <c r="N235" i="1"/>
  <c r="L235" i="1"/>
  <c r="K235" i="1"/>
  <c r="S234" i="1"/>
  <c r="P234" i="1"/>
  <c r="N234" i="1"/>
  <c r="L234" i="1"/>
  <c r="K234" i="1"/>
  <c r="S233" i="1"/>
  <c r="P233" i="1"/>
  <c r="N233" i="1"/>
  <c r="L233" i="1"/>
  <c r="K233" i="1"/>
  <c r="S232" i="1"/>
  <c r="P232" i="1"/>
  <c r="N232" i="1"/>
  <c r="L232" i="1"/>
  <c r="K232" i="1"/>
  <c r="S231" i="1"/>
  <c r="P231" i="1"/>
  <c r="N231" i="1"/>
  <c r="L231" i="1"/>
  <c r="K231" i="1"/>
  <c r="S230" i="1"/>
  <c r="P230" i="1"/>
  <c r="N230" i="1"/>
  <c r="L230" i="1"/>
  <c r="K230" i="1"/>
  <c r="S229" i="1"/>
  <c r="P229" i="1"/>
  <c r="N229" i="1"/>
  <c r="L229" i="1"/>
  <c r="K229" i="1"/>
  <c r="S228" i="1"/>
  <c r="P228" i="1"/>
  <c r="N228" i="1"/>
  <c r="L228" i="1"/>
  <c r="K228" i="1"/>
  <c r="S227" i="1"/>
  <c r="P227" i="1"/>
  <c r="N227" i="1"/>
  <c r="L227" i="1"/>
  <c r="K227" i="1"/>
  <c r="S226" i="1"/>
  <c r="P226" i="1"/>
  <c r="N226" i="1"/>
  <c r="L226" i="1"/>
  <c r="K226" i="1"/>
  <c r="S225" i="1"/>
  <c r="P225" i="1"/>
  <c r="N225" i="1"/>
  <c r="L225" i="1"/>
  <c r="K225" i="1"/>
  <c r="S224" i="1"/>
  <c r="P224" i="1"/>
  <c r="N224" i="1"/>
  <c r="L224" i="1"/>
  <c r="K224" i="1"/>
  <c r="S223" i="1"/>
  <c r="P223" i="1"/>
  <c r="N223" i="1"/>
  <c r="L223" i="1"/>
  <c r="K223" i="1"/>
  <c r="S222" i="1"/>
  <c r="P222" i="1"/>
  <c r="N222" i="1"/>
  <c r="L222" i="1"/>
  <c r="K222" i="1"/>
  <c r="S221" i="1"/>
  <c r="P221" i="1"/>
  <c r="N221" i="1"/>
  <c r="L221" i="1"/>
  <c r="K221" i="1"/>
  <c r="S220" i="1"/>
  <c r="P220" i="1"/>
  <c r="N220" i="1"/>
  <c r="L220" i="1"/>
  <c r="K220" i="1"/>
  <c r="S219" i="1"/>
  <c r="P219" i="1"/>
  <c r="N219" i="1"/>
  <c r="L219" i="1"/>
  <c r="K219" i="1"/>
  <c r="S218" i="1"/>
  <c r="P218" i="1"/>
  <c r="N218" i="1"/>
  <c r="L218" i="1"/>
  <c r="K218" i="1"/>
  <c r="S217" i="1"/>
  <c r="P217" i="1"/>
  <c r="N217" i="1"/>
  <c r="L217" i="1"/>
  <c r="K217" i="1"/>
  <c r="S216" i="1"/>
  <c r="P216" i="1"/>
  <c r="N216" i="1"/>
  <c r="L216" i="1"/>
  <c r="K216" i="1"/>
  <c r="S215" i="1"/>
  <c r="P215" i="1"/>
  <c r="N215" i="1"/>
  <c r="L215" i="1"/>
  <c r="K215" i="1"/>
  <c r="S214" i="1"/>
  <c r="P214" i="1"/>
  <c r="N214" i="1"/>
  <c r="L214" i="1"/>
  <c r="K214" i="1"/>
  <c r="S213" i="1"/>
  <c r="P213" i="1"/>
  <c r="N213" i="1"/>
  <c r="L213" i="1"/>
  <c r="K213" i="1"/>
  <c r="S212" i="1"/>
  <c r="P212" i="1"/>
  <c r="N212" i="1"/>
  <c r="L212" i="1"/>
  <c r="K212" i="1"/>
  <c r="S211" i="1"/>
  <c r="P211" i="1"/>
  <c r="N211" i="1"/>
  <c r="L211" i="1"/>
  <c r="K211" i="1"/>
  <c r="S210" i="1"/>
  <c r="P210" i="1"/>
  <c r="N210" i="1"/>
  <c r="S209" i="1"/>
  <c r="P209" i="1"/>
  <c r="N209" i="1"/>
  <c r="L209" i="1"/>
  <c r="K209" i="1"/>
  <c r="S208" i="1"/>
  <c r="P208" i="1"/>
  <c r="N208" i="1"/>
  <c r="L208" i="1"/>
  <c r="K208" i="1"/>
  <c r="S207" i="1"/>
  <c r="P207" i="1"/>
  <c r="N207" i="1"/>
  <c r="L207" i="1"/>
  <c r="K207" i="1"/>
  <c r="S206" i="1"/>
  <c r="P206" i="1"/>
  <c r="N206" i="1"/>
  <c r="L206" i="1"/>
  <c r="K206" i="1"/>
  <c r="S205" i="1"/>
  <c r="P205" i="1"/>
  <c r="N205" i="1"/>
  <c r="L205" i="1"/>
  <c r="K205" i="1"/>
  <c r="S204" i="1"/>
  <c r="P204" i="1"/>
  <c r="N204" i="1"/>
  <c r="L204" i="1"/>
  <c r="K204" i="1"/>
  <c r="S203" i="1"/>
  <c r="P203" i="1"/>
  <c r="N203" i="1"/>
  <c r="L203" i="1"/>
  <c r="K203" i="1"/>
  <c r="S202" i="1"/>
  <c r="P202" i="1"/>
  <c r="N202" i="1"/>
  <c r="L202" i="1"/>
  <c r="K202" i="1"/>
  <c r="S201" i="1"/>
  <c r="P201" i="1"/>
  <c r="N201" i="1"/>
  <c r="L201" i="1"/>
  <c r="K201" i="1"/>
  <c r="S200" i="1"/>
  <c r="P200" i="1"/>
  <c r="N200" i="1"/>
  <c r="L200" i="1"/>
  <c r="K200" i="1"/>
  <c r="S199" i="1"/>
  <c r="P199" i="1"/>
  <c r="N199" i="1"/>
  <c r="L199" i="1"/>
  <c r="K199" i="1"/>
  <c r="S198" i="1"/>
  <c r="P198" i="1"/>
  <c r="N198" i="1"/>
  <c r="L198" i="1"/>
  <c r="K198" i="1"/>
  <c r="S197" i="1"/>
  <c r="P197" i="1"/>
  <c r="N197" i="1"/>
  <c r="L197" i="1"/>
  <c r="K197" i="1"/>
  <c r="S196" i="1"/>
  <c r="P196" i="1"/>
  <c r="N196" i="1"/>
  <c r="L196" i="1"/>
  <c r="K196" i="1"/>
  <c r="S195" i="1"/>
  <c r="P195" i="1"/>
  <c r="N195" i="1"/>
  <c r="L195" i="1"/>
  <c r="K195" i="1"/>
  <c r="S194" i="1"/>
  <c r="P194" i="1"/>
  <c r="N194" i="1"/>
  <c r="L194" i="1"/>
  <c r="K194" i="1"/>
  <c r="S193" i="1"/>
  <c r="P193" i="1"/>
  <c r="N193" i="1"/>
  <c r="L193" i="1"/>
  <c r="K193" i="1"/>
  <c r="S192" i="1"/>
  <c r="P192" i="1"/>
  <c r="N192" i="1"/>
  <c r="L192" i="1"/>
  <c r="K192" i="1"/>
  <c r="S191" i="1"/>
  <c r="P191" i="1"/>
  <c r="N191" i="1"/>
  <c r="L191" i="1"/>
  <c r="K191" i="1"/>
  <c r="S190" i="1"/>
  <c r="P190" i="1"/>
  <c r="N190" i="1"/>
  <c r="L190" i="1"/>
  <c r="K190" i="1"/>
  <c r="S189" i="1"/>
  <c r="P189" i="1"/>
  <c r="N189" i="1"/>
  <c r="L189" i="1"/>
  <c r="K189" i="1"/>
  <c r="S188" i="1"/>
  <c r="P188" i="1"/>
  <c r="N188" i="1"/>
  <c r="L188" i="1"/>
  <c r="K188" i="1"/>
  <c r="S187" i="1"/>
  <c r="P187" i="1"/>
  <c r="N187" i="1"/>
  <c r="L187" i="1"/>
  <c r="K187" i="1"/>
  <c r="S186" i="1"/>
  <c r="P186" i="1"/>
  <c r="N186" i="1"/>
  <c r="L186" i="1"/>
  <c r="K186" i="1"/>
  <c r="S185" i="1"/>
  <c r="P185" i="1"/>
  <c r="N185" i="1"/>
  <c r="L185" i="1"/>
  <c r="K185" i="1"/>
  <c r="S184" i="1"/>
  <c r="P184" i="1"/>
  <c r="N184" i="1"/>
  <c r="L184" i="1"/>
  <c r="K184" i="1"/>
  <c r="S183" i="1"/>
  <c r="P183" i="1"/>
  <c r="N183" i="1"/>
  <c r="L183" i="1"/>
  <c r="K183" i="1"/>
  <c r="S182" i="1"/>
  <c r="P182" i="1"/>
  <c r="N182" i="1"/>
  <c r="L182" i="1"/>
  <c r="K182" i="1"/>
  <c r="S181" i="1"/>
  <c r="P181" i="1"/>
  <c r="N181" i="1"/>
  <c r="L181" i="1"/>
  <c r="K181" i="1"/>
  <c r="S180" i="1"/>
  <c r="P180" i="1"/>
  <c r="N180" i="1"/>
  <c r="L180" i="1"/>
  <c r="K180" i="1"/>
  <c r="S179" i="1"/>
  <c r="P179" i="1"/>
  <c r="N179" i="1"/>
  <c r="L179" i="1"/>
  <c r="K179" i="1"/>
  <c r="S178" i="1"/>
  <c r="P178" i="1"/>
  <c r="N178" i="1"/>
  <c r="L178" i="1"/>
  <c r="K178" i="1"/>
  <c r="S177" i="1"/>
  <c r="P177" i="1"/>
  <c r="N177" i="1"/>
  <c r="L177" i="1"/>
  <c r="K177" i="1"/>
  <c r="S176" i="1"/>
  <c r="P176" i="1"/>
  <c r="N176" i="1"/>
  <c r="L176" i="1"/>
  <c r="K176" i="1"/>
  <c r="S175" i="1"/>
  <c r="P175" i="1"/>
  <c r="N175" i="1"/>
  <c r="L175" i="1"/>
  <c r="K175" i="1"/>
  <c r="S174" i="1"/>
  <c r="P174" i="1"/>
  <c r="N174" i="1"/>
  <c r="L174" i="1"/>
  <c r="K174" i="1"/>
  <c r="S173" i="1"/>
  <c r="P173" i="1"/>
  <c r="N173" i="1"/>
  <c r="L173" i="1"/>
  <c r="K173" i="1"/>
  <c r="S172" i="1"/>
  <c r="P172" i="1"/>
  <c r="N172" i="1"/>
  <c r="L172" i="1"/>
  <c r="K172" i="1"/>
  <c r="S171" i="1"/>
  <c r="P171" i="1"/>
  <c r="N171" i="1"/>
  <c r="L171" i="1"/>
  <c r="K171" i="1"/>
  <c r="S170" i="1"/>
  <c r="P170" i="1"/>
  <c r="N170" i="1"/>
  <c r="L170" i="1"/>
  <c r="K170" i="1"/>
  <c r="S169" i="1"/>
  <c r="P169" i="1"/>
  <c r="N169" i="1"/>
  <c r="L169" i="1"/>
  <c r="K169" i="1"/>
  <c r="S168" i="1"/>
  <c r="P168" i="1"/>
  <c r="N168" i="1"/>
  <c r="L168" i="1"/>
  <c r="K168" i="1"/>
  <c r="S167" i="1"/>
  <c r="P167" i="1"/>
  <c r="N167" i="1"/>
  <c r="L167" i="1"/>
  <c r="K167" i="1"/>
  <c r="S166" i="1"/>
  <c r="P166" i="1"/>
  <c r="N166" i="1"/>
  <c r="L166" i="1"/>
  <c r="K166" i="1"/>
  <c r="S165" i="1"/>
  <c r="P165" i="1"/>
  <c r="N165" i="1"/>
  <c r="L165" i="1"/>
  <c r="K165" i="1"/>
  <c r="S164" i="1"/>
  <c r="P164" i="1"/>
  <c r="N164" i="1"/>
  <c r="L164" i="1"/>
  <c r="K164" i="1"/>
  <c r="S163" i="1"/>
  <c r="P163" i="1"/>
  <c r="L163" i="1"/>
  <c r="K163" i="1"/>
  <c r="S162" i="1"/>
  <c r="P162" i="1"/>
  <c r="N162" i="1"/>
  <c r="L162" i="1"/>
  <c r="K162" i="1"/>
  <c r="S161" i="1"/>
  <c r="P161" i="1"/>
  <c r="N161" i="1"/>
  <c r="L161" i="1"/>
  <c r="K161" i="1"/>
  <c r="S160" i="1"/>
  <c r="P160" i="1"/>
  <c r="N160" i="1"/>
  <c r="L160" i="1"/>
  <c r="K160" i="1"/>
  <c r="S159" i="1"/>
  <c r="P159" i="1"/>
  <c r="N159" i="1"/>
  <c r="L159" i="1"/>
  <c r="K159" i="1"/>
  <c r="S158" i="1"/>
  <c r="P158" i="1"/>
  <c r="N158" i="1"/>
  <c r="L158" i="1"/>
  <c r="K158" i="1"/>
  <c r="S157" i="1"/>
  <c r="P157" i="1"/>
  <c r="N157" i="1"/>
  <c r="L157" i="1"/>
  <c r="K157" i="1"/>
  <c r="S156" i="1"/>
  <c r="P156" i="1"/>
  <c r="N156" i="1"/>
  <c r="L156" i="1"/>
  <c r="K156" i="1"/>
  <c r="S155" i="1"/>
  <c r="P155" i="1"/>
  <c r="N155" i="1"/>
  <c r="L155" i="1"/>
  <c r="K155" i="1"/>
  <c r="S154" i="1"/>
  <c r="P154" i="1"/>
  <c r="N154" i="1"/>
  <c r="L154" i="1"/>
  <c r="K154" i="1"/>
  <c r="S153" i="1"/>
  <c r="P153" i="1"/>
  <c r="N153" i="1"/>
  <c r="L153" i="1"/>
  <c r="K153" i="1"/>
  <c r="S152" i="1"/>
  <c r="P152" i="1"/>
  <c r="N152" i="1"/>
  <c r="L152" i="1"/>
  <c r="K152" i="1"/>
  <c r="S151" i="1"/>
  <c r="P151" i="1"/>
  <c r="N151" i="1"/>
  <c r="L151" i="1"/>
  <c r="K151" i="1"/>
  <c r="P150" i="1"/>
  <c r="N150" i="1"/>
  <c r="L150" i="1"/>
  <c r="K150" i="1"/>
  <c r="S149" i="1"/>
  <c r="P149" i="1"/>
  <c r="N149" i="1"/>
  <c r="L149" i="1"/>
  <c r="K149" i="1"/>
  <c r="S148" i="1"/>
  <c r="P148" i="1"/>
  <c r="N148" i="1"/>
  <c r="L148" i="1"/>
  <c r="K148" i="1"/>
  <c r="S147" i="1"/>
  <c r="P147" i="1"/>
  <c r="N147" i="1"/>
  <c r="L147" i="1"/>
  <c r="K147" i="1"/>
  <c r="S146" i="1"/>
  <c r="P146" i="1"/>
  <c r="N146" i="1"/>
  <c r="L146" i="1"/>
  <c r="K146" i="1"/>
  <c r="S145" i="1"/>
  <c r="P145" i="1"/>
  <c r="N145" i="1"/>
  <c r="L145" i="1"/>
  <c r="K145" i="1"/>
  <c r="S144" i="1"/>
  <c r="P144" i="1"/>
  <c r="N144" i="1"/>
  <c r="L144" i="1"/>
  <c r="K144" i="1"/>
  <c r="S143" i="1"/>
  <c r="P143" i="1"/>
  <c r="N143" i="1"/>
  <c r="L143" i="1"/>
  <c r="K143" i="1"/>
  <c r="S142" i="1"/>
  <c r="P142" i="1"/>
  <c r="N142" i="1"/>
  <c r="L142" i="1"/>
  <c r="K142" i="1"/>
  <c r="S141" i="1"/>
  <c r="P141" i="1"/>
  <c r="N141" i="1"/>
  <c r="L141" i="1"/>
  <c r="K141" i="1"/>
  <c r="S140" i="1"/>
  <c r="P140" i="1"/>
  <c r="N140" i="1"/>
  <c r="L140" i="1"/>
  <c r="K140" i="1"/>
  <c r="S139" i="1"/>
  <c r="P139" i="1"/>
  <c r="N139" i="1"/>
  <c r="L139" i="1"/>
  <c r="K139" i="1"/>
  <c r="S138" i="1"/>
  <c r="P138" i="1"/>
  <c r="N138" i="1"/>
  <c r="L138" i="1"/>
  <c r="K138" i="1"/>
  <c r="P137" i="1"/>
  <c r="N137" i="1"/>
  <c r="L137" i="1"/>
  <c r="K137" i="1"/>
  <c r="S136" i="1"/>
  <c r="P136" i="1"/>
  <c r="N136" i="1"/>
  <c r="L136" i="1"/>
  <c r="K136" i="1"/>
  <c r="S135" i="1"/>
  <c r="P135" i="1"/>
  <c r="N135" i="1"/>
  <c r="L135" i="1"/>
  <c r="K135" i="1"/>
  <c r="S134" i="1"/>
  <c r="P134" i="1"/>
  <c r="N134" i="1"/>
  <c r="L134" i="1"/>
  <c r="K134" i="1"/>
  <c r="S133" i="1"/>
  <c r="P133" i="1"/>
  <c r="N133" i="1"/>
  <c r="L133" i="1"/>
  <c r="K133" i="1"/>
  <c r="S132" i="1"/>
  <c r="P132" i="1"/>
  <c r="N132" i="1"/>
  <c r="L132" i="1"/>
  <c r="K132" i="1"/>
  <c r="S131" i="1"/>
  <c r="P131" i="1"/>
  <c r="N131" i="1"/>
  <c r="L131" i="1"/>
  <c r="K131" i="1"/>
  <c r="S130" i="1"/>
  <c r="P130" i="1"/>
  <c r="N130" i="1"/>
  <c r="L130" i="1"/>
  <c r="K130" i="1"/>
  <c r="S129" i="1"/>
  <c r="P129" i="1"/>
  <c r="N129" i="1"/>
  <c r="L129" i="1"/>
  <c r="K129" i="1"/>
  <c r="S128" i="1"/>
  <c r="P128" i="1"/>
  <c r="N128" i="1"/>
  <c r="L128" i="1"/>
  <c r="K128" i="1"/>
  <c r="S127" i="1"/>
  <c r="P127" i="1"/>
  <c r="N127" i="1"/>
  <c r="L127" i="1"/>
  <c r="K127" i="1"/>
  <c r="S126" i="1"/>
  <c r="P126" i="1"/>
  <c r="N126" i="1"/>
  <c r="L126" i="1"/>
  <c r="K126" i="1"/>
  <c r="S125" i="1"/>
  <c r="P125" i="1"/>
  <c r="N125" i="1"/>
  <c r="L125" i="1"/>
  <c r="K125" i="1"/>
  <c r="S124" i="1"/>
  <c r="P124" i="1"/>
  <c r="N124" i="1"/>
  <c r="L124" i="1"/>
  <c r="K124" i="1"/>
  <c r="S123" i="1"/>
  <c r="P123" i="1"/>
  <c r="N123" i="1"/>
  <c r="L123" i="1"/>
  <c r="K123" i="1"/>
  <c r="S122" i="1"/>
  <c r="P122" i="1"/>
  <c r="N122" i="1"/>
  <c r="L122" i="1"/>
  <c r="K122" i="1"/>
  <c r="S121" i="1"/>
  <c r="P121" i="1"/>
  <c r="N121" i="1"/>
  <c r="L121" i="1"/>
  <c r="K121" i="1"/>
  <c r="S120" i="1"/>
  <c r="P120" i="1"/>
  <c r="N120" i="1"/>
  <c r="L120" i="1"/>
  <c r="K120" i="1"/>
  <c r="S119" i="1"/>
  <c r="P119" i="1"/>
  <c r="N119" i="1"/>
  <c r="L119" i="1"/>
  <c r="K119" i="1"/>
  <c r="S118" i="1"/>
  <c r="P118" i="1"/>
  <c r="N118" i="1"/>
  <c r="L118" i="1"/>
  <c r="K118" i="1"/>
  <c r="S117" i="1"/>
  <c r="P117" i="1"/>
  <c r="N117" i="1"/>
  <c r="L117" i="1"/>
  <c r="K117" i="1"/>
  <c r="S116" i="1"/>
  <c r="P116" i="1"/>
  <c r="N116" i="1"/>
  <c r="L116" i="1"/>
  <c r="K116" i="1"/>
  <c r="S115" i="1"/>
  <c r="P115" i="1"/>
  <c r="N115" i="1"/>
  <c r="L115" i="1"/>
  <c r="K115" i="1"/>
  <c r="S114" i="1"/>
  <c r="P114" i="1"/>
  <c r="N114" i="1"/>
  <c r="L114" i="1"/>
  <c r="K114" i="1"/>
  <c r="S113" i="1"/>
  <c r="P113" i="1"/>
  <c r="N113" i="1"/>
  <c r="L113" i="1"/>
  <c r="K113" i="1"/>
  <c r="S112" i="1"/>
  <c r="P112" i="1"/>
  <c r="N112" i="1"/>
  <c r="L112" i="1"/>
  <c r="K112" i="1"/>
  <c r="S111" i="1"/>
  <c r="P111" i="1"/>
  <c r="N111" i="1"/>
  <c r="L111" i="1"/>
  <c r="K111" i="1"/>
  <c r="P110" i="1"/>
  <c r="N110" i="1"/>
  <c r="L110" i="1"/>
  <c r="K110" i="1"/>
  <c r="S109" i="1"/>
  <c r="P109" i="1"/>
  <c r="N109" i="1"/>
  <c r="L109" i="1"/>
  <c r="K109" i="1"/>
  <c r="P108" i="1"/>
  <c r="N108" i="1"/>
  <c r="L108" i="1"/>
  <c r="K108" i="1"/>
  <c r="D108" i="1"/>
  <c r="S107" i="1"/>
  <c r="P107" i="1"/>
  <c r="N107" i="1"/>
  <c r="L107" i="1"/>
  <c r="K107" i="1"/>
  <c r="P106" i="1"/>
  <c r="N106" i="1"/>
  <c r="L106" i="1"/>
  <c r="K106" i="1"/>
  <c r="S105" i="1"/>
  <c r="P105" i="1"/>
  <c r="N105" i="1"/>
  <c r="L105" i="1"/>
  <c r="K105" i="1"/>
  <c r="P104" i="1"/>
  <c r="N104" i="1"/>
  <c r="L104" i="1"/>
  <c r="K104" i="1"/>
  <c r="P103" i="1"/>
  <c r="N103" i="1"/>
  <c r="L103" i="1"/>
  <c r="K103" i="1"/>
  <c r="S102" i="1"/>
  <c r="P102" i="1"/>
  <c r="N102" i="1"/>
  <c r="L102" i="1"/>
  <c r="K102" i="1"/>
  <c r="S101" i="1"/>
  <c r="P101" i="1"/>
  <c r="N101" i="1"/>
  <c r="L101" i="1"/>
  <c r="K101" i="1"/>
  <c r="S100" i="1"/>
  <c r="P100" i="1"/>
  <c r="N100" i="1"/>
  <c r="L100" i="1"/>
  <c r="K100" i="1"/>
  <c r="P99" i="1"/>
  <c r="N99" i="1"/>
  <c r="L99" i="1"/>
  <c r="K99" i="1"/>
  <c r="S98" i="1"/>
  <c r="P98" i="1"/>
  <c r="N98" i="1"/>
  <c r="L98" i="1"/>
  <c r="K98" i="1"/>
  <c r="P97" i="1"/>
  <c r="N97" i="1"/>
  <c r="L97" i="1"/>
  <c r="K97" i="1"/>
  <c r="S96" i="1"/>
  <c r="P96" i="1"/>
  <c r="N96" i="1"/>
  <c r="L96" i="1"/>
  <c r="K96" i="1"/>
  <c r="S95" i="1"/>
  <c r="P95" i="1"/>
  <c r="N95" i="1"/>
  <c r="L95" i="1"/>
  <c r="K95" i="1"/>
  <c r="S94" i="1"/>
  <c r="P94" i="1"/>
  <c r="N94" i="1"/>
  <c r="L94" i="1"/>
  <c r="K94" i="1"/>
  <c r="S93" i="1"/>
  <c r="P93" i="1"/>
  <c r="N93" i="1"/>
  <c r="L93" i="1"/>
  <c r="K93" i="1"/>
  <c r="S92" i="1"/>
  <c r="P92" i="1"/>
  <c r="N92" i="1"/>
  <c r="L92" i="1"/>
  <c r="K92" i="1"/>
  <c r="S91" i="1"/>
  <c r="P91" i="1"/>
  <c r="N91" i="1"/>
  <c r="L91" i="1"/>
  <c r="K91" i="1"/>
  <c r="S90" i="1"/>
  <c r="P90" i="1"/>
  <c r="N90" i="1"/>
  <c r="L90" i="1"/>
  <c r="K90" i="1"/>
  <c r="S89" i="1"/>
  <c r="P89" i="1"/>
  <c r="N89" i="1"/>
  <c r="L89" i="1"/>
  <c r="K89" i="1"/>
  <c r="S88" i="1"/>
  <c r="P88" i="1"/>
  <c r="N88" i="1"/>
  <c r="L88" i="1"/>
  <c r="K88" i="1"/>
  <c r="S87" i="1"/>
  <c r="P87" i="1"/>
  <c r="N87" i="1"/>
  <c r="L87" i="1"/>
  <c r="K87" i="1"/>
  <c r="S86" i="1"/>
  <c r="P86" i="1"/>
  <c r="N86" i="1"/>
  <c r="L86" i="1"/>
  <c r="K86" i="1"/>
  <c r="S85" i="1"/>
  <c r="P85" i="1"/>
  <c r="N85" i="1"/>
  <c r="L85" i="1"/>
  <c r="K85" i="1"/>
  <c r="S84" i="1"/>
  <c r="P84" i="1"/>
  <c r="N84" i="1"/>
  <c r="L84" i="1"/>
  <c r="K84" i="1"/>
  <c r="S83" i="1"/>
  <c r="P83" i="1"/>
  <c r="N83" i="1"/>
  <c r="L83" i="1"/>
  <c r="K83" i="1"/>
  <c r="S82" i="1"/>
  <c r="P82" i="1"/>
  <c r="N82" i="1"/>
  <c r="L82" i="1"/>
  <c r="K82" i="1"/>
  <c r="S81" i="1"/>
  <c r="P81" i="1"/>
  <c r="N81" i="1"/>
  <c r="L81" i="1"/>
  <c r="K81" i="1"/>
  <c r="S80" i="1"/>
  <c r="P80" i="1"/>
  <c r="N80" i="1"/>
  <c r="L80" i="1"/>
  <c r="K80" i="1"/>
  <c r="S79" i="1"/>
  <c r="P79" i="1"/>
  <c r="N79" i="1"/>
  <c r="L79" i="1"/>
  <c r="K79" i="1"/>
  <c r="S78" i="1"/>
  <c r="P78" i="1"/>
  <c r="N78" i="1"/>
  <c r="L78" i="1"/>
  <c r="K78" i="1"/>
  <c r="S77" i="1"/>
  <c r="P77" i="1"/>
  <c r="N77" i="1"/>
  <c r="L77" i="1"/>
  <c r="K77" i="1"/>
  <c r="S76" i="1"/>
  <c r="P76" i="1"/>
  <c r="N76" i="1"/>
  <c r="L76" i="1"/>
  <c r="K76" i="1"/>
  <c r="S75" i="1"/>
  <c r="P75" i="1"/>
  <c r="N75" i="1"/>
  <c r="L75" i="1"/>
  <c r="K75" i="1"/>
  <c r="S74" i="1"/>
  <c r="P74" i="1"/>
  <c r="N74" i="1"/>
  <c r="L74" i="1"/>
  <c r="K74" i="1"/>
  <c r="D74" i="1"/>
  <c r="S73" i="1"/>
  <c r="P73" i="1"/>
  <c r="N73" i="1"/>
  <c r="L73" i="1"/>
  <c r="K73" i="1"/>
  <c r="S72" i="1"/>
  <c r="P72" i="1"/>
  <c r="N72" i="1"/>
  <c r="L72" i="1"/>
  <c r="K72" i="1"/>
  <c r="S71" i="1"/>
  <c r="P71" i="1"/>
  <c r="N71" i="1"/>
  <c r="L71" i="1"/>
  <c r="K71" i="1"/>
  <c r="S70" i="1"/>
  <c r="P70" i="1"/>
  <c r="N70" i="1"/>
  <c r="L70" i="1"/>
  <c r="K70" i="1"/>
  <c r="S69" i="1"/>
  <c r="P69" i="1"/>
  <c r="N69" i="1"/>
  <c r="L69" i="1"/>
  <c r="K69" i="1"/>
  <c r="D69" i="1"/>
  <c r="S68" i="1"/>
  <c r="P68" i="1"/>
  <c r="N68" i="1"/>
  <c r="L68" i="1"/>
  <c r="K68" i="1"/>
  <c r="S67" i="1"/>
  <c r="P67" i="1"/>
  <c r="N67" i="1"/>
  <c r="L67" i="1"/>
  <c r="K67" i="1"/>
  <c r="S66" i="1"/>
  <c r="P66" i="1"/>
  <c r="N66" i="1"/>
  <c r="L66" i="1"/>
  <c r="K66" i="1"/>
  <c r="S65" i="1"/>
  <c r="P65" i="1"/>
  <c r="N65" i="1"/>
  <c r="L65" i="1"/>
  <c r="K65" i="1"/>
  <c r="S64" i="1"/>
  <c r="P64" i="1"/>
  <c r="N64" i="1"/>
  <c r="L64" i="1"/>
  <c r="K64" i="1"/>
  <c r="S63" i="1"/>
  <c r="P63" i="1"/>
  <c r="N63" i="1"/>
  <c r="L63" i="1"/>
  <c r="K63" i="1"/>
  <c r="S62" i="1"/>
  <c r="P62" i="1"/>
  <c r="N62" i="1"/>
  <c r="L62" i="1"/>
  <c r="K62" i="1"/>
  <c r="S61" i="1"/>
  <c r="P61" i="1"/>
  <c r="N61" i="1"/>
  <c r="L61" i="1"/>
  <c r="K61" i="1"/>
  <c r="S60" i="1"/>
  <c r="P60" i="1"/>
  <c r="N60" i="1"/>
  <c r="L60" i="1"/>
  <c r="K60" i="1"/>
  <c r="D60" i="1"/>
  <c r="S59" i="1"/>
  <c r="P59" i="1"/>
  <c r="N59" i="1"/>
  <c r="L59" i="1"/>
  <c r="K59" i="1"/>
  <c r="S58" i="1"/>
  <c r="P58" i="1"/>
  <c r="N58" i="1"/>
  <c r="L58" i="1"/>
  <c r="K58" i="1"/>
  <c r="S57" i="1"/>
  <c r="P57" i="1"/>
  <c r="N57" i="1"/>
  <c r="L57" i="1"/>
  <c r="K57" i="1"/>
  <c r="S56" i="1"/>
  <c r="P56" i="1"/>
  <c r="N56" i="1"/>
  <c r="L56" i="1"/>
  <c r="K56" i="1"/>
  <c r="D56" i="1"/>
  <c r="S55" i="1"/>
  <c r="P55" i="1"/>
  <c r="N55" i="1"/>
  <c r="L55" i="1"/>
  <c r="K55" i="1"/>
  <c r="S54" i="1"/>
  <c r="P54" i="1"/>
  <c r="N54" i="1"/>
  <c r="L54" i="1"/>
  <c r="K54" i="1"/>
  <c r="S53" i="1"/>
  <c r="P53" i="1"/>
  <c r="N53" i="1"/>
  <c r="L53" i="1"/>
  <c r="K53" i="1"/>
  <c r="S52" i="1"/>
  <c r="P52" i="1"/>
  <c r="N52" i="1"/>
  <c r="L52" i="1"/>
  <c r="K52" i="1"/>
  <c r="D52" i="1"/>
  <c r="S51" i="1"/>
  <c r="P51" i="1"/>
  <c r="N51" i="1"/>
  <c r="L51" i="1"/>
  <c r="K51" i="1"/>
  <c r="S50" i="1"/>
  <c r="P50" i="1"/>
  <c r="N50" i="1"/>
  <c r="L50" i="1"/>
  <c r="K50" i="1"/>
  <c r="S49" i="1"/>
  <c r="P49" i="1"/>
  <c r="N49" i="1"/>
  <c r="L49" i="1"/>
  <c r="K49" i="1"/>
  <c r="S48" i="1"/>
  <c r="P48" i="1"/>
  <c r="N48" i="1"/>
  <c r="L48" i="1"/>
  <c r="K48" i="1"/>
  <c r="S47" i="1"/>
  <c r="P47" i="1"/>
  <c r="N47" i="1"/>
  <c r="L47" i="1"/>
  <c r="K47" i="1"/>
  <c r="S46" i="1"/>
  <c r="P46" i="1"/>
  <c r="N46" i="1"/>
  <c r="L46" i="1"/>
  <c r="K46" i="1"/>
  <c r="D46" i="1"/>
  <c r="S45" i="1"/>
  <c r="P45" i="1"/>
  <c r="N45" i="1"/>
  <c r="L45" i="1"/>
  <c r="K45" i="1"/>
  <c r="S44" i="1"/>
  <c r="P44" i="1"/>
  <c r="N44" i="1"/>
  <c r="L44" i="1"/>
  <c r="K44" i="1"/>
  <c r="S43" i="1"/>
  <c r="P43" i="1"/>
  <c r="N43" i="1"/>
  <c r="L43" i="1"/>
  <c r="K43" i="1"/>
  <c r="S42" i="1"/>
  <c r="P42" i="1"/>
  <c r="N42" i="1"/>
  <c r="L42" i="1"/>
  <c r="K42" i="1"/>
  <c r="D42" i="1"/>
  <c r="S41" i="1"/>
  <c r="P41" i="1"/>
  <c r="N41" i="1"/>
  <c r="L41" i="1"/>
  <c r="K41" i="1"/>
  <c r="D41" i="1"/>
  <c r="S40" i="1"/>
  <c r="P40" i="1"/>
  <c r="N40" i="1"/>
  <c r="L40" i="1"/>
  <c r="K40" i="1"/>
  <c r="S39" i="1"/>
  <c r="P39" i="1"/>
  <c r="N39" i="1"/>
  <c r="L39" i="1"/>
  <c r="K39" i="1"/>
  <c r="S38" i="1"/>
  <c r="P38" i="1"/>
  <c r="N38" i="1"/>
  <c r="L38" i="1"/>
  <c r="K38" i="1"/>
  <c r="S37" i="1"/>
  <c r="P37" i="1"/>
  <c r="N37" i="1"/>
  <c r="L37" i="1"/>
  <c r="K37" i="1"/>
  <c r="D37" i="1"/>
  <c r="S36" i="1"/>
  <c r="P36" i="1"/>
  <c r="N36" i="1"/>
  <c r="L36" i="1"/>
  <c r="K36" i="1"/>
  <c r="D36" i="1"/>
  <c r="S35" i="1"/>
  <c r="P35" i="1"/>
  <c r="N35" i="1"/>
  <c r="L35" i="1"/>
  <c r="K35" i="1"/>
  <c r="D35" i="1"/>
  <c r="S34" i="1"/>
  <c r="P34" i="1"/>
  <c r="N34" i="1"/>
  <c r="L34" i="1"/>
  <c r="K34" i="1"/>
  <c r="D34" i="1"/>
  <c r="S33" i="1"/>
  <c r="P33" i="1"/>
  <c r="N33" i="1"/>
  <c r="L33" i="1"/>
  <c r="K33" i="1"/>
  <c r="S32" i="1"/>
  <c r="P32" i="1"/>
  <c r="N32" i="1"/>
  <c r="L32" i="1"/>
  <c r="K32" i="1"/>
  <c r="S31" i="1"/>
  <c r="P31" i="1"/>
  <c r="N31" i="1"/>
  <c r="L31" i="1"/>
  <c r="K31" i="1"/>
  <c r="D31" i="1"/>
  <c r="S30" i="1"/>
  <c r="P30" i="1"/>
  <c r="N30" i="1"/>
  <c r="L30" i="1"/>
  <c r="K30" i="1"/>
  <c r="D30" i="1"/>
  <c r="S29" i="1"/>
  <c r="P29" i="1"/>
  <c r="N29" i="1"/>
  <c r="L29" i="1"/>
  <c r="K29" i="1"/>
  <c r="D29" i="1"/>
  <c r="S28" i="1"/>
  <c r="P28" i="1"/>
  <c r="N28" i="1"/>
  <c r="L28" i="1"/>
  <c r="K28" i="1"/>
  <c r="D28" i="1"/>
  <c r="S27" i="1"/>
  <c r="P27" i="1"/>
  <c r="N27" i="1"/>
  <c r="L27" i="1"/>
  <c r="K27" i="1"/>
  <c r="D27" i="1"/>
  <c r="S26" i="1"/>
  <c r="P26" i="1"/>
  <c r="N26" i="1"/>
  <c r="L26" i="1"/>
  <c r="K26" i="1"/>
  <c r="S25" i="1"/>
  <c r="P25" i="1"/>
  <c r="N25" i="1"/>
  <c r="L25" i="1"/>
  <c r="K25" i="1"/>
  <c r="S24" i="1"/>
  <c r="P24" i="1"/>
  <c r="N24" i="1"/>
  <c r="L24" i="1"/>
  <c r="K24" i="1"/>
  <c r="D24" i="1"/>
  <c r="S23" i="1"/>
  <c r="P23" i="1"/>
  <c r="N23" i="1"/>
  <c r="L23" i="1"/>
  <c r="K23" i="1"/>
  <c r="D23" i="1"/>
  <c r="S22" i="1"/>
  <c r="P22" i="1"/>
  <c r="N22" i="1"/>
  <c r="L22" i="1"/>
  <c r="K22" i="1"/>
  <c r="D22" i="1"/>
  <c r="S21" i="1"/>
  <c r="P21" i="1"/>
  <c r="N21" i="1"/>
  <c r="L21" i="1"/>
  <c r="K21" i="1"/>
  <c r="D21" i="1"/>
  <c r="S20" i="1"/>
  <c r="P20" i="1"/>
  <c r="N20" i="1"/>
  <c r="L20" i="1"/>
  <c r="K20" i="1"/>
  <c r="S19" i="1"/>
  <c r="P19" i="1"/>
  <c r="N19" i="1"/>
  <c r="L19" i="1"/>
  <c r="K19" i="1"/>
  <c r="D19" i="1"/>
  <c r="S18" i="1"/>
  <c r="P18" i="1"/>
  <c r="N18" i="1"/>
  <c r="L18" i="1"/>
  <c r="K18" i="1"/>
  <c r="D18" i="1"/>
  <c r="S17" i="1"/>
  <c r="P17" i="1"/>
  <c r="N17" i="1"/>
  <c r="L17" i="1"/>
  <c r="K17" i="1"/>
  <c r="D17" i="1"/>
  <c r="S16" i="1"/>
  <c r="P16" i="1"/>
  <c r="N16" i="1"/>
  <c r="L16" i="1"/>
  <c r="K16" i="1"/>
  <c r="D16" i="1"/>
  <c r="S15" i="1"/>
  <c r="P15" i="1"/>
  <c r="N15" i="1"/>
  <c r="L15" i="1"/>
  <c r="K15" i="1"/>
  <c r="D15" i="1"/>
  <c r="S14" i="1"/>
  <c r="P14" i="1"/>
  <c r="N14" i="1"/>
  <c r="L14" i="1"/>
  <c r="K14" i="1"/>
  <c r="D14" i="1"/>
  <c r="S13" i="1"/>
  <c r="P13" i="1"/>
  <c r="N13" i="1"/>
  <c r="L13" i="1"/>
  <c r="K13" i="1"/>
  <c r="D13" i="1"/>
  <c r="S12" i="1"/>
  <c r="P12" i="1"/>
  <c r="N12" i="1"/>
  <c r="L12" i="1"/>
  <c r="K12" i="1"/>
  <c r="D12" i="1"/>
  <c r="S11" i="1"/>
  <c r="P11" i="1"/>
  <c r="N11" i="1"/>
  <c r="L11" i="1"/>
  <c r="K11" i="1"/>
  <c r="D11" i="1"/>
  <c r="S10" i="1"/>
  <c r="P10" i="1"/>
  <c r="N10" i="1"/>
  <c r="L10" i="1"/>
  <c r="K10" i="1"/>
  <c r="D10" i="1"/>
  <c r="S9" i="1"/>
  <c r="P9" i="1"/>
  <c r="N9" i="1"/>
  <c r="L9" i="1"/>
  <c r="K9" i="1"/>
  <c r="D9" i="1"/>
  <c r="S8" i="1"/>
  <c r="P8" i="1"/>
  <c r="N8" i="1"/>
  <c r="L8" i="1"/>
  <c r="K8" i="1"/>
  <c r="D8" i="1"/>
  <c r="S7" i="1"/>
  <c r="P7" i="1"/>
  <c r="N7" i="1"/>
  <c r="L7" i="1"/>
  <c r="K7" i="1"/>
  <c r="D7" i="1"/>
  <c r="S6" i="1"/>
  <c r="P6" i="1"/>
  <c r="N6" i="1"/>
  <c r="L6" i="1"/>
  <c r="K6" i="1"/>
  <c r="D6" i="1"/>
  <c r="S5" i="1"/>
  <c r="P5" i="1"/>
  <c r="N5" i="1"/>
  <c r="L5" i="1"/>
  <c r="K5" i="1"/>
  <c r="D5" i="1"/>
  <c r="P4" i="1"/>
  <c r="N4" i="1"/>
  <c r="L4" i="1"/>
  <c r="K4" i="1"/>
  <c r="D4" i="1"/>
  <c r="S3" i="1"/>
  <c r="P3" i="1"/>
  <c r="N3" i="1"/>
  <c r="L3" i="1"/>
  <c r="K3" i="1"/>
  <c r="D3" i="1"/>
  <c r="S2" i="1"/>
  <c r="P2" i="1"/>
  <c r="N2" i="1"/>
  <c r="D2" i="1"/>
</calcChain>
</file>

<file path=xl/sharedStrings.xml><?xml version="1.0" encoding="utf-8"?>
<sst xmlns="http://schemas.openxmlformats.org/spreadsheetml/2006/main" count="10882" uniqueCount="4747">
  <si>
    <t>год</t>
  </si>
  <si>
    <t>Дата</t>
  </si>
  <si>
    <t>Месяц</t>
  </si>
  <si>
    <t>Название</t>
  </si>
  <si>
    <t>Формат</t>
  </si>
  <si>
    <t>Тег (курс)</t>
  </si>
  <si>
    <t>Линейка</t>
  </si>
  <si>
    <t>Подписчики</t>
  </si>
  <si>
    <t>Охват Факт</t>
  </si>
  <si>
    <t>Расход</t>
  </si>
  <si>
    <t>CPC</t>
  </si>
  <si>
    <t>СTR</t>
  </si>
  <si>
    <t>Визиты Факт</t>
  </si>
  <si>
    <t>С1 Факт</t>
  </si>
  <si>
    <t>Заявки Факт</t>
  </si>
  <si>
    <t>С2 Факт</t>
  </si>
  <si>
    <t>Оплаты Факт</t>
  </si>
  <si>
    <t>Доход</t>
  </si>
  <si>
    <t>CPL</t>
  </si>
  <si>
    <t>ROMI</t>
  </si>
  <si>
    <t>Ссылка на размещение</t>
  </si>
  <si>
    <t>январь</t>
  </si>
  <si>
    <t>Интеграция</t>
  </si>
  <si>
    <t>GD</t>
  </si>
  <si>
    <t>Кодинг</t>
  </si>
  <si>
    <t>52 027</t>
  </si>
  <si>
    <t>https://www.youtube.com/watch?v=aqSjawK_QwA</t>
  </si>
  <si>
    <t>PWS</t>
  </si>
  <si>
    <t>https://www.youtube.com/watch?v=o7h1-6U1u1g&amp;t=162s</t>
  </si>
  <si>
    <t>DST</t>
  </si>
  <si>
    <t>Data Science</t>
  </si>
  <si>
    <t>https://www.youtube.com/watch?v=mk8OsCBZ-yw&amp;feature=youtu.be</t>
  </si>
  <si>
    <t>https://youtu.be/M8fhrtvedHA</t>
  </si>
  <si>
    <t>https://www.youtube.com/watch?v=J9ZgrTAFw60</t>
  </si>
  <si>
    <t>FR</t>
  </si>
  <si>
    <t>https://www.youtube.com/watch?v=JUcCnulhHlQ</t>
  </si>
  <si>
    <t>https://www.youtube.com/watch?v=amnTlgVLW0k</t>
  </si>
  <si>
    <t>https://www.youtube.com/watch?v=87_3zcv8q5I&amp;feature=youtu.be</t>
  </si>
  <si>
    <t>февраль</t>
  </si>
  <si>
    <t>https://www.youtube.com/watch?v=ozKIYHTQnHk</t>
  </si>
  <si>
    <t>https://youtu.be/3oZsjfpmwwI</t>
  </si>
  <si>
    <t>Пре-ролл</t>
  </si>
  <si>
    <t>https://www.youtube.com/watch?v=tqQnUio-j4g</t>
  </si>
  <si>
    <t xml:space="preserve">март </t>
  </si>
  <si>
    <t>https://www.youtube.com/watch?v=648fVGzhgmU</t>
  </si>
  <si>
    <t>https://www.youtube.com/watch?v=uhyLPZ5_TZw</t>
  </si>
  <si>
    <t>ИнтеграцияХ10</t>
  </si>
  <si>
    <t>https://www.youtube.com/watch?v=fCmm8toLtkA</t>
  </si>
  <si>
    <t>https://www.youtube.com/watch?v=J5XXrpwUhoY&amp;feature=youtu.be</t>
  </si>
  <si>
    <t>SDA</t>
  </si>
  <si>
    <t>Аналитика</t>
  </si>
  <si>
    <t>https://www.youtube.com/watch?v=oumSjhs--o4&amp;feature=youtu.be</t>
  </si>
  <si>
    <t>https://www.youtube.com/watch?v=Yc1PAiVrbFw&amp;feature=youtu.be&amp;t=83</t>
  </si>
  <si>
    <t>PD</t>
  </si>
  <si>
    <t>Менеджмент</t>
  </si>
  <si>
    <t>https://www.youtube.com/watch?v=rs17iI4KBfQ&amp;feature=youtu.be</t>
  </si>
  <si>
    <t>апрель</t>
  </si>
  <si>
    <t>Sveta_Economy</t>
  </si>
  <si>
    <t>https://www.youtube.com/watch?v=kVTJySIC6RA&amp;t=1s</t>
  </si>
  <si>
    <t>https://www.youtube.com/watch?v=SC9WRj8BhcI</t>
  </si>
  <si>
    <t>https://www.youtube.com/watch?v=xxffR-bl4Zg</t>
  </si>
  <si>
    <t>ип</t>
  </si>
  <si>
    <t>https://www.youtube.com/watch?v=cuNQgsLAWXw</t>
  </si>
  <si>
    <t>https://www.youtube.com/watch?v=vCYXWZSdADA</t>
  </si>
  <si>
    <t>overbafer1</t>
  </si>
  <si>
    <t>https://www.youtube.com/watch?v=k5AmhCP1Tz4&amp;t=129s</t>
  </si>
  <si>
    <t>notebook-31</t>
  </si>
  <si>
    <t>https://www.youtube.com/watch?v=kiPT3ZzzDtk&amp;feature=youtu.be</t>
  </si>
  <si>
    <t>https://www.youtube.com/watch?v=vRSWTEFlr_o&amp;feature=youtu.be</t>
  </si>
  <si>
    <t>https://www.youtube.com/watch?v=hh-v6fwJQ0E&amp;t=269s</t>
  </si>
  <si>
    <t>https://www.youtube.com/watch?v=72fz7quxfl0</t>
  </si>
  <si>
    <t>https://www.youtube.com/watch?v=wdRtokKED7A</t>
  </si>
  <si>
    <t>DSPR</t>
  </si>
  <si>
    <t>https://www.youtube.com/watch?v=_bxpW6iCCS0</t>
  </si>
  <si>
    <t>Daniil Gerasimov</t>
  </si>
  <si>
    <t>QAP</t>
  </si>
  <si>
    <t>https://www.youtube.com/watch?v=IsY53F0kkMM&amp;feature=youtu.be</t>
  </si>
  <si>
    <t>ExtremeCode</t>
  </si>
  <si>
    <t>https://www.youtube.com/watch?v=RhLy26sZD_E</t>
  </si>
  <si>
    <t>ML</t>
  </si>
  <si>
    <t>https://www.youtube.com/watch?v=IMj1Q4mFQyw</t>
  </si>
  <si>
    <t>май</t>
  </si>
  <si>
    <t>https://www.youtube.com/watch?v=9hruCcHC4FY&amp;t=218s</t>
  </si>
  <si>
    <t>FJS</t>
  </si>
  <si>
    <t>https://www.youtube.com/watch?v=XFpDyXw-H9M</t>
  </si>
  <si>
    <t>https://www.youtube.com/watch?v=pAnETlsqoCM&amp;feature=youtu.be</t>
  </si>
  <si>
    <t>MyGap</t>
  </si>
  <si>
    <t>https://www.youtube.com/watch?v=q6eWAT_2vk4&amp;feature=youtu.be</t>
  </si>
  <si>
    <t>https://www.youtube.com/watch?v=9jJ1324VQxk&amp;t=370s</t>
  </si>
  <si>
    <t>Кик Обзор</t>
  </si>
  <si>
    <t>ANDR</t>
  </si>
  <si>
    <t>https://www.youtube.com/watch?v=d5MjrunclX8</t>
  </si>
  <si>
    <t>https://www.youtube.com/watch?v=XmCAGUo5k70&amp;feature=youtu.be</t>
  </si>
  <si>
    <t>https://www.youtube.com/watch?v=XpxpbfLbki8&amp;t=4s</t>
  </si>
  <si>
    <t>egoroff_channel</t>
  </si>
  <si>
    <t>JAVA</t>
  </si>
  <si>
    <t>https://www.youtube.com/watch?v=aEOSBkzNImw&amp;feature=youtu.be</t>
  </si>
  <si>
    <t>https://www.youtube.com/watch?v=IvEMY7wvzBE&amp;feature=youtu.be</t>
  </si>
  <si>
    <t>https://www.youtube.com/watch?v=Dy8Q8EdsSLM</t>
  </si>
  <si>
    <t>https://www.youtube.com/watch?v=IdwR58QmCo8</t>
  </si>
  <si>
    <t>АйТи Борода</t>
  </si>
  <si>
    <t>https://www.youtube.com/watch?v=QQZmDWnV618&amp;t=1493s</t>
  </si>
  <si>
    <t>https://www.youtube.com/watch?v=TiT5LBuQY-0&amp;t=40s</t>
  </si>
  <si>
    <t>PRO роботов</t>
  </si>
  <si>
    <t>https://www.youtube.com/watch?v=b1xRVq7NDTY&amp;feature=youtu.be</t>
  </si>
  <si>
    <t>Миша инвестирует</t>
  </si>
  <si>
    <t>DAPR</t>
  </si>
  <si>
    <t>https://www.youtube.com/watch?v=byK14PnYHVU&amp;feature=youtu.be</t>
  </si>
  <si>
    <t>Senior Software Vlogger</t>
  </si>
  <si>
    <t>https://www.youtube.com/watch?v=qtTFM_osRe4</t>
  </si>
  <si>
    <t>https://www.youtube.com/watch?v=SrqDl2XgDPA</t>
  </si>
  <si>
    <t>https://www.youtube.com/watch?v=OenBjoRipN4&amp;feature=youtu.be</t>
  </si>
  <si>
    <t>DREAM AND TRAVEL</t>
  </si>
  <si>
    <t>SF</t>
  </si>
  <si>
    <t>https://www.youtube.com/watch?v=MTxQ1YEg3-w</t>
  </si>
  <si>
    <t>INDY TRAVEL</t>
  </si>
  <si>
    <t>https://www.youtube.com/watch?v=e2H7HrkfWh8</t>
  </si>
  <si>
    <t>https://www.youtube.com/watch?v=YeS755SPSI8</t>
  </si>
  <si>
    <t>Максим Кац</t>
  </si>
  <si>
    <t>https://www.youtube.com/watch?v=FEELIXtZ9AU&amp;feature=youtu.be&amp;t=202</t>
  </si>
  <si>
    <t>Rozetked</t>
  </si>
  <si>
    <t>https://www.youtube.com/watch?v=9v-09FSc2gA&amp;feature=youtu.be</t>
  </si>
  <si>
    <t>Techno-Kitchen</t>
  </si>
  <si>
    <t>https://www.youtube.com/watch?v=9p5ZDar_hwM</t>
  </si>
  <si>
    <t>https://www.youtube.com/watch?v=tR5eGor3TXo&amp;feature=youtu.be</t>
  </si>
  <si>
    <t>июнь</t>
  </si>
  <si>
    <t>Anna Lomakina</t>
  </si>
  <si>
    <t xml:space="preserve"> GRAPH</t>
  </si>
  <si>
    <t>Дизайн</t>
  </si>
  <si>
    <t>https://www.youtube.com/watch?v=_CuHxnIo_xo&amp;feature=youtu.be</t>
  </si>
  <si>
    <t>Даша Снейл</t>
  </si>
  <si>
    <t>https://www.youtube.com/watch?v=FA3s4Pw2xhY&amp;feature=youtu.be</t>
  </si>
  <si>
    <t>MENTAL</t>
  </si>
  <si>
    <t>https://www.youtube.com/watch?v=S064ngTjxNU&amp;feature=youtu.be</t>
  </si>
  <si>
    <t>InvestFuture</t>
  </si>
  <si>
    <t>BD</t>
  </si>
  <si>
    <t>https://www.youtube.com/watch?v=YIpoGIMwQ6g&amp;feature=youtu.be</t>
  </si>
  <si>
    <t>https://www.youtube.com/watch?v=pjOXJsDro4c&amp;feature=youtu.be</t>
  </si>
  <si>
    <t>PM</t>
  </si>
  <si>
    <t>https://www.youtube.com/watch?v=csduhUPef3M&amp;t=1502s</t>
  </si>
  <si>
    <t>Минаев</t>
  </si>
  <si>
    <t>https://www.youtube.com/watch?v=htsudVpnDdo</t>
  </si>
  <si>
    <t>iloniana</t>
  </si>
  <si>
    <t>https://www.youtube.com/watch?v=80Kz8KIzMa0&amp;feature=youtu.be&amp;t=29</t>
  </si>
  <si>
    <t>https://www.youtube.com/watch?v=bvd_rwmUISU&amp;t=7s</t>
  </si>
  <si>
    <t>PC-Expert</t>
  </si>
  <si>
    <t>https://www.youtube.com/watch?v=WMFkMPOeDi0&amp;feature=youtu.be</t>
  </si>
  <si>
    <t>Космос Просто</t>
  </si>
  <si>
    <t>https://www.youtube.com/watch?v=vbidtqxgUyw&amp;t=318s</t>
  </si>
  <si>
    <t>Алексей Якушечкин</t>
  </si>
  <si>
    <t>https://www.youtube.com/watch?v=F3qimrMRhp4&amp;feature=youtu.be</t>
  </si>
  <si>
    <t>https://www.youtube.com/watch?v=ZZypj5mHUNY&amp;t=18s</t>
  </si>
  <si>
    <t>https://www.youtube.com/watch?v=WFYxpi3O950</t>
  </si>
  <si>
    <t>Victoria Borodina</t>
  </si>
  <si>
    <t>https://www.youtube.com/watch?v=WYrujfqT94s</t>
  </si>
  <si>
    <t>frontendgirl</t>
  </si>
  <si>
    <t>Спонсор рубрики</t>
  </si>
  <si>
    <t>https://www.youtube.com/watch?v=afgzDG47z2g</t>
  </si>
  <si>
    <t>Прыгунов</t>
  </si>
  <si>
    <t>https://www.youtube.com/watch?v=s74mKxsJF-k&amp;t=448s</t>
  </si>
  <si>
    <t>https://www.youtube.com/watch?v=jjn6MT79hLo</t>
  </si>
  <si>
    <t>https://www.youtube.com/watch?v=csb9COPr8-M</t>
  </si>
  <si>
    <t>https://www.youtube.com/watch?v=ifpFUCxTs0I</t>
  </si>
  <si>
    <t>Хауди Хо</t>
  </si>
  <si>
    <t>https://www.youtube.com/watch?v=cWivYoM-nqI</t>
  </si>
  <si>
    <t>https://www.youtube.com/watch?v=KJGBg_IXWfQ&amp;feature=youtu.be</t>
  </si>
  <si>
    <t>Welson</t>
  </si>
  <si>
    <t>https://www.youtube.com/watch?v=gtNmuTuwCbU</t>
  </si>
  <si>
    <t>https://www.youtube.com/watch?v=bXxa9IkAPew</t>
  </si>
  <si>
    <t>https://www.youtube.com/watch?v=dTWMUMU72EU&amp;feature=youtu.be&amp;t=156</t>
  </si>
  <si>
    <t>Варламов</t>
  </si>
  <si>
    <t>https://www.youtube.com/watch?v=L-zhsefxpL0&amp;t=2437s</t>
  </si>
  <si>
    <t>https://www.youtube.com/watch?v=VUIpJ_udr0k</t>
  </si>
  <si>
    <t>MC LAO</t>
  </si>
  <si>
    <t>https://www.youtube.com/watch?v=H9NISI2E6uE</t>
  </si>
  <si>
    <t>Sergikkas</t>
  </si>
  <si>
    <t>UXS</t>
  </si>
  <si>
    <t>https://www.youtube.com/watch?v=Fxm2BjTC-Cg&amp;feature=youtu.be</t>
  </si>
  <si>
    <t>Дизайн интерьера</t>
  </si>
  <si>
    <t>INT</t>
  </si>
  <si>
    <t>https://www.youtube.com/watch?v=VZ_8oUEgsg0&amp;feature=youtu.be</t>
  </si>
  <si>
    <t>Flanders</t>
  </si>
  <si>
    <t>https://www.youtube.com/watch?v=IwMdAE5IzCk</t>
  </si>
  <si>
    <t>https://www.youtube.com/watch?v=4oIHg2f9Wqk</t>
  </si>
  <si>
    <t>Flatingo</t>
  </si>
  <si>
    <t>https://www.youtube.com/watch?v=F7REX1GAsFM</t>
  </si>
  <si>
    <t>Редакция</t>
  </si>
  <si>
    <t>https://www.youtube.com/watch?v=w5At9uSbc0o</t>
  </si>
  <si>
    <t>Misha</t>
  </si>
  <si>
    <t>https://www.youtube.com/watch?v=XUeQp5VcPAU&amp;t=1223s</t>
  </si>
  <si>
    <t>Sigachev</t>
  </si>
  <si>
    <t>https://www.youtube.com/watch?v=TDdmfNNt71Q</t>
  </si>
  <si>
    <t>Маша инвестирует</t>
  </si>
  <si>
    <t>https://www.youtube.com/watch?v=7JvzEGj3MSs&amp;feature=youtu.be</t>
  </si>
  <si>
    <t>AlexGyver</t>
  </si>
  <si>
    <t>https://www.youtube.com/watch?v=bGjhKe0OlvU&amp;t=235s</t>
  </si>
  <si>
    <t>Keddr.com</t>
  </si>
  <si>
    <t>https://www.youtube.com/watch?v=uboX2Fud1-4</t>
  </si>
  <si>
    <t>ЛАРИН</t>
  </si>
  <si>
    <t>https://www.youtube.com/watch?v=IrvtPF_7NQk&amp;t=100s</t>
  </si>
  <si>
    <t>https://www.youtube.com/watch?v=EZm9rZjiK-A&amp;feature=youtu.be</t>
  </si>
  <si>
    <t>netstalkers</t>
  </si>
  <si>
    <t>https://www.youtube.com/watch?v=_Gg1E_to8IQ</t>
  </si>
  <si>
    <t>Roma N</t>
  </si>
  <si>
    <t>https://www.youtube.com/watch?v=yZZWpBE2vEM</t>
  </si>
  <si>
    <t>секреты</t>
  </si>
  <si>
    <t>https://www.youtube.com/watch?v=K-JLhfYPwjA</t>
  </si>
  <si>
    <t>Харчевников</t>
  </si>
  <si>
    <t>https://m.youtube.com/watch?v=hNHexCEMVVQ</t>
  </si>
  <si>
    <t>Каспи</t>
  </si>
  <si>
    <t>https://www.youtube.com/watch?v=nMGyF8wzR1Q&amp;feature=youtu.be</t>
  </si>
  <si>
    <t>PRO Hi-Tech</t>
  </si>
  <si>
    <t>https://www.youtube.com/watch?v=GAOoO4a3pzY&amp;feature=youtu.be</t>
  </si>
  <si>
    <t>https://youtu.be/h-4BbYGZ54o</t>
  </si>
  <si>
    <t>Илон Маск</t>
  </si>
  <si>
    <t>https://www.youtube.com/watch?v=z8MhdLtELZs</t>
  </si>
  <si>
    <t>Лихой топор</t>
  </si>
  <si>
    <t>https://www.youtube.com/watch?v=L_bz8oY5Nt8&amp;feature=youtu.be&amp;t=157</t>
  </si>
  <si>
    <t>Хочу домой</t>
  </si>
  <si>
    <t>https://www.youtube.com/watch?v=ZepXWFKMSUI&amp;feature=youtu.be&amp;t=216</t>
  </si>
  <si>
    <t>LABELCOM PODCAST</t>
  </si>
  <si>
    <t>https://www.youtube.com/watch?v=h_PB_Qzd59Y&amp;feature=youtu.be</t>
  </si>
  <si>
    <t>Сталингулаг</t>
  </si>
  <si>
    <t>https://www.youtube.com/watch?v=tQbRBJfQnj4&amp;feature=youtu.be&amp;t=278</t>
  </si>
  <si>
    <t>июль</t>
  </si>
  <si>
    <t>DАPR</t>
  </si>
  <si>
    <t>https://www.youtube.com/watch?v=O4lA0_kdFtc&amp;feature=youtu.be</t>
  </si>
  <si>
    <t>https://www.youtube.com/watch?v=tS5lU06oc74&amp;feature=youtu.be</t>
  </si>
  <si>
    <t>Лана Глушакова</t>
  </si>
  <si>
    <t>https://www.youtube.com/watch?v=43_7DZGaNyY&amp;feature=youtu.be</t>
  </si>
  <si>
    <t>консервы</t>
  </si>
  <si>
    <t>https://www.youtube.com/watch?v=u5osHsP9upY&amp;feature=youtu.be&amp;t=29</t>
  </si>
  <si>
    <t>https://www.youtube.com/watch?v=y9ZALT6uh_Q</t>
  </si>
  <si>
    <t>wylsa.com</t>
  </si>
  <si>
    <t>https://www.youtube.com/watch?v=l2pcUBxugcY&amp;feature=youtu.be</t>
  </si>
  <si>
    <t>DDMG</t>
  </si>
  <si>
    <t>https://www.youtube.com/watch?v=AWOPns2xlkM&amp;t=272s</t>
  </si>
  <si>
    <t>Комиссаренко</t>
  </si>
  <si>
    <t>https://www.youtube.com/watch?v=Guf1Src3h8I&amp;t=2226s</t>
  </si>
  <si>
    <t>Анна Блок</t>
  </si>
  <si>
    <t>https://www.youtube.com/watch?v=lFTSqQoSU8g&amp;feature=youtu.be</t>
  </si>
  <si>
    <t>https://www.youtube.com/watch?v=W18vFsABc40</t>
  </si>
  <si>
    <t>Fake News</t>
  </si>
  <si>
    <t>https://www.youtube.com/watch?v=oCqCs82_UL4</t>
  </si>
  <si>
    <t>https://www.youtube.com/watch?v=6zW-8tf0YYE</t>
  </si>
  <si>
    <t>https://www.youtube.com/watch?v=JV3Ornkax8M&amp;t=174s</t>
  </si>
  <si>
    <t>PHPDEV</t>
  </si>
  <si>
    <t>https://www.youtube.com/watch?v=Bqu7QpJoTaE&amp;feature=youtu.be</t>
  </si>
  <si>
    <t>Шелягина</t>
  </si>
  <si>
    <t>https://www.youtube.com/watch?v=r518mlRwkbA</t>
  </si>
  <si>
    <t>https://www.youtube.com/watch?v=WVUuPNUhAww</t>
  </si>
  <si>
    <t>https://www.youtube.com/watch?v=B5NFeQfHweg&amp;t=1s</t>
  </si>
  <si>
    <t>https://www.youtube.com/watch?v=9SSkMzdTiSw&amp;feature=youtu.be</t>
  </si>
  <si>
    <t>Все Работы Хороши</t>
  </si>
  <si>
    <t>https://www.youtube.com/watch?v=SWG-KKhWdNg</t>
  </si>
  <si>
    <t>Борис Цацулин</t>
  </si>
  <si>
    <t>Data Science Аналитика</t>
  </si>
  <si>
    <t>https://www.youtube.com/watch?v=INmQtlCmcS4&amp;t=570s</t>
  </si>
  <si>
    <t>Уткин</t>
  </si>
  <si>
    <t>https://www.youtube.com/watch?v=vwCSidkXd_4&amp;feature=youtu.be#t=4m0s</t>
  </si>
  <si>
    <t>Стрелец</t>
  </si>
  <si>
    <t>https://www.youtube.com/watch?v=AMpe4eChe2o&amp;t=1943s</t>
  </si>
  <si>
    <t>Шелест</t>
  </si>
  <si>
    <t>https://www.youtube.com/watch?v=T6CsMhRuDlQ&amp;t=15s</t>
  </si>
  <si>
    <t>КостяПрав</t>
  </si>
  <si>
    <t>https://www.youtube.com/watch?v=vM2X66DVffw&amp;feature=youtu.be</t>
  </si>
  <si>
    <t>https://www.youtube.com/watch?v=0wseapB_wF8&amp;feature=youtu.be</t>
  </si>
  <si>
    <t>Артемий Лебедев</t>
  </si>
  <si>
    <t>INT  GRAF</t>
  </si>
  <si>
    <t>https://youtu.be/Jgl0CS7Yj7w?t=1172</t>
  </si>
  <si>
    <t>Copy Pasta</t>
  </si>
  <si>
    <t>IOS</t>
  </si>
  <si>
    <t>https://www.youtube.com/watch?v=ekKqpkrX52A&amp;feature=youtu.be</t>
  </si>
  <si>
    <t>https://www.youtube.com/watch?v=EdeEX_DTl4Q</t>
  </si>
  <si>
    <t>UnderMind</t>
  </si>
  <si>
    <t>https://www.youtube.com/watch?v=3tnd1Mla_MQ</t>
  </si>
  <si>
    <t>https://www.youtube.com/watch?v=HC5Uvc-XBNs&amp;feature=youtu.be</t>
  </si>
  <si>
    <t>https://www.youtube.com/watch?v=32DcGOMZ4jA</t>
  </si>
  <si>
    <t>https://www.youtube.com/watch?v=4DIX4qFdzug</t>
  </si>
  <si>
    <t>Fight Nerds</t>
  </si>
  <si>
    <t>https://www.youtube.com/watch?v=_s6P_wYi80s</t>
  </si>
  <si>
    <t>https://www.youtube.com/watch?v=-BPIFfzgXkE&amp;t=359s</t>
  </si>
  <si>
    <t>лидин</t>
  </si>
  <si>
    <t>https://www.youtube.com/watch?v=07vrpv8T0Hc&amp;t=344s</t>
  </si>
  <si>
    <t>Макарена</t>
  </si>
  <si>
    <t>https://www.youtube.com/watch?v=Eu1XjYZJDRk&amp;t=1216s</t>
  </si>
  <si>
    <t>DEVOPS</t>
  </si>
  <si>
    <t>https://www.youtube.com/watch?v=Ll0lY0QCvW8&amp;t=11s</t>
  </si>
  <si>
    <t>cut the crap</t>
  </si>
  <si>
    <t>https://www.youtube.com/watch?v=qRdJM4-3EHs&amp;feature=youtu.be</t>
  </si>
  <si>
    <t>https://www.youtube.com/watch?v=XTDYKe6YzpE</t>
  </si>
  <si>
    <t>Nelli</t>
  </si>
  <si>
    <t xml:space="preserve"> PM</t>
  </si>
  <si>
    <t>https://www.youtube.com/watch?v=TjrmHV-I1go&amp;t=186s</t>
  </si>
  <si>
    <t>https://www.youtube.com/watch?v=WLYzH1HTznc&amp;feature=youtu.be</t>
  </si>
  <si>
    <t>еще не познер</t>
  </si>
  <si>
    <t>https://www.youtube.com/watch?v=hmRgAosNVHA&amp;t=627s</t>
  </si>
  <si>
    <t>https://www.youtube.com/watch?v=eGX6R3nlMBE</t>
  </si>
  <si>
    <t>https://www.youtube.com/watch?v=OxktAOsAPkA&amp;t=127s</t>
  </si>
  <si>
    <t>WBDS GRAF MEDIA</t>
  </si>
  <si>
    <t>https://www.youtube.com/watch?v=rsVskm_G3gM&amp;t=111s</t>
  </si>
  <si>
    <t>Notebook-31</t>
  </si>
  <si>
    <t>https://www.youtube.com/watch?v=VbBRH4dCl54&amp;feature=youtu.be</t>
  </si>
  <si>
    <t>Alex Blare</t>
  </si>
  <si>
    <t>https://www.youtube.com/watch?v=EvNcSfFBM_0</t>
  </si>
  <si>
    <t>https://www.youtube.com/watch?v=uPP8ixi_71w</t>
  </si>
  <si>
    <t>simple run</t>
  </si>
  <si>
    <t>https://www.youtube.com/watch?v=3qcLDGCoM4Q</t>
  </si>
  <si>
    <t>Еще не вечер</t>
  </si>
  <si>
    <t>https://www.youtube.com/watch?v=5q6tIa54bZI&amp;list=PLr0vtm6PM7z1KEyJNyGgTjb3gNY5nO1BY</t>
  </si>
  <si>
    <t>Наука 2 0</t>
  </si>
  <si>
    <t>https://www.youtube.com/watch?v=hycynLxqGLA&amp;feature=youtu.be&amp;t=399</t>
  </si>
  <si>
    <t>https://www.youtube.com/watch?v=ASd5QsE46nk</t>
  </si>
  <si>
    <t>август</t>
  </si>
  <si>
    <t>Асафьев</t>
  </si>
  <si>
    <t>https://www.youtube.com/watch?v=S2K1EOBSydo</t>
  </si>
  <si>
    <t>Dasha Snail</t>
  </si>
  <si>
    <t>https://www.youtube.com/watch?v=FTtrA4sKVEk</t>
  </si>
  <si>
    <t>https://www.youtube.com/watch?v=zgWK1TRK8LE&amp;feature=youtu.be</t>
  </si>
  <si>
    <t>богуславская</t>
  </si>
  <si>
    <t>https://www.youtube.com/watch?v=2JfySjvotAw</t>
  </si>
  <si>
    <t>Хочу Домой</t>
  </si>
  <si>
    <t>MOTION</t>
  </si>
  <si>
    <t>https://www.youtube.com/watch?v=PslP9UMd7OM&amp;feature=youtu.be</t>
  </si>
  <si>
    <t>https://www.youtube.com/watch?v=DvSM7IKF4AI&amp;feature=youtu.be</t>
  </si>
  <si>
    <t>this is хорошо</t>
  </si>
  <si>
    <t>https://www.youtube.com/watch?v=abnqH743JJc</t>
  </si>
  <si>
    <t>А поговорить</t>
  </si>
  <si>
    <t>https://www.youtube.com/watch?v=0kBIdkDQNz0&amp;t=1857s</t>
  </si>
  <si>
    <t>Andro-news.com</t>
  </si>
  <si>
    <t>https://www.youtube.com/watch?v=sEddvA5P9WM</t>
  </si>
  <si>
    <t>Dmitry Puchkov</t>
  </si>
  <si>
    <t>https://www.youtube.com/watch?v=BOlABpTim2s&amp;feature=youtu.be&amp;t=749</t>
  </si>
  <si>
    <t>https://www.youtube.com/watch?v=U2BzFK9bRdU&amp;feature=youtu.be&amp;t=85</t>
  </si>
  <si>
    <t>Redroom</t>
  </si>
  <si>
    <t>https://www.youtube.com/watch?v=LwriQDZtQno&amp;feature=youtu.be&amp;t=371</t>
  </si>
  <si>
    <t>https://www.youtube.com/watch?v=tg3kokASuXs&amp;feature=youtu.be&amp;t=345</t>
  </si>
  <si>
    <t>WBDS</t>
  </si>
  <si>
    <t>https://www.youtube.com/watch?v=hn54j74WeKA&amp;feature=youtu.be</t>
  </si>
  <si>
    <t>Wylsa</t>
  </si>
  <si>
    <t>https://www.youtube.com/watch?v=q8ojg-NqACE&amp;t=60s</t>
  </si>
  <si>
    <t>Marina Mogilko</t>
  </si>
  <si>
    <t>https://www.youtube.com/watch?v=JdpEc9JnjGQ&amp;feature=youtu.be</t>
  </si>
  <si>
    <t>https://www.youtube.com/watch?v=vAhlHjUKLSA</t>
  </si>
  <si>
    <t>https://www.youtube.com/watch?v=BhOUWzNSq3I&amp;t=414s</t>
  </si>
  <si>
    <t>Петенька Планетка</t>
  </si>
  <si>
    <t>https://www.youtube.com/watch?v=4-T0WHVtc-Y</t>
  </si>
  <si>
    <t>https://www.youtube.com/watch?v=YdmKGnmr_Y0&amp;feature=youtu.be</t>
  </si>
  <si>
    <t>Андронет</t>
  </si>
  <si>
    <t>https://www.youtube.com/watch?v=QtgdZC48dnM</t>
  </si>
  <si>
    <t>https://www.youtube.com/watch?v=hZDop4ZP0pw&amp;feature=youtu.be</t>
  </si>
  <si>
    <t>Gob</t>
  </si>
  <si>
    <t>https://www.youtube.com/watch?v=7rIrfYG8H2c&amp;t=7s</t>
  </si>
  <si>
    <t>Нарица</t>
  </si>
  <si>
    <t>GAME DEV</t>
  </si>
  <si>
    <t>https://www.youtube.com/watch?v=a4xZGZiFMi8</t>
  </si>
  <si>
    <t>Денис Чужой</t>
  </si>
  <si>
    <t>https://www.youtube.com/watch?v=__Ptxpzyw9Y</t>
  </si>
  <si>
    <t>https://www.youtube.com/watch?v=k3iiLKbqjaw&amp;feature=youtu.be</t>
  </si>
  <si>
    <t>Ксения Собчак</t>
  </si>
  <si>
    <t>https://www.youtube.com/watch?v=ZjwYUtPETHQ</t>
  </si>
  <si>
    <t>LABELCOM</t>
  </si>
  <si>
    <t>https://www.youtube.com/watch?v=jVdtKlHgmZ4&amp;feature=youtu.be</t>
  </si>
  <si>
    <t>https://www.youtube.com/watch?v=PImFoHQ7KoI&amp;feature=youtu.be</t>
  </si>
  <si>
    <t>https://youtu.be/akrMgDQRB2Y?t=1234</t>
  </si>
  <si>
    <t>https://www.youtube.com/watch?v=JJlKPi5ewZQ&amp;feature=youtu.be</t>
  </si>
  <si>
    <t>Усачев</t>
  </si>
  <si>
    <t>https://www.youtube.com/watch?v=GSxhvl4UbIA&amp;feature=youtu.be</t>
  </si>
  <si>
    <t>The Люди</t>
  </si>
  <si>
    <t>https://www.youtube.com/watch?v=enRlWWHEoiU&amp;t=1325s</t>
  </si>
  <si>
    <t>Марианна Давтян</t>
  </si>
  <si>
    <t>WBDS GRAF INT</t>
  </si>
  <si>
    <t>https://www.youtube.com/watch?v=bKuIQW1xRRw&amp;feature=youtu.be</t>
  </si>
  <si>
    <t>This is хорошо</t>
  </si>
  <si>
    <t>https://www.youtube.com/watch?v=w6KRytcJitQ</t>
  </si>
  <si>
    <t>Побединский</t>
  </si>
  <si>
    <t>https://www.youtube.com/watch?v=CWHl2_VGYlY&amp;feature=youtu.be</t>
  </si>
  <si>
    <t>гик мувис</t>
  </si>
  <si>
    <t>https://www.youtube.com/watch?v=W3fdXVMlRXw</t>
  </si>
  <si>
    <t>PDPR</t>
  </si>
  <si>
    <t>https://www.youtube.com/watch?v=NTyGwWrBFO8&amp;feature=youtu.be</t>
  </si>
  <si>
    <t>АПоговорить?</t>
  </si>
  <si>
    <t>https://www.youtube.com/watch?v=tSGoABZjoL0&amp;feature=youtu.be&amp;t=1935</t>
  </si>
  <si>
    <t>ТЕСТ ленд-тест</t>
  </si>
  <si>
    <t>https://youtu.be/lAvCG8dYtqM</t>
  </si>
  <si>
    <t>vectozavr</t>
  </si>
  <si>
    <t>ТЕСТ зп-калькулятор</t>
  </si>
  <si>
    <t>https://www.youtube.com/watch?v=zRZrEv4NAZA</t>
  </si>
  <si>
    <t>Асафьев 2</t>
  </si>
  <si>
    <t>https://www.youtube.com/watch?v=cnJ2GKQN-28&amp;feature=youtu.be</t>
  </si>
  <si>
    <t>Рита - Маргарита</t>
  </si>
  <si>
    <t>https://www.youtube.com/watch?v=rwdsP0QnTiQ&amp;t=231s</t>
  </si>
  <si>
    <t>https://www.youtube.com/watch?v=A8gK206VLo8&amp;feature=youtu.be</t>
  </si>
  <si>
    <t>Другая история</t>
  </si>
  <si>
    <t xml:space="preserve"> Кодинг</t>
  </si>
  <si>
    <t>https://www.youtube.com/watch?v=xX6O1MOj_6w</t>
  </si>
  <si>
    <t>Неспойлер</t>
  </si>
  <si>
    <t>https://www.youtube.com/watch?v=QTs_zB8Ei6k</t>
  </si>
  <si>
    <t>https://www.youtube.com/watch?v=4g3eqkFFJro&amp;feature=youtu.be&amp;t=184</t>
  </si>
  <si>
    <t>октябрь</t>
  </si>
  <si>
    <t>WGC</t>
  </si>
  <si>
    <t>https://www.youtube.com/watch?v=83S46KhFKOw</t>
  </si>
  <si>
    <t>Dagon</t>
  </si>
  <si>
    <t>https://www.youtube.com/watch?v=WGA4Ik_-4X0&amp;feature=youtu.be</t>
  </si>
  <si>
    <t>Onliner</t>
  </si>
  <si>
    <t>https://www.youtube.com/watch?v=bKfsRXfhvIc</t>
  </si>
  <si>
    <t>Еще не Познер</t>
  </si>
  <si>
    <t>https://www.youtube.com/watch?v=9PoAruhq5l0</t>
  </si>
  <si>
    <t>сентябрь</t>
  </si>
  <si>
    <t>Не шарю</t>
  </si>
  <si>
    <t>https://www.youtube.com/watch?v=4tvswoLcTtQ</t>
  </si>
  <si>
    <t>Тома Жданова</t>
  </si>
  <si>
    <t>https://www.youtube.com/watch?v=_1uqcJPcVYk</t>
  </si>
  <si>
    <t>Я так решил</t>
  </si>
  <si>
    <t>интеграция</t>
  </si>
  <si>
    <t>https://www.youtube.com/watch?v=cx6EyP5uzko&amp;feature=youtu.be</t>
  </si>
  <si>
    <t>https://youtu.be/g61G8H6euLQ</t>
  </si>
  <si>
    <t>The Box</t>
  </si>
  <si>
    <t>https://www.youtube.com/watch?v=_BYmN0h_JSM&amp;feature=youtu.be</t>
  </si>
  <si>
    <t>Ай как просто</t>
  </si>
  <si>
    <t>https://www.youtube.com/watch?v=IP2P1YsH8DA</t>
  </si>
  <si>
    <t>Лана Глушкова</t>
  </si>
  <si>
    <t>https://www.youtube.com/watch?v=Ste65Prxang&amp;feature=youtu.be</t>
  </si>
  <si>
    <t>Кац</t>
  </si>
  <si>
    <t>SA</t>
  </si>
  <si>
    <t>https://youtu.be/clhC9w2ha2s</t>
  </si>
  <si>
    <t>https://www.youtube.com/watch?v=DxdPaCHGPnc&amp;feature=youtu.be&amp;t=114</t>
  </si>
  <si>
    <t>https://www.youtube.com/watch?v=2pOBHGgG2jY</t>
  </si>
  <si>
    <t>GO</t>
  </si>
  <si>
    <t>https://www.youtube.com/watch?v=UCiYCcocms0&amp;feature=youtu.be</t>
  </si>
  <si>
    <t>Боевые ботаники</t>
  </si>
  <si>
    <t>https://www.youtube.com/watch?v=Bif0heIA3yI</t>
  </si>
  <si>
    <t>Sci One</t>
  </si>
  <si>
    <t>https://www.youtube.com/watch?v=kAy-fbSPoww</t>
  </si>
  <si>
    <t>litobzor</t>
  </si>
  <si>
    <t>https://www.youtube.com/watch?v=zd24pFJRkZU</t>
  </si>
  <si>
    <t>#ЧУДОТЕХНИКИ</t>
  </si>
  <si>
    <t>https://www.youtube.com/watch?v=_FsNTn73W0M</t>
  </si>
  <si>
    <t>Собчак</t>
  </si>
  <si>
    <t>https://www.youtube.com/watch?v=xHSi7wQY9m4&amp;feature=youtu.be</t>
  </si>
  <si>
    <t>https://www.youtube.com/watch?v=abYfVfG7iZU&amp;feature=youtu.be</t>
  </si>
  <si>
    <t>Maria Drobyshevskaia</t>
  </si>
  <si>
    <t>https://www.youtube.com/watch?v=A5Dvwofkv8c</t>
  </si>
  <si>
    <t>GoryashchiyeKlyuchi</t>
  </si>
  <si>
    <t>https://youtu.be/A2aSj-_8dPU</t>
  </si>
  <si>
    <t>https://www.youtube.com/watch?v=gaMTD093uEg&amp;t=1496s</t>
  </si>
  <si>
    <t>Читалочка</t>
  </si>
  <si>
    <t>GRAPH</t>
  </si>
  <si>
    <t xml:space="preserve"> дизайн</t>
  </si>
  <si>
    <t>https://www.youtube.com/watch?v=v8whTPu774k&amp;feature=youtu.be</t>
  </si>
  <si>
    <t>Макс Пояснит</t>
  </si>
  <si>
    <t>https://www.youtube.com/watch?v=NmfCjnN9JA8&amp;ab_channel=MAX%D0%9F%D0%9E%D0%AF%D0%A1%D0%9D%D0%98%D0%A2</t>
  </si>
  <si>
    <t xml:space="preserve"> PWS</t>
  </si>
  <si>
    <t>https://www.youtube.com/watch?v=fpKODiSHL24&amp;feature=youtu.be</t>
  </si>
  <si>
    <t>https://www.youtube.com/watch?v=4CHnWWwFeeI</t>
  </si>
  <si>
    <t>https://www.youtube.com/watch?v=ckXB-FS9ovY</t>
  </si>
  <si>
    <t>Химия Просто</t>
  </si>
  <si>
    <t>https://www.youtube.com/watch?v=YAGOm9ci-jc</t>
  </si>
  <si>
    <t>Дмитрий Шаракоис</t>
  </si>
  <si>
    <t>https://www.youtube.com/watch?v=whYKjiWgz7A</t>
  </si>
  <si>
    <t>https://www.youtube.com/watch?v=USwdG_nejxw&amp;feature=youtu.be</t>
  </si>
  <si>
    <t>iling</t>
  </si>
  <si>
    <t>https://www.youtube.com/watch?v=XhW_BN69myE&amp;t=441s</t>
  </si>
  <si>
    <t>СЕИН</t>
  </si>
  <si>
    <t>https://www.youtube.com/watch?v=tA0zR-PW0hE&amp;feature=youtu.be&amp;t=84</t>
  </si>
  <si>
    <t>seventeenines</t>
  </si>
  <si>
    <t>https://www.youtube.com/watch?v=aMzOuybbqQE</t>
  </si>
  <si>
    <t>Кинокритика</t>
  </si>
  <si>
    <t>https://www.youtube.com/watch?v=YkP-f_Nyf04&amp;feature=youtu.be</t>
  </si>
  <si>
    <t>https://youtu.be/Bf97g1ZTCYg</t>
  </si>
  <si>
    <t>MOTION  MEDIA</t>
  </si>
  <si>
    <t>https://www.youtube.com/watch?v=AwqWnG2ZofY</t>
  </si>
  <si>
    <t>MOTION WEBD MEDIA</t>
  </si>
  <si>
    <t>https://www.youtube.com/watch?v=lmhRRgGKO9M</t>
  </si>
  <si>
    <t>Fury Drops</t>
  </si>
  <si>
    <t>https://www.youtube.com/watch?v=trgHxkBrx8A</t>
  </si>
  <si>
    <t>https://www.youtube.com/watch?v=w-xLmP4h_d4</t>
  </si>
  <si>
    <t>abvgat</t>
  </si>
  <si>
    <t>https://www.youtube.com/watch?v=mRn8MMan3bo</t>
  </si>
  <si>
    <t>https://www.youtube.com/watch?v=VxhvT99TD1o&amp;feature=youtu.be&amp;t=158</t>
  </si>
  <si>
    <t>https://www.youtube.com/watch?v=QNaP0uUUDPQ&amp;feature=youtu.be</t>
  </si>
  <si>
    <t>Арт Бланш</t>
  </si>
  <si>
    <t>https://www.youtube.com/watch?v=C3e_vrvsEhA</t>
  </si>
  <si>
    <t>ЖЗЛ с Дмитрием Быковым</t>
  </si>
  <si>
    <t>https://www.youtube.com/watch?v=XgcIrKjl-8w&amp;feature=youtu.be</t>
  </si>
  <si>
    <t>https://www.youtube.com/watch?v=9rpxC9CJics&amp;feature=youtu.be</t>
  </si>
  <si>
    <t>Better Voice</t>
  </si>
  <si>
    <t>https://www.youtube.com/watch?v=k2lBHcednNE&amp;feature=youtu.be</t>
  </si>
  <si>
    <t>https://www.youtube.com/watch?v=NE2EVZr0bDU&amp;feature=youtu.be</t>
  </si>
  <si>
    <t>утка в трендах</t>
  </si>
  <si>
    <t>https://www.youtube.com/watch?v=5AWSPxzT5Bg&amp;feature=youtu.be</t>
  </si>
  <si>
    <t>гараж 54</t>
  </si>
  <si>
    <t>https://www.youtube.com/watch?v=OnLLDn2CXzo&amp;feature=youtu.be</t>
  </si>
  <si>
    <t xml:space="preserve">Асафьев </t>
  </si>
  <si>
    <t>https://www.youtube.com/watch?v=MfNUY8FAZ8U&amp;feature=youtu.be</t>
  </si>
  <si>
    <t>PoleznyiBe</t>
  </si>
  <si>
    <t>https://www.youtube.com/watch?v=I2-fEfuggMk</t>
  </si>
  <si>
    <t>Навигатор игрового мира</t>
  </si>
  <si>
    <t>https://www.youtube.com/watch?v=NJY1e6jKpr4&amp;feature=youtu.be&amp;t=76</t>
  </si>
  <si>
    <t>Ютубер</t>
  </si>
  <si>
    <t>https://www.youtube.com/watch?v=DbmczI8bkLQ&amp;feature=youtu.be</t>
  </si>
  <si>
    <t>Кибербол</t>
  </si>
  <si>
    <t>https://www.youtube.com/watch?v=IQHFipNx2WI</t>
  </si>
  <si>
    <t>Artifex</t>
  </si>
  <si>
    <t>https://www.youtube.com/watch?v=BIU-xUKaESM&amp;feature=youtu.be</t>
  </si>
  <si>
    <t>https://www.youtube.com/watch?v=6zIiflk51cQ</t>
  </si>
  <si>
    <t>Костя Андреев</t>
  </si>
  <si>
    <t xml:space="preserve">Интеграция </t>
  </si>
  <si>
    <t>https://www.youtube.com/watch?v=b-7tfNE-q8M</t>
  </si>
  <si>
    <t>Калинкин!</t>
  </si>
  <si>
    <t>https://www.youtube.com/watch?v=EgEavrTuvmA&amp;feature=youtu.be</t>
  </si>
  <si>
    <t>Кшиштовский</t>
  </si>
  <si>
    <t>https://www.youtube.com/watch?v=OVVASFAJ1cw&amp;feature=youtu.be</t>
  </si>
  <si>
    <t>Scammer</t>
  </si>
  <si>
    <t xml:space="preserve">https://youtu.be/WlNSyj46Czg </t>
  </si>
  <si>
    <t>Люди PRO</t>
  </si>
  <si>
    <t>https://www.youtube.com/watch?v=yxEWInqD764&amp;feature=youtu.be</t>
  </si>
  <si>
    <t>https://www.youtube.com/watch?v=P52eZUr77lE</t>
  </si>
  <si>
    <t>Ольга Kачанова</t>
  </si>
  <si>
    <t>https://www.youtube.com/watch?v=0RAKOh95n4k&amp;app=desktop</t>
  </si>
  <si>
    <t>Надежда Стрелец</t>
  </si>
  <si>
    <t>https://www.youtube.com/watch?feature=youtu.be&amp;v=zWVuH2HAzvA&amp;app=desktop</t>
  </si>
  <si>
    <t>JGeek</t>
  </si>
  <si>
    <t>https://www.youtube.com/watch?v=ntAv9QOpj-E</t>
  </si>
  <si>
    <t>Сталин Гулаг</t>
  </si>
  <si>
    <t>https://www.youtube.com/watch?v=8zdlb7UorfE&amp;feature=youtu.be&amp;t=250</t>
  </si>
  <si>
    <t>https://www.youtube.com/watch?v=QZh0ftH9irY&amp;t=4s</t>
  </si>
  <si>
    <t>Энциклоп</t>
  </si>
  <si>
    <t>https://www.youtube.com/watch?v=pLNZtA2a4CM</t>
  </si>
  <si>
    <t>Space Room</t>
  </si>
  <si>
    <t>https://www.youtube.com/watch?v=-Be1D_EhGHs&amp;feature=youtu.be</t>
  </si>
  <si>
    <t>Ленча</t>
  </si>
  <si>
    <t>дизайн</t>
  </si>
  <si>
    <t>https://www.youtube.com/watch?v=ICAJiU5E_mA</t>
  </si>
  <si>
    <t>Бебей</t>
  </si>
  <si>
    <t>https://www.youtube.com/watch?v=rjkno51bOsE&amp;t=1s</t>
  </si>
  <si>
    <t xml:space="preserve"> Менеджмент</t>
  </si>
  <si>
    <t>https://www.youtube.com/watch?v=tqzbWTCRCXg</t>
  </si>
  <si>
    <t>Креосан</t>
  </si>
  <si>
    <t>https://www.youtube.com/watch?v=XGadEQg88Ts</t>
  </si>
  <si>
    <t>https://www.youtube.com/watch?v=Zv-5rKhv_Z8&amp;t=38s</t>
  </si>
  <si>
    <t>GEO</t>
  </si>
  <si>
    <t>https://www.youtube.com/watch?v=gPeFW5vQkK4</t>
  </si>
  <si>
    <t>Longplay</t>
  </si>
  <si>
    <t>https://www.youtube.com/watch?v=W_lQn8SHQko</t>
  </si>
  <si>
    <t>Alex Gyver</t>
  </si>
  <si>
    <t>https://www.youtube.com/watch?v=RmHGSq6rbKA</t>
  </si>
  <si>
    <t>РEOPLETALK TV</t>
  </si>
  <si>
    <t>https://www.youtube.com/watch?v=GEX7DxBNTSg</t>
  </si>
  <si>
    <t>Другая История</t>
  </si>
  <si>
    <t>https://www.youtube.com/watch?v=lmMXVz52eFg&amp;t=1s</t>
  </si>
  <si>
    <t>PRO TECH</t>
  </si>
  <si>
    <t>https://www.youtube.com/watch?v=FsAh6XusWs8</t>
  </si>
  <si>
    <t>https://www.youtube.com/watch?v=khZSmIm5XB4&amp;t=330s</t>
  </si>
  <si>
    <t>https://www.youtube.com/watch?v=tfYaeaL9zRw&amp;feature=youtu.be&amp;t=320</t>
  </si>
  <si>
    <t>RationalAnswer</t>
  </si>
  <si>
    <t>https://www.youtube.com/watch?v=1NvBb9busBQ&amp;t=214s</t>
  </si>
  <si>
    <t>Соколов</t>
  </si>
  <si>
    <t>https://www.youtube.com/watch?v=PXqqJVTWQeA&amp;feature=youtu.be</t>
  </si>
  <si>
    <t>https://www.youtube.com/watch?v=dor3ukiycOk</t>
  </si>
  <si>
    <t>Вася на сене</t>
  </si>
  <si>
    <t>https://www.youtube.com/watch?v=ugefega3AyE</t>
  </si>
  <si>
    <t>Олеша</t>
  </si>
  <si>
    <t>https://www.youtube.com/watch?v=mD6OkWvBgKs&amp;feature=youtu.be</t>
  </si>
  <si>
    <t>Череватенко</t>
  </si>
  <si>
    <t>FPW</t>
  </si>
  <si>
    <t>https://www.youtube.com/watch?v=YHargz2Jmkw&amp;feature=youtu.be&amp;t=128</t>
  </si>
  <si>
    <t>Движнов</t>
  </si>
  <si>
    <t>https://www.youtube.com/watch?v=AZqg8R64DkQ</t>
  </si>
  <si>
    <t>https://www.youtube.com/watch?v=xYMvz4uVLlc&amp;feature=youtu.be&amp;t=560</t>
  </si>
  <si>
    <t>Макаренков</t>
  </si>
  <si>
    <t>https://www.youtube.com/watch?v=wQHMf6N-QLs</t>
  </si>
  <si>
    <t>Snailkick</t>
  </si>
  <si>
    <t>https://www.youtube.com/watch?v=lnQlrSPYGR8</t>
  </si>
  <si>
    <t>Петя любит выпить</t>
  </si>
  <si>
    <t>https://www.youtube.com/watch?v=Pq2WiAyEHh0</t>
  </si>
  <si>
    <t>Председатель СНТ</t>
  </si>
  <si>
    <t>https://www.youtube.com/watch?v=3WZJv7UOEsA&amp;feature=youtu.be</t>
  </si>
  <si>
    <t>Женя Давай</t>
  </si>
  <si>
    <t>https://www.youtube.com/watch?v=zTxjM0A8Zb8</t>
  </si>
  <si>
    <t>Seniorsoftwarevlogger</t>
  </si>
  <si>
    <t>https://www.youtube.com/watch?v=3fdWmQ4tWd0</t>
  </si>
  <si>
    <t>redroom</t>
  </si>
  <si>
    <t>https://www.youtube.com/watch?v=xcWlo-WjzrI&amp;feature=youtu.be&amp;t=302</t>
  </si>
  <si>
    <t>КУБ</t>
  </si>
  <si>
    <t>https://www.youtube.com/watch?v=0jbBnC0k_-E&amp;feature=youtu.be&amp;t=353</t>
  </si>
  <si>
    <t>Асафьев (довнести)</t>
  </si>
  <si>
    <t>https://www.youtube.com/watch?v=7WLQA2A_YSc</t>
  </si>
  <si>
    <t>https://www.youtube.com/watch?v=g4mLTICIXwQ&amp;feature=youtu.be</t>
  </si>
  <si>
    <t>Кент</t>
  </si>
  <si>
    <t>https://www.youtube.com/watch?v=-SlId4gg1fo&amp;feature=youtu.be&amp;ab_channel=%D0%9A%D0%95%D0%9D%D0%A2%D0%98%D0%97%D0%90%D0%9C%D0%95%D0%A0%D0%98%D0%9A%D0%98</t>
  </si>
  <si>
    <t>https://www.youtube.com/watch?v=zWjAAlw50Ns</t>
  </si>
  <si>
    <t>Starikova T.V.</t>
  </si>
  <si>
    <t>https://www.youtube.com/watch?v=Q4vjhCCD9bg&amp;feature=youtu.be</t>
  </si>
  <si>
    <t>DrKru</t>
  </si>
  <si>
    <t>https://www.youtube.com/watch?v=X6KT7GyQLU0&amp;feature=youtu.be</t>
  </si>
  <si>
    <t>katyakonasova</t>
  </si>
  <si>
    <t>https://www.youtube.com/watch?v=n4dcKmii67k&amp;feature=youtu.be</t>
  </si>
  <si>
    <t>Краткая история</t>
  </si>
  <si>
    <t>МEDIA</t>
  </si>
  <si>
    <t>https://www.youtube.com/watch?v=n2r0PivBi1k&amp;feature=youtu.be</t>
  </si>
  <si>
    <t>Женя, давай!</t>
  </si>
  <si>
    <t>https://www.youtube.com/watch?v=1HTr23oVh-E</t>
  </si>
  <si>
    <t>https://www.youtube.com/watch?v=GQyZDZVIci4&amp;feature=youtu.be</t>
  </si>
  <si>
    <t>Designing Lab</t>
  </si>
  <si>
    <t>https://www.youtube.com/watch?v=LVCiMaAt6D4&amp;feature=youtu.be</t>
  </si>
  <si>
    <t>Nitroxsenys</t>
  </si>
  <si>
    <t>https://www.youtube.com/watch?v=CKyEiUdeMxE&amp;feature=youtu.be&amp;t=52</t>
  </si>
  <si>
    <t>Стремный Обзор</t>
  </si>
  <si>
    <t>https://www.youtube.com/watch?v=QWmrpCxD9m0</t>
  </si>
  <si>
    <t>Рома Гений</t>
  </si>
  <si>
    <t xml:space="preserve">95 893 </t>
  </si>
  <si>
    <t>https://www.youtube.com/watch?v=DxoBzo2QJN4</t>
  </si>
  <si>
    <t>HACKER</t>
  </si>
  <si>
    <t>https://www.youtube.com/watch?v=noKphYFBlxc&amp;feature=youtu.be</t>
  </si>
  <si>
    <t>MEDIA</t>
  </si>
  <si>
    <t>https://www.youtube.com/watch?v=QW528oPrbJA</t>
  </si>
  <si>
    <t>ноябрь</t>
  </si>
  <si>
    <t>https://www.youtube.com/watch?v=GAEdWqST3X8&amp;feature=youtu.be</t>
  </si>
  <si>
    <t>https://www.youtube.com/watch?v=7Mty2XGYD3k&amp;feature=youtu.be</t>
  </si>
  <si>
    <t>Hanson</t>
  </si>
  <si>
    <t>https://www.youtube.com/watch?v=_ah_2qRg-nU&amp;feature=youtu.be</t>
  </si>
  <si>
    <t>Каково?!</t>
  </si>
  <si>
    <t>https://www.youtube.com/watch?v=CweQfKk9JwI&amp;t=38s</t>
  </si>
  <si>
    <t>https://www.youtube.com/watch?v=HUCvSzP7D0I</t>
  </si>
  <si>
    <t>https://youtu.be/ee5B1msdHfQ</t>
  </si>
  <si>
    <t>Павел Перец</t>
  </si>
  <si>
    <t>https://www.youtube.com/watch?v=CWDc3gOO4wU</t>
  </si>
  <si>
    <t>https://www.youtube.com/watch?v=K5tY8f4tL8g&amp;feature=youtu.be</t>
  </si>
  <si>
    <t>https://www.youtube.com/watch?v=wl9mQVJb1-k</t>
  </si>
  <si>
    <t>Канал Лучкова</t>
  </si>
  <si>
    <t>https://www.youtube.com/watch?v=XuhVNQLDUGU&amp;feature=youtu.be</t>
  </si>
  <si>
    <t>Булкин</t>
  </si>
  <si>
    <t>https://www.youtube.com/watch?v=JIs7NawnlQ0&amp;feature=youtu.be</t>
  </si>
  <si>
    <t>EVG</t>
  </si>
  <si>
    <t>https://www.youtube.com/watch?v=raZC0QwQZqI</t>
  </si>
  <si>
    <t>PL</t>
  </si>
  <si>
    <t>https://www.youtube.com/watch?v=xnxbeVZuKXs</t>
  </si>
  <si>
    <t>MA</t>
  </si>
  <si>
    <t>https://www.youtube.com/watch?v=84ZSSPQh72c</t>
  </si>
  <si>
    <t>https://www.youtube.com/watch?v=BydjpDucfd4</t>
  </si>
  <si>
    <t>https://www.youtube.com/watch?v=V60HDNX5WiQ</t>
  </si>
  <si>
    <t>Жиза</t>
  </si>
  <si>
    <t>https://www.youtube.com/watch?v=eNtyO8SgvZM&amp;t=5s</t>
  </si>
  <si>
    <t>QAJA</t>
  </si>
  <si>
    <t>https://www.youtube.com/watch?v=PJ3QCllfkII</t>
  </si>
  <si>
    <t>Ютуб Че там</t>
  </si>
  <si>
    <t>https://www.youtube.com/watch?v=xfDzLthuRl0&amp;t=1s&amp;ab_channel=%D0%AE%D0%A2%D0%A3%D0%91%D0%A7%D0%81%D0%A2%D0%90%D0%9C</t>
  </si>
  <si>
    <t>https://www.youtube.com/watch?v=8l2zmXefLl0</t>
  </si>
  <si>
    <t xml:space="preserve">Максим Кац </t>
  </si>
  <si>
    <t>https://youtu.be/yQQIS5Io1ss</t>
  </si>
  <si>
    <t>https://www.youtube.com/watch?v=C5BA1rujCZs</t>
  </si>
  <si>
    <t>https://www.youtube.com/watch?v=YZCtKu18dwc&amp;t=2057s</t>
  </si>
  <si>
    <t>https://www.youtube.com/watch?v=u6UkIrGKcLg&amp;t=3s</t>
  </si>
  <si>
    <t>https://www.youtube.com/watch?v=DAFlPunRfmU&amp;feature=youtu.be&amp;t=692</t>
  </si>
  <si>
    <t>Ремонтяш</t>
  </si>
  <si>
    <t>https://www.youtube.com/watch?v=Hb3M636ANwI&amp;feature=youtu.be</t>
  </si>
  <si>
    <t>https://www.youtube.com/watch?v=ujnDP8inmvU&amp;feature=youtu.be</t>
  </si>
  <si>
    <t>https://youtu.be/AG4vZTCNflI?t=299</t>
  </si>
  <si>
    <t>https://www.youtube.com/watch?v=KwQh0rr6RyU</t>
  </si>
  <si>
    <t>https://www.youtube.com/watch?v=uRDqwAhnx3Q</t>
  </si>
  <si>
    <t>https://www.youtube.com/watch?v=g-Pe6nk0m3E</t>
  </si>
  <si>
    <t>Руслан Усачев</t>
  </si>
  <si>
    <t>https://youtu.be/03a8X2B1D_k?t=228</t>
  </si>
  <si>
    <t xml:space="preserve">Космос Просто </t>
  </si>
  <si>
    <t>https://youtu.be/BRSkvdajNLk?t=249</t>
  </si>
  <si>
    <t>https://www.youtube.com/watch?v=gdJpvEJU9RI</t>
  </si>
  <si>
    <t xml:space="preserve">Кино Огонь </t>
  </si>
  <si>
    <t>https://youtu.be/q-PMWf0Tp94?t=75</t>
  </si>
  <si>
    <t>Gabe Follower</t>
  </si>
  <si>
    <t>https://www.youtube.com/watch?v=2hFJnXrshLY&amp;feature=youtu.be</t>
  </si>
  <si>
    <t>Seventeenine</t>
  </si>
  <si>
    <t>https://youtu.be/qLBtzdBUTwg?t=807</t>
  </si>
  <si>
    <t>https://www.youtube.com/watch?v=PBaQvyhiOPM</t>
  </si>
  <si>
    <t>Цацулин</t>
  </si>
  <si>
    <t>https://www.youtube.com/watch?v=ZQkCb9UctVk</t>
  </si>
  <si>
    <t>https://www.youtube.com/watch?v=0gZP7kcsmwE&amp;feature=youtu.be&amp;t=49</t>
  </si>
  <si>
    <t>Редрум</t>
  </si>
  <si>
    <t>https://www.youtube.com/watch?v=z_NWpLQQ6aI&amp;t=16s</t>
  </si>
  <si>
    <t>Аня Консервы</t>
  </si>
  <si>
    <t>https://youtu.be/UiPslCrnfz4?t=78</t>
  </si>
  <si>
    <t xml:space="preserve">В шлеме
</t>
  </si>
  <si>
    <t>https://www.youtube.com/watch?v=EBOcqomwPXc&amp;feature=youtu.be</t>
  </si>
  <si>
    <t>Линк</t>
  </si>
  <si>
    <t>https://www.youtube.com/watch?v=DpFOW2UibWk</t>
  </si>
  <si>
    <t>Виктор Блуд</t>
  </si>
  <si>
    <t>https://www.youtube.com/watch?v=NCRHsQbuO98&amp;feature=youtu.be</t>
  </si>
  <si>
    <t>декабрь</t>
  </si>
  <si>
    <t>ADMIN</t>
  </si>
  <si>
    <t>https://www.youtube.com/watch?v=lEAjwY5TAsE</t>
  </si>
  <si>
    <t xml:space="preserve">Аркадий Гершман </t>
  </si>
  <si>
    <t>https://youtu.be/PZx9tKprL-M?t=98</t>
  </si>
  <si>
    <t>эпизоды</t>
  </si>
  <si>
    <t>https://www.youtube.com/watch?v=5GQCj8jZWCU&amp;feature=youtu.be</t>
  </si>
  <si>
    <t>https://www.youtube.com/watch?v=z-elx3Y3n1Q</t>
  </si>
  <si>
    <t>https://www.youtube.com/watch?v=N_NkW7Qt3Q8</t>
  </si>
  <si>
    <t>LUKI</t>
  </si>
  <si>
    <t>PDPR2</t>
  </si>
  <si>
    <t>https://www.youtube.com/watch?v=CeW9LfVivDY&amp;feature=youtu.be</t>
  </si>
  <si>
    <t>Дмитрий Пучков</t>
  </si>
  <si>
    <t>https://www.youtube.com/watch?v=TIncGwMdunQ&amp;feature=youtu.be&amp;t=391</t>
  </si>
  <si>
    <t>EdvardWolf</t>
  </si>
  <si>
    <t>https://www.youtube.com/watch?v=1voOqZNcNCk</t>
  </si>
  <si>
    <t>https://www.youtube.com/watch?v=Ws8AC3fQQw8</t>
  </si>
  <si>
    <t>https://www.youtube.com/watch?v=Df4JhTuHlVk&amp;feature=youtu.be</t>
  </si>
  <si>
    <t xml:space="preserve">Better Voice
</t>
  </si>
  <si>
    <t>https://www.youtube.com/watch?v=23lX47lV6lY&amp;t=294s</t>
  </si>
  <si>
    <t>https://youtu.be/z7eHdR7kAo0?t=813</t>
  </si>
  <si>
    <t>Madman</t>
  </si>
  <si>
    <t>https://www.youtube.com/watch?v=1ObdM9pd8UQ</t>
  </si>
  <si>
    <t>https://www.youtube.com/watch?v=TFStaKqEu7U</t>
  </si>
  <si>
    <t>https://www.youtube.com/watch?v=7FYnJcxPma0</t>
  </si>
  <si>
    <t>https://www.youtube.com/watch?v=t9yi8BWSj_Y</t>
  </si>
  <si>
    <t>космос просто</t>
  </si>
  <si>
    <t>https://www.youtube.com/watch?v=L7pvGDmTRm4&amp;t=2s</t>
  </si>
  <si>
    <t>https://www.youtube.com/watch?v=ZSnpZ6eouZM</t>
  </si>
  <si>
    <t>Пиксель Девил</t>
  </si>
  <si>
    <t>ttps://www.youtube.com/watch?v=-RxMU7SSwxU&amp;ab_channel=Pixel_DevilLive</t>
  </si>
  <si>
    <t>https://www.youtube.com/watch?v=8NX5Cujok_w</t>
  </si>
  <si>
    <t>https://www.youtube.com/watch?v=oKn0ibzh4nM</t>
  </si>
  <si>
    <t>Нобель</t>
  </si>
  <si>
    <t>https://www.youtube.com/watch?v=XT417IJXEFc</t>
  </si>
  <si>
    <t>История всего</t>
  </si>
  <si>
    <t>AP</t>
  </si>
  <si>
    <t>https://www.youtube.com/watch?v=Wzn3WwUYW6I</t>
  </si>
  <si>
    <t>protech</t>
  </si>
  <si>
    <t>https://www.youtube.com/watch?v=du-54TVGXGQ</t>
  </si>
  <si>
    <t>Ра Музыка</t>
  </si>
  <si>
    <t>https://www.youtube.com/watch?v=RLzeLpZRY14</t>
  </si>
  <si>
    <t>https://www.youtube.com/watch?v=VF2bZH199Fk</t>
  </si>
  <si>
    <t>Клим Жуков</t>
  </si>
  <si>
    <t>https://www.youtube.com/watch?v=5qPRG9dUXqs</t>
  </si>
  <si>
    <t>Американец</t>
  </si>
  <si>
    <t>https://www.youtube.com/watch?v=ah37LJk9zRE</t>
  </si>
  <si>
    <t>не спойлер</t>
  </si>
  <si>
    <t>https://www.youtube.com/watch?v=zrXfa3ifyfs</t>
  </si>
  <si>
    <t>Архивариус</t>
  </si>
  <si>
    <t>https://www.youtube.com/watch?v=3_YzTrpgAWQ</t>
  </si>
  <si>
    <t>El Gato</t>
  </si>
  <si>
    <t>https://www.youtube.com/watch?v=0y3jdfAtx_Y</t>
  </si>
  <si>
    <t xml:space="preserve">UncleShurik </t>
  </si>
  <si>
    <t>https://www.youtube.com/watch?v=0jCpomuxE08&amp;feature=youtu.be&amp;ab_channel=UncleShurik</t>
  </si>
  <si>
    <t>Поехавший</t>
  </si>
  <si>
    <t>https://www.youtube.com/watch?v=7IfgQHc_qMk</t>
  </si>
  <si>
    <t>Кузен</t>
  </si>
  <si>
    <t>https://www.youtube.com/watch?v=yz3NkrzO0KM&amp;feature=youtu.be</t>
  </si>
  <si>
    <t>https://www.youtube.com/watch?v=YqyHz2a0URM&amp;ab_channel=LUKI</t>
  </si>
  <si>
    <t xml:space="preserve">Odonata Cinema </t>
  </si>
  <si>
    <t>https://www.youtube.com/watch?v=DVEW7Qc_aXU&amp;ab_channel=ODONATACINEMA</t>
  </si>
  <si>
    <t>https://youtu.be/XjfVKJEPojU?t=278</t>
  </si>
  <si>
    <t xml:space="preserve">АйТиБорода
</t>
  </si>
  <si>
    <t>ALGO</t>
  </si>
  <si>
    <t>https://www.youtube.com/watch?v=eqsg3Blzmdg&amp;feature=youtu.be</t>
  </si>
  <si>
    <t>RedRoom</t>
  </si>
  <si>
    <t>https://youtu.be/Jr1UIo6NZ5Q?t=315</t>
  </si>
  <si>
    <t>Мяч production</t>
  </si>
  <si>
    <t>https://www.youtube.com/watch?v=27k7BKvqE3g</t>
  </si>
  <si>
    <t>Anoir</t>
  </si>
  <si>
    <t>MOTION, MEDIA</t>
  </si>
  <si>
    <t>https://youtu.be/f1d7_6C3htI?t=104</t>
  </si>
  <si>
    <t>Evelinushka</t>
  </si>
  <si>
    <t>https://youtu.be/DGnnI7lMbqc?t=193</t>
  </si>
  <si>
    <t xml:space="preserve">Пушка Гараж </t>
  </si>
  <si>
    <t>https://youtu.be/HDmeJA12hfs?t=241</t>
  </si>
  <si>
    <t>Ларин</t>
  </si>
  <si>
    <t>https://www.youtube.com/watch?v=O-ltTBc3P6s</t>
  </si>
  <si>
    <t>https://www.youtube.com/watch?v=544CdXyXiSk&amp;feature=youtu.be</t>
  </si>
  <si>
    <t>Жизнь Других</t>
  </si>
  <si>
    <t>https://www.youtube.com/watch?v=SqmzNZEGk0o</t>
  </si>
  <si>
    <t>https://www.youtube.com/watch?v=Io49BW7-1PA</t>
  </si>
  <si>
    <t>https://www.youtube.com/watch?v=KCR7vjxMPSs</t>
  </si>
  <si>
    <t>Anna Studio</t>
  </si>
  <si>
    <t>https://youtu.be/k9VnvEl-QS0?t=3</t>
  </si>
  <si>
    <t>Movie Science</t>
  </si>
  <si>
    <t>https://www.youtube.com/watch?v=TEJepsNr-es</t>
  </si>
  <si>
    <t>https://www.youtube.com/watch?v=tm3-xx3xZH4&amp;t=1s</t>
  </si>
  <si>
    <t>КикОбзор</t>
  </si>
  <si>
    <t>https://www.youtube.com/watch?v=3o5w-0HzfR0</t>
  </si>
  <si>
    <t>This Is Хорошо</t>
  </si>
  <si>
    <t>https://www.youtube.com/watch?v=5-rVRYJ9k30</t>
  </si>
  <si>
    <t>ToriChanChannel</t>
  </si>
  <si>
    <t>https://youtu.be/I4oWxBYjjKw?t=258</t>
  </si>
  <si>
    <t>Карен Шаинян</t>
  </si>
  <si>
    <t>аналитика</t>
  </si>
  <si>
    <t>https://www.youtube.com/watch?v=eFQTvdcAX14&amp;t=1s</t>
  </si>
  <si>
    <t>Uncle Shurik</t>
  </si>
  <si>
    <t>https://youtu.be/QnLc5vuGh0M</t>
  </si>
  <si>
    <t>https://youtu.be/ea-JrFNFb9E</t>
  </si>
  <si>
    <t xml:space="preserve"> DAPR</t>
  </si>
  <si>
    <t>https://www.youtube.com/watch?v=GSL4JplCrQg</t>
  </si>
  <si>
    <t>Михеев и Павлов</t>
  </si>
  <si>
    <t>https://youtu.be/OUfiVHuw1TA</t>
  </si>
  <si>
    <t>Привет Тачка</t>
  </si>
  <si>
    <t>https://www.youtube.com/watch?v=mBjSSSyermA</t>
  </si>
  <si>
    <t>Алексей Шевцов</t>
  </si>
  <si>
    <t>https://youtu.be/4mme3NVyMoo</t>
  </si>
  <si>
    <t>Рыбалка-рыбалочка</t>
  </si>
  <si>
    <t>https://www.youtube.com/watch?v=W2Osve8cFow</t>
  </si>
  <si>
    <t>Неновости</t>
  </si>
  <si>
    <t>кодинг</t>
  </si>
  <si>
    <t>https://youtu.be/RC6jpKrw6jE</t>
  </si>
  <si>
    <t>DTF</t>
  </si>
  <si>
    <t>GAMEDEV</t>
  </si>
  <si>
    <t>https://youtu.be/aBL1l1VhY4s?t=273</t>
  </si>
  <si>
    <t>https://www.youtube.com/watch?v=kluYZfsV2-A</t>
  </si>
  <si>
    <t>Крупнокалиберный переполох</t>
  </si>
  <si>
    <t>https://youtu.be/JQuKb7cVSuo?t=110</t>
  </si>
  <si>
    <t>Асафьев Стас</t>
  </si>
  <si>
    <t>https://www.youtube.com/watch?v=_yl2qb_0Jq4</t>
  </si>
  <si>
    <t>PM2</t>
  </si>
  <si>
    <t>менеджмент</t>
  </si>
  <si>
    <t>https://www.youtube.com/watch?v=srFKY0ISeYU</t>
  </si>
  <si>
    <t xml:space="preserve">Лебедев </t>
  </si>
  <si>
    <t xml:space="preserve">MOTION </t>
  </si>
  <si>
    <t>https://youtu.be/Pf60HhrHrGU?t=271</t>
  </si>
  <si>
    <t>Филкек</t>
  </si>
  <si>
    <t>GameDev</t>
  </si>
  <si>
    <t>https://youtu.be/pbWOpuKmhdM</t>
  </si>
  <si>
    <t>Темная Фаза</t>
  </si>
  <si>
    <t>https://www.youtube.com/watch?v=QNipDXuOd20</t>
  </si>
  <si>
    <t>Асафьев Жизнь</t>
  </si>
  <si>
    <t>https://youtu.be/5l00JrokG_g</t>
  </si>
  <si>
    <t>https://www.youtube.com/watch?v=PdyRy5it6xs&amp;t=690s</t>
  </si>
  <si>
    <t>Картавый футбол</t>
  </si>
  <si>
    <t>https://www.youtube.com/watch?v=5tGcLjBCy_A</t>
  </si>
  <si>
    <t>Мир IT с Антоном Павленко</t>
  </si>
  <si>
    <t>https://www.youtube.com/watch?t=70&amp;v=oHCld8chK8k&amp;feature=youtu.be</t>
  </si>
  <si>
    <t>Скутерец</t>
  </si>
  <si>
    <t>https://www.youtube.com/watch?v=pDT4MqnUXF0&amp;feature=youtu.be</t>
  </si>
  <si>
    <t>https://www.youtube.com/watch?t=1820&amp;v=3gw4PKCk-jI&amp;feature=youtu.be</t>
  </si>
  <si>
    <t>KOSMO</t>
  </si>
  <si>
    <t>https://www.youtube.com/watch?v=NETRrUO63O0</t>
  </si>
  <si>
    <t>https://www.youtube.com/watch?t=471&amp;v=SEnRFOBuuxw&amp;feature=youtu.be</t>
  </si>
  <si>
    <t>https://www.youtube.com/watch?v=3QLj8MI86dk&amp;t=21s</t>
  </si>
  <si>
    <t>https://youtu.be/zw699czGZUM</t>
  </si>
  <si>
    <t>Chuck Review</t>
  </si>
  <si>
    <t>https://www.youtube.com/watch?v=lT-EbiLFch0</t>
  </si>
  <si>
    <t>Loony</t>
  </si>
  <si>
    <t>https://www.youtube.com/watch?v=p2sv3YtopAs</t>
  </si>
  <si>
    <t>https://www.youtube.com/watch?v=jXwIG24rwNc</t>
  </si>
  <si>
    <t>https://www.youtube.com/watch?v=YTfQeKaSb5w</t>
  </si>
  <si>
    <t>https://youtu.be/c0NQrDDf0kc?t=17</t>
  </si>
  <si>
    <t>https://youtu.be/OPNSN2Bh8Vs</t>
  </si>
  <si>
    <t>tnull vk</t>
  </si>
  <si>
    <t>Пост ВК</t>
  </si>
  <si>
    <t>https://vk.com/wall-72495085_1207489</t>
  </si>
  <si>
    <t>https://youtu.be/mzxq44AkqGQ</t>
  </si>
  <si>
    <t>Юзефович</t>
  </si>
  <si>
    <t>https://youtu.be/4OLzzrq5L3g</t>
  </si>
  <si>
    <t>https://youtu.be/hpcRDhEZNag</t>
  </si>
  <si>
    <t>https://www.youtube.com/watch?v=paHuy5IidzY&amp;t=2s</t>
  </si>
  <si>
    <t>Столица Мира</t>
  </si>
  <si>
    <t>hacker</t>
  </si>
  <si>
    <t>https://www.youtube.com/watch?v=yVmsT18u6X4</t>
  </si>
  <si>
    <t>PD2</t>
  </si>
  <si>
    <t>https://www.youtube.com/watch?v=ad52LwEWrIs</t>
  </si>
  <si>
    <t>линейка кодинга</t>
  </si>
  <si>
    <t>https://youtu.be/IPog1kPPZoM</t>
  </si>
  <si>
    <t>Nellifornication</t>
  </si>
  <si>
    <t>https://youtu.be/vUrAEC5uaik</t>
  </si>
  <si>
    <t>data science</t>
  </si>
  <si>
    <t>https://www.youtube.com/watch?v=6D2I-WdTWp0&amp;t=734s</t>
  </si>
  <si>
    <t>https://youtu.be/nL6zqDWrGig?t=443</t>
  </si>
  <si>
    <t>Артур Шарифов</t>
  </si>
  <si>
    <t>https://www.youtube.com/watch?v=ihn4rlOmhPQ</t>
  </si>
  <si>
    <t>Pingvinus</t>
  </si>
  <si>
    <t>https://youtu.be/6dkwA28Cn58</t>
  </si>
  <si>
    <t>Света Экономи</t>
  </si>
  <si>
    <t>https://www.youtube.com/watch?v=hjjw3WbsyZc</t>
  </si>
  <si>
    <t>BROADAXE</t>
  </si>
  <si>
    <t>https://youtu.be/hM-5yuANHX8?t=158</t>
  </si>
  <si>
    <t>https://www.youtube.com/watch?v=5zagy3WRWas</t>
  </si>
  <si>
    <t>Солопова Алина</t>
  </si>
  <si>
    <t>https://www.youtube.com/watch?v=YAU-VJp_g2E</t>
  </si>
  <si>
    <t>Кузница Велунда</t>
  </si>
  <si>
    <t>https://youtu.be/85k5s6LBB2Y</t>
  </si>
  <si>
    <t>Пучков</t>
  </si>
  <si>
    <t>https://www.youtube.com/watch?v=3Oto1e9jRo8&amp;feature=youtu.be</t>
  </si>
  <si>
    <t>https://www.youtube.com/watch?v=c6iE8wyVwuQ&amp;t=553s</t>
  </si>
  <si>
    <t>ALL</t>
  </si>
  <si>
    <t>https://youtu.be/aY33RID-86A?t=494</t>
  </si>
  <si>
    <t>https://youtu.be/FCJQOHsI8mg?t=2200</t>
  </si>
  <si>
    <t>https://youtu.be/SeAZp5Qfbio?t=199</t>
  </si>
  <si>
    <t>https://youtu.be/gR54S9qalXU?t=214</t>
  </si>
  <si>
    <t>Overbafer1</t>
  </si>
  <si>
    <t>https://www.youtube.com/watch?v=yw1WxuT3lM8&amp;feature=youtu.be</t>
  </si>
  <si>
    <t>https://www.youtube.com/watch?t=591&amp;v=bPfnOGeaA0I&amp;feature=youtu.be</t>
  </si>
  <si>
    <t>https://www.youtube.com/watch?t=225&amp;v=LAFGvZ-OI6k&amp;feature=youtu.be</t>
  </si>
  <si>
    <t>https://youtu.be/E9taD13-6n8?t=343</t>
  </si>
  <si>
    <t>Vectozavr</t>
  </si>
  <si>
    <t>https://www.youtube.com/watch?v=bJ1KKV6AVkw#t=02m36s</t>
  </si>
  <si>
    <t>Эйдельман</t>
  </si>
  <si>
    <t>https://youtu.be/hG1WS_Lq5zI?t=103</t>
  </si>
  <si>
    <t>https://www.youtube.com/watch?v=XOoFcdsVzR8</t>
  </si>
  <si>
    <t>Сut the Crab</t>
  </si>
  <si>
    <t>https://www.youtube.com/watch?v=TiKo46pbGq8</t>
  </si>
  <si>
    <t>Асафьев2</t>
  </si>
  <si>
    <t>https://www.youtube.com/watch?v=Tph2jlwfvC4#t=02m28s</t>
  </si>
  <si>
    <t>https://youtu.be/E3ROM9sXTt8</t>
  </si>
  <si>
    <t>MU</t>
  </si>
  <si>
    <t>маркетинг</t>
  </si>
  <si>
    <t>https://www.youtube.com/watch?v=xqjeAWfojW4</t>
  </si>
  <si>
    <t xml:space="preserve">Книжный Клуб </t>
  </si>
  <si>
    <t>https://youtu.be/Lf-qzpk_dj0?t=530</t>
  </si>
  <si>
    <t>март</t>
  </si>
  <si>
    <t>https://www.youtube.com/watch?v=oMkSqsEzKSs#t=01m50s</t>
  </si>
  <si>
    <t>https://www.youtube.com/watch?v=8WnyDk3obs4#t=00m29s</t>
  </si>
  <si>
    <t>https://www.youtube.com/watch?v=65u54FUlsHM&amp;feature=youtu.be#t=08m51s</t>
  </si>
  <si>
    <t>https://www.youtube.com/watch?v=gT8E5LavKc0#t=00m08s</t>
  </si>
  <si>
    <t xml:space="preserve">Касе Гасанов </t>
  </si>
  <si>
    <t>https://youtu.be/8oDU_n3pFj8?t=357</t>
  </si>
  <si>
    <t>https://www.youtube.com/watch?v=3JmN14TTdgg#t=02m38s</t>
  </si>
  <si>
    <t>Владимир Чайкин</t>
  </si>
  <si>
    <t>https://www.youtube.com/watch?v=PRoVLOmMehg#t=03m24s</t>
  </si>
  <si>
    <t>NetStalkers</t>
  </si>
  <si>
    <t>https://www.youtube.com/watch?v=yA8fpLgjSAA#t=05m34s</t>
  </si>
  <si>
    <t>Toasted Team</t>
  </si>
  <si>
    <t>https://www.youtube.com/watch?v=779yyA0DE7g01m20s</t>
  </si>
  <si>
    <t>https://www.youtube.com/watch?v=ao0UaVanv1Q</t>
  </si>
  <si>
    <t>https://www.youtube.com/watch?v=CPle80dV4vA#t=00m26s</t>
  </si>
  <si>
    <t>https://www.youtube.com/watch?v=1mtaEk-k-eo#t=02m12s</t>
  </si>
  <si>
    <t>https://www.youtube.com/watch?app=desktop&amp;v=D-fymRtK5tQ&amp;feature=youtu.be#t=03m27s</t>
  </si>
  <si>
    <t>https://www.youtube.com/watch?v=oxgTyky8Zbk&amp;t=35s</t>
  </si>
  <si>
    <t>https://www.youtube.com/watch?v=CJYBSXCFxig#t=05m00s</t>
  </si>
  <si>
    <t xml:space="preserve">Мария Дробушевская </t>
  </si>
  <si>
    <t>https://youtu.be/OUm9qt6pisg?t=234</t>
  </si>
  <si>
    <t>kramartyTV</t>
  </si>
  <si>
    <t>https://youtu.be/ijrfh4qQmpY?t=66</t>
  </si>
  <si>
    <t>RIMPAC</t>
  </si>
  <si>
    <t>https://www.youtube.com/watch?v=iA-qqJFOTtE#t=00m10s</t>
  </si>
  <si>
    <t>https://www.youtube.com/watch?v=N3C1ohNl8cw#t=08m20s</t>
  </si>
  <si>
    <t>Geexy</t>
  </si>
  <si>
    <t>https://youtu.be/1KJ7Nyxpg-k?t=222</t>
  </si>
  <si>
    <t>https://www.youtube.com/watch?v=mb2JxYopBts#t=00m45s</t>
  </si>
  <si>
    <t>Data science</t>
  </si>
  <si>
    <t>https://www.youtube.com/watch?v=qfUV-sjvUdE</t>
  </si>
  <si>
    <t>https://www.youtube.com/watch?v=eRcEkiPdCgc#t=00m12s</t>
  </si>
  <si>
    <t>https://www.youtube.com/watch?v=IrtvkgxcPsc</t>
  </si>
  <si>
    <t>IT на диване</t>
  </si>
  <si>
    <t>https://www.youtube.com/watch?v=UzUwIbqE6pE&amp;t=10s#t=1m45s</t>
  </si>
  <si>
    <t>Территория Дома</t>
  </si>
  <si>
    <t>https://youtu.be/GLysBKk89WM?t=370</t>
  </si>
  <si>
    <t>ЖЗЛ</t>
  </si>
  <si>
    <t>https://www.youtube.com/watch?v=zlkdP70-6Ig</t>
  </si>
  <si>
    <t>Тори</t>
  </si>
  <si>
    <t>https://youtu.be/dlssn3pIwNM?t=63</t>
  </si>
  <si>
    <t>https://www.youtube.com/watch?v=YL8RapSYJoM#t=01m24s</t>
  </si>
  <si>
    <t>https://www.youtube.com/watch?v=evzT57XR0_M#t=00m30s</t>
  </si>
  <si>
    <t>https://www.youtube.com/watch?v=WW-5HQQc7Rw#t=01m40s</t>
  </si>
  <si>
    <t>ITGap</t>
  </si>
  <si>
    <t>https://www.youtube.com/watch?v=YPG2M7uR48w#t=03m39s</t>
  </si>
  <si>
    <t>Мефисто</t>
  </si>
  <si>
    <t>https://www.youtube.com/watch?app=desktop&amp;v=aknMqIZ0d4o</t>
  </si>
  <si>
    <t>https://www.youtube.com/watch?v=Fy5XkuTjoU4&amp;t=1195s</t>
  </si>
  <si>
    <t>analytics</t>
  </si>
  <si>
    <t>https://www.youtube.com/watch?v=koC--T-QA2M</t>
  </si>
  <si>
    <t>Русские Норм</t>
  </si>
  <si>
    <t>https://youtu.be/oXxifcSrYIE?t=550</t>
  </si>
  <si>
    <t>https://www.youtube.com/watch?v=FrPdEHckXE8</t>
  </si>
  <si>
    <t>Onigiri</t>
  </si>
  <si>
    <t>https://www.youtube.com/watch?v=jKjbeWHujV0</t>
  </si>
  <si>
    <t>Могилко</t>
  </si>
  <si>
    <t>https://youtu.be/ybcXITY7f0o?t=514</t>
  </si>
  <si>
    <t>https://www.youtube.com/watch?v=X3s5qHumWhY#t=01m45s</t>
  </si>
  <si>
    <t>My Gap</t>
  </si>
  <si>
    <t>https://www.youtube.com/watch?v=OVEa0CM5u7Q</t>
  </si>
  <si>
    <t>https://www.youtube.com/watch?v=EEt6Jpm8Rbg#t=05m47s</t>
  </si>
  <si>
    <t>https://www.youtube.com/watch?v=j5Md2HPay94#t=00m12s</t>
  </si>
  <si>
    <t xml:space="preserve">Боевые Ботаники </t>
  </si>
  <si>
    <t>87 694</t>
  </si>
  <si>
    <t>https://youtu.be/7_8PlME_IHE?t=546</t>
  </si>
  <si>
    <t>bobo</t>
  </si>
  <si>
    <t>https://www.youtube.com/watch?t=401&amp;v=cjsvYCUtq8k&amp;feature=youtu.be</t>
  </si>
  <si>
    <t>226 046</t>
  </si>
  <si>
    <t>https://youtu.be/OOy0Jhhj9F8?t=416</t>
  </si>
  <si>
    <t>asafev</t>
  </si>
  <si>
    <t>MobileDeveloper</t>
  </si>
  <si>
    <t>https://www.youtube.com/watch?v=BbrLgWsLZyU</t>
  </si>
  <si>
    <t>https://www.youtube.com/watch?v=K45o0vr08AA#t=15s</t>
  </si>
  <si>
    <t>SeniorSoftwareVlogger</t>
  </si>
  <si>
    <t>https://www.youtube.com/watch?v=jz0btfnwBZE</t>
  </si>
  <si>
    <t>Sonnyk</t>
  </si>
  <si>
    <t>Gamedev</t>
  </si>
  <si>
    <t>https://www.youtube.com/watch?v=RR7W610uIxM#t=00m43s</t>
  </si>
  <si>
    <t>КИК Обзор</t>
  </si>
  <si>
    <t xml:space="preserve">преролл </t>
  </si>
  <si>
    <t>https://www.youtube.com/watch?v=aQpBUhCRWh0&amp;t=79s</t>
  </si>
  <si>
    <t>kikobzor</t>
  </si>
  <si>
    <t>https://www.youtube.com/watch?v=zuX8qJzGZTU</t>
  </si>
  <si>
    <t>https://www.youtube.com/watch?v=3s_2kVcKDCw#t=03m05s</t>
  </si>
  <si>
    <t>https://youtu.be/lfmgeFdvqyE?t=384</t>
  </si>
  <si>
    <t>Дизайн Интерьеров</t>
  </si>
  <si>
    <t>https://youtu.be/tE0NjQcrAbw?t=317</t>
  </si>
  <si>
    <t xml:space="preserve">АНя Консервы </t>
  </si>
  <si>
    <t>GRAPH-ID</t>
  </si>
  <si>
    <t>https://youtu.be/v75KLBHL5mQ?t=58</t>
  </si>
  <si>
    <t>https://youtu.be/lEAB2zeI5Co?t=1122</t>
  </si>
  <si>
    <t>theludi</t>
  </si>
  <si>
    <t>https://www.youtube.com/watch?v=oz_E5WLXTgY#t=02m13s</t>
  </si>
  <si>
    <t xml:space="preserve">Ольга Качанова </t>
  </si>
  <si>
    <t>https://youtu.be/5RgTAlxduxI?t=188</t>
  </si>
  <si>
    <t>https://www.youtube.com/watch?v=cyH-bG68tOI</t>
  </si>
  <si>
    <t>Ксения Вострикова</t>
  </si>
  <si>
    <t>https://youtu.be/wG-DbNbMBkw?t=759</t>
  </si>
  <si>
    <t>Анастасия Булла</t>
  </si>
  <si>
    <t>https://youtu.be/ZZ50ccs0gkw?t=276</t>
  </si>
  <si>
    <t xml:space="preserve">Пучков </t>
  </si>
  <si>
    <t>206 456</t>
  </si>
  <si>
    <t>https://www.youtube.com/watch?v=-8JbaqK9FaI</t>
  </si>
  <si>
    <t>opergonlin</t>
  </si>
  <si>
    <t>UXS-NEW</t>
  </si>
  <si>
    <t>https://youtu.be/SS9y-Uv5yJQ?t=109</t>
  </si>
  <si>
    <t>Петровна</t>
  </si>
  <si>
    <t>PDPR3</t>
  </si>
  <si>
    <t>https://www.youtube.com/watch?v=uTdeNZRXHaY</t>
  </si>
  <si>
    <t>https://www.youtube.com/watch?v=Z87ADITs3sk</t>
  </si>
  <si>
    <t xml:space="preserve">Миша инвестирует </t>
  </si>
  <si>
    <t>https://youtu.be/fsAvXUa1N8k?t=9</t>
  </si>
  <si>
    <t>misha</t>
  </si>
  <si>
    <t xml:space="preserve"> Extreme Code</t>
  </si>
  <si>
    <t>74000</t>
  </si>
  <si>
    <t>https://www.youtube.com/watch?v=pSdDK2_zu-U&amp;t=83s</t>
  </si>
  <si>
    <t>Дмитрий Шамов</t>
  </si>
  <si>
    <t>https://www.youtube.com/watch?v=s6TQ11Mnj2A#t=03m26s</t>
  </si>
  <si>
    <t>Krashher</t>
  </si>
  <si>
    <t>https://www.youtube.com/watch?v=3wWhkSnxdd4</t>
  </si>
  <si>
    <t>https://www.youtube.com/watch?v=GsY43T43WhQ&amp;t=423s</t>
  </si>
  <si>
    <t>maxkatz</t>
  </si>
  <si>
    <t>https://www.youtube.com/watch?v=vCqHpJ6066s</t>
  </si>
  <si>
    <t>KeepGoing</t>
  </si>
  <si>
    <t>https://www.youtube.com/watch?v=_P26MTb3OKE#t=06m01s</t>
  </si>
  <si>
    <t>https://www.youtube.com/watch?v=Znm9UlsFm5k&amp;t=304s=05m05s</t>
  </si>
  <si>
    <t>Артур Камушкин</t>
  </si>
  <si>
    <t>https://www.youtube.com/watch?v=riSP9MPJJWc#t=00m55s</t>
  </si>
  <si>
    <t>https://www.youtube.com/watch?v=zKJmf0r1RmU#t=06m59s</t>
  </si>
  <si>
    <t xml:space="preserve">Ай как просто </t>
  </si>
  <si>
    <t>https://youtu.be/gMNmtAhCfd8?t=70</t>
  </si>
  <si>
    <t>aikakprosto</t>
  </si>
  <si>
    <t>https://youtu.be/AK6TF3wqH7g?t=89</t>
  </si>
  <si>
    <t>klimzhukov</t>
  </si>
  <si>
    <t>После_Zavtra</t>
  </si>
  <si>
    <t>https://www.youtube.com/watch?v=KAGwqu4yLWI#t=00m50s</t>
  </si>
  <si>
    <t>https://www.youtube.com/watch?v=w-stfAxYzKw</t>
  </si>
  <si>
    <t>Пиэмка</t>
  </si>
  <si>
    <t>3000</t>
  </si>
  <si>
    <t>https://www.youtube.com/watch?v=0jM11QrEAfY&amp;t=65s</t>
  </si>
  <si>
    <t xml:space="preserve">Майк Наки </t>
  </si>
  <si>
    <t>https://youtu.be/WDC3Hly0onw?t=70</t>
  </si>
  <si>
    <t>maikalnike</t>
  </si>
  <si>
    <t>Coding</t>
  </si>
  <si>
    <t>https://www.youtube.com/watch?v=JaBWCNgILgA#t=01m25s</t>
  </si>
  <si>
    <t xml:space="preserve">Кик брейнс </t>
  </si>
  <si>
    <t>Преролл</t>
  </si>
  <si>
    <t>-</t>
  </si>
  <si>
    <t>https://youtu.be/OEGOoodlz6A?t=20</t>
  </si>
  <si>
    <t>kik</t>
  </si>
  <si>
    <t>https://youtu.be/XXZChBAAqPE?t=134</t>
  </si>
  <si>
    <t>nelly</t>
  </si>
  <si>
    <t>103 580</t>
  </si>
  <si>
    <t>https://youtu.be/EXelTnve5lY</t>
  </si>
  <si>
    <t>denischuzhoi</t>
  </si>
  <si>
    <t>https://youtu.be/ZoyxwCVbLUI?t=40</t>
  </si>
  <si>
    <t>Max Rastorguev</t>
  </si>
  <si>
    <t>2 390</t>
  </si>
  <si>
    <t>https://youtu.be/cNqXABxoYt8</t>
  </si>
  <si>
    <t>max_rastorguev</t>
  </si>
  <si>
    <t xml:space="preserve">Geek movies </t>
  </si>
  <si>
    <t>411 576</t>
  </si>
  <si>
    <t>https://youtu.be/iCVp9pDcDAM?t=107</t>
  </si>
  <si>
    <t>geekmovies</t>
  </si>
  <si>
    <t>https://www.youtube.com/watch?v=ExJRZZjbWKw#t=04m30s</t>
  </si>
  <si>
    <t xml:space="preserve">Екатерина шульман </t>
  </si>
  <si>
    <t>https://youtu.be/xfn5jg0_8Q0?t=2521</t>
  </si>
  <si>
    <t>ekaterinashulman</t>
  </si>
  <si>
    <t>https://www.youtube.com/watch?v=JJblj5OX9fA&amp;t=244s#t=04m05s</t>
  </si>
  <si>
    <t>link</t>
  </si>
  <si>
    <t>channel_name</t>
  </si>
  <si>
    <t>channel_subscribers</t>
  </si>
  <si>
    <t>video_name</t>
  </si>
  <si>
    <t>video_date</t>
  </si>
  <si>
    <t>video_year</t>
  </si>
  <si>
    <t>video_month</t>
  </si>
  <si>
    <t>day_of_week</t>
  </si>
  <si>
    <t>views</t>
  </si>
  <si>
    <t>video_duration</t>
  </si>
  <si>
    <t>time_of_advertisement</t>
  </si>
  <si>
    <t>part_of_video_with_ad_from1_to_10</t>
  </si>
  <si>
    <t>video_category</t>
  </si>
  <si>
    <t>comments</t>
  </si>
  <si>
    <t>likes</t>
  </si>
  <si>
    <t>dislikes</t>
  </si>
  <si>
    <t>tags</t>
  </si>
  <si>
    <t>description</t>
  </si>
  <si>
    <t>promocode</t>
  </si>
  <si>
    <t>discount_percentage</t>
  </si>
  <si>
    <t>discount_until_date</t>
  </si>
  <si>
    <t>ER</t>
  </si>
  <si>
    <t>Flatingo. Разработчик игр</t>
  </si>
  <si>
    <t>Как разработчики делят игры / Создание игр и их типы</t>
  </si>
  <si>
    <t>January</t>
  </si>
  <si>
    <t>Monday</t>
  </si>
  <si>
    <t>3M46S</t>
  </si>
  <si>
    <t>00m02</t>
  </si>
  <si>
    <t>Игры</t>
  </si>
  <si>
    <t>['флатинго', 'flatingo', 'Новичков андрей', 'разработка игр', 'создание игр Unity', 'разработчик игр', '2d спрайты', 'игровая графика', 'геймдизайн', 'игровые движки', 'без программирования', 'инди игры', 'геймдев', 'создание игры', 'deep', 'joggle', 'make a game', 'make 2d game', 'unity3d tutorial', 'создание игр', 'андроид', 'программирование', 'уроки', 'виды игр', 'ios разработка', 'рисование', 'графика']</t>
  </si>
  <si>
    <t># Игровые ассеты 2D и 3D - https://craftpix.page.link/flatingo (Скидка 20% - flatingo20)
# Современная школа востребованных digital-профессий -  https://goo.gl/FJRiwg 
# Реклама - flatingogames@gmail.com
# Я ВК - https://vk.com/flatingo
# Группа ВК - https://vk.com/flatingo_games
# Instagram - https://instagram.com/flatingo_games
# Twitter - https://twitter.com/flatingo_games
______________
Некоторые разработчики делят игры сейчас на два типа: Joggle и Deep. Хочу рассказать чем они отличаются и что это такое.
___
Flatingo. Украинский разработчик инди-игр.</t>
  </si>
  <si>
    <t>Web Developer Blog</t>
  </si>
  <si>
    <t>Уроки Python - Начало работы и установка</t>
  </si>
  <si>
    <t>February</t>
  </si>
  <si>
    <t>Wednesday</t>
  </si>
  <si>
    <t>11M53S</t>
  </si>
  <si>
    <t>00m06</t>
  </si>
  <si>
    <t>Образование</t>
  </si>
  <si>
    <t>['python', 'уроки python', 'python уроки', 'python для начинающих', 'python учить', 'курс python', 'python курс для новичков', 'python tutorial', 'python установка', 'python как начать', 'python введение', 'python junior', 'программирование на python', 'программирование', 'python программист', 'python разработка', 'python программа']</t>
  </si>
  <si>
    <t>Мы начинаем новый курс уроков по языку программирования python. Python идеален для начала изучения программирования начинающим и входа в сферу it. Его синтаксис очень прост и лаконичен. Python используется в очень многих сферах, а разработка на нем доставляет только удовольствие и легкость. В первом видео я покажу как начать работать с Python, покажу как установить пайтон и сделать первую программу. Данный курс полностью подойдет для начинающих и уже знающих python разработчиков. 
Курс Python -https://goo.gl/kdjiPQ</t>
  </si>
  <si>
    <t>https://www.youtube.com/watch?v=9hruCcHC4FY</t>
  </si>
  <si>
    <t>Johe News</t>
  </si>
  <si>
    <t>База знаний. Как организовать базу знаний. Про Markdown. Установка Gitbook Wiki.js Raneto Markserv.</t>
  </si>
  <si>
    <t>April</t>
  </si>
  <si>
    <t>Tuesday</t>
  </si>
  <si>
    <t>44M50S</t>
  </si>
  <si>
    <t>03m38</t>
  </si>
  <si>
    <t>Наука и технологии</t>
  </si>
  <si>
    <t>['linux', 'unix', 'open source', 'oss', 'nix', 'линукс', 'юникс', 'никс', 'безопасность', 'программирование', 'технологии', 'tech', 'it', 'webdev', 'programming', 'scripts', 'скрипты', 'ubuntu', 'debian', 'gentoo', 'arch', 'archlinux', 'База знаний', 'организация базы знаний', 'knowledge base', 'confluence', 'google docs', 'wikijs', 'wiki.js', 'gitbook', 'markdown', 'vim', 'raneto', 'markserv', 'markdown knowledge', 'markdown база', 'notion', 'установка wiki.js', 'установка gitbook', 'установка raneto', 'установка markserv']</t>
  </si>
  <si>
    <t>https://www.youtube.com/watch?v=XpxpbfLbki8</t>
  </si>
  <si>
    <t>Хауди Хо™ - Просто о мире IT!</t>
  </si>
  <si>
    <t>😱 АНТИЧИТЫ В ИГРАХ - ЛОЖЬ!!!</t>
  </si>
  <si>
    <t>May</t>
  </si>
  <si>
    <t>8M42S</t>
  </si>
  <si>
    <t>00m04</t>
  </si>
  <si>
    <t>['хакинг', 'взлом', 'читы', 'игры', 'античиты', 'rust', 'cs:go', 'cs go', 'warface', 'wot', 'приколы', 'python', 'фис', 'игр', 'топ', 'игры 2019', 'топ игр на пк', 'call of duty', 'кинг дм', 'популярные игры', 'не могут взломать', 'хакеры', 'mortal kombat', 'mk11', 'mortal kombat 11', 'хауди', 'хо']</t>
  </si>
  <si>
    <t>Telegram - https://teleg.one/johenews
Статья - https://devpew.com/blog/knowledge-base
Курс Python для web-разработчиков от SkillFactory - http://clc.to/VmOuvw</t>
  </si>
  <si>
    <t>Голосовой ассистент на 🐍 Python | Урок как сделать?</t>
  </si>
  <si>
    <t>Sunday</t>
  </si>
  <si>
    <t>11M22S</t>
  </si>
  <si>
    <t>01m20</t>
  </si>
  <si>
    <t>['python', 'питон', 'python для начинающих', 'python уроки', 'голосовой ассистент', 'siri', 'kortana', 'jarvis', 'железный человек', 'распознавание голоса', 'питон уроки', 'python django', 'python за час', 'python игры', 'урок', 'для новичков', 'python tutorial for beginners', 'python tutorial', 'learn python', 'хауди хо']</t>
  </si>
  <si>
    <t>Урок про программирование своего голосового ассистента на Python.
Это легче чем кажется!)
🚀 Курс Full-stack веб-разработчик на Python от SkillFactory: https://clc.to/Ap4yPw
===
Сообщите менеджеру промо-код "Хауди Хо" чтобы получить 10% скидку!
🆇 Ссылки из видео 🆇
𝟭: https://pypi.org/project/pyttsx3/
𝟮: https://pypi.org/project/SpeechRecognition/
𝟯: https://pypi.org/project/fuzzywuzzy/
4: https://pypi.org/project/PyAudio/
5: PyAudio собранный заранее https://www.lfd.uci.edu/~gohlke/pythonlibs/#pyaudio
6: Исходный код: https://pastebin.com/tPD0g802
7: Программа RHVoice, дополнительные голоса для синтеза речи: https://howdyho.net/download/462
🔵 Наш TELEGRAM: https://t.me/howdyho_official
Наш ВК: https://www.vk.com/howdyho_net
Сотрудничество https://vk.com/topic-84392011_33285530
💗 Музыка предоставлена YouTube Audio Library.</t>
  </si>
  <si>
    <t>НЕЙРОСЕТЬ своими руками за 10 минут на Python</t>
  </si>
  <si>
    <t>June</t>
  </si>
  <si>
    <t>11M10S</t>
  </si>
  <si>
    <t>00m48</t>
  </si>
  <si>
    <t>['нейросети', 'python', 'с нуля', 'уроки', 'как создать', 'как написать', 'нейросеть', 'перцептрон', 'как работает', 'как устроено', 'для новичков', 'урок', 'машинное обучение', 'искусственный интеллект', 'нейронные сети', 'хауди хо']</t>
  </si>
  <si>
    <t>Пишем с нуля свою нейросеть (перцептрон).
На языке Python с разбором как оно устроено.
🚀 Курс по Data Science: https://clc.to/TgsH9w
===
Сообщите менеджеру промо-код "Хауди Хо" чтобы получить 10% скидку!
🆇 Обещанные ссылки 🆇
1) Numpy - https://pypi.org/project/numpy/
2) Прошлый урок - https://www.youtube.com/watch?v=zTQwRe6_hCs&amp;t=920s
3) Статья по функциям активации - http://www.aiportal.ru/articles/neural-networks/activation-function.html
4) Методы инициализации весов - http://stu.scask.ru/book_ns.php?id=31
5) Крутой гайд для новичков по нейронкам - https://habr.com/ru/post/312450/
🔵 Наш TELEGRAM: https://t.me/howdyho_official
Наш ВК: https://www.vk.com/howdyho_net
Сотрудничество https://vk.com/topic-84392011_33285530
💗 Музыка предоставлена YouTube Audio Library.</t>
  </si>
  <si>
    <t>https://www.youtube.com/watch?v=bvd_rwmUISU</t>
  </si>
  <si>
    <t>😱 10 ЛЕТ УЧУ ПРОГРАММИРОВАНИЕ | Чего я достиг?</t>
  </si>
  <si>
    <t>13M4S</t>
  </si>
  <si>
    <t>00m07</t>
  </si>
  <si>
    <t>['программирование', 'компьютерные науки', 'как стать программистом', 'веб', 'html', 'css', 'python', 'как я стал программистом', 'история', 'для новичков', 'фриланс', 'с нуля', 'хауди хо']</t>
  </si>
  <si>
    <t>Я учу программироваание уже почти 10 лет.
Что я узнал за это время и чего достиг?
🚀 Курс Python веб-разработчик от SkillFactory: https://clc.to/_RM5-A 
===
Сообщите менеджеру промо-код "Хауди Хо" чтобы получить 10% скидку!
🔵 Наш TELEGRAM: https://t.me/howdyho_official
Наш ВК: https://www.vk.com/howdyho_net
Сотрудничество https://vk.com/topic-84392011_33285530
💗 Музыка предоставлена YouTube Audio Library.</t>
  </si>
  <si>
    <t>Илон Маск: Новостной Дайджест №126 (25.12.19-15.01.20)</t>
  </si>
  <si>
    <t>15M39S</t>
  </si>
  <si>
    <t>02m25</t>
  </si>
  <si>
    <t>['илон маск', 'илон', 'маск', 'элон маск', 'илон маск дайджест', 'новостной дайджест', 'дайджест илон маск', 'маск илон', 'кик обзор тесла', 'кик обзор', 'tesla', 'кик обзор илон маск', 'тесла', 'тэсла', 'tesla model 3', 'model 3', 'tesla model x', 'tesla model s', 'supercharger', 'tesla energy', 'powerwall', 'spacex', 'спейс икс', 'спейсх', 'илон маск 2019', 'boring company', 'Starship', 'tesla model y', 'model y', 'тягач тесла', 'Tesla semi', 'elon musk', 'кикобзор', 'кик', 'обзор', 'кибертрак', 'cybertruck', 'техноновости', 'тесла кибертрак', 'гигафабрика', 'kik']</t>
  </si>
  <si>
    <t>Курс «Python для веб-разработки» в SkillFactory: https://clc.to/yFJZew 
Наш стрим - https://youtu.be/Vox3CBCtWgs 
Презентация Boring Company: https://youtu.be/AwX9G38vdCE 
Статья Ильи Варламова - https://varlamov.ru/3734674.html 
Содержание:
Про Tesla: результаты 4 квартала и рост акций, поставки в Китае, что делает Panasonic на Гигафабрике, проблемы Гигафабрики в Европе, появление Model Y, Model 3 на Pwn2Own, победы Model 3 в рейтинге Euro NCAP, Китайском рейтинге здоровья, а Киберпикап - лучший концепт. Новости о Tesla Semi, Daimler и BMW заказали 60 Tesla, вакансия мечты, закон о зарядных станциях и первая станция V3 в Китае.
Про Tesla Energy: Powerwall помогает Африке с водой
Про Boring Company: когда закончат туннель в Лас Вегасе, хочет ли Маск чтобы вы страдали?
Про SpaceX: новости о Starship, Dragon вернулся с МКС и ушел на пенсию, тест на прерывание полета, новости о Starlink, полететь к Луне с Юсаку.
Про Илона Маска: у Маска будет еще один ребенок?
Для рекламных запросов: teslauto@gmail.com
Наши проекты:
Канал, об электромобилях: https://www.youtube.com/evfutureru
Канал обо всем самом интересном: https://www.youtube.com/sheltermedia
Наши Соцсети:
https://zen.yandex.ru/elonmusk - Наш канал в Дзен
https://t.me/elonmusksu - Наш канал в Telegram
https://vk.com/elonmusksu - Сообщество во вКонтакте
https://www.instagram.com/elonmusk.su/ - Наш Instagram
https://www.facebook.com/groups/elonmusksu/ -Группа в Facebook
https://www.tiktok.com/@elonmuskru - Наш TikTok
https://twitter.com/elonmusksu - Наш Twitter  
https://ok.ru/elonmusk - Группа в Одноклассниках
Поддержать канал:
Яндекс Кошелек - https://money.yandex.ru/to/410011953986462
PayPal - https://www.paypal.me/elonmusksu
Карта Сбербанк - 4276 1300 2242 9033
Тэги: #ИлонМаск, #Elonmusk, #Tesla, #SpaceX,</t>
  </si>
  <si>
    <t>https://www.youtube.com/watch?v=o7h1-6U1u1g</t>
  </si>
  <si>
    <t>Raspberry Pi лучшие проекты</t>
  </si>
  <si>
    <t>Friday</t>
  </si>
  <si>
    <t>31M41S</t>
  </si>
  <si>
    <t>02m42</t>
  </si>
  <si>
    <t>['программирование', 'tech', 'webdev', 'programming', 'технологии', 'minimalism', 'ux', 'ui', 'design', 'web design', 'разработка по', 'разработка мобильных приложений', 'Лучшие проекты raspberry pi', 'Топ проекты raspberry pi', 'Banana pi', 'Одноплатники', 'Pi-hole', 'Raspberry pi proxy', 'Raspberry pi прокси', 'Raspberry pi mediaserver', 'Raspberry pi медиасервер', 'Raspberry pi сервер', 'Raspberry pi климатическая станция', 'Raspberry pi температура', 'Raspberry pi дашборд', 'Raspberry pi dashboard', 'banana pi', 'nvidia shield']</t>
  </si>
  <si>
    <t>Если захотите купить крипту, моя рефералка на Binance, если зарегаетесь по ней, то и вы и я будем получать по 10% Kickback по трейдам - https://www.binance.com/en/register?ref=ZNFCV16R
Raspberry PI - https://s.click.aliexpress.com/e/_dXlgRvd
Raspberry PI to NVME - https://s.click.aliexpress.com/e/_dTuEncf
Статья - https://devpew.com/blog/raspberry
Telegram - https://t.me/johenews
Курс «Python для веб-разработки» в SkillFactory: https://clc.to/twp6Dg
Если хотите меня поддержать:
Patreon - https://www.patreon.com/johenews
BTC - 1LXZA2n8dzSEf2guqQBsYSdhxK79LNokny
Yandex Money - 410015903330829</t>
  </si>
  <si>
    <t>https://www.youtube.com/watch?v=87_3zcv8q5I</t>
  </si>
  <si>
    <t>Пишем DISCORD бота на Python</t>
  </si>
  <si>
    <t>13M48S</t>
  </si>
  <si>
    <t>01m12</t>
  </si>
  <si>
    <t>['python', 'бот', 'discord', 'пайтон', 'дискорд', 'как написать бота', 'discord py', 'python discord', 'боты на python', 'как выучить python', 'хауди хо']</t>
  </si>
  <si>
    <t>Урок как создать Discord бота с нуля.
На языке Python :3
🚀 Курс Python веб-разработчик от SkillFactory: https://clc.to/z0TUJw  
===
Сообщите менеджеру промо-код "Хауди Хо" чтобы получить 10% скидку!
🆇 Код 🆇
https://pastebin.com/pT0uJcUQ
🔵 Наш TELEGRAM: https://t.me/howdyho_official
Наш ВК: https://www.vk.com/howdyho_net
Сотрудничество https://vk.com/topic-84392011_33285530
💗 Музыка предоставлена YouTube Audio Library.</t>
  </si>
  <si>
    <t>https://www.youtube.com/watch?v=mk8OsCBZ-yw</t>
  </si>
  <si>
    <t>20+ Самых Невероятных Изобретений, Которые Изменят Наш Мир</t>
  </si>
  <si>
    <t>Thursday</t>
  </si>
  <si>
    <t>10M14S</t>
  </si>
  <si>
    <t>04m13</t>
  </si>
  <si>
    <t>['технология', 'новые технологии', 'современные технологии', 'технологии', 'изобретения', 'топ', 'интересные факты', 'гаджеты', 'топ10', 'техника', 'топ 5', 'удивительные', 'технологии будущего', 'факты', 'топ 10', 'невероятные', 'выставка роботов', 'новости технологий', 'крутые технологии', 'крутые технологии 2020', 'технологии 2020', '2020', 'ityoutubersru', 'наука', 'наука новость', 'новости высоких технологий', 'последние новости', 'робот', 'роботы', 'будущее', 'невероятные изобретения', 'изобретения которые изменят наш мир']</t>
  </si>
  <si>
    <t>20+ Самых Невероятных Изобретений, Которые Изменят Наш Мир
Скидка 25% на обучение Data Science по промокоду PRO Роботов только до 15 февраля: https://clc.to/QLkKIg
Самые крутые технологии будущего, которые можно увидеть в 2020 году. Новости технологий. Новости высоких технологий. Роботы и гаджеты. Технологии будущего.
Самые горячие тренды, новые технологии, изобретения и интересные факты в полном обзоре (не топ5 или топ10, здесь гораздо больше) всех ключевых технологий 2020 года. 
Прямо сейчас мы переживаем 4-ю техническую революцию, когда роботы и технологии развиваются невероятными темпами. Какие направления самые перспективные? Как изменят нашу жизнь роботы и технологии в 2020 году? Мы подготовили все самые интересные тренды, чтобы показать вам мир ближайшего будущего! Подписывайтесь прямо сейчас и ставьте лайк! Погнали!
Инновационные технологии, информационные технологии, "технология" - главное слово 21 века. Современные технологии и умные машины будут отнимать у нас привычную работу и меня нашу жизнь. Многие, чья работа связана с рутинными задачами, будут вынуждены сменить работу до конца десятилетия. 
Развитие технологий приводит к тому, что искусственный интеллект позволит роботам общаться друг с другом без участия человека. Прошедшая недавно выставка роботов показала, насколько удивительные, невероятные и крутые технологии 2020 уже готовы к использованию в реальной жизни. 
Смотрите видео до конца и вы узнаете, какие новинки нас ожидают, как будет развиваться техзона, какие популярные гаджеты прочно войдут в нашу жизнь, а что так и останется недостижимым. 
#роботы  #технологии #ityoutubersru
PRO Роботов — не просто канал про роботов и технологии будущего, нас интересует наука, техника, новые технологии и робототехника во всех проявлениях, новости науки, новости технологий, новости науки и технологий, так что в будущем возможно расширение тем для выпусков. На сегодня наш влог просто рассказывает о сложных вещах, следит за новостями, делает обзоры выставок, конференций и мероприятий, где главные действующие лица - роботы! Подписывайтесь на канал, ставьте лайк видео и присоединяйтесь к нам в социальных сетях: 
ВКонтакте: https://vk.com/prorobotov 
Instagram: https://www.instagram.com/prorobotov
Дзен: https://zen.yandex.ru/id/5aa79fd74bf161075bd1e340
Telegram: https://t.me/PROrobotov 
Facebook: https://www.facebook.com/groups/PROrobotov</t>
  </si>
  <si>
    <t>PRO Роботов</t>
  </si>
  <si>
    <t>15.02.2020</t>
  </si>
  <si>
    <t>foo52ru ТехноШаман</t>
  </si>
  <si>
    <t>Нейронная сеть. Часть 6. Прикручиваю нейросеть к зенитке.</t>
  </si>
  <si>
    <t>9M23S</t>
  </si>
  <si>
    <t>00m43</t>
  </si>
  <si>
    <t>['нейросеть', 'нейронные сети', 'pixilang']</t>
  </si>
  <si>
    <t>Специализация Data Science в SkillFactory: https://clc.to/JhEdDA
Воспользуйтесь скидкой 25% при оплате обучения — назовите промокод foo52ru менеджеру при оформлении заявки на обучение (предложение действует до 15.02.2020 и не суммируется с иными акциями и промокодами).
Статья на Яндекс Дзен
https://zen.yandex.ru/media/id/5d9846210ce57b00ae024387/probuiu-ispolzovat-neiroset-v-igre-chast-1-5e28019f11691d00b1ba1900
Выражаю благодарность тем, кто поддерживает меня финансами.
Теперь в роликах буду их упоминать.
Можно оформить подписку (от 70 руб) на  https://boosty.to/foo52ru
Разовая поддержка:
Мой кошелёк на ЮMoney (яндекс-деньги) для желающих мотивировать меня.
https://yoomoney.ru/to/410015923132794
карта ВТБ 5368 2900 0358 1248
карта Сбербанк  4276 8420 1452 9089  ( Юлия )
карта Промсвязьбанк  5164 7300 0695 8113</t>
  </si>
  <si>
    <t>foo52ru</t>
  </si>
  <si>
    <t>https://www.youtube.com/watch?v=M8fhrtvedHA</t>
  </si>
  <si>
    <t>Пишем TELEGRAM бота на Python</t>
  </si>
  <si>
    <t>12M58S</t>
  </si>
  <si>
    <t>06m52</t>
  </si>
  <si>
    <t>['python', 'бот', 'telegram', 'телеграм', 'как написать бота', 'telebot', 'pytelegrambot', 'telegram bot', 'боты на python', 'как выучить python', 'хауди хо']</t>
  </si>
  <si>
    <t>Урок как создать Telegram бота с нуля.
На языке Python :3
🚀 Курс Python веб-разработчик от SkillFactory: https://clc.to/wgjbwQ
===
40% скидки до конца месяца!
🆇 Ссылки из видео 🆇
𝟭: Код - https://pastebin.com/zwWjLMYM
𝟮: Серия уроков - https://mastergroosha.github.io/telegram-tutorial/
🔵 Наш TELEGRAM: https://t.me/howdyho_official
Наш ВК: https://www.vk.com/howdyho_net
Сотрудничество https://vk.com/topic-84392011_33285530
💗 Музыка предоставлена YouTube Audio Library.</t>
  </si>
  <si>
    <t>31.01.2020</t>
  </si>
  <si>
    <t>Я сделал игру Chrome Динозаврик в 3D :D</t>
  </si>
  <si>
    <t>6M44S</t>
  </si>
  <si>
    <t>00m52</t>
  </si>
  <si>
    <t>['динозаврик', 'google chrome', 'браузер', 'хром динозаврик', 'chrome dyno', '3d', 'разработка игр', 'с нуля', 'web gl', 'unity', 'создание игр', 'как создать игру', 'javascript', 'хауди хо']</t>
  </si>
  <si>
    <t>Никогда не работал с 3D графикой, но решил сделать игру гугл хром динозаврик :D
Смотрите что получилось.
🚀 Курс Тестировщик ПО от SkillFactory: https://clc.to/jVv6HQ
===
Не пропусти 40% скидки!
🔵 Наш TELEGRAM: https://t.me/howdyho_official
Наш ВК: https://www.vk.com/howdyho_net
Сотрудничество https://vk.com/topic-84392011_33285530
💗 Музыка предоставлена YouTube Audio Library.</t>
  </si>
  <si>
    <t>Павел Мудрый</t>
  </si>
  <si>
    <t>Как сделать свой VPN? Быстрый, безопасный и возможно даже бecплaтньiй!</t>
  </si>
  <si>
    <t>21M</t>
  </si>
  <si>
    <t>01m05</t>
  </si>
  <si>
    <t>['VPN', 'свой VPN', 'создать VPN', 'сделать VPN', 'безопасный VPN', 'скоростной VPN', 'vpn сервер', 'как создать vpn', 'павел мудрый', 'спец комп', 'vpn для пк', 'vpn для андроид']</t>
  </si>
  <si>
    <t>Курс по Python - https://clc.to/slNdJQ Используй промокод Павел Мудрый!
Показываю как сделать свой VPN для обхода блокировок, обеспечения конфиденциальности и ускорения работы в Интренте. Такой VPN можно использовать где угодно, на всех устройствах.
Ключи на Windows 10 Pro по выгодной цене - https://vk.com/market-43241369?w=product-43241369_1386957
Сервер Амазаон - https://aws.amazon.com/ru/lightsail/?did=ft_card&amp;trk=ft_card
Прога для создания VPN - https://getoutline.org/ru/home
С помощью видео вы сможете легко прокачать ваш компьютер, установить Windows. Удалить все вирусы и гадости из Windows. Выявить майнеров и другие угрозы. Провести самостоятельную диагностику своего компьютера. 
Теперь и вы так же сможете оптимизировать и настроить работу Android устройств!
#ПавелМудрый #VPN #СвойVPN</t>
  </si>
  <si>
    <t>https://www.youtube.com/watch?v=3oZsjfpmwwI</t>
  </si>
  <si>
    <t>Чем отличился робот Spot от Boston Dynamics? Дрон для трюков, талантливые нейросети и коронавирус</t>
  </si>
  <si>
    <t>9M28S</t>
  </si>
  <si>
    <t>02m32</t>
  </si>
  <si>
    <t>['boston dynamics', 'робот spot', 'робот boston dynamics', 'бостон дайнемикс', 'роботы', 'робот', 'робот собака', 'новости технологий', 'новости высоких технологий', 'дрон', 'дроны', 'пилотируемый дрон', 'дрон для трюков', 'дрон для человека', 'нейросеть', 'нейросети', 'технологии', 'технологии будущего', 'ityoutubersru', 'наука новость', 'новости науки и технологий', 'новость it', 'наука', 'изобретения', 'новые технологии', 'техника', 'интересные факты', 'новинки', 'гаджеты', 'беспилотник', 'коронавирус']</t>
  </si>
  <si>
    <t>Курс «Data Science» в SkillFactory: https://clc.to/V4AXrg 
Получите бонус 25% уже сейчас и до 25 марта по промокоду PRO роботов! 
Чем отличился робот Spot от Boston Dynamics? Дрон для трюков, талантливые нейросети и коронавирус. Новости технологий. Новости высоких технологий. Наука новость. 
Пилотируемый мультикоптер для трюков (дрон для человека!), робот Spot от Бостон Дайнемикс, боящийся высокой травы, роботы-насекомые, роботы для выявления коронавируса, алгоритмы, убирающие людей в видеозаписи в режиме реального времени и многое другое. Смотрите новый выпуск последних новостей из мира высоких технологий. 
Интересные факты, самые крутые роботы, невероятные изобретения и гаджеты, робот собака, пилотируемый дрон, очень талантливая нейросеть и многое другое в одном видео! 
#роботы  #технологии #ityoutubersru
PRO Роботов — не просто канал про роботов и технологии будущего, нас интересует наука, техника, новые технологии и робототехника во всех проявлениях, новости науки, новости технологий, новости науки и технологий, так что в будущем возможно расширение тем для выпусков. На сегодня наш влог просто рассказывает о сложных вещах, следит за новостями, делает обзоры выставок, конференций и мероприятий, где главные действующие лица - роботы! Подписывайтесь на канал, ставьте лайк видео и присоединяйтесь к нам в социальных сетях: 
ВКонтакте: https://vk.com/prorobotov 
Instagram: https://www.instagram.com/prorobotov
Дзен: https://zen.yandex.ru/id/5aa79fd74bf161075bd1e340
Telegram: https://t.me/PROrobotov 
Facebook: https://www.facebook.com/groups/PROrobotov</t>
  </si>
  <si>
    <t>25.03.2020</t>
  </si>
  <si>
    <t>Как создать Android игру за 10 минут на языке Python!</t>
  </si>
  <si>
    <t>Saturday</t>
  </si>
  <si>
    <t>7M35S</t>
  </si>
  <si>
    <t>00m54</t>
  </si>
  <si>
    <t>['android', 'python', 'как создать игру', 'разработка под android', 'создание android игры', 'play market', 'kivy', 'питон', 'как создать игру на android', 'хауди хо']</t>
  </si>
  <si>
    <t>Создаем игру под Android на Python за 10 минут!
Это проще, чем кажется.
🐍 Курс «Python для веб-разработки» в SkillFactory: https://clc.to/QYd2zg 
===
По промокоду "Хауди Хо" скидка 25% до 7 марта!
🆇 Ссылки из видео 🆇
1) https://kivy.org/
2) Исходный код (https://pastebin.com/12XtvXKP, https://pastebin.com/5Ag6UrB0)
3) Гайд как открыть общие папки в VM https://web-programming.com.ua/nastrojka-obshhix-papok-v-virtualbox-s-gostevoj-ubuntu/
4) Гайд по компиляции под Android https://github.com/Zen-CODE/kivybits/tree/master/KivyCompleteVM
5) Мои уроки по Python Kivy https://www.youtube.com/watch?v=VIy3hktYKwE
🔵 Наш TELEGRAM: https://t.me/howdyho_official
Наш ВК: https://www.vk.com/howdyho_net
Сотрудничество https://vk.com/topic-84392011_33285530
💗 Музыка предоставлена YouTube Audio Library.</t>
  </si>
  <si>
    <t>07.03.2020</t>
  </si>
  <si>
    <t>Чёрный Треугольник</t>
  </si>
  <si>
    <t>BIG DATA - архитектор матрицы</t>
  </si>
  <si>
    <t>March</t>
  </si>
  <si>
    <t>15M3S</t>
  </si>
  <si>
    <t>01m49</t>
  </si>
  <si>
    <t>Общественная деятельность</t>
  </si>
  <si>
    <t>['Чёрный', 'треугольник', 'big data', 'Data Science', 'что такое биг дата', 'что такое BIG DATA', 'биг дата', 'дата саенс', 'аналитика данных', 'как за тобой следят', 'больщие данные', 'большой брат', 'big brother', 'работа с большими данными', 'как шпионят в интернете', 'machine learning', 'большие данные', 'социальные сети', 'слежка спецслужб', 'как за нами следят', 'прослушка', 'слежка', 'Антиутопия', 'цифровизация', 'Черный Треугольник', 'матрица', 'архитектор матрицы', 'BIGDATA']</t>
  </si>
  <si>
    <t>Курс «Data Science»  https://clc.to/xBHdCg промокод Black Triangle
===================================
Telegram:
https://t.me/black_triangle_tg
=====
"Спасти мир" и поддержать канал можно тутЬ:
DonationAlerts: арестовали =(
DonatePay: https://new.donatepay.ru/@triangle
Boosty: https://boosty.to/black_triangle
Анонимно криптовалютами: https://notabug.org/Black_Triangle/safe_world
=====
https://t.me/aliexpress_hacker - хакерское с AliExpress
https://t.me/komp_ali - компьютерное барахло с Ali
https://t.me/hi_anon - личный блог
https://t.me/open_source_friend - интересный софт
▲ https://www.youtube.com/channel/UCYf_gVlTuMFodRQDsxUdAYg
=====
 #BIGDATA #DataScience #Черный_треугольник</t>
  </si>
  <si>
    <t>Black Triangle</t>
  </si>
  <si>
    <t>Glo Academy</t>
  </si>
  <si>
    <t>Стоит ли учить Python сейчас</t>
  </si>
  <si>
    <t>9M17S</t>
  </si>
  <si>
    <t>00m26</t>
  </si>
  <si>
    <t>['веб-разработка', 'верстка', 'Артем Исламов', 'Glo Academy', 'видео уроки', 'курсы', 'создание сайтов', 'pyhton', 'питон', 'стоит ли учить python', 'где учить python', 'курсы по python', 'курсы по питону', 'уроки python', 'python для новичков', 'python для начинающих']</t>
  </si>
  <si>
    <t>В сегодняшнем видео поговорим о том, сложно ли выучить язык Python новичку и популярен ли этот язык в крупных компаниях и на фрилансе. 
Курс по Python в SkillFactory: https://clc.to/910uGw 
Получите 25% скидки на обучение до 16 марта — назовите менеджеру промокод GLO при оформлении заявки (предложение действует до 16.05.2020 и не суммируется с другими акциями).
Подпишитесь на канал, если вам нравятся эти видео: 
https://goo.gl/Zuu7wE
Больше контента в нашей группе Вконтакте
https://vk.com/glo_academy
Или в нашем Telegram-канале 
https://t.me/glo_academy
Присоединяйтесь к нашему сообществу Discord
https://discord.gg/k5XzZ68
Telegram-канал "Лысый из браузера": 
https://tele.click/baldfrombrowser
Чтобы записаться на мой курс по основам веб-разработки, напиши в нашу группу и мой ассистент скажет тебе, что делать дальше: https://vk.me/glo_academy
Заказать рекламу на канале: https://vk.me/aislam23 или https://t.me/aislam23
#python #gloacademy
---------
Я использую хостинг Link Host с 2014 года 
https://link-host.net/billing/pl.php?1786</t>
  </si>
  <si>
    <t>GLO</t>
  </si>
  <si>
    <t>16.05.2020</t>
  </si>
  <si>
    <t>https://www.youtube.com/watch?v=rs17iI4KBfQ</t>
  </si>
  <si>
    <t>Эллина Дейли / Ellina Daily</t>
  </si>
  <si>
    <t>КАК СМЕНИТЬ ПРОФЕССИЮ: ПОШАГОВЫЙ ПЛАН // моя история</t>
  </si>
  <si>
    <t>21M1S</t>
  </si>
  <si>
    <t>08m50</t>
  </si>
  <si>
    <t>['ellina daily', 'элина дейли', 'как сменить профессию', 'карьера в 2020', 'как сменить карьеру в кризис', 'пошаговая инстгрукция', 'куда уйти из маркетинга', 'организационная психология', 'смена работы', 'как найти работу без опыта', 'как заводить связи', 'как найти работу через связи', 'онлайн образование', 'скиллфактори', 'skillfactory отзывы', 'что такое shadowing', 'университет в 30 лет', 'магистратура в европе', 'выгорание']</t>
  </si>
  <si>
    <t>В этом видео я делюсь пошаговым планом смены карьерного пути. Рассказываю о значимости составления плана, что такое shadowing и почему важно провести исследование рынка труда перед тем, как вы решите сменить профессиональное направление.
Тема data science, IT, продакт-менеджмента и прочих тех.специальностей детально раскрыта в курсах от SkillFactory. В видео я говорила про тренажёр product-менеджера: https://clc.to/yjWeOw. Чтобы воспользоваться промокодом ELLINA, который дает скидку 15% при покупке любого курса до 10 апреля, зарегистрируйтесь на обучение в форме на сайте, дождитесь ответа менеджера и назовите ему промокод.
Упомянуто в видео: 
Career Shifters https://www.careershifters.org/success-stories
Я в инстаграме: https://instagram.com/ellinadaily
Мой Patreon: https://www.patreon.com/ellinadaily (ежемесячная email рассылка и Q&amp;A подкаст)
Моя онлайн-лекция «10 тонкостей поиска работы и построения карьеры –
в Европе и СНГ»: http://bit.ly/2ZXPXCA
Полезные ссылки:
Скидка до 36€ на первую бронь в AirBnb: https://goo.gl/I3GeQQ
КТО Я?
Меня зовут Эллина, на момент съемки этого видео мне 28, и я – digital nomad. Сейчас я нахожусь в Стамбуле, развиваю личный бренд, изучаю Organisational Psychology и профессиональное развитие взрослых людей. 
На протяжении 8 лет я работала в маркетинге и e-commerce. Я жила, училась и работала в Швеции, Дании, Голландии и Германии. Родилась и выросла в Прибалтике. Владею 5+2 языками.
На этом канале я делюсь опытом построения карьеры в Европе. Рассказываю о том, как начать работать удаленно и где найти удаленную работу, что такое фриланс и как начать работать на себя, что лучше - фриланс или офис. Делюсь своими секретами продуктивности и как работать эффективнее. Снимаю видео об образовании за рубежом – как поступить в университет, какую специальность выбрать, про самые популярные профессии. Отдельный сегмент видео – для тех, кто хочет сменить сферу деятельности, но не знает, с чего начать. 
Рассказываю, как быстро выучить иностранный язык.
Снимаю видео про скандинавский стиль жизни, жизнь в Швеции, влоги из Стокгольма, о скандинавских трендах и минимализме, про экологичный стиль жизни. 
В общем, это канал о саморазвитии со скандинавским подходом. ;)
Камера Canon G7X, микрофон Zoom H1, монтаж в Final Cut Pro X.
Видео сделано в сотрудничестве с SkillFactory.</t>
  </si>
  <si>
    <t>ELLINA</t>
  </si>
  <si>
    <t>10.04.2020</t>
  </si>
  <si>
    <t>https://www.youtube.com/watch?v=oumSjhs--o4</t>
  </si>
  <si>
    <t>Ramy Zaycman</t>
  </si>
  <si>
    <t>Границы закрыты! Что будет дальше?</t>
  </si>
  <si>
    <t>14M</t>
  </si>
  <si>
    <t>['кризис', 'инвестиции', 'финансовый', 'аналитика', 'рами', 'зайцман', 'трейдинг', 'трамп', 'путин', 'занавес', 'ограничение', 'запрет', 'закрыла', 'границы', 'закрыты', 'что желать', 'как поехать', 'тест на', 'короновирус', 'пассивный', 'доход', 'лонг', 'шорт', 'правильноторговать', 'акции', 'облигации', 'идеи', 'прогноз', 'по доллару']</t>
  </si>
  <si>
    <t>Курс «Аналитик данных» в SkillFactory: https://clc.to/TL4-PA 
Получите 15% скидки по промокоду Ramy Zaycman (до 29.03.2020).
США запретили въезд гражданам ЕС. Не первые и не последние. Список стран, ограничивающий въезд из определенных государств, растет ежедневно, как и широта распространения короновируса по всему миру. Как и на какие новости нужно реагировать, чтобы зарабатывать на фондовом рынке? 
Лонг и Шорт - https://youtu.be/1espxHpEhCg
Для коммерческих запросов ramy@zaycman.ru
#короновирус #финансовыйкризис</t>
  </si>
  <si>
    <t>29.03.2020</t>
  </si>
  <si>
    <t>https://www.youtube.com/watch?v=J5XXrpwUhoY</t>
  </si>
  <si>
    <t>Python 15 советов/трюков по коду</t>
  </si>
  <si>
    <t>6M20S</t>
  </si>
  <si>
    <t>02m56</t>
  </si>
  <si>
    <t>['python', 'уроки', 'как выучить python', 'учим python', 'пайтон', 'питон', 'для новичков', 'для начинающих', 'пишем код', 'советы', 'хауди хо']</t>
  </si>
  <si>
    <t>Пишем код на Python.
15 советов и фишек как решать разные задачи в коде.
🚀 Курс Python веб-разработчик от SkillFactory: https://clc.to/5Nc8gA
===
🆇 В этом выпуске 🆇
1) Перевернуть строку
2) Своп переменных
3) Анаграмма
4) Повторяем строку N раз
5) Делает первые буквы слов большими
6) Изменение регистра строк
7) Сколько байт занимает строка
8) Разбить строчку на список
9) Элемент, который появляется чаще всего
10) Элемент, который появляется чаще всего (быстрый вариант)
11) Проверка на уникальность
12) Делаем список уникальным
13) Удаляем ложные вхождения
14) Ищем разницу между списками
15) Меняем глубину рекурсивности
🔵 Наш TELEGRAM: https://t.me/howdyho_official
Наш ВК: https://www.vk.com/howdyho_net
Сотрудничество https://vk.com/topic-84392011_33285530
💗 Музыка предоставлена YouTube Audio Library.</t>
  </si>
  <si>
    <t>https://www.youtube.com/watch?v=Yc1PAiVrbFw</t>
  </si>
  <si>
    <t>Создаю ИИ феминистку на Python</t>
  </si>
  <si>
    <t>15M10S</t>
  </si>
  <si>
    <t>01m23</t>
  </si>
  <si>
    <t>['python', 'ai', 'bot', 'telegram', 'feminism', 'феминизм', 'бот', 'телеграм', 'нейронная сеть', 'компьютерное зрение', 'extremecode', 'питон']</t>
  </si>
  <si>
    <t>В этом видео мы разработаем Telegram бота с возможностью распознавания лиц и генерации оценочных суждений о человеке в зависимости от кое-каких параметров))))
✅ Курс‌ ‌‌«Python‌ ‌для‌ ‌веб-разработки»‌ ‌в‌ ‌SkillFactory:‌ ‌‌ https://clc.to/pytuhon
► ► ► 
💨 Исходный код проекта: https://github.com/extremecodetv/walrus
💨 Гайд по OpenCV + Обученные модели: https://data-flair.training/blogs/python-project-gender-age-detection/
💨 Профешнл на Ютубе: https://www.youtube.com/channel/UCCnvz2rVBkQajGUiekDQ3Hg
Доп. ссылки:
● Наш топчиковый Discrod: https://dscrd.in/extremecode_from_youtube
● VK: https://vk.com/extremecodetv
● Insta: https://www.instagram.com/_extremecode/
● Telegram Chat: https://t.me/extremecode (или в поиске @extremecode_chat)
#girlboss #феминизм #мояборьба</t>
  </si>
  <si>
    <t>https://www.youtube.com/watch?v=kVTJySIC6RA</t>
  </si>
  <si>
    <t>Как найти денежную профессию, которая будет нравиться? // Как найти себя и дело своей жизни?</t>
  </si>
  <si>
    <t>20M40S</t>
  </si>
  <si>
    <t>00m01</t>
  </si>
  <si>
    <t>['как жить лучше', 'как найти себя', 'как сменить профессию', 'как найти призвание', 'Как найти себя и дело своей жизни', 'как выжить в кризис', 'что делать в кризис', 'как найти работу', 'как выбрать профессию', 'как стать успешным', 'на кого пойти учиться', 'истинное призвание', 'выбор профессии', 'куда почти учиться', 'как найти дело своей жизни', 'поиск предназначения', 'достижение цели', 'выбор специальности', 'как найти свое призвание', 'какую профессию выбрать', 'профориентация', 'света экономи', 'sveta_economy']</t>
  </si>
  <si>
    <t>Курс «Аналитик данных» в SkillFactory: https://clc.to/jkiGKQ
Скидка 15%* по промокоду Sveta_Economy при оплате обучения до 20.04.2020.
Как найти денежную профессию, которая будет нравиться? // Как найти себя и дело своей жизни?
____________________
Консультации по недвижимости: https://svetlanashishkina.ru/neagentstvo
Пользуешься банковскими картами? Скачай БЕСПЛАТНО памятку пользователя банковской карты и узнай, как сделать свою карту еще выгоднее: https://svetlanashishkina.ru/pamyatka
____________________
Присоединяйтесь:
Instagram:  https://www.instagram.com/sveta_economy/
Telegram: https://t.me/sveta_economy
Я.Дзен: https://zen.yandex.ru/sveta_economy
ВК: https://vk.com/sveta_economy
____________________
Подписывайтесь на мою рассылку про деньги. Без рекламы, только польза:
https://svetlanashishkina.ru/subscribe
____________________
Интересные видео:
Как правильно вносить досрочные погашения? https://youtu.be/GCuv73bem6s
Как БЫСТРО погасить ипотеку? https://youtu.be/H_8CCZT25a0
Куда вложить деньги, если не на банковский вклад? https://youtu.be/9BfwrzMN3ow
Купить или снимать? Что выгоднее? https://youtu.be/64E87N4siCA
_____________________
Плейлисты:
Квартира в Москве: https://www.youtube.com/playlist?list=PLfQKWuNg63b_FAG8BI_m5DR50pRQNzbAY
Инвестиции: https://www.youtube.com/playlist?list=PLfQKWuNg63b-ZgkRhUUCFunQ6W0Zm6ztT
Кредиты: https://www.youtube.com/playlist?list=PLfQKWuNg63b9bT-y4MAzyE-Ga0gwsnSjG
Пенсия: https://www.youtube.com/playlist?list=PLfQKWuNg63b-_Ingjw4F4vxfmhzU8uVoc
___________________
Добро пожаловать на мой канал про деньги, инвестиции и про то, как жить лучше. Подписывайтесь и ставьте лайки!
Здесь мы говорим про то, как тратить меньше, а зарабатывать больше. Как выгодно взять ипотеку и быстро ее выплатить. Как увеличить свой доход и преумножить накопления.
____________________
Сотрудничество и реклама: mynewsletters@mail.ru
___________________
Мой код на IHERB: SOR2919 (скидка 10% для новых покупателей)
Моя ссылка на AirBnB: https://www.airbnb.ru/c/svetlanas7011?currency=RUB (дает скидку 2100 руб. на 1-ю поездку)
Скидка 45% на заказ в Elementaree: https://vk.cc/ahoWWH</t>
  </si>
  <si>
    <t>20.04.2020</t>
  </si>
  <si>
    <t>ЗНАЮ ВСЁ</t>
  </si>
  <si>
    <t>Коронавирус. Вся правда</t>
  </si>
  <si>
    <t>12M44S</t>
  </si>
  <si>
    <t>03m19</t>
  </si>
  <si>
    <t>['коронавирус', 'коронавирус новости', 'откуда появился коронавирус', 'коронавирус в россии', 'пандемия коронавируса', 'ковид 19', 'карантин в россии', 'самоизоляция', 'как появился коронавирус', 'летучая мышь', 'вирус из китая', 'изоляция', 'карантин', 'ухань', 'китай', 'новости', 'сша', 'знаю все', 'знаю всё']</t>
  </si>
  <si>
    <t>Курс Frontend-разработчик: https://clc.to/JcWJRQ
промокод: Знаю Все. Скидка 20% действует до 1 мая
В этом видео отвечаю на вопрос почему появился коронавирус.
Не забывайте про:
===========================================================
1. Наш Сайт:  https://site-znayuvse.ru/
===========================================================
2. Сообщество канала в ВК: https://vk.com/znayu_vse_youtube
===========================================================
3. Помощь каналу: https://www.donationalerts.ru/r/znayu_vse
===========================================================
Эти видео также интересны:
Авто с ядерным двигателем - https://www.youtube.com/watch?v=E6jm8GGDga0
Авто на воде и воздухе - https://www.youtube.com/watch?v=if3dyWrWPLE
До встречи в новых выпусках!</t>
  </si>
  <si>
    <t>Знаю Все</t>
  </si>
  <si>
    <t>01.05.2020</t>
  </si>
  <si>
    <t>https://www.youtube.com/watch?v=k5AmhCP1Tz4</t>
  </si>
  <si>
    <t>ЗА МНОЙ КТО-ТО СЛЕДИТ ИЛИ ЭТО ПАРАНОЙЯ ? - НЕ КЛИКБЕЙТ</t>
  </si>
  <si>
    <t>17M25S</t>
  </si>
  <si>
    <t>02m09</t>
  </si>
  <si>
    <t>['меня преследуют', 'паранойя', 'слежка', 'слежка в интернете', 'за нами следят', 'шпионаж', 'шпионят', 'за мной следят', 'жучок', 'подкинули жучок', 'прослушка', 'часы со скрытой камерой', 'часы со скрытой видеокамерой', 'за мной следят фсб', 'очки со скрытой камерой', 'видеокамера дома', 'видеокамера наблюдения']</t>
  </si>
  <si>
    <t>Курс «Python для веб-разработки» в SkillFactory: https://clc.to/t3C1Tw
💬 Телега для XaцkepoB - https://bit.ly/3baAVP9
🎥 Второй YouTube канал - https://www.youtube.com/c/igorover
--------------------------------
💬 НАШИ Telegram КАНАЛЫ:
📌 overbafer1 личный блог - https://t.me/overbafer1
📌 TESTLAND - https://bit.ly/36vAUkS
📌 LAMERLAND - https://t.me/overlamer1
--------------------------------
👁‍🗨 Паблик - https://vk.com/over_view
--------------------------------
💰 Сотрудничество - https://bit.ly/2nChGY8
--------------------------------
📷Instagram:
https://www.instagram.com/overbafer1
--------------------------------
👁‍🗨 Необычный AliExpress:
https://vk.com/public146011210
--------------------------------
💰 Стать спонсором канала:
https://www.youtube.com/channel/UCspfe9lef7ApJaHQsOcPC1A/join
--------------------------------
💰 Поддержка:
https://www.donationalerts.com/r/igorover
Здравствуйте!
Сегодня будет необычное видео. Несколько дней назад я нашел довольно симпатичные часы. Они имели необычную форму, и был разъем под USB.
В голову пришла мысль, что возможно это DIY, типа конструкторная фигня "сделай сам", на основе raspberry pi. Смешно, конечно, такое писать, ведь среди моих соседей нет людей с такими интересами, но мне почему-то не давал покоя этот USB разъем.
Принес я их домой, не обнаружил никаких следов кнопок для настройки и как-то всё завертелось, что в итоге они остались у меня.
Ну а дальше... дальше лучше смотреть, но это жесть.</t>
  </si>
  <si>
    <t>Влад Филатов - обзоры гаджетов и видеоигр</t>
  </si>
  <si>
    <t>КРУТОЙ КОМПЬЮТЕР ДЛЯ ДОМАШНЕГО ОФИСА</t>
  </si>
  <si>
    <t>13M52S</t>
  </si>
  <si>
    <t>01m15</t>
  </si>
  <si>
    <t>['обзор', 'видеообзор', 'мнение', 'отзыв', 'оценка', 'тест', 'тест драйв', 'Влад Филатов', 'удаленка', 'карантин', 'самоизоция', 'Карантин', 'Как работать дома', 'домашний офис', 'Какой компьютер купить в 2020 году', 'iMac 27 2017', 'Apple iMac', 'iMac', 'обзор iMac 27', 'игры на iMac 27', 'удаленная работа', 'работа дома', 'тест игр на iMac 27', 'топовый iMac']</t>
  </si>
  <si>
    <t>КУРС «FRONTEND-РАЗРАБОТЧИК» В SkillFactory: http://filatovvlad.ru/skillfactory
СКИДКА 20% ПО ПРОМОКОДУ ВЛАД ФИЛАТОВ
Какой компьютер купить в 2020 году? А если нужно такой, чтобы мог стать недорогим, но при этом универсальным решением как для офисных задач, либо профессиональных, так и для развлечений включая игры? Ответ в видео, а еще в этом ролике я запустил GEARS 5 на ультрах в 4К на Apple iMac! Хотите увидеть что из этого получилось? Го смотреть видео до конца ))) 
МЫ В СОЦ.СЕТЯХ:
http://instagram.com/filatovvlad
https://twitter.com/filatovvlad
КАНАЛ TELEGRAM: https://t.me/filatovTIMES
Данное видео носит исключительно нейтральный характер и призвано показать вам продукт или устройство, дать информацию о его существовании и какие особенности имеет. Любые выводы это исключительно субъективное мнение автора, основанное на его многолетнем опыте тестирования различного типа устройств и оно может не совпадать с вашим.
#Изоляция #Удаленка #Карантин #Обзоры</t>
  </si>
  <si>
    <t>ВЛАД ФИЛАТОВ</t>
  </si>
  <si>
    <t>https://www.youtube.com/watch?v=kiPT3ZzzDtk</t>
  </si>
  <si>
    <t>ПЕРЕДЕЛЫВАЕМ НОУТБУК В СИСТЕМНЫЙ БЛОК (ПК) / TRANSFORMING LAPTOP in PC</t>
  </si>
  <si>
    <t>37M5S</t>
  </si>
  <si>
    <t>04m00</t>
  </si>
  <si>
    <t>['notebook-31', 'ремонт', 'ноутбуков', 'Владислав', 'Фирсов', 'ноутбук31']</t>
  </si>
  <si>
    <t>Курс «Python для веб-разработки» в SkillFactory: https://clc.to/BJNk8Q
35% скидки на обучение по промокоду Notebook-31 (до 30.04.20)
------------------------------------------
Всем привет! 
Сегодня будет видео, в котором я чисто из личного интереса "сделаю или нет" попробовал переделать умерший ноутбук Samsung в стационарный компьютер. 
Техническое задание я поставил для себя следующее:
1) Исполнение должно быть максимально качественное;
2) Неподкованный человек не должен определить, что это на самом деле; 
Получилось или нет, вы сможете узнать из видео. 
Всем приятного просмотра!
Подпишись на наш канал: https://www.youtube.com/notebook-31/?sub_confirmation=1
---------------------------------------
Узнайте актуальную информацию посетив наш сайт: http://notebook-31.ru/
ПОДДЕРЖАТЬ АВТОРА:
Карта СБЕРБАНК:
4276-1609-5032-7206
ФИРСОВ В.В. 
-----------------------------------------
Донат с сообщением notebook-31: 
https://www.donationalerts.com/r/notebook31
--------------------------------------------------------------------
НАШИ КОНТАКТЫ или СВЯЗЬ:
INSTAGRAM: https://www.instagram.com/notebook_31/
Наш сайт: http://notebook-31.ru/
Группа ВК: https://vk.com/kompnotebook
--------------------------------------------------------------------
Реклама на канале: firsovlad@gmail.com
#notebook31 #электроника #ПЕРЕДЕЛКА</t>
  </si>
  <si>
    <t>30.04.2020</t>
  </si>
  <si>
    <t>Делаю процедурную генерацию в Unity</t>
  </si>
  <si>
    <t>13M15S</t>
  </si>
  <si>
    <t>00m37</t>
  </si>
  <si>
    <t>['процедурная генерация', 'программирование', 'генерация мира в minecraft', 'шум перлина', 'интерполяция', 'создание игры', 'gamedev', 'шейдеры', 'ray marching', 'машинное обучение', 'нейросеть', 'c#', 'случайные числа', 'алгоритмы', '3d графика', 'разработка игр', 'unity 3d процедурная генерация', 'процедурная генерация 3д уровня', 'процедурная генерация из тайлов', 'генерация подземелий unity']</t>
  </si>
  <si>
    <t>Курс «Data Science» в SkillFactory: https://clc.to/Yull7g
Получи 35% скидки по промокоду Onigiri до 15.05.2020. Размер скидки не суммируется с другими предложениями и акциями.
В этом видео я делаю процедурную генерацию случайной местности как в minecraft с шумом Перлина
#ityoutubersru</t>
  </si>
  <si>
    <t>15.05.2020</t>
  </si>
  <si>
    <t>PLANETRINATV</t>
  </si>
  <si>
    <t>КОРОНАВИРУС и ООН // Политический Завтрак</t>
  </si>
  <si>
    <t>26M18S</t>
  </si>
  <si>
    <t>00m42</t>
  </si>
  <si>
    <t>Люди и блоги</t>
  </si>
  <si>
    <t>['planetrina', 'planetrinatv', 'планетрина', 'мгимо', 'mgimo', 'новосад', 'центер', 'политический завтрак', 'коронавирус', 'экономика в коронавирусе', 'коронавирус последствия', 'оон и воз', 'воз и коронавирус', 'всемирная организация здравоохранение']</t>
  </si>
  <si>
    <t>курс «Аналитик Данных» в SkillFactory: https://clc.to/31MAlw
скидка 35% по промокоду PLANETRINATV при оплате обучения до 30.04.2020
INSTAGRAM: http://instagram.com/planetrina
САЙТ: http://planetrina.com
на что снимаю: Sony A7 III
объектив: Sony FE 35mm f/1.8 // Sony FE 24mm F1.4 GM
монтирую: Final Cut Pro X
делаю обложки: Adobe Photoshop CC
я Арина, мне 21 год, учусь на 4 курсе ф-та международных отношений МГИМО. 
люблю международные отношения, графический дизайн, кино и кофе. 
-xoxo 
PLANETRINA
P.S. это видео спонсировано SkillFactory.</t>
  </si>
  <si>
    <t>Самые новые роботы в мире, Google AI, искусственные нейроны и другие новости технологий</t>
  </si>
  <si>
    <t>9M14S</t>
  </si>
  <si>
    <t>00m28</t>
  </si>
  <si>
    <t>['самые новые роботы в мире', 'новые роботы', 'новые роботы 2020', 'новейшие роботы 2020', 'новости технологий', 'новости высоких технологий', 'новости высоких технологий 2020', 'технологии будущего', 'новые технологии', 'новости науки', 'технологии', 'изобретения', 'про роботов', 'роботы', 'дроны', 'нейросети', 'подводный робот', 'подводные роботы', 'космические роботы', 'роботы насекомые', 'роботы доставщики', 'робот', 'техника', 'ityoutubersru']</t>
  </si>
  <si>
    <t>Курс Python для веб-разработки. С сегодняшнего дня и до конца недели скидка 50%: https://clc.to/I7fO4Q
Самые новые роботы в мире, Google AI, искусственные нейроны и другие новости технологий.
Новости науки. Новости высоких технологий. Новейшие роботы 2020.
Роботы доставщики, ворующие еду у клиентов, робот танцор, испытания космического робота, искусственные нейроны, обучающие робота ходить, новый подход к обучению роботов от Google AI, подводные роботы, роботы насекомые и другие новости высоких технологий в одном выпуске! 
Ссылка на исследование НАУРР Перспективные направления применения рбототехники в бизнесе: https://digital.gov.ru/uploaded/presentations/doklad.pdf
#роботы #технологии #ityoutubersru
PRO Роботов — не просто канал про роботов и технологии будущего, нас интересует наука, техника, новые технологии и робототехника во всех проявлениях, новости науки, новости технологий, новости науки и технологий, так что в будущем возможно расширение тем для выпусков. На сегодня наш влог просто рассказывает о сложных вещах, следит за новостями, делает обзоры выставок, конференций и мероприятий, где главные действующие лица - роботы! Подписывайтесь на канал, ставьте лайк видео и присоединяйтесь к нам в социальных сетях: 
ВКонтакте: https://vk.com/prorobotov 
Instagram: https://www.instagram.com/prorobotov
Дзен: https://zen.yandex.ru/id/5aa79fd74bf161075bd1e340
Telegram: https://t.me/PROrobotov 
Facebook: https://www.facebook.com/groups/PROrobotov</t>
  </si>
  <si>
    <t>26.04.2020</t>
  </si>
  <si>
    <t>Как питон захватил мир #python</t>
  </si>
  <si>
    <t>21M33S</t>
  </si>
  <si>
    <t>05m12</t>
  </si>
  <si>
    <t>['питон язык программирования', 'питон для начинающих', 'питон с нуля', 'какой язык программирования выбрать', 'какой язык учить в 2020', 'какой язык учить', 'python', 'чем java лучше python', 'python programming', 'рейтинг языков программирования 2020', 'какой язык программирования лучше']</t>
  </si>
  <si>
    <t>Питон - лучший и самый популярный язык в мире! Несколько фактов почему это действительно может быть так. Как питон развивался, какие правильные шаги были сделаны и что послужило причиной популярности.
👉 Курс «Python для веб-разработки» в SkillFactory: https://clc.to/-jD5Fw
👍 Используй промо код: SSV2020
Видео со статистикой https://www.youtube.com/watch?v=Og847HVwRSI
DHH Progress: https://www.youtube.com/watch?v=VOFTop3AMZ8
Поддержи канал! https://seniorsoftwarevlogger.com/support
Рекомендуем 👍 https://seniorsoftwarevlogger.com/recommend
Телеграм: https://t.me/seniorsoftwarevlogger
Инстаграм: https://instagram.com/seniorsoftwarevlogger
Senior Software Vlogger — канал о жизни людей в айти и интересных фактах. Написание кода, интервью с программистами, переезд на ПМЖ в другие страны, лайфхаки профессии.
#программирование #ityoutubersru</t>
  </si>
  <si>
    <t>SSV2020</t>
  </si>
  <si>
    <t>ВЕТЕР [Новости Науки и Технологий]</t>
  </si>
  <si>
    <t>ГОЛОВОНОГИЕ ГЕНЕТИКИ [ВЕТЕР: Новости науки и технологий]</t>
  </si>
  <si>
    <t>10M38S</t>
  </si>
  <si>
    <t>04m43</t>
  </si>
  <si>
    <t>['новости науки', 'новости науки и технологий', 'изобретения', 'полезные изобретения', 'умные изобретения', 'изобретения МЕНЯЮЩИЕ мир', 'научные новости', 'новости технологий', 'правильная правда', 'novosti nauki', 'новости', 'в мире науки', 'технологии будущего', 'наука и техника', 'генетика', 'кальмары рнк', 'рнк', 'днк', 'параметрическая архитектура', 'футуристика', 'новости науки 2020']</t>
  </si>
  <si>
    <t>Курс SkillFactory: https://clc.to/x8wf5w 
Компьютерные архитекторы и головоногие генетики, или что такое параметрическая архитектура и зачем кальмары изменяют свою РНК.
- Добавляйся в друзья ► https://vk.com/sciveter
- Присоединяйся в Телеграме  ► https://t.me/sciveter
- Вступай в нашу группу ►https://vk.com/prightcomgroup
- Подписывайся на Инстаграм ►https://www.instagram.com/veterlife/
Тайм код выпуска: 
Помочь развитию канала: 
➊ http://www.donationalerts.ru/r/prightcom
➋ WMR - R350550691538
➌ ЯД - 410011465772180
➍ https://www.paypal.me/sciveter
➄ BTC  -  1Pg7bQzwv6tPSY49ZvVYjCb6b7ghmXXhVd
✔ Подпишись на наш Youtube канал ► https://www.youtube.com/user/prightcom?sub_confirmation=1
✔ Канал Ветра ► https://www.youtube.com/veter
Научно-популярный познавательный канал о значимых достижениях, изобретениях, открытиях российской и мировой науки: человек, биология, физика, медицина, технологии и космос.  Канал ставит своей целью популяризацию науки и новых технологий, которые в перспективе приведут к кардинальному продлению человеческой жизни и приблизят технологическую сингулярность. 
Музыка: Виктор Аргонов project  https://goo.gl/Kk14bo
Jake Chudnow
#новостинауки #научныеновости</t>
  </si>
  <si>
    <t>https://www.youtube.com/watch?v=vRSWTEFlr_o</t>
  </si>
  <si>
    <t>АйТиБорода</t>
  </si>
  <si>
    <t>Бесконтактная доставка дронами / Робот с лебедкой / Интервью с инженером из Dronex</t>
  </si>
  <si>
    <t>2H12M46S</t>
  </si>
  <si>
    <t>11m40</t>
  </si>
  <si>
    <t>['itbeard', 'айтиборода', 'айти борода', 'айти', 'it борода', 'программирование', 'разработка', 'разработчик', 'программист', 'вова давыдов', 'дроны', 'дронекс', 'амазон', 'создание дронов', 'программирование дронов', 'как сделать коптер', 'как сделать дрон', 'квадрокомтер', 'dronex', 'dron']</t>
  </si>
  <si>
    <t>В этом выпуске вы ближе познакомитесь с созданием коммерческих дронов для доставки грузов. В гостях Владимир Давыдов - основатель и инженер компании Dronex.
Как делают дронов, из чего они состоят, какие бывают, как далеко летают и как могут доставлять грузы прямо на крышу вашего авто - обо всём этом сегодня в интервью!
Так что, заваривайте чаинский/кофеинский и от винта! 😉
~~~~~~~~~~~~~~
ПАРТНЕР ВЫПУСКА SKILLFACTORY
Курс «Python для веб-разработки» в SkillFactory: https://clc.to/OPXRAw
А по промокоду "АйТиБорода" до 20 Мая вы сможете получить скидку в 35%!
~~~~~~~~~~~~~~
Вова в телеграме: https://t.me/VladimirDavidoff
Емейл для писем: v@dronex.com
Аудио-версия выпуска: https://bit.ly/2KxpmCV
Материалы из выпуска: https://t.me/itbeard/362
______________________________ 
АЙТИБОРОДА В ИНТЕРНЕТЕ: 
 🔹 Сайт -  https://itbeard.com
 🔹 YouTube - https://www.youtube.com/itbeard
 🔹 SoundCloud - https://soundcloud.com/itbeard 
 🔹 Discord - https://s.itbeard.com/discord
 🔹 Telegram - https://t.me/itbeard 
 🔹 Instagram - https://instagram.com/itbeard
 🔸 Стать спонсором - https://www.youtube.com/itbeard/join
______________________________ 
0:00 - Начало
1:20 - Про школьные годы, гомельский лицей и РФиКТ
9:11 - РУМТУР ОТ ЛЕКСА
13:24 - Подробнее об университете
19:33 - Про работу в банке
22:35 - Переезд в Тайланд и IP-телефонию
29:25 - Первый дрон и необычный подкат
32:52 - Завершение тур-бизнеса и начало вхождение в дроностроение
37:50 - Как начиналась разработка, откуда выросла идея
41:45 - Первая команда
43:35 - Дронам нельзя летать
47:39 - Идем против законодательства!
51:42 - Классификация дронов
54:10 - Кто уже доставляет дронами?
58:13 - Дрон с крылом-парашютом или как дрон может убить 
1:06:25 - Про лебедку и другие особенности дронов для доставки
1:09:15 - Как далеко летают современные дроны
1:15:00 - Управление дроном на огромном расстоянии
1:18:39 - Разница доставки в частный сектор и о патентах
1:22:25 - Из чего состоят дроны и как они работают: ротеры, автопилоты и т.д.
1:35:20 - Компьютер на борту
1:38:35 - Как работает лебедка
1:45:11 - Прогеры нужны?
1:47:20 - Почему стартап делается в Беларуси
1:48:45 - Про код вокруг дронов - серверная часть
1:45:30 - Об инвестициях
1:52:55 - Кого ищут в команду
1:55:50 - Про хобби и распорядок дня
1:57:28 - Про книги
2:02:48 - Что бы посоветовал себе 15 лет назад
#айтиборода #ityoutubersru #dronex</t>
  </si>
  <si>
    <t>20.05.2020</t>
  </si>
  <si>
    <t>https://www.youtube.com/watch?v=hh-v6fwJQ0E</t>
  </si>
  <si>
    <t>BARBAROSSA</t>
  </si>
  <si>
    <t>Как выбрать маску для волос? | Мужской уход за волосами</t>
  </si>
  <si>
    <t>14M32S</t>
  </si>
  <si>
    <t>04m29</t>
  </si>
  <si>
    <t>['барбершоп', 'barbershop', 'барбаросса', 'barbarossa', 'евгений туаев', 'уход за волосами', 'уход за кожей головы и волосами', 'уход за кожей головы', 'лучшая маска для волос', 'как ухаживать за волосами', 'маски для волос', 'мужская маска для волос', 'мужской уход за волосами', 'как сохранить здоровье волос', 'советы как сохранить здоровье волос', 'как выбрать маску для волос', 'какую маску для волос выбрать', 'как использовать маску для волос', 'применение маски для волос']</t>
  </si>
  <si>
    <t>🔺Сайт барбершопов Barbarossa https://barbarossa.top/?utm_source=youtube&amp;utm_medium=channel&amp;utm_campaign=video
.
🔶Курс «Python для веб-разработки» в SkillFactory: https://clc.to/DxVFxA
🔺 Сайт барбершопов Barbarossa https://barbarossa.top
🔺Магазин BARBAROSSA https://a-barbarossa.pro/shopping
Всем привет! С вами Евгений Туаев
Сегодня поговорим про маски для волос. Какую маску для волос выбрать?
Как использовать маску для волос самостоятельно?
Как сохранить здоровье волос?
Хорошая маска для волос - очень сильный инструмент для поддержания здоровья кожи головы и волос. Не советую домашние рецепты - они давно остались в прошлом и подходят далеко не всем. Мы за эффективные готовые маски, где количество компонентов выверено, а формула разработана с учетом потребностей волос.
О том, как подобрать мужской уход за волосами и какая, по нашему мнению, самая 
лучшая маска для волос - смотри в этом выпуске! В комментариях расскажи, используешь ли ты маски для волос?
________________________________________
✔ Подписывайся на наш канал:
https://www.youtube.com/channel/UCJ4TomUdNmvkPeWExqWHDIA?sub_confirmation=1
👍Если было полезно - ставь лайк, задавай вопросы в комментариях!
☛ Сайт барбершопов Barbarossa : http://bit.ly/2StkxgJ
❓ Все ваши вопросы пишите на ✉ consultation@barbarossa.top
👍Продвижение канала: https://vk.com/velizhanini</t>
  </si>
  <si>
    <t>Киборгизация человека: новейшие технологии и ТОП реальных киборгов</t>
  </si>
  <si>
    <t>8M36S</t>
  </si>
  <si>
    <t>02m07</t>
  </si>
  <si>
    <t>['киборгизация человека', 'киборгизация', 'киборги', 'киборги среди нас', 'киборги уже', 'киборги уже среди нас', 'киборги идут', 'топ киборгов', 'топ реальных киборгов', 'реальные киборги', 'новейшие технологии', 'новейшие технологии 2020', 'технологии', 'технологии будущего', 'технологии будущего уже сегодня', 'технологии будущего 2020', 'киборг', 'роботы', 'про роботов', 'наука', 'техника', 'наука и техника']</t>
  </si>
  <si>
    <t>35% скидка на курс Data Scientist по промокоду PRO РОБОТОВ: https://clc.to/0n1tZw
Киборгизация человека: новейшие технологии и ТОП реальных киборгов. Киборги среди нас. Киборги уже среди нас. Технологии будущего уже сегодня.
Киборгизация - мода, безумие или естественная часть нашей эволюции? Какие технологические открытия могут сделать киборгизацию частью эволюции и какие возможности дает человеку слияние с машиной? Смотрите в видео: реальные киборги и новейшие технологии 2020 по превращению людей в киборгов.  
#роботы #технологии #ityoutubersru 
PRO Роботов — не просто канал про роботов и технологии будущего, нас интересует наука, техника, новые технологии и робототехника во всех проявлениях, новости науки, новости технологий, новости науки и технологий, так что в будущем возможно расширение тем для выпусков. На сегодня наш влог просто рассказывает о сложных вещах, следит за новостями, делает обзоры выставок, конференций и мероприятий, где главные действующие лица - роботы! Подписывайтесь на канал, ставьте лайк видео и присоединяйтесь к нам в социальных сетях: ВКонтакте: https://vk.com/prorobotov Instagram: https://www.instagram.com/prorobotov Дзен: https://zen.yandex.ru/id/5aa79fd74bf161075bd1e340 Telegram: https://t.me/PROrobotov Facebook: https://www.facebook.com/groups/PROrobotov</t>
  </si>
  <si>
    <t>https://www.youtube.com/watch?v=IsY53F0kkMM</t>
  </si>
  <si>
    <t>МАСТЕРА РАЗВОРОВАЛИ НОУТБУК КЛИЕНТА 😨😭😡 Развод при ремонте!(((</t>
  </si>
  <si>
    <t>24M38S</t>
  </si>
  <si>
    <t>08m36</t>
  </si>
  <si>
    <t>['техноблог', 'техно блоггер', 'happypc', 'Даниил Герасимов', 'happypc_belgorod', 'belgorod', 'happy_pc', 'ностальжи пк', 'мэддимурк', 'notebook 31', 'maddymurk', 'даниил герасимов', 'ремонтяш', 'компьютерная мастерская', 'ремонт ноутбука', 'апгрейд компа', 'МАСТЕРА РАЗВОРОВАЛИ НОУТБУК КЛИЕНТА 😨😭😡 Развод при ремонте!(((', 'МАСТЕРА РАЗВОРОВАЛИ НОУТБУК', 'РАЗВОРОВАЛИ НОУТБУК КЛИЕНТА', 'Развод при ремонте', 'МАСТЕРА РАЗВОРОВАЛИ НОУТБУК КЛИЕНТА', 'техноблогеры россии']</t>
  </si>
  <si>
    <t>Новое видео, смотри ► https://youtu.be/NyhqfN3j4g4
МАСТЕРА РАЗВОРОВАЛИ НОУТБУК КЛИЕНТА 😨😭😡 Развод при ремонте!(((
Так же рекомендуем хороших ребят из SkillFactory с их курсом «Тестировщик-автоматизатор» 
В процессе обучения вы: 
Узнаете про основные методики тест-дизайна.
Научитесь работать в Chrome Dev Tools. 
Попрактикуетесь в тестировании веб-интерфейсов.
Научитесь оформлять найденные баги в Jira.
Изучите основы синтаксиса Python.
Напишите собственные автотесты для API на Python.
Научитесь создавать автотесты для веб-интерфейсов на Selenium.
Обновите свое резюме, добавите ссылку на Github и профиль на utest.
Поддержка наставника на всех этапах прилагается. 
Для оплаты обучения доступна рассрочка. А прямо сейчас вы можете получить ценный бонус — назовите промокод StartQA менеджеру при оформлении заявки и воспользуйтесь скидкой 35%* при оплате обучения (промокод действует до 15.05.2020)!
Ссылка на страницу курса для блока с описанием:
Курс «Тестировщик-автоматизатор» в SkillFactory: https://clc.to/oh7YZw 
Сегодня в #happypc покажет немного компьютерной жести, которая твориться во время диагностики))) не часто такое увидишь!)))
Кто смотрел тот молодец!  
Ждем Вас в наших соц сетях
► Вступайте в группу в ВК https://vk.com/happy_pc
► Даниил Герасимов https://vk.com/mimozzaa
►Поддержи любимый канал https://www.donationalerts.com/r/daniil_gerasimov
► Production https://vk.com/anton.istranin
► Наш instagram: https://www.instagram.com/happypc_belgorod
Production Music courtesy of Epidemic Sound</t>
  </si>
  <si>
    <t>StartQA</t>
  </si>
  <si>
    <t>Linux новости. Большой выпуск. Manjaro 20, Fedora 32, Xubuntu, Ubuntu Горилла, Будильник в браузере</t>
  </si>
  <si>
    <t>19M5S</t>
  </si>
  <si>
    <t>00m34</t>
  </si>
  <si>
    <t>['linux', 'линукс', 'linux новости', 'manjaro 20', 'fedora 32', 'ubuntu mate 20.04', 'xubuntu 20.04', 'lubuntu 20.04', 'kubuntu 20.04', 'lxqt', 'vivaldi', 'браузер vivaldi', 'bleachbit', 'linux отзыв', 'delta chat', 'ubuntu 20.10', 'ubuntu 20.10 дата выхода', 'groovy gorilla']</t>
  </si>
  <si>
    <t>► Курс «Fullstack-разработчик» в SkillFactory: https://clc.to/Kn4n-g
Получите 35%* скидки по промокоду Pingvinus (до 15 мая 2020).
Видео получилось немного длиннее чем обычно. Мы познакомимся с новыми Linux дистрибутивами - Manjaro 20, Fedora 32, Lubuntu/Kubuntu/Xubuntu/Ubuntu MATE 20.04 LTS Focal Fossa, Узнаем первые новости про Ubuntu 20.10, познакомимся со средой рабочего стола LXQt, с новой версией браузера Vivaldi, децентрализованным мессенджером Delta Chat и утилитой для очистки системы и заметания следов BleachBit.
Видео в режиме подкаста, видеоряд создан в качестве дополнения.
---
Подписывайтесь на наш канал в Телеграм:
http://ttttt.me/pingvinus_ru
Поддержите наш канал рублём:
https://pingvinus.ru/about/donate
---
Новости Linux: Телефон на Ubuntu, Elementary OS, новый Телеграм
https://youtu.be/Agl9QUMEVOQ
Обзор дистрибутива Ubuntu 20.04 LTS
https://youtu.be/YSbiLarOZ1g
Обзор Manjaro
https://youtu.be/8pGmUMZs_Do
Обзор ArcoLinux
https://youtu.be/bGnQV1jyXOQ
---
Linux, новости, игры и программы, дистрибутивы и многое другое:
https://pingvinus.ru</t>
  </si>
  <si>
    <t>https://www.youtube.com/watch?v=tR5eGor3TXo</t>
  </si>
  <si>
    <t>CG Speak</t>
  </si>
  <si>
    <t>Позы для РИСОВАНИЯ ПЕРСОНАЖА // Обзор приложений для художника</t>
  </si>
  <si>
    <t>8M35S</t>
  </si>
  <si>
    <t>05m28</t>
  </si>
  <si>
    <t>Хобби и стиль</t>
  </si>
  <si>
    <t>['cgspeak', 'cg speak', 'cg stream', 'Позы для РИСОВАНИЯ ПЕРСОНАЖА', 'рисование персонажа', 'рисование', 'приложения для художников', 'обзор приложения для художника', 'рисуем персонажа', 'как нарисовать персонажа', 'как научиться рисовать', 'как рисовать', 'уроки рисования', 'как нарисовать', 'приемы рисования', 'art', 'набросок', 'скетчинг', 'как сделать арт']</t>
  </si>
  <si>
    <t>Курс SkillFactory: https://clc.to/Wz03Rg
Как часто вы ищете позы для рисования персонажа? Думаем часто. И не всегда получается
найти, то что действительно хочется. Продолжаем делать нашу серию роликов где предоставляем обзор приложений для художника)
Другие уроки по рисованию:
Как нарисовать лицо: https://youtu.be/6hAHiaJF3GE
Как нарисовать волосы: https://youtu.be/QkgW8dV-XkM
Как рисовать руки: https://youtu.be/140a2ahTnaI
Как рисовать рот и губы: https://youtu.be/Y9qDN8n2svY
———————————————————
По вопросам сотрудничества: 
cgspeak@yandex.ru
———————————————————
P.S. Не забывай, что активность канала зависит от лайков и комментариев! Так что если хочешь нам помочь – ты знаешь, что делать ;)  
Привет! Если ты первый раз на нашем канале, то давай знакомиться.
Мы - канал CGSpeak, нас два энтузиаста - Алиса и Алексей. Мы публикуем уроки рисования
для начинающих а так же материалы про обучение рисованию. Если ты только начал изучать цифровую графику и делаешь первые шаги в CG и тебя интересует Photoshop для новичков - то усаживайся поудобнее и смотри ролики.
У нас есть куча материалов про рисование на планшете и мы расскажем тебе всё про рисунок в Фотошопе. Забудь про уроки рисования онлайн и не задавай вопрос "как научиться рисовать?" - у нас ты сможешь бесплатно найти все необходимые материалы.
Так же мы публикуем уроки по 3Д и анимации. При этом не важно используешь ты Krita, SAI, или Illustrator.
2D artist. CG Sketches &amp; Art
#cgspeak #рисование_персонажа #рисование #позы_для_персонажа #обзор_приложения_для_художника</t>
  </si>
  <si>
    <t>https://www.youtube.com/watch?v=pAnETlsqoCM</t>
  </si>
  <si>
    <t>НостальжиПК</t>
  </si>
  <si>
    <t>ПК с АВИТО по цене 2х пачек сока!!</t>
  </si>
  <si>
    <t>11M37S</t>
  </si>
  <si>
    <t>['компьютер', 'пк', 'авито', 'avito', 'сборка', 'pc', 'бу', 'корпус', 'игровая сборка', 'бюджетный', 'бомж', 'дешман', 'дешевый', 'недорогой', 'алиэкспресс', 'aliexpress', 'барахолка', 'видеокарта', 'игровая видеокарта', 'ностальжипк', 'комп с авито', 'пк с авито', 'doom', 'heroes of might and magic 2']</t>
  </si>
  <si>
    <t>Курс «Тестировщик-автоматизатор» в SkillFactory: https://clc.to/FluVNw
По вопросам сотрудничества и рекламе PNCOLEG@yandex.ru
Подпишись на Инстаграм НОСТАЛЬЖИПК !! https://www.instagram.com/nostalgie_pk
Вы у меня капитальные красавчики нашарашили вагоны лайков, я увидел ваш огромный интерес и запилил финальную серию в которой мы прокачаем наш хлам Компьюетр с Avito за 50р, заваривайте валерьянку, успокоительные, погнали!!
Ну а вот вам ссылки если хотите собрать ПОДЕШМАНУ игровой ПК:
!!Если ссылка не открывается, это ADBLCOK блочит, КОПИРУЙТЕ ее в новую вкладку!!
SSD SATA http://ali.pub/4npcwv    
SSD M.2 http://ali.pub/4i73hm  быстрые шопесец!!
радиатор-охлад https://aliclick.shop/r/c/1qrjyhoupequszfr http://ali.pub/4npdgi с RGB!! http://ali.pub/4c9rlq
Сборка на сокет 2011v3
Материнки:
Дешман http://ali.pub/4up4ii RS9 http://alii.pub/5rkgcx https://aliclick.shop/r/c/1qrjxm7b45vcvg3w
Дешман хуанан http://alii.pub/5rckqn 
Рыжая!! http://ali.pub/4nofa2 чипсет попроще, но дешевле) http://ali.pub/5ep0tq 
Huananzhi x99 TF https://aliclick.shop/r/c/1qsezq70bez5rko5 http://ali.pub/5irb8n http://ali.pub/5irbal 
JINGSHA x99 E8I  https://aliclick.shop/r/c/1qrjyiw2pc6psud9
Huananzhi x99 f8 http://ali.pub/5irb5q http://alii.pub/5n7125  
2х процессорная http://ali.pub/5ihhgc http://alii.pub/5puos8 http://ali.pub/4og596
Дешман Комплекты с 2620v3 http://ali.pub/5k9iti http://alii.pub/5lag5e
2630lv3 http://alii.pub/5nogz3 http://alii.pub/5rcolv
покруче мать http://ali.pub/5ir9tw
Процы:
2620v3 http://alii.pub/5rcjz1 http://ali.pub/4q4rve   
2630lv3 http://alii.pub/5rh9ys https://aliclick.shop/r/c/1qrjx7d58oyvr01u
2630v3 http://alii.pub/5rha8i http://ali.pub/5fl6db
2678v3 http://ali.pub/5hybw7 ЦАРЬ КСЕОН!!
2640v3 https://aliclick.shop/r/c/1qrjxbe851g92vlx
2650v3 https://aliclick.shop/r/c/1qrjxcfwr0o64l4k (доступный 10 ядерник)
1650v3 https://aliclick.shop/r/c/1qrjxd4p9qma7ucp !!можно гнать!!
2660v3 http://ali.pub/4ns8q3
Оперативная память DDR4 http://ali.pub/4srovy
DDR4 с RGB http://alii.pub/5r6jvi
Сборка на сокет 2011
ПРОЦЫ
Xeon E5 1620 https://aliclick.shop/r/c/1qrjxtmr2pobx19r
Xeon E5 1650 https://aliclick.shop/r/c/1qrjxqozm0fa15n3 
Xeon E5 2640 http://ali.pub/58raj2
Xeon E5 2650 V2 https://aliclick.shop/r/c/1qrjxv493iib1z9b 
Xeon E5 2689 https://aliclick.shop/r/c/1qrjxrylb85swqr0
Оперативная память DDR3 https://aliclick.shop/r/c/1qrjxnpwxwwr3iii
Комплекты для сборки
Супер Дешман!! c 2620 http://ali.pub/4sl8sa
2630v2 8gb http://ali.pub/5k6qhb 16gb https://aliclick.shop/r/c/1qsiv8hd5tc7w94j
2620v2 https://aliclick.shop/r/c/1qsahtjk499p2wcp http://ali.pub/4i3woi
Среднячок c 2640 http://ali.pub/5kb3un http://ali.pub/4vwxfj http://ali.pub/4ca9gd http://ali.pub/4hn39f
с 2690 http://ali.pub/4g9oo8 http://ali.pub/4g9oie
топчик!! с E5 2689 http://alii.pub/5n5nkg http://ali.pub/4h1zvi http://ali.pub/4q5xxx
Материнки http://alii.pub/5ma5ca http://ali.pub/5j8mm2 http://ali.pub/4ah78i
обновленная версия http://got.by/4qz4rh
ТОП ДЕШМАН https://aliclick.shop/r/c/1qsf0nppe64r1d7l http://ali.pub/56a4p7 http://got.by/4o82zc 
2х процессорная мать http://ali.pub/4dc3lp http://ali.pub/5ip54z http://alii.pub/5rejh3
c 4х каналом!!! http://alii.pub/5rejsd http://alii.pub/5rejq8
======СОКЕТ 1356 УльтраДешман комплект Мать+Проц+Память http://alii.pub/5rejzk
======СОКЕТ 1156 
X3430 http://ali.pub/4alugi X3440 http://ali.pub/45t1jy Х3470 http://ali.pub/5cufgz 
БИЧ комплект Мать+Проц+Память http://alii.pub/5rek8w http://alii.pub/5rekdr
Кулера \ Охлад
Лучший 4 трубки !!СНЕГОВИК!! - https://aliclick.shop/r/c/1qrjxyskbxxulcds https://aliclick.shop/r/c/1qrjy088vzylkf47 
с RGB http://ali.pub/4ak2yf
Дешман на 2 трубки https://aliclick.shop/r/c/1qrjy56qagmbuwvt
Снеговик 6 трубок https://aliclick.shop/r/c/1qrjy5y9slaz723e
Компактный 6трубок http://ali.pub/5inkec 4 трубки http://got.by/34ed09
Супер дешевый кулер https://aliclick.shop/r/c/1qrjy6tmcukujyij
Переходники удлинители кулера корпусные https://aliclick.shop/r/c/1qrjy7tsiok1zd8s https://aliclick.shop/r/c/1qrjy8zcnyu2hqos
Термопасты!! для цпу\гпу
GD900 http://ali.pub/5hy9xm
MX4 https://aliclick.shop/r/c/1qrxj3nv3ynjt9lk (лучше охлаждает)
Видеокарты
Дешман GTX 750 ti http://alii.pub/5rh8l7 https://aliclick.shop/r/c/1qrjykd3dtfm90e5  https://aliclick.shop/r/c/1qrjyl6yil5euo4s
GTX 1050 ti https://aliclick.shop/r/c/1qrjyfncoxr9cugs  
Норм RX 560 https://aliclick.shop/r/c/1qrjyqudvbsw7tbm RX 480 https://aliclick.shop/r/c/1qrjyrqlzmwecpjr
RX 570  https://aliclick.shop/r/c/1qrjymglkecibdnb https://aliclick.shop/r/c/1qrjyn0su677xhlr
ТОП RX 580 https://aliclick.shop/r/c/1qrjyswqayrx7nra  http://ali.pub/5hy8xn
ВатМетр измеритель сколько Ват потребляет ваш ПК по факту!! https://aliclick.shop/r/c/1qrjyuu4bcvwjgi8
Прога для отображения FPS https://fpsmon.com/ru/?afrom=nostalji
Подпишись на ВК https://vk.com/nostalgiepk
Тестировать будем в играх: Сталкер (STALKER), GTA Vice City, Serious Sam 2, Flatout!!</t>
  </si>
  <si>
    <t>https://www.youtube.com/watch?v=9jJ1324VQxk</t>
  </si>
  <si>
    <t>УДАЛЕННЫЙ ДОСТУП к ЭЛЕКТРОСАМОКАТУ Xiaomi M365 | Xiaomi m365 Pro</t>
  </si>
  <si>
    <t>12M41S</t>
  </si>
  <si>
    <t>06m10</t>
  </si>
  <si>
    <t>['xiaomi m365 pro', 'xiaomi m365', 'кастомная прошивка xiaomi m365', 'кастомная прошивка xiaomi m365 pro', 'самокат', 'как разогнать электросамокат', '0day', 'уязвимость нулевого дня', 'взлом xiaomi', 'уязвимость xiaomi', 'bluetooth колонка', 'jbl колонка', 'как заглушить bluetooth колонку', 'mitm', 'mitm bluetooth', 'удаленный доступ', 'пранк', 'электросамокат', 'программирование', 'Xiaomi365', 'crack', 'krack', 'wpa2', 'wpa', 'wifi', 'gsm', 'jammer bluetooth', 'jbl jammer', 'глушилка связи', 'BlueBorne', 'как угнать электросамокат', 'android studio']</t>
  </si>
  <si>
    <t>Курс «Fullstack-разработчик на JavaScript» в SkillFactory: https://clc.to/R-tu5Q 
📣Тест в реальном времени на улице - https://www.youtube.com/watch?v=QUs17Ox8rjM
📢Приложение найдете в моем телеграмме - overbafer1 - https://t.me/overbafer1
🎥 Второй YouTube канал - https://www.youtube.com/c/igorover
--------------------------------
💬 НАШИ Telegram КАНАЛЫ:
📌 overbafer1 личный блог - https://t.me/overbafer1
📌 TESTLAND - https://bit.ly/36vAUkS
📌 LAMERLAND - https://t.me/overlamer1
--------------------------------
👁‍🗨 Паблик - https://vk.com/over_view
--------------------------------
💰 Сотрудничество - https://bit.ly/2nChGY8
--------------------------------
📷Instagram:
https://www.instagram.com/overbafer1
--------------------------------
👁‍🗨 Необычный AliExpress:
https://vk.com/public146011210
--------------------------------
💰 Стать спонсором канала:
https://www.youtube.com/channel/UCspfe9lef7ApJaHQsOcPC1A/join
--------------------------------
💰 Поддержка:
https://www.donationalerts.com/r/igorover
Привет всем!
В этом видео мы поговорим про уязвимость электросамоката Xiaomi Mijia M365 и Xiaomi Mijia m365 PRO.
В интернете я нашел одну статью https://bit.ly/2L79TK9
По информации, опубликованной группой Zimperium zLabs, занимающейся вопросами безопасности, электрический самокат Xiaomi M365 / Xiaomi M365 PRO имеет уязвимость, позволяющую хакерам получить полный дистанционный контроль над транспортным средством, в том числе заставить самокат внезапно ускоряться или тормозить. Причиной исследователи называют процесс авторизации, который осуществляется по Bluetooth.
Так же Zimperium zLabs опубликовали исходный код этого приложения:
Для Andorid - https://bit.ly/3dqanr7
Для iOS - https://bit.ly/2YD6avW
Я решил скомпилировать данное приложение и проверить эту теорию. Правда я ни разу не собирал приложения и даже понятия не имею как это делается.
На помощь пришла статья с linkedin - https://bit.ly/2yo719h
Цитата:
"Being less-that-average capable Android programmer I managed in less than an hour to (here comes the geeky stuff):
* Download and install Android Studio,
* Checkout the GitHub Project
* Inspect the code (safety measure)
* Build and sign WORKING Android apk (had to do some tweaking to fix Android version),
* Install the apk on my Galaxy TAB,
* Run the app,
Have the fun stopping and annoying the bypassing M365 commuters (they were previously notified)."
Если у этого чувака ушел час на то, чтобы понять это и скомпилировать, то чем я хуже?
Результат получился довольно неплохой. Я установил работоспособность версии с Android 8 по Android 10. Перед запуском необходимо активировать Bluetooth и GPS в телефоне.
Результат вы можете увидеть в видео.
А что касается прошивки то кастомная прошивка на Xiaomi Mijia M365 / PRO очень хорошая идея. На сайте сяокат я собрал свою прошивку, установил постоянную мощность движка в 600W, снят рекуперацию, без нее мне лучше, снял лимит на скорость в 35км и разогнал самокат до 32 км в час. Я ставил управление мощностью вместо скорости.
Экспериментируй, правда СНАЧАЛА подготовьте электросамокат Xiaomi m365 к кастомной прошивке. Советую посмотреть видео этого человека
https://www.youtube.com/watch?v=NeMgJ2mxIB4
Он очень подробно все рассказал и по его гайду я и прошивал свой электросамокат Xiaomi Mijia m365.
А файл для тестирования недоработки найдете в моем личном телеграмме.
Всем спасибо!
#электросамокат #xiaomi  #m365  #m365 pro</t>
  </si>
  <si>
    <t>https://www.youtube.com/watch?v=q6eWAT_2vk4</t>
  </si>
  <si>
    <t>[GapNews] Деньги кто-то получит НО // Как блогера Баталова Государство душило</t>
  </si>
  <si>
    <t>10M19S</t>
  </si>
  <si>
    <t>00m29</t>
  </si>
  <si>
    <t>['Экономика', 'юмор', 'события', 'анимация', 'mygap', 'gapnews', 'поддержка.', 'государство', 'бизнес', 'поддержка населения', 'баталов', 'все нормально']</t>
  </si>
  <si>
    <t>Стать Аналитиком Данных можно тут - https://clc.to/SeXa6Q
Где посмотреть ВСЕ меры поддержки населения от правительства.
Исторический спектакль ютубера, о котором вы не слышали. 
На ваших экранах Gap News
Наш Telegram - https://t.me/MyGapTelegram
ССЫЛКИ, о которых шла речь в ролике:
Меры поддержки - http://government.ru/support_measures/ 
Движнов - https://youtu.be/Wc9lBOENEso
База - https://youtu.be/Melc8qcTqdw
-----------------------------------------------
GapHR - http://tiny.cc/GapHRsheet
-----------------------------------------------
#Государство #Поддержка #Экономика #Баталов  #GapNews</t>
  </si>
  <si>
    <t>Луна закрыта для России! [США НАСА] | Новости от Илона Маска и многое другoe</t>
  </si>
  <si>
    <t>11M12S</t>
  </si>
  <si>
    <t>00m27</t>
  </si>
  <si>
    <t>['кикобзор', 'кик', 'обзор', 'kik', 'obzor', 'kikobzor', 'новости', 'дайджест', 'техника', 'наука', 'смартфон', 'apple', 'samsung', 'xiaomi', 'google', 'android', 'ios', 'tesla', 'elon', 'musk', 'техноновости', 'spacex', 'nasa', 'роскосмос', 'космическая война', 'звездные войны', 'лунная миссия', 'луна 2020', 'Наса', 'илон маск', 'чипирование', 'нейролинк', 'киберпанк', 'neuralink', 'стартап']</t>
  </si>
  <si>
    <t>Профессия «Android-разработчик» в SkillFactory: https://clc.to/E5_F8Q 
35% скидки на обучение по промокоду Кик Обзор (до 30.05.2020)
Инстаграм: https://www.instagram.com/kikobzor
Телега с быстрыми новостями: https://t.me/kikobzor
Ролик содержит рекламную интеграцию
Реклама и сотрудничество: info@kikobzor.com
#NASA #Роскосмос #ИлонМаск</t>
  </si>
  <si>
    <t>30.05.2020</t>
  </si>
  <si>
    <t>ПЛОХОЙ КОД - твой ЛУЧШИЙ друг</t>
  </si>
  <si>
    <t>7M57S</t>
  </si>
  <si>
    <t>01m55</t>
  </si>
  <si>
    <t>['айти', 'программирование', 'код', 'плохой', 'говнокод', 'legacy', 'легаси', 'extremecode', 'экстрим код', 'разработка', 'фриланс']</t>
  </si>
  <si>
    <t>Обсуждаем тему плохого кода в айти, также известного как Легаси (Legacy). Узнаем в чем его преимущества, и в чем его боль, ведь в некоторых ситуациях он может сыграть нам на руку.
✅ Специализация Frontend-разработчик от SkillFactory: https://clc.to/EOti3g
Используй промокод ExtremeCode до 15.05.2020 и получи скидку 35%
_____________________________________________________________
💰 Бонусы за спонсорство
https://www.youtube.com/channel/UCBNlINWfd08qgDkUTaUY4_w/join
💜 Discrod: https://dscrd.in/extremecode_from_youtube
🖤 Telegram: https://t.me/extremecode_chat
💙 VK: https://vk.com/extremecodetv
🧡 Insta: https://www.instagram.com/_extremecode
🤎 GitHub: https://github.com/extremecodetv
💚 StoryLand: https://storyland.mobi/</t>
  </si>
  <si>
    <t>https://www.youtube.com/watch?v=XmCAGUo5k70</t>
  </si>
  <si>
    <t>Объектно ориентированное программирование в Python за 10 минут!</t>
  </si>
  <si>
    <t>12M56S</t>
  </si>
  <si>
    <t>05m50</t>
  </si>
  <si>
    <t>['объектно ориентированное программирование', 'ООП', 'OOP', 'программист', 'основы программирования', 'функциональное программирование', 'java', 'C++', 'лоу-левел', 'системное программирование', 'web', 'javascript', 'джава', 'js', 'как стать программистом', 'python', 'go', 'rust', 'как создавать софт', 'низкоуровневое программирование', 'geekbrains', 'javarush', 'html', 'css', 'computer science', 'cs', 'компьютерные науки', 'с нуля', 'хауди хо']</t>
  </si>
  <si>
    <t>ООП простым языком с примерами на Python.
Поймет каждый.
Курс «Python для веб-разработки» в SkillFactory: https://clc.to/E5B_QQ
🆇 Ссылки из видео 🆇
𝟭: Урок по ООП в Python: https://proglib.io/p/python-oop/
🔵 Наш TELEGRAM: https://t.me/howdyho_official
Наш ВК: https://www.vk.com/howdyho_net
Сотрудничество https://vk.com/topic-84392011_33285530
💗 Музыка предоставлена YouTube Audio Library.</t>
  </si>
  <si>
    <t>https://www.youtube.com/watch?v=aEOSBkzNImw</t>
  </si>
  <si>
    <t>ООП 22 Полиморфизм в Python. Polymorphism python</t>
  </si>
  <si>
    <t>06m32</t>
  </si>
  <si>
    <t>['полиморфизм', 'ооп python', 'ооп', 'python', 'уроки python', 'python 3', 'python programming', 'питон уроки', 'уроки пайтон', 'полиморфизм python', 'полиморфизм python пример', 'python полиморфизм', 'python class полиморфизм', 'ооп полиморфизм python', 'python классы полиморфизм', 'полиморфизм python 3', 'полиморфизм в ооп', 'полиморфизм значение', 'полиморфизм в python', 'python ооп учебник', 'python егоров', 'python учитель', 'python самоучитель', 'Polymorphism python', 'python polymorphism', 'polymorphism in python']</t>
  </si>
  <si>
    <t>https://stepik.org/course/72969/promo
Записывайся на курс на Stepic по ООП, где найдешь много практических задач
Стать спонсором канала и получить доступ к дополнительным материалам по Python
https://www.youtube.com/channel/UCMcC_43zGHttf9bY-xJOTwA/join
https://boosty.to/egoroff_channel
https://www.patreon.com/artem_egorov
http://egoroffartem.pythonanywhere.com/course/oop-python/polimorfizm-v-python
Методы экземпляра. Аргумент self
https://youtu.be/Gnt7abcf4_M
Декоратор Property
https://youtu.be/qA1fUZevVxU
Декораторы в Python
https://youtu.be/Va-ovLxHmus
https://youtu.be/0Owmz8VucBk
Инициализация объекта. Метод init
https://youtu.be/Z8o7eBhgzKg
Публичные, приватные, защищенные атрибуты и методы
Полиморфизм в объектно-ориентированном программировании – это возможность обработки разных типов данных, то есть принадлежащих к разным классам, с помощью  одного и того же имени метода. Мы делаем у разных классов метод с одинаковым названием. С виду после этого у разных объектов будет вызываться один и тот же метод, но при этом логика реализации самого метода в разных классах будет своя
Object-Oriented Programming (OOP) in Python 3
http://egoroffartem.pythonanywhere.com/course/oop-python/praktika-sozdanie-klassa-i-ego-metodov
https://stepik.org/course/63085/promo
Курс на степике 
Все видео этого курса можете найти на сайте
http://egoroffartem.pythonanywhere.com/course/python
или в Вк
https://vk.com/videos-177962775?section=album_1
Если кому нужна помощь, предлагаю индивидуальные занятия. Подробнее пишите в личку в вк
https://vk.com/artem_egoroff
https://vk.com/python.study
В данном группе можете найти информацию о новых видео и задать вопросы</t>
  </si>
  <si>
    <t>https://www.youtube.com/watch?v=IvEMY7wvzBE</t>
  </si>
  <si>
    <t>ПЕРЕДЕЛЫВАЕМ НОУТБУК в МОНОБЛОК / РЕКЛАМНЫЙ СТЕНД</t>
  </si>
  <si>
    <t>48M56S</t>
  </si>
  <si>
    <t>05m04</t>
  </si>
  <si>
    <t>['notebook-31', 'ремонт', 'ноутбуков', 'Владислав', 'Фирсов', 'ноутбук31', 'переделка', 'моноблок', 'рекламный стенд']</t>
  </si>
  <si>
    <t>Курс «Java-разработка» в SkillFactory: https://clc.to/eUeyYQ 
35% скидки на обучение по промокоду Notebook-31 (до 30.05.2020)
------------------------------------------
Всем привет, дорогие друзья!
После недавнего видео про переделку ноутбука в системный блок подписчики меня просили сделать моноблок. 
Я долго думал, как этот проект реализовать, чтобы было интересно и небесполезно.
В сегодняшнем видео я постараюсь это сделать.
В этот раз техническое задание следующее:
- Нужно сделать работу так, чтобы вся эта конструкция собиралась и разбиралась;
- Максимально по заводскому;
- Была польза от проделанного;
Репосты и подписка лучшая благодарность за видео!)) 
Приятного просмотра!
-------------------------------------------
Подпишись на наш канал: https://www.youtube.com/notebook-31/?sub_confirmation=1
---------------------------------------
Узнайте актуальную информацию посетив наш сайт: http://notebook-31.ru/
ПОДДЕРЖАТЬ АВТОРА:
Карта СБЕРБАНК:
4276-1609-5032-7206
ФИРСОВ В.В. 
-----------------------------------------
Донат с сообщением notebook-31: 
https://www.donationalerts.com/r/notebook31
--------------------------------------------------------------------
НАШИ КОНТАКТЫ или СВЯЗЬ:
INSTAGRAM: https://www.instagram.com/notebook_31/
Наш сайт: http://notebook-31.ru/
Группа ВК: https://vk.com/kompnotebook
--------------------------------------------------------------------
Реклама на канале: firsovlad@gmail.com
#notebook31 #ПЕРЕДЕЛКА #моноблок</t>
  </si>
  <si>
    <t>Пишем игру 2048 на Python Pygame. Часть 12. Делаем конечную заставку</t>
  </si>
  <si>
    <t>12M47S</t>
  </si>
  <si>
    <t>02m45</t>
  </si>
  <si>
    <t>['pygame', 'python', 'pygame tutorial', 'pygame установка', 'pygame обучение', 'pygame игры', 'pygame уроки', 'разработка игр', 'как создать игру', 'создание игры python', 'python игры', 'python создание игры', 'Программирование', 'Программирование python', 'Программирование Pygame', 'Программирование игр', 'Создание игр', 'Как создать компьтерную игру', 'Компьютерная игра', 'Дисплей компьютерной игры', 'Дисплей в Pygame', 'Pygame', 'Python', 'Игровой цикл', 'game development', 'videogames', 'pygame game', 'pygame project']</t>
  </si>
  <si>
    <t>Стать спонсором канала и получить доступ к дополнительным материалам по Python
https://www.youtube.com/channel/UCMcC_43zGHttf9bY-xJOTwA/join
https://boosty.to/egoroff_channel
https://www.patreon.com/artem_egorov
http://egoroffartem.pythonanywhere.com/course/pygame/pishem-igru-2048-na-python-pygame-chast-12
Создадим свой аналог легендарной игры 2048. В процессе написания игры 2048 мы затронем такие темы программирования как:
- одномерные и двумерные списки;
- создание функций;
- тестирование программ при помощи unittest;
- модуль pygame и графические объекты;
- импорты своих модулей в python;
- обработка событий;
- работа с базами данных.
Поддержать проект
https://www.youtube.com/channel/UCMcC_43zGHttf9bY-xJOTwA/join
Как установить python
https://www.youtube.com/watch?v=IU4-19ofajg
Как установить pygame
https://youtu.be/evjpa3v22-U
Вложенные списки
https://youtu.be/0qtLrRm36J0
Функции (def). Определение и вызов функции
https://youtu.be/DJAlfolEv9A
Основной плейлист по Python
https://www.youtube.com/playlist?list=PLQAt0m1f9OHvv2wxPGSCWjgy1qER_FvB6
Программирование для детей и взрослых
Python создаем программы и игры
Все видео этого курса можете найти на сайте
http://egoroffartem.pythonanywhere.com/course/python/
http://egoroffartem.pythonanywhere.com/course/pygame/
Если кому нужна помощь, предлагаю индивидуальные занятия. Подробнее пишите в личку в вк
https://vk.com/artem_egoroff
https://vk.com/python.study
В данном группе можете найти информацию о новых видео и задать вопросы</t>
  </si>
  <si>
    <t>Бильярд и взаимно простые числа.</t>
  </si>
  <si>
    <t>11M7S</t>
  </si>
  <si>
    <t>00m30</t>
  </si>
  <si>
    <t>['математика', 'НОД', 'НОК', 'фрактал']</t>
  </si>
  <si>
    <t>Статья на Дзен с исходниками
https://zen.yandex.ru/media/id/5d9846210ce57b00ae024387/abstraktnye-uzory-i-vzaimno-prostye-chisla-5eca64b131092d04634de7f9
--------------------------------------------
Ссылка на первую статью на Хабре,  из которой взял идею.
https://habr.com/ru/post/194406/
-------------------------------------------------
Профессия «Data Scientist» в SkillFactory: https://clc.to/bVp5wg
Получите 35%* скидки по промокоду Foo52ru (до 31 мая 2020).
-------------------------------------------------
Выражаю благодарность тем, кто поддерживает меня финансами.
Теперь в роликах буду их упоминать.
Можно оформить подписку (от 70 руб) на  https://boosty.to/foo52ru
Разовая поддержка:
Мой кошелёк на ЮMoney (яндекс-деньги) для желающих мотивировать меня.
https://yoomoney.ru/to/410015923132794
карта ВТБ 5368 2900 0358 1248
карта Сбербанк  4276 8420 1452 9089  ( Юлия )
карта Промсвязьбанк  5164 7300 0695 8113
Если хотите попасть в титры при переводе пишите комментарий с именем.
-------------------------------------------------
Какая профессия занимает первое место в рейтинге самых востребованных 2020 года? Это Data Scientist.
Даже если вы никогда не видели Data Scientist’а вживую, вы точно сталкивались с результатами его работы. Когда камера вашего смартфона распознает лицо и фокусируется на нем, над этим поработали специалисты по данным. Если вы пользуетесь голосовым набором текста — тут тоже они старались. Даже когда вы проходите проверку на «человечность» на веб-сайте, за этим стоят мастера Data Science.
И если вы задумываетесь о смене профессии, то сфера Data Scienсе — оптимальный вариант.
В онлайн-школе SkillFactory запустили новый курс «Профессия Data Science», пройдя который вы будете обладать знаниями и навыками специалиста уровня Middle и рассчитывать на среднюю зарплату по отрасли.
Специализация оптимально подойдет аналитикам, маркетологам, разработчикам и другим специалистам из IT: все они освоят блок по Python, пройдут модуль математики и статистики для Data Science, изучитат Machine Learning, Deep Learning, Data Engineering и познакомятся с нейронными сетями.
Важный нюанс — в SkillFactory создали своеобразный карьерный центр, специалисты которого помогут вам оформить резюме и начать проходить собеседования.  А успешным выпускникам гарантировано трудоустройство.
Сейчас в SkillFactory проходит большая распродажа со скидками целых 50% (с 19.05 до 25.05)!
Но не расстраивайтесь, если на распродажу не успеваете - до конца месяца по промокоду Foo52ru вы получите 35% скидку (назовите промокод менеджеру при оформлении заявки).
Узнайте больше о программе обучения по ссылке в описании.</t>
  </si>
  <si>
    <t>Foo52ru</t>
  </si>
  <si>
    <t>31.05.2020</t>
  </si>
  <si>
    <t>https://www.youtube.com/watch?v=QQZmDWnV618</t>
  </si>
  <si>
    <t>ЯЗЫК ЯЗЫКОВ! / Всё про C++ и разработку игр / Интервью с Lead Core Developer World of Tanks Blitz</t>
  </si>
  <si>
    <t>3H11M23S</t>
  </si>
  <si>
    <t>07m33</t>
  </si>
  <si>
    <t>['itbeard', 'айтиборода', 'айти борода', 'айти', 'it борода', 'программирование', 'разработка', 'разработчик', 'программист', 'wargaming', 'разработка игр', 'си плюс плюс', 'с++', 'wot', 'wot blitz', 'world of tanks blitz', 'как делают игры', 'triple-a', 'триппл эй', 'как делают танк', 'как делают танки', 'леоднид чайка', 'очень длинное интервью']</t>
  </si>
  <si>
    <t>Курс «Python для веб-разработки» в SkillFactory: https://clc.to/MPuCLQ
Самый долгожданный выпуск про C++ уже на канале! В гостях Lead Core Developer World of Tanks Blitz из компании Wargaming- Леонид Чайка. 
Мы проговорили без малого три часа, и вам есть что почерпнуть из этого интервью: история становления обычного парня, который не хватал звезд с неба; детальный разбор языка c++ и сфер его применения; разработка игр от 2D-Марио до Triple-A "World of Tanks"! И это далеко не все затронутые темы 😊
Так что, заваривайте чаинский/кофеинский - будет интересно 😉
Лёня VK: https://vk.com/leanid_chaika
Емйл Лёни для связи: leanid.chaika@gmail.com
Аудио-версия выпуска: https://bit.ly/3dWWSzg
Материалы из выпуска: https://t.me/itbeard/374
______________________________ 
АЙТИБОРОДА В ИНТЕРНЕТЕ: 
 🔹 Сайт -  https://itbeard.com
 🔹 YouTube - https://www.youtube.com/itbeard
 🔹 SoundCloud - https://soundcloud.com/itbeard 
 🔹 Discord - https://s.itbeard.com/discord
 🔹 Telegram - https://t.me/itbeard 
 🔹 Instagram - https://instagram.com/itbeard
 🔸 Стать спонсором - https://www.youtube.com/itbeard/join
______________________________
00:00 - Начало
01:30 - Про детство и школьные годы и университет
07:33 - РЕКЛАМА
09:35 - Учёба в университете и первая работа
34:40 - Что такое игровой движок
38:03 - Первая игра
38:33 - Работа в стартапе
40:55 - Жесткое выгорание
44:43 - Про работу Wargaming
53:43 - Начало про С++: история, релизы, стандарт
1:01:55 - Про сборку мусора и уровни абстракций
1:06:09 - Зачем нужен C++ если есть C
1:11:50 - Про концепции в C++
1:18:15 - Про название языка
1:18:48 - Что можно писать на C++ и чем он хорош
1:21:20 - Про работу сборщика мусора
1:23:22 - Особенности кодирования на C++
1:25:38 - Про паттерны и недостатки языка
1:32:22 - Популярные библиотеки и фреймворки C++
1:37:20 - Стандартная библиотека C++
1:39:05 - Про ORM и SQL Lite
1:40:30 - Пакетные менеджеры - vcpkg
1:43:26 - ПО для работы на плюсах: IDE, vim, Emacs И другие программы
1:59:05 - Рекомендации по литературы по C++ 
2:19:40 - Про разработку игр подробнее (gamedev) - из чего состоит игра
2:27:50 - Про особенности разработки крупных игр, сетевое взаимодействие и ключевые особенности
2:38:30 - Разница игр Triple-A и казуальных игр
2:41:10 - Что нужно знать, что бы войти в геймдев: математика, алгоритмы, сети и т.д.
2:49:00 - Совет себе 15 лет назад
2:49:52 - БЛИЦ
3:09:32 - КОНКУРС
#айтиборода #ityoutubersru #cpp</t>
  </si>
  <si>
    <t>https://www.youtube.com/watch?v=TiT5LBuQY-0</t>
  </si>
  <si>
    <t>Китай запретит Apple | Классный электробайк и другие новости</t>
  </si>
  <si>
    <t>10M21S</t>
  </si>
  <si>
    <t>00m40</t>
  </si>
  <si>
    <t>['кикобзор', 'кик', 'обзор', 'kik', 'obzor', 'kikobzor', 'новости', 'дайджест', 'техника', 'наука', 'смартфон', 'apple', 'samsung', 'xiaomi', 'google', 'android', 'ios', 'tesla', 'elon', 'musk', 'техноновости', 'huawei', 'trump vs huawei', 'apple vs huawei', 'санкции', 'apple запретят', 'китай против apple', 'айфон китай запрет', 'роботы', 'новости робототехники', 'космос', 'хаббл', 'джеймс уебб', 'телескоп', 'мотоцикл', 'стартап', 'касперский', 'Kaspersky Security Cloud']</t>
  </si>
  <si>
    <t>Профессия «Fullstack-разработчик на JavaScript» в SkillFactory: https://clc.to/_jylGA 
35% скидки на обучение по промокоду Кик Обзор (до 30.05.2020)
Инстаграм: https://www.instagram.com/kikobzor
Телега с быстрыми новостями: https://t.me/kikobzor
Видео содержит рекламную интеграцию.
Реклама и сотрудничество: info@kikobzor.com
#Apple #Huawei #Санкции</t>
  </si>
  <si>
    <t>Новые процессоры Intel Core i9-10900K и i5-10600K - первые тесты</t>
  </si>
  <si>
    <t>7M53S</t>
  </si>
  <si>
    <t>07m02</t>
  </si>
  <si>
    <t>['Intel Core i5-10600K', 'Intel Core i9-10900K', 'какой процессор выбрать']</t>
  </si>
  <si>
    <t>Пройди «Python для веб-разработки» на SkillFactory 
https://clc.to/lptwmg 
Код на скидку (до 31.05.2020): PRO20202
Друзья, по не зависящим от нас причинам, мы не можем сегодня опубликовать наш собственный тест новенького процессора Intel Core i9 10900K, ждите его на днях. Там же будет тест стриминга и наш опыт разгона, так что, я надеюсь, что вы захотите это видео посмотреть. Сегодня же мы пройдемся по самому примечательному из того, что опубликовали наши коллеги из забугорных СМИ т.е. по чужим тестам новых процессоров  Intel Core i9-10900K и Intel Core i5-10600K против AMD Ryzen 9 3900X, Ryzen 7 3700X, Ryzen 7 3600X и других процессоров.
НАШИ СОЦСЕТИ
https://t.me/prohitec
https://vk.com/prohitec
https://facebook.com/prohitec
https://instagram.com/pro_hitech
Удивите Яндекс, подпишитесь на нас в Эфире:
https://yandex.ru/efir?stream_active=blogger&amp;stream_publisher=ugc_channel_16159151835919237531</t>
  </si>
  <si>
    <t>PRO20202</t>
  </si>
  <si>
    <t>https://www.youtube.com/watch?v=b1xRVq7NDTY</t>
  </si>
  <si>
    <t>ТОП 5 изобретателей 2020 и их невероятные изобретения!</t>
  </si>
  <si>
    <t>7M50S</t>
  </si>
  <si>
    <t>03m05</t>
  </si>
  <si>
    <t>['невероятные изобретения', 'невероятные изобретения которые находятся на другом уровне', 'невероятные изобретения своими руками', 'невероятные изобретения 2020', 'невероятные изобретения которые взорвут ваш мозг', 'изобретения своими руками', 'самоделки', 'изобретения адама сэвиджа', 'изобретения 2020', 'изобретатели 80 уровня', 'самые крутые изобретения', 'крутые изобретения', 'изобретения которые изменят мир', 'технологии', 'техника', 'интересные факты', 'удивительные факты', 'обзор', 'новые технологии', 'изобретения']</t>
  </si>
  <si>
    <t>«Профессия Data Scientist» в SkillFactory: https://clc.to/o_FRTA 
35% скидки на обучение по промокоду PRO роботов (до 30.05.2020)
ТОП 5 изобретателей 2020 и их невероятные изобретения! Самые невероятные изобретения и их безумные изобретатели 80 уровня. ТОП 5 изобретателей самоучек. ТОП 10 невероятные изобретения которые находятся на другом уровне. Невероятные изобретения своими руками. Невероятные изобретения 2020. 
Каждому поколению нужны великие изобретатели. Желательно немного безумные, такие, которые ни за что не остановятся, чей ум и творческие способности могут превратить вещи из комиксов и научной фантастики в абсолютно реальные. И сегодня мы вам расскажем не про Илона Маска, про него вы и так все знаете, но про 5 других невероятных изобретателей нашего времени! 
Вы увидите невероятные изобретения, которые взорвут ваш мозг от Джеймса Брутона, совершенно безумные изобретения в домашних условиях от Колина Фёрза, изобретения, которые изменят мир от Ива Росси и Ричарда Браунинга, а также самые крутые изобретения Адама Сэвиджа. 
#изобретения #самоделки #ityoutubersru 
PRO Роботов — не просто канал про роботов и технологии будущего, нас интересует наука, техника, новые технологии и робототехника во всех проявлениях, новости науки, новости технологий, новости науки и технологий, так что в будущем возможно расширение тем для выпусков. На сегодня наш влог просто рассказывает о сложных вещах, следит за новостями, делает обзоры выставок, конференций и мероприятий, где главные действующие лица - роботы! Подписывайтесь на канал, ставьте лайк видео и присоединяйтесь к нам в социальных сетях: ВКонтакте: https://vk.com/prorobotov Instagram: https://www.instagram.com/prorobotov Дзен: https://zen.yandex.ru/id/5aa79fd74bf161075bd1e340 Telegram: https://t.me/PROrobotov Facebook: https://www.facebook.com/groups/PROrobotov</t>
  </si>
  <si>
    <t>https://www.youtube.com/watch?v=byK14PnYHVU</t>
  </si>
  <si>
    <t>💰 Инвестиционный портфель в Тинькофф Инвестиции. Растет пассивный доход!</t>
  </si>
  <si>
    <t>16M16S</t>
  </si>
  <si>
    <t>['инвестиции', 'тинькофф инвестиции', 'дивидендные акции', 'куда вкладывать деньги', 'фондовый рынок', 'дивиденды', 'деньги вложение', 'инвестиции в акции', 'инвестиционный портфель', 'заработок в интернете', 'куда инвестировать', 'акция купить', 'покупка акций', 'какие акции купить', 'где купить акции', 'инвестирование в акции', 'вкладывать деньги', 'инвестировать деньги', 'акции', 'акции купить', 'пассивный доход', 'вложение заработок', 'инвестор', 'инвестирование', 'инвестиции 2020', 'дивиденды 2020', 'финансовая независимость']</t>
  </si>
  <si>
    <t>Курс «Аналитик данных» в SkillFactory:  https://clc.to/oFt2sQ 
35% скидки на обучение по промокоду Миша инвестирует (до 15.06.2020)
Инвестиционный портфель увеличивается на 22 тыс. рублей и позволяет купить акции двух американских компаний которые регулярно выплачивают дивиденд и тем самым создают пассивный доход.
Инвестиционный портфель акций в Тинькофф Инвестициях
Покупка дивидендных акций компаний. Вкладываю деньги в фондовый рынок США.
Пассивный доход из дивидендов и инвестиций 2020 года. Куда вкладывать деньги.
Портфель инвестора. 
Контакты инвестора
По всем вопросам: puskkirov@yandex.ru
Группа ВК: https://vk.com/mhinvest
Больше информации: https://boosty.to/invest
Инвестируй вместе со мной через Тинькофф Инвестиции: https://vk.cc/9qhaBp
Дебетовая карта для быстрого пополнения и вывода средств Тинькофф Black: https://vk.cc/9qhbxj
Тинькофф Platinum: https://vk.cc/9QyP0O
Тинькофф Drive: https://vk.cc/asf8fj
ПОЛЕЗНОЕ ДЛЯ ИНВЕСТОРА
💸 Эта игра сделает из тебя ИНВЕСТОРА! https://youtu.be/fqY9tSIvIgA
🔒5 СЕКРЕТОВ УСПЕШНЫХ ИНВЕСТОРОВ! https://youtu.be/kyHktZ0a9qI
🎓 Как научиться инвестировать в акции? https://youtu.be/7Pa_AJn6xUg
👑 Тинькофф Инвестиции ПРЕМИУМ. Отзыв на САМЫЙ ДОРОГОЙ ТАРИФ! https://youtu.be/iAwjZbFRjXw
💬 Почему выбрал ТИНЬКОФФ ИНВЕСТИЦИИ? Отзыв после 1 года инвестирования. - https://youtu.be/6At7Ds1K5JU
🚫 ТОП 8 причин НЕ инвестировать в российские акции https://youtu.be/G-QS2OL6aaM
😨 ТОП 8 ОШИБОК ИНВЕСТОРА - https://youtu.be/C9Yxgs_9k_8
🎬 ТОП 10 ФИЛЬМОВ ДЛЯ ИНВЕСТОРА - https://youtu.be/sxsrvekwimQ
КАКИЕ АКЦИИ КУПИТЬ
💼 ИНВЕСТИЦИОННЫЙ ПОРТФЕЛЬ УОРРЕНА БАФФЕТТА НА 2020 ГОД! https://youtu.be/7vTDC6_wo-E
💼 ИНВЕСТИЦИОННЫЙ ПОРТФЕЛЬ БИЛЛА ГЕЙТСА НА 2020 ГОД! https://youtu.be/kxV2jFtwc_k
💼 ИНВЕСТИЦИОННЫЙ ПОРТФЕЛЬ ПИТЕРА ЛИНЧА НА 2020 ГОД! https://youtu.be/jydBPBh-650
👑 64 ДИВИДЕНДНЫХ АРИСТОКРАТОВ США В 2020 ГОДУ https://youtu.be/wobFzNCvSAY
👑 ТОП 5 ДИВИДЕНДНЫХ АРИСТОКРАТОВ В РОССИИ 2020 ГОДУ https://youtu.be/Mnt26wzTExc
⚫️ Инвестиции в нефтяные компании: IPO, дивиденды, перспективы https://youtu.be/azXqaMiIdT4
🔎 Куда инвестировать до 100 000 рублей? https://youtu.be/m0I_3weqcBw
ИНВЕСТОР
💡 Аналитика, инвестиционный портфель, события в режиме реального времени! https://youtu.be/ULyIgXcvdRw
📝 МИША, КЕМ ТЫ РАБОТАЕШЬ? https://youtu.be/yh21rXmOILQ
Плейлисты: 
Инвестиционный портфель - https://goo.su/0pLQ
Купить акции - https://goo.su/0PlQ
Полезное для инвестора - https://goo.su/0plr
Новости из мира инвестиций - https://goo.su/0PlR
Информация о инвесторе - https://goo.su/0pls
Канал - Миша инвестирует
Инвестирую в акции через Тинькофф Инвестиции.
Покупаю дивидендные акции с целью получения пассивного дохода.
Инвестиционный портфель и отчет о изменениях в еженедельном режиме публикую на канале.
Также Вы можете найти информацию:
Куда вкладывать деньги?
Как заработать в интернете?
Какие акции покупать?
Как получить пассивный доход?
Где купить акции?
Куда инвестировать?
Цель 2019 года - 2 500 000 рублей.
Цель 2020 года - 3 700 000 рублей.
Цель 2029 года - 20 000 000 рублей.
Цель жизни: $1 000 000
#Инвестиции #Акции #ТинькоффИнвестиции #ПассивныйДоход #ПокупкаАкций #Инвестирование</t>
  </si>
  <si>
    <t>Миша</t>
  </si>
  <si>
    <t>15.06.2020</t>
  </si>
  <si>
    <t>Куда катится программирование и что делать новичкам.</t>
  </si>
  <si>
    <t>8M34S</t>
  </si>
  <si>
    <t>02m40</t>
  </si>
  <si>
    <t>['как стать программистом']</t>
  </si>
  <si>
    <t>Если программированию можно обучиться по ютубу за 3 месяца, то что это говорит о професси? Может быть мы находимся на пике? Как быть джуну, как побороть конкуренцию?
Курс «Python для веб-разработки» в SkillFactory: https://clc.to/4QewCQ 
Промокод SSV2020 действует до конца мая 2020 года
Поддержи канал! https://seniorsoftwarevlogger.com/support
Рекомендуем 👍 https://seniorsoftwarevlogger.com/recommend
Телеграм: https://t.me/seniorsoftwarevlogger
Инстаграм: https://instagram.com/seniorsoftwarevlogger
Senior Software Vlogger — канал о жизни людей в айти и интересных фактах. Написание кода, интервью с программистами, переезд на ПМЖ в другие страны, лайфхаки профессии.
#программирование #ityoutubersru</t>
  </si>
  <si>
    <t>SSV202</t>
  </si>
  <si>
    <t>INDY TRAVEL. Жизнь, как сериал</t>
  </si>
  <si>
    <t>Пхукет выходит из изоляции! Скидки и цены после карантина. Таиланд 2020</t>
  </si>
  <si>
    <t>20M33S</t>
  </si>
  <si>
    <t>06m11</t>
  </si>
  <si>
    <t>nan</t>
  </si>
  <si>
    <t>Выбирайте курс в онлайн-школе SkillFactory: https://clc.to/JoGyxg 
35% скидки на обучение по промокоду INDY TRAVEL (до 30.05.2020)
Подарок! 52$ при первом бронировании на Airbnb: https://clck.ru/MNVgF
*Задать вопрос по Таиланду и ЮВА: http://indytravel.ru/
*Экскурсии на Пхукете - Пхукет Чип Тур: http://www.phuket-cheap-tour.ru/2/
*Купить квартиры, виллы на Пхукете: http://optima-phuket.ru/4
00:00 Пляж Ао Йон
00:35 - Пляжные рестораны и кафе
02:20 - Где купить аксессуары для компьютерной техники на Пхукете?
03:55 - В бассейне с Лерой и Лёхой!
07:31 - Central Festival
13:00 - Пляж Камала
13:52 - Русское кафе на пляже Найхарн
17:56 - Saphan Hin Park
Пхукет выходит из изоляции! Скидки и цены после карантина. Таиланд 2020
-----------------------------------------------------------------------------------------------
Другие наши проекты:
*Канал Болталка: https://www.youtube.com/channel/UCoQTw9XA6rp8Ip-j5g2TkiA
Хотите помочь материально?  http://www.donationalerts.ru/r/indytravel
---- Мы в соцсетях:  -----------------------------------
Макс:  https://www.instagram.com/indytravel/
Лера:  https://www.instagram.com/valerybedz/
Леха:  https://www.instagram.com/a.shelove/
Паблик вКонтакте: https://vk.com/indytravel
На что мы снимаем: Sony x3000 и Sony a6400
-------------------------------------------------------------------------------------------------------------</t>
  </si>
  <si>
    <t>ТЕПЕРЬ Я ОДИН НА ОСТРОВЕ БАЛИ. КУДА ЕХАТЬ? ЧТО ДЕЛАТЬ?</t>
  </si>
  <si>
    <t>14M54S</t>
  </si>
  <si>
    <t>04m55</t>
  </si>
  <si>
    <t>Путешествия и события</t>
  </si>
  <si>
    <t>['dream and travel', 'дрим тревел', 'дрим энд тревел', 'туристы на бали', 'своим ходом', 'своим ходом бали', 'карантин на бали', 'карантин', 'остров бали', 'изоляция', 'один на бали', 'почему один на бали', 'путешествие по бали', 'остров', 'канал о путешествиях', 'дом 2 на бали', 'что произошло']</t>
  </si>
  <si>
    <t>ТЕПЕРЬ Я ОДИН НА ОСТРОВЕ БАЛИ. КУДА ЕХАТЬ? ЧТО ДЕЛАТЬ?
Выбирайте курс в онлайн-школе SkillFactory: https://clc.to/DQv57w 
35% скидки на обучение по промокоду DREAM AND TRAVEL (до 31.05.2020)
--------------------------------------Локации из видео --------------------------------------
1. Рисовые террасы Jatiluwih https://g.page/jatiluwih-rice-terraces?share
2. Водопад Leke Leke - https://goo.gl/maps/JZtqtu6z59cDj9VQ8
3. Umah Pizza - https://g.page/UmahPizza?share
4. Маяк - https://goo.gl/maps/3khEdcQAmFKqyVAGA
------------------------------------------------------------------------------------------------------------
★Instagram Вали https://www.instagram.com/pazvalli/
★Instagram Сергея https://www.instagram.com/puzzleprof/
------------------------------------------------------------------------------------------------------------
★Купить авторский курс Сергея по съемке и монтажу - https://dream-n-travel.ru/
★Реклама и сотрудничество - puzzlepro.job@gmail.com
------------------------------------------------------------------------------------------------------------
Мы путешественники из Беларуси Сергей и Валя. Уже больше 4 лет мы активно путешествуем по разным странам, и снимаем об этом видео. 
Мы расскажем вам как сэкономить в путешествии, покажем настоящую жизнь в путешествиях, расскажем как отправиться впервые в путешествие своим ходом. 
На нашем канале о путешествиях ты можешь найти, как видео из тропических стран: Тайланд, Индонезия, Вьетнам, Малайзия, Китай, Шри-Ланка, так и видео из стран Средней Азии. На канале о путешествиях DREAM AND TRAVEL ты можешь найти обзоры таких популярных курортов, как Паттайя, Пхукет, Самуи, Нячанг, Бали, так и менее популярные маршруты по Индонезии на остров Ломбок, Ява, по Вьетнаму - Дананг, по Тайланду - острова Панган и Тао. 
И не важно ты любишь путешествовать самостоятельно или по путевке - на нашем канале есть информация для разных категорий туристов.
Обзоры цен, кафе, ресторанов, как и где забронировать жилье в разных страна  - все это ты найдешь на канале DREAM AND TRAVEL!</t>
  </si>
  <si>
    <t>https://www.youtube.com/watch?v=OenBjoRipN4</t>
  </si>
  <si>
    <t>ООП 20 Магический метод __bool__ Правдивость объектов в Python</t>
  </si>
  <si>
    <t>9M48S</t>
  </si>
  <si>
    <t>04m40</t>
  </si>
  <si>
    <t>['dunder methods', 'python magic method', 'python magic методы', 'python dunder methods', 'python', 'python tutorial', 'python double underscore', 'python двойное подчеркивание', 'что значат подчеркивания в python', 'подчеркивание в python', 'python ооп', 'ооп на python', 'основы ооп python', 'ооп в python', 'ооп в python 3', 'основные принципы ооп python', 'ООП в Python', 'Классы в Python', 'ООП', 'ООП в питон', 'Python', 'python __bool__', 'python bool', 'python bool dunder', 'python truthy and falsey']</t>
  </si>
  <si>
    <t>https://stepik.org/course/72969/promo
Записывайся на курс на Stepic по ООП, где найдешь много практических задач
Стать спонсором канала и получить доступ к дополнительным материалам по Python
https://www.youtube.com/channel/UCMcC_43zGHttf9bY-xJOTwA/join
https://boosty.to/egoroff_channel
https://www.patreon.com/artem_egorov
http://egoroffartem.pythonanywhere.com/course/oop-python/magicheskij-metod-__bool__
Логический тип Bool. Операции сравнения
https://youtu.be/vLgf3wJzmAg
Магические методы __len__ и __abs__
https://youtu.be/ZuzoYcS9xv8
Методы экземпляра. Аргумент self
https://youtu.be/Gnt7abcf4_M
https://youtu.be/0Owmz8VucBk
Инициализация объекта. Метод init
Магический метод __bool__ Правдивость объектов в Python
В python любой объект имеет свойство правдивости: принадлежит либо к истине, либо ко лжи. Магический метод __bool__ определяет к какому именно значению будет принадлежать ваш экземпляр класса
Object-Oriented Programming (OOP) in Python 3
http://egoroffartem.pythonanywhere.com/course/oop-python/praktika-sozdanie-klassa-i-ego-metodov
https://stepik.org/course/63085/promo
Курс на степике 
Все видео этого курса можете найти на сайте
http://egoroffartem.pythonanywhere.com/course/python
или в Вк
https://vk.com/videos-177962775?section=album_1
Если кому нужна помощь, предлагаю индивидуальные занятия. Подробнее пишите в личку в вк
https://vk.com/artem_egoroff
https://vk.com/python.study
В данном группе можете найти информацию о новых видео и задать вопросы</t>
  </si>
  <si>
    <t>https://www.youtube.com/watch?v=9v-09FSc2gA</t>
  </si>
  <si>
    <t>ТОП фишек в macOS — для новичков и бывалых!</t>
  </si>
  <si>
    <t>20M11S</t>
  </si>
  <si>
    <t>02m08</t>
  </si>
  <si>
    <t>['Купил мак', 'что делать после покупки мака', 'Купил mac', 'что делать после покупки mac', 'Купил MacBook', 'что делать после покупки MacBook', 'Купил iMac', 'что делать после покупки iMac', 'Лайфхаки macOS', 'полезное macOS', 'macOS полезное', 'Фишки macOS', 'macOS hints', 'macOS tips', 'macOS полезные функции', 'скрытые фичи macOS', 'фичи macOS', 'скрытые фишки macOS', 'Macos vs windows', 'windows vs macOS']</t>
  </si>
  <si>
    <t>Профессия «Python для веб-разработки» в SkillFactory: https://clc.to/yVT64Q 
35% скидки на обучение по промокоду Rozetked (работает до 20.06.2020)
Вы только что купили Mac? Что делать? Подборка полезных «фишек» для ОС от Apple (и даже если вы старый «маковод», уверен, многого не знали!)
Полезные команды для «Терминала»: https://rozetked.me/articles/11315-poleznye-komandy-v-terminale-dlya-macos
Таймкоды:
Quick Look или «быстрый просмотр» — 0:38
Режим «Не беспокоить» — 1:20
Организация файлов — 3:29
Окна — 3:51
Настройка трекпада — 4:51
Активные углы — 6:24
Finder — 6:58
Смарт-папки — 9:50
Safari — 10:47
Работа с текстом — 12:29
Скриншоты — 13:17
Громкость, яркость — 13:50
Терминал — 13:58
Если украли Mac — 16:13
Как получить пароль Wi-Fi от подключённой сети — 16:48
Приятная музыка — 17:25
#macOS #macOSTips #macOSHints</t>
  </si>
  <si>
    <t>20.06.2020</t>
  </si>
  <si>
    <t>https://www.youtube.com/watch?v=FEELIXtZ9AU</t>
  </si>
  <si>
    <t>Евгеника — лженаука, оправдывающая нацизм / Максим Кац</t>
  </si>
  <si>
    <t>15M8S</t>
  </si>
  <si>
    <t>03m22</t>
  </si>
  <si>
    <t>Новости и политика</t>
  </si>
  <si>
    <t>['Кац', 'урбанистика', 'политика', 'горпроекты', 'Кац предлагает победить', 'Россия', 'демократия', 'выборы', 'лавочки', 'троллейбусы', 'трамваи', 'Глазго', 'Щукино', 'депутаты', 'елки', 'евгеника', 'антинаука', 'лженаука', 'как люди пришли к нацизму', 'сверхраса', 'высшая раса', 'сверхчеловек']</t>
  </si>
  <si>
    <t>Еще всего лишь пару поколений назад человечество реально было подвержено идеям высшей расы или угнетения каких-то "не таких" людей, которые мешают светлому будущему. Сегодня поговорим о евгенике — лженауке, которая породила научное обоснование нацизма
-=Реклама=- 
Профессия «Аналитик данных» в SkillFactory: https://clc.to/quhixA 
50% скидки на обучение по промокоду "Максим Кац" (до 10.06.2020)
___________
Мои соцсети:
Твиттер: https://twitter.com/max_katz
Телеграм: https://teleg.run/maximkatz
Инст: https://www.instagram.com/maxim_katz/
ВК: https://vk.com/maximkatz
Facebook: https://www.facebook.com/katz.max/</t>
  </si>
  <si>
    <t>Обзор Comet Lake i5-10400F  Стоит ли брать? Сравнение с Ryzen 3600 и 9600KF</t>
  </si>
  <si>
    <t>8M</t>
  </si>
  <si>
    <t>00m51</t>
  </si>
  <si>
    <t>['i5-10400F', 'i5-10400', 'i5-9400', 'Comet Lake', 'Рынок процессоров', 'Техно-кухня', 'Ryzen 3600', 'Ryzen 3500X', 'Ryzen 3300X', 'AMD', 'Intel', '9600KF', '10600K', '10600KF', 'Pro hi tec', 'тест', 'обзор', 'Сборка i5-1040', 'Сборка ПК за 60К', 'Сборка ПК за 40000', 'NVIDIA', 'i5 10400f vs ryzen 5 3600', 'i5 10400f vs', 'core i5 10400f', 'ryzen 5 3600', 'intel vs amd', 'intel 10th gen', 'benchmark test', 'pubg', '1080p gaming', 'fps test', 'radeon vs geforce', '10400f', '1440p gaming benchmark', '1440p gaming', 'amd vs nvidia', '1080p gaming benchmark']</t>
  </si>
  <si>
    <t>Курс «Java-разработка» в SkillFactory: https://clc.to/3QYMHQ 
35% скидки на обучение по промокоду Techno Kitchen (до 15.06.2020)
Ребята, уже в магазины поступают мамки H410 за 6К. Меняет ли это ситуацию? Ответ мы дали в закрепленном комментарии под это видео https://www.youtube.com/watch?v=_PS1tUHeo7E&amp;feature=youtu.be
Наша группа ВК https://vk.com/tkitchen
☑️Лучшие процессоры сейчас:
i5-9600KF http://slmrt.ru/aAUd
i5-9600K http://slmrt.ru/aKsc
i7-9700KF https://slmrt.ru/azUd
i7-9700K http://slmrt.ru/aBPd
i5-10400F https://slmrt.ru/aRie
i5-10400 https://slmrt.ru/aSie
Ryzen 3500X https://slmrt.ru/aTie
Ryzen 3300X https://slmrt.ru/aUie
Ryzen 3600 http://slmrt.ru/adwd
Ryzen 2600 http://slmrt.ru/ax3b
Ryzen 1600AF https://slmrt.ru/aVie
i3-10100 https://slmrt.ru/apje
i5-10400f http://slmrt.ru/aRie
i5-10400 https://slmrt.ru/aSie
i5-10500 https://slmrt.ru/amje  
i5-10600 https://slmrt.ru/anje
i5-10600KF https://slmrt.ru/aWie
i5-10600K https://slmrt.ru/aXie
i7-10700KF https://slmrt.ru/aYie
i7-10700K https://slmrt.ru/aZie
i9-10900K https://slmrt.ru/aoje
Купить видеокарты дешево 
1650  http://slmrt.ru/abUd
RX  570  https://slmrt.ru/a0ie 
1660 http://slmrt.ru/acUd
1660 Ti ttp://slmrt.ru/aG3d
2060 http://slmrt.ru/aKTd
2060S https://slmrt.ru/a1ie
2070S http://slmrt.ru/a2ie
2080S http://slmrt.ru/aH3d
2080 Ti http://slmrt.ru/aH3d</t>
  </si>
  <si>
    <t>Techno Kitchen</t>
  </si>
  <si>
    <t>https://www.youtube.com/watch?v=80Kz8KIzMa0</t>
  </si>
  <si>
    <t>Обзор скетчбука (старые работы за 2016 :D )</t>
  </si>
  <si>
    <t>20M21S</t>
  </si>
  <si>
    <t>Развлечения</t>
  </si>
  <si>
    <t>['обзор скетчбука', 'скетчбук', 'sketchbook', 'рисунки', 'рисование', 'как рисовать', 'туториал', 'дневник', 'дневника', 'старые работы', 'старые рисунки', 'рисовала', 'в детстве', 'iloniana', 'илониана', 'мермай', 'русалочки', 'челендж', 'скетчи', 'зарисовки', 'эскизы', 'иллюстрация', 'акварель', 'что нарисовать', 'виринк', 'учусь рисовать', 'оригинальный персонаж', 'оригинального персонажа', 'персонажи', 'стиль рисования', 'лайн', 'обзор', 'разбор', 'стыд', 'фанарт', 'аниме', 'реквест', 'трейд', 'традиционное рисование', 'карандашем', 'комиксы', 'фломастеры', 'маркеры', 'краски', 'арт', 'ламповые', 'ломакина']</t>
  </si>
  <si>
    <t>Профессия «Графический дизайнер» в онлайн-школе дизайна Contented: https://clc.to/iWfsHA 
35% скидки на обучение по промокоду Iloniana (до 30.06.2020)
(просто назовите промокод менеджеру при оформлении заявки)
-------- Мои соц. сеточки -------- 
♥VK: https://vk.com/iloniana_art
♥INSTAGRAM: https://www.instagram.com/iloniana
Да, это обзор скетчбука за 2016 год) Готовьте чаек и присаживайтесь поудобнее) Если вам понравится этот формат, то на готове у меня лежит скетчбук за 2017, так что дерзайте.</t>
  </si>
  <si>
    <t>Iloniana</t>
  </si>
  <si>
    <t>30.06.2020</t>
  </si>
  <si>
    <t>Пишем реальный TELEGRAM бот на Python | БД + Парсинг</t>
  </si>
  <si>
    <t>14M24S</t>
  </si>
  <si>
    <t>['python', 'бот', 'telegram', 'телеграм', 'aiogram', 'stopgame', 'уведомления', 'парсинг', 'bot', 'как написать бота', 'telebot', 'telegram bot', 'боты на python', 'как выучить python', 'хауди хо']</t>
  </si>
  <si>
    <t>Делаем бота для телеграм, которого Вы предложили сделать.
Используем топовую библиотеку Python Aiogram.
🍊 Курс «Python для веб-разработки» в SkillFactory: https://clc.to/9jcDNQ
===
По промокоду "Хауди Хо" скидка в 35%
🆇 Ссылки из видео 🆇
𝟭: SQLite Studio - https://sqlitestudio.pl/
𝟮: Урок по парсингу - https://www.youtube.com/watch?v=TpJ3Cu8WBC8
𝟯: Исходный код - https://www.mediafire.com/file/3q3r7wyais4w5s0/Telegram_bot_StopGame_Notifier.zip/file
🔵 Наш TELEGRAM: https://t.me/howdyho_official
Наш ВК: https://www.vk.com/howdyho_net
Сотрудничество https://vk.com/topic-84392011_33285530
💗 Музыка предоставлена YouTube Audio Library.</t>
  </si>
  <si>
    <t>https://www.youtube.com/watch?v=tQbRBJfQnj4</t>
  </si>
  <si>
    <t>Пародия Максима Галкина, ракета Илона Маска, беспорядки в США и поправки в Конституцию | Сталингулаг</t>
  </si>
  <si>
    <t>36M24S</t>
  </si>
  <si>
    <t>04m38</t>
  </si>
  <si>
    <t>['сталингулаг', 'stalingulag', 'сталингулаг ютуб', 'александр горбунов', 'максим галкин', 'галкин', 'максим галкин пародии', 'галкин про путина и собянина', 'путин обращение', 'собянин', 'мэр москвы', 'график прогулок в москве', 'илон маск', 'crew dragon', 'илон маск батут', 'рогозин', 'роскосмос', 'космос', 'космос 2020', 'протесты в сша', 'сша', 'протесты сша', 'митинг в америке', 'бунт', 'бунт в сша', 'митинг сша', 'америка митинг', 'беспорядки сша', 'аресты', 'новости', 'политика', 'юмор', 'пародия', 'новости россии', 'росгвардия', 'расстрел', 'сми', 'телевидение']</t>
  </si>
  <si>
    <t>-=Реклама-=
Профессия «Аналитик данных» в SkillFactory: https://clc.to/U7GoEg 
50% скидки на обучение по промокоду Сталингулаг (до 10.06.2020)
Пока США охватили массовые беспорядки, а ракета Илона Маска утёрла нос Рогозину, Россия готовится к проведению Парада Победы и к голосованию по поправкам в Конституцию. 
Содержание:
00:00 Илон Маск и Crew Dragon
02:19 Парад Победы и памятные даты
06:13 Режим прогулок для москвичей
08:29 Максим Галкин пародирует Собянина и Путина
10:42 Рейтинг социального доверия мигрантов
12:26 Минтруд предложил запретить увольнения сотрудников
14:11 Всю жизнь так — денег нет!
15:23 Мать арестовали из-за аварийности дома
18:16 Михаил Пореченков про общую границу с Сирией
20:28 Арест Илья Азара за одиночный пикет в поддержку Воронцова
22:47 Истинное отношение чиновника к избирателю
23:54 Массовая потасовка из-за кастрюли
26:25 Массовые протесты и беспорядки в США
28:17 Якутский шаман признан опасным
29:12 Херота стала Хоротой
30:38 Голосование за поправки
32:24 Грамота за голосование
33:37 Менты обогащают драгметаллами
Добавить субтитры к этому ролику можно тут: https://www.youtube.com/timedtext_cs_panel?c=UCkcruN24mw2_ApM-dt8hxig&amp;tab=2
Реклама: stalingulag@avtormedia.ru
___
Телеграм: https://t-do.ru/stalin_gulag
Телеграм о моей жизни: https://t-do.ru/sanyaizdagestana
Твиттер: https://twitter.com/stalingulag
Инстаграм: https://www.instagram.com/stalin_gulag/
#Рогозин #ИлонМаск #Галкин #Сталингулаг #БеспорядкивСША #новости #собянин #голосование #телевидение #росгвардия</t>
  </si>
  <si>
    <t>10.06.2020</t>
  </si>
  <si>
    <t>https://www.youtube.com/watch?v=XUeQp5VcPAU</t>
  </si>
  <si>
    <t>MISHA</t>
  </si>
  <si>
    <t>ХУДОЖЕСТВЕННЫЕ ПРОФЕССИИ</t>
  </si>
  <si>
    <t>22M56S</t>
  </si>
  <si>
    <t>01m37</t>
  </si>
  <si>
    <t>['художественные профессии', 'где работать художнику', 'где учиться на художника', 'творческие профессии', 'творческие профессии будущего', 'какую профессию выбрать', 'специальности для художника', 'геймдев', 'анимация', 'кино', 'графический дизайнер', 'иллюстратор', 'рисование на заказ']</t>
  </si>
  <si>
    <t>Профессия «Графический дизайнер» в онлайн-школе дизайна Contented: https://clc.to/xGJw1A 
35% скидки на обучение по промокоду MISHA (до 10.06.2020)
Патреон - https://www.patreon.com/mishapintor
Паблик вк - https://vk.com/mishapintor
Я вк - https://vk.com/id144089823
Инста - https://www.instagram.com/mishapintor/
Реклама/Сотрудничество - mishascar2016@gmail.com
Художественные профессии, где может работать художник. Какую профессию выбрать, где учиться на художника. Про все индустрии: геймдев (Game Development), кино, анимация, реклама и издательское дело.</t>
  </si>
  <si>
    <t>https://www.youtube.com/watch?v=WMFkMPOeDi0</t>
  </si>
  <si>
    <t>Мои ОШИБКИ в диагностике ноутбука</t>
  </si>
  <si>
    <t>11M26S</t>
  </si>
  <si>
    <t>['ремонт ноутбука', '7912p', 'compal', 'асер', 'acer', 'не включается', 'ноутбук', 'packard bell', 'диагностика платы', 'pc-expert']</t>
  </si>
  <si>
    <t>Выбирайте курс в онлайн-школе SkillFactory: https://clc.to/ZRdbkg 
45% скидки на обучение по промокоду PC-Expert (до 20.06.2020)
На ремонт ко мне попала плата LA-7912P. В процессе диагностики я вспомнил, что точно такой же случай уже был у меня на канале 5 лет назад. Пересмотрев старый ролик, я увидел в нем несколько ошибок и неточностей, а вот каких именно узнаем сегодня.
Ролик с ремонтом 5-летней давности: https://www.youtube.com/watch?v=3NSerU-ZqHg
Мой телеграмм-канал: pcexpert86
Группа в контакте: https://vk.com/lpcexpert
Instagram: pcexpert86
Чтобы отправить ноутбук на ремонт, пишите:
ВК - https://vk.com/pcexpert86
Почта - dark_ice_05@mail.ru
Купить видеокурс по ремонту ноутбуков - практическое руководство: https://goo.gl/fvZ2V1
Почитать отзывы можно в комментариях: https://www.youtube.com/watch?v=AFFx_RU-xNM
Первая часть видеокурса по ремонту ноутбуков: https://goo.gl/UoLmC6</t>
  </si>
  <si>
    <t>https://www.youtube.com/watch?v=_CuHxnIo_xo</t>
  </si>
  <si>
    <t>Мои студенческие работы по графическому дизайну (Львовская Академия Искусств)</t>
  </si>
  <si>
    <t>21M39S</t>
  </si>
  <si>
    <t>['drawing', 'иллюстрация', 'рисование', 'Анна Ломакина', 'арт', 'скетчбук', 'спидпейнт', 'фриланс', 'вдохновение', 'как рисовать', 'урок рисования', 'коммерческий проект', 'комишн', 'заказчик', 'клиент', 'эскиз', 'кисти', 'палитра', 'детская иллюстрация', 'childrensbookillustration', 'how to draw', 'работа для иллюстратора', 'как заработать на фрилансе', 'художественное образование', 'графический дизайн', 'курсы дизайна', 'ЛНАМ', 'Львовская Академия Искусств', 'ASP Lodz', 'graphic design', 'дизайн упаковки', 'верстка книги', 'плакат', 'дизайн', 'фирменный стиль']</t>
  </si>
  <si>
    <t>Профессия «Графический дизайнер» в онлайн-школе дизайна Contented: https://clc.to/JPBH3w
35% скидки на обучение по промокоду Anna Lomakina (до 20.06.2020)
В этом видео я рассказываю про свое образование. Я закончила бакалавриат во Львовской Национальной Академии Искусств по курсу графический дизайн. Училась с 2012 по 2016).
Покажу свои проекты по дизайну упаковки, разработке фирменного стиля, дизайну рекламы и иллюстрации. А еще вспомню как училась по обмену в Польше в ASP Lodz и сравню где лучше). 
Бесплатные загрузки:
🎁 Мои кисти для Photoshop – https://gumroad.com/l/Yfwee
Мои образовательные проекты: 
🔗Онлайн-курс "Первые шаги в иллюстрации" – https://lomakina.space/shkola/pervyye-shagi?utm_source=youtube&amp;utm_medium=social&amp;utm_campaign=video_description_preset
🔗Онлайн-курс "Персонаж за 7 дней" – https://lomakina.space/shkola/personazh-za-7-dney?utm_source=youtube&amp;utm_medium=social&amp;utm_campaign=video_description_preset
🔗Вебинар "Как зарабатывать творчеством?" –https://lomakina.space/shkola/kak-zarabatyvat-tvorchestvom?utm_source=youtube&amp;utm_medium=social&amp;utm_campaign=video_description_preset
Быть ближе:
💛Instagram – https://www.instagram.com/lomakina.space
💛Patreon – https://www.patreon.com/AnnaLomakina
💛Behance – https://www.behance.net/lomakina-space
За монтаж этого видео нежно обнимаю Женю https://www.instagram.com/booruleva/
Онлайн школа иллюстрации – https://lomakina.space/shkola
Блог про иллюстрацию – https://lomakina.space/blog</t>
  </si>
  <si>
    <t>https://www.youtube.com/watch?v=ZZypj5mHUNY</t>
  </si>
  <si>
    <t>[GapNews] Цифровизация страны, официальная статистика, голосование за конституцию</t>
  </si>
  <si>
    <t>12M19S</t>
  </si>
  <si>
    <t>00m18</t>
  </si>
  <si>
    <t>['Цифровые пропуска', 'цифровизация', 'статистика', 'статистика по заболевшим', 'конституция 2020', 'парад победы 2020', 'бессмертный полк 2020', 'патриотизм', 'юмор', 'события', 'анимация', 'mygap', 'gapnews', 'май гэп', 'май гап', 'гэп']</t>
  </si>
  <si>
    <t>Профессия Data Scientist в SkillFactory: https://clc.to/SUqFHA 
35% скидки на обучение по промокоду MyGap (до 30.06.2020)
Как люди накинулись на Билл Гейтса и не замечают Большого брата у себя во дворе? Как удается российским чиновникам смотреть в будущее аки пророчица Ванга? Когда мы уже наконец проголосуем за конституцию, а то уже мочи нет?
Наш Telegram - https://t.me/MyGapTelegram
Будет интересно:
Китайская система рейтинга – https://youtu.be/ATNHMd0NUVA 
Патриотизм с точки зрения психологии - https://youtu.be/eSNB9kgyxh4 
-----------------------------------------------
GapHR - http://tiny.cc/GapHRsheet
-----------------------------------------------
Навигация:
0:00 - Вступление #GapNews
1:33 - Цифровизация страны
3:56 - Официальная статистика по заболевшим
8:46 - Голосование за конституцию
#Цифровыепропуска #Цифровизация #Статистика #Конституция #Патриотизм  #GapNews</t>
  </si>
  <si>
    <t>https://www.youtube.com/watch?v=F3qimrMRhp4</t>
  </si>
  <si>
    <t>Российские Деревянные Головоломки</t>
  </si>
  <si>
    <t>12M13S</t>
  </si>
  <si>
    <t>04m27</t>
  </si>
  <si>
    <t>['головоломка', 'кубик рубика', 'как собрать', 'самая сложная', 'самая простая', 'якушечкин', 'скьюб', 'деревянная головоломка', 'российская головоломка', 'недетские кубики', 'головоломка крабик']</t>
  </si>
  <si>
    <t>Профессия Data Scientist в SkillFactory: https://clc.to/uClsYA
Мой ТикТок: https://vm.tiktok.com/pddgUP/
Мой Инстаграм: https://instagram.com/alexey_y
Второй канал: https://youtube.com/AlexeyYakushechkin
vk: https://vk.com/alexey_yakushechkin
vk public: https://vk.com/how_to_show
Реклама на канале: http://yakushechkin.ru/ad/
Либо можете написать на почту: VeltistonY@inbox.ru
0:00:00 - Начало видео
00:01:02 - Головоломка "Недетские Кубики"
00:05:09 - Головоломка "Крабик"
00:10:48 - Подведение итогов
Music: www.epidemicsound.com
Videezy.com</t>
  </si>
  <si>
    <t>[GapNews] Американский Хаос Как Отражение Нашей Жизни</t>
  </si>
  <si>
    <t>12M2S</t>
  </si>
  <si>
    <t>00m38</t>
  </si>
  <si>
    <t>['Социальное неравенство', 'доходы', 'протесты', 'протесты в сша', 'лутинг', 'мародерство', 'сша', 'америка', 'россия', 'юмор', 'события', 'анимация', 'mygap', 'gapnews', 'май гэп', 'гэп', 'май гап']</t>
  </si>
  <si>
    <t>Курс «Аналитик данных» в SkillFactory: https://clc.to/WQOtGA
Скидкой 45%* по промокоду MyGap при оплате обучения до 30.06.2020.
Как жить, когда громят магазины с целью наживы, но в тоже время это не мародерство, а лутинг и борьба за справедливость.
Ссылки на материалы - http://tiny.cc/MGsrcGN14_1 
Наш Telegram - https://t.me/MyGapTelegram 
-----------------------------------------------
GapHR - http://tiny.cc/GapHRsheet
-----------------------------------------------
#Социальноенеравенство #Доходы #Протесты #Лутинг #США #GapNews</t>
  </si>
  <si>
    <t>Илон Маск: Новостной Дайджест №147 (04.06.20-09.06.20)</t>
  </si>
  <si>
    <t>6M51S</t>
  </si>
  <si>
    <t>01m11</t>
  </si>
  <si>
    <t>['илон маск', 'илон', 'маск', 'элон маск', 'илон маск дайджест', 'новостной дайджест', 'дайджест илон маск', 'маск илон', 'tesla', 'тесла', 'тэсла', 'tesla model 3', 'model 3', 'tesla model x', 'model x', 'tesla model s', 'model s', 'tesla model y', 'model y', 'supercharger', 'spacex', 'falcon 9', 'спейс икс', 'спейсх', 'электромобиль', 'электрокар', 'илон маск 2020', 'boring company', 'Starship', 'илон маск биография', 'илон маск интервью', 'space x', 'новости', 'дождь', 'starship', 'новости сегодня', 'cybertruck', 'crew dragon', 'аккумулятор', 'elon musk', 'давидыч']</t>
  </si>
  <si>
    <t>Профессия «Python для веб-разработки» в SkillFactory: https://clc.to/d0fysw
45% скидки на обучение по промокоду Илон Маск (до 30.06.2020)
Содержание: 
Про Tesla: продажи Model 3 в Китае достигли пика, конфигуратор Model Y в Китае, совместные разработки аккумуляторов с CATL, слухи о поиске места для Гигафабрики в Великобритании, Киберпикап в виде лунного вездехода
Про Boring Company: туннель длиной 4,5 км в округе Сан-Бернардино и специальная разработка фургона 
Про SpaceX: разрешение от NASA на запуск уже летавших Falcon 9 и Crew Dragon, запуск Starlink и 5-й повторный запуск первой ступени, письмо Гвинн Шотвелл сотрудникам, прогресс по Starship
Переводы “видеоблогов из космоса”:
Часть 1: https://youtu.be/BoifEH7E3eA
Часть 2: https://youtu.be/L-iua4LgGSk
Часть 3: https://youtu.be/-UPB-1LzPec
Для рекламных запросов: teslauto@gmail.com
Наши проекты:
Канал, об электромобилях: https://www.youtube.com/evfutureru
Канал обо всем самом интересном: https://www.youtube.com/sheltermedia
Наши Соцсети:
https://zen.yandex.ru/elonmusk - Наш канал в Дзен
https://t.me/elonmusksu - Наш канал в Telegram
https://vk.com/elonmusksu - Сообщество во вКонтакте
https://www.instagram.com/elonmusk.su/ - Наш Instagram
https://www.facebook.com/groups/elonmusksu/ -Группа в Facebook
https://www.tiktok.com/@elonmuskru - Наш TikTok
https://twitter.com/elonmusksu - Наш Twitter  
https://ok.ru/elonmusk - Группа в Одноклассниках
Поддержать канал:
Яндекс Кошелек - https://money.yandex.ru/to/410011953986462
PayPal - https://www.paypal.me/elonmusksu
Карта Сбербанк - 4276 1300 2242 9033
Тэги: #ИлонМаск, #Elonmusk, #Tesla, #SpaceX,</t>
  </si>
  <si>
    <t>Программист в Facebook | Промоушн, удаленка навсегда, минусы корпорации</t>
  </si>
  <si>
    <t>46M29S</t>
  </si>
  <si>
    <t>05m35</t>
  </si>
  <si>
    <t>['кремниевая долина', 'виктория бородина', 'victoria borodina', 'progblog', 'прогблог', 'айти', 'айти в сша', 'программирование', 'программист в сша', 'разработчик', 'переезд в кремниевую долину', 'переезд сша', 'переезд америка', 'жизнь в америке', 'программист в америке', 'фейсбук', 'facebook', 'работа в фейсбук', 'силиконовая долина', 'silicon valley', 'стартап', 'бизнес', 'карьера в америке', 'рост в компании', 'удаленка', 'фриланс', 'удаленная работа', 'работа из дома', 'стэнфорд', 'it', 'сан-франциско', 'маунтин-вью', 'интервью']</t>
  </si>
  <si>
    <t>Программист из Facebook о том, как за 2 года ему удалось вырасти из стажера до Sr. разработчика. Профессия «Python для веб-разработки» в SkillFactory: https://clc.to/FbNaUQ 
45% скидки на обучение по промокоду Victoria Borodina (до 30.06.2020)
✈️ 🇺🇸 РЕЛОКЕЙТ США со мной — http://ocitizens.com/ (uDevs Inc.)
ТАЙМИНГ:
▾▾▾▾▾▾▾▾▾▾▾▾▾▾▾▾▾▾▾▾▾▾▾▾▾▾▾▾▾▾▾▾▾▾▾▾▾▾▾▾▾▾
01:08 - основные темы выпуска
01:28 - Background фейсбук-разработчика
03:55 - стажировка после универа
05:34 - реклама SkillFactory
06:47 - возможности после стажировки
08:03 - плюсы и минусы работы в Facebook
09:57 - стартаперская атмосфера в Facebook
11:40 - рабочий баланс в Facebook
13:47 - путь от Junior до Senior
15:46 - секреты роста в компании
17:05 - проекты
18:37 - смена команды
19:54 - прокрастинация после смены команды
21:03 - планы на карьерный рост
23:05 - челендж в корпорации 
24:36 - польза работы в корпорациях для перспективы "маленьких" стартапов
27:55 - требования к сотруднику по левелу в компании
30:46 - отношение к дайверсити разработчика Facebook
32:25 - адаптация к разным культурам в компании
38:17 - удаленная работа в Facebook
39:41 - местопроживание повлияет на зарплату
40:43 - статистика производительности работы: удаленка и офис
43:35 - промоушн на удаленке
МОИ КОНТАКТЫ:
▾▾▾▾▾▾▾▾▾▾▾▾▾▾▾▾▾▾▾▾▾▾▾▾▾▾▾▾▾▾▾▾▾▾▾▾▾▾▾▾▾▾
Instagram — https://www.instagram.com/pyzhyk/
Telegram— https://t.me/borodinav 
LinkedIn — https://www.linkedin.com/in/victoria-borodina/ 
Коммерческие предложения – iamvborodina@gmail.com
ПЛЕЙЛИСТЫ, которые Вам понравятся:
▾▾▾▾▾▾▾▾▾▾▾▾▾▾▾▾▾▾▾▾▾▾▾▾▾▾▾▾▾▾▾▾▾▾▾▾▾▾▾▾▾▾
Моя история в США | Как строить карьеру в Amazon и развивать свой бизнес
https://www.youtube.com/playlist?list=PLw_IA1ax1aA-U8rM8wUf_rEUx5uIdLW9p
IT релокейт в США: рабочие визы, зарплаты, налоги и др. полезная инфа
https://www.youtube.com/playlist?list=PLw_IA1ax1aA9UyiALEy9BfwLEGTUtk7-h
IT Супермены
https://www.youtube.com/playlist?list=PLw_IA1ax1aA_3b3iZEOYh4zBa3GA7JyyA
Women in Tech
https://www.youtube.com/playlist?list=PLw_IA1ax1aA_fpypauwkHxBl6ATBl_46W
FAANG | Как покорить топ 5 IT-компаний Кремниевой долины
https://www.youtube.com/playlist?list=PLw_IA1ax1aA-lM7HWo4cWbZ8Q9-Qyw5d6
Программисты в США | Работа в ТОП корпорациях | Зарплаты, карьера, технологии в Кремниевой долине
https://www.youtube.com/playlist?list=PLw_IA1ax1aA-ldRf4BIgepvth0fikAraw
Silicon Valley Lifestyle | Будни и выходные в Кремниевой долине
https://www.youtube.com/playlist?list=PLw_IA1ax1aA9hlkaYlB4GsLX6dWNJVdch
Программисты из стартапов в США
https://www.youtube.com/playlist?list=PLw_IA1ax1aA94Bmdkl_PgNnocsAdMO3vg
Data Science &amp; Machine Learning | Интервью из Кремниевой долины
https://www.youtube.com/playlist?list=PLw_IA1ax1aA-cvxYTB-p70gnzEfzDzjCT
Бизнес и стартапы в Кремниевой долине
https://www.youtube.com/playlist?list=PLw_IA1ax1aA85eFKy_OgV99mM1CJV4og-
Как войти в АйТи | Для начинающих программистов и не только
https://www.youtube.com/playlist?list=PLw_IA1ax1aA9cQcZtQhLevlXdo7oji3X2
В мире IT: Германия, Канада, Чили, Китай, Бразилия, Китай, Испания, Сингапур
https://www.youtube.com/playlist?list=PLw_IA1ax1aA93b-SaCINvcQ1sg-hlfCYJ
IT в России, Украине, Беларуси и др.
https://www.youtube.com/playlist?list=PLw_IA1ax1aA8P_ii8Ub46jjIRsLyf1b5y
Экскурсии в офисы IT-компаний Кремниевой долины 
https://www.youtube.com/playlist?list=PLw_IA1ax1aA_kiFxLNLfZIx_FA5EqcwS1
Студенты MIT, Stanford, Berkley | Computer Science в лучших университетах США
https://www.youtube.com/playlist?list=PLw_IA1ax1aA9ExeyHJumPqq6iJgm-blnT&amp;disable_polymer=true
Product &amp; Project менеджеры о карьере в США
https://www.youtube.com/playlist?list=PLw_IA1ax1aA92dkFn2lO5DurAeo-TwX9S
QA в США
https://www.youtube.com/playlist?list=PLw_IA1ax1aA80vbxEvkwfQieCAuQmu9YN
UX/UI дизайнеры в США 
https://www.youtube.com/playlist?list=PLw_IA1ax1aA94Bmdkl_PgNnocsAdMO3vg
Сисадмины в США
https://www.youtube.com/playlist?list=PLw_IA1ax1aA86Tal5CZvm4nzogOT2wt_u
Конференции, митапы, хакатоны | IT ивенты Кремниевой долины
https://www.youtube.com/playlist?list=PLw_IA1ax1aA8qawZzKnUjBuIvRoae02GD
Программисты-самоучки | Как найти первую работу в IT
https://www.youtube.com/playlist?list=PLw_IA1ax1aA_h-7RD9J6sWBvgXJ_42X_y
Программисты-фрилансеры
https://www.youtube.com/playlist?list=PLw_IA1ax1aA9c1zprdMkoinV6WyHOwzX3
#victoriaborodina #викториябородина #кремниеваядолина</t>
  </si>
  <si>
    <t>https://www.youtube.com/watch?v=GAOoO4a3pzY</t>
  </si>
  <si>
    <t>Новый тест i7-8700К против i5-10600К (работа над ошибками)</t>
  </si>
  <si>
    <t>9M45S</t>
  </si>
  <si>
    <t>['8700К', '10600К', 'тест', 'intel', '3600X', 'Ryzen', 'процессоры', 'CPU']</t>
  </si>
  <si>
    <t>Курс «Python для веб-разработки» в SkillFactory: https://clc.to/MjLyEA
Друзья, в этом видео новые данные другого экземпляра 8700К протестированного на той же материнке и ОС, что и другие процессоры теста. Тесты в тех же играх и все встало на свои места. Вернее не совсем, но об этом в ролике</t>
  </si>
  <si>
    <t>ЧТО ВЫБРАТЬ:  РАБОТАТЬ УДАЛЁННО ИЛИ В ОФИСЕ? ПЛЮСЫ И МИНУСЫ УДАЛЁНКИ</t>
  </si>
  <si>
    <t>13M17S</t>
  </si>
  <si>
    <t>03m45</t>
  </si>
  <si>
    <t>['татьяна козловская', 'Татьяна Козловская', 'frontendgirl', 'frontendGirl', 'программист', 'программист самоучка', 'программист девушка', 'начинающий программист', 'junior frontend', 'стать программистом', 'html', 'css', 'js', 'java script', 'Java Script', 'основы js', 'основы css', 'фронтенд', 'удалёнка', 'работать удалённо', 'работа в офисе', 'работа из дома', 'работать дома', 'Удалёнка', 'удаленка', 'работать удаленно', 'Работать удаленно', 'фриланс', 'карантин', 'самоизоляция', 'коронавирус', 'как стать программистом', 'плюсы удалёнки', 'skillfactory']</t>
  </si>
  <si>
    <t>Привет! Это видео про удалёнку. Думаю каждый хоть раз задумывался о том как было бы круто работать удалённо. Сегодня поделюсь с вами своими наблюдениями на этот счёт.
-----------------------------------------------------------------------------------------------------------
Изучайте программирования в SkillFactory: https://clc.to/-mFQrA 
Получите скидку 45% по промокоду FrontendGirl (до 30.06.2020)
--------------------------------------------------------------------------------------------------------------
Я никогда не работала удалённо. Но, сама много раз задумывалась о том как круто было бы работать удаленно. Не нужно никуда ездить, можно работать лёжа на диване и постоянно путешествовать не подстраиваясь под отпуск. 
И вот оно свершилось! Конечно не при самых лучших обстоятельствах, но всё же! Как вы знаете во время вспышки коронавируса многие компании перевели своих сотрудников на удалённую работу и я как раз оказалась из их числа. 
На данный момент я работаю удалённо уже 3 месяца и хочу с вами поделиться своими ощущениями, рассказать оправдались ли ожидания и рассказать в конце видео какое решение я приняла, возвращаться в офис или остаться на удалёнке навсегда.
ПЛЮСЫ УДАЛЕНКИ
1. Не нужно тратить время на дорогу и сборы
2. Меньше отвлечений
3. Вы дома
4. Мобильность
5. Коммуникация с коллегами
МИНУСЫ УДАЛЕНКИ
1. Технические проблемы
2. Постоянные созвоны
3. Лень
4. Лишний вес
Спасибо за ваши просмотры, поддержку и приятные комментарии. Это мотивирует меня записывать для вас больше видео. Пишите о том что бы вы выбрали работать удалённо или в офисе в комментариях.
Тайминг
0:00  Введение
0:17 Предыстория
1:08 Не нужно тратить время на дорогу
1:34 Меньше отвлечений
2:11 Технические проблемы
3:13 Рубрика "Повышаем skill"
3:41 Супер-предложение
4:39 Постоянные созвоны
5:19 Вы дома
5:43 Мобильность
6:18 Лень
7:30 Лишний вес
8:10 Итог
8:30 Коммуникация
9:27 Идеальный компромисс
10:09 Прощаюсь
10:25 Смешные кадры</t>
  </si>
  <si>
    <t>FrontendGirl</t>
  </si>
  <si>
    <t>Как создавалась обложка Exile - Hear Me Now ?! Как сделать в таком стиле в Photoshop</t>
  </si>
  <si>
    <t>10M48S</t>
  </si>
  <si>
    <t>['делайпикчи', 'делай пикчи', 'сигачев', 'илья сигачев', 'sigachev', 'design', 'photoshop', 'editing', 'breakdown', 'speedart', 'speed art', 'tutorial', 'фотошоп', 'творчество', 'идеи для творчества', 'уроки фотошопа', 'обработка фото', 'идеи для фото', 'фото', 'обработка', 'как улучшить фото', 'вдохновение', 'photomanipulation', 'photo manipulation in photoshop', 'photoshop manipulation', 'photo manipulation', 'instagram', 'инстаграм', 'инстаграм лайфхаки', 'трек', 'exile', 'canyouhearmenow', 'трекдлярадио', 'эксайл', 'лалачеллендж', 'lala challenge', 'exile hear me now']</t>
  </si>
  <si>
    <t>Профессия «UX-дизайнер» в онлайн-школе дизайна Contented: https://clc.to/IdlMmQ 
45% скидки на обучение по промокоду Sigachev (до 20.06.2020)
В этом видео я показываю как создавалась обложка Exile - Hear Me Now ! Как сделать в таком стиле в Photoshop
МУЗЫКА и спецэффекты из моего видео 30 ДНЕЙ БЕСПЛАТНО - http://share.epidemicsound.com/MHtNG 
Мой Insta - http://instagram.com/sigachev
Мой сайт - http://sigachev.com
ссылка на видео - https://youtu.be/TDdmfNNt71Q
ссылка на канал - http://www.youtube.com/SigachevIlya
ost: ES_Jackals - Ballpoint. ES_Dimples - oomiee.
Таймкоды для удобства:
00:00 - Ищу стиль! 
00:47 - Тут реально полезно
01:57 - Что в этом видео?
02:28 - Процесс создание обложки
03:54 - Как сделать подобное без 3D
09:44 - Тут клевый АНОНС следующего видоса!</t>
  </si>
  <si>
    <t>https://www.youtube.com/watch?v=KJGBg_IXWfQ</t>
  </si>
  <si>
    <t>Как работается в Яндекс.Дзене / ПОЛНЫЙ обзор компании</t>
  </si>
  <si>
    <t>1H35M4S</t>
  </si>
  <si>
    <t>09m30</t>
  </si>
  <si>
    <t>['itbeard', 'айтиборода', 'айти борода', 'айти', 'it борода', 'программирование', 'разработка', 'разработчик', 'программист', 'дзен', 'яндекс дзен', 'zed', 'dzen', 'корпокультура', 'работа в яндексе', 'работа в яндекс.дзене', 'виктор ламбурт', 'корпоративная культура в яндекс.дзене']</t>
  </si>
  <si>
    <t>В этом выпуске вы узнаете из первых уст про устройство "внутренней кухни" компании Яндекс.Дзен. Новый формат мульти-интервью со специалистами компаний, в которых вы можете работать :)
Гидом по корпокультуре Яндекс.Дзена в выпуске выступит операционный директор и крутой специалист - Виктор Ламбурт. Ему помогут разработчики, тимлиды, дизайнеры и другие ребята, которые работают в Дзене.
Так что, заваривайте чаинский/кофеинский и погнали 😉
~~~~~~~~~~~~~~
ПАРТНЕР ВЫПУСКА SkillFactory
Курс «Python для веб-разработки» в SkillFactory: https://clc.to/xVoxeA
А по промокоду "АйТиБорода" до 30 июня вы сможете получить скидку в 45%!
~~~~~~~~~~~~~~
Аудио-версия выпуска: https://bit.ly/2Ardn8K
Расширенное интервью с Мишей (дизайн): https://youtu.be/mBX7aagXH_A
Расширенное интервью с Димой (разработка): https://youtu.be/ZfhrkyXjkhc
______________________________ 
АЙТИБОРОДА В ИНТЕРНЕТЕ: 
 🔹 Сайт -  https://itbeard.com
 🔹 YouTube - https://www.youtube.com/itbeard
 🔹 SoundCloud - https://soundcloud.com/itbeard 
 🔹 Discord - https://s.itbeard.com/discord
 🔹 Telegram - https://t.me/itbeard 
 🔹 Instagram - https://instagram.com/itbeard
 🔸 Стать спонсором - https://www.youtube.com/itbeard/join
______________________________
00:00 - Начало
02:00 - История Виктора Ламбурта
07:17 - Про алгоритмический фид
09:12 - РЕКЛАМА
11:09 - Про название
13:44 - Миссия Дзена
18:56 - Руководитель отдела качества рекомендаций Дмитрий Ушанов
22:05 - Кого ждут в Дзене: идеальный кондидат и скилы
29:32 - О собеседованиях
31:24 - Елена Эм, Java Developer
34:22 - Система роста разработчиков
38:33 - Михаил Аникин, ведущий продуктовый дизайнер
43:50 - Про то, чем Дзен привлекателен для инженеров
48:53 - Общение внутри компании
55:15 - Команды в Яндекс.Дзене
58:12 - Инженерные задачи для разработчиков
01:01:54 - О легаси
01:08:11 - Василий Шкуратов, QA Engineer
01:11:29 - Про нематериальные плюшки Дзена
01:17:59 - Проходка по офису
01:25:55 - Почему люди работают в Яндекс.Дзене
01:29:10 - Про планы на будущее 
01:34:13 - КОНКУРС
#айтиборода #ityoutubersru #яндексдзен</t>
  </si>
  <si>
    <t>Российский дрон упал с пилотом на борту | Кибертрак на луне и другие новости</t>
  </si>
  <si>
    <t>10M29S</t>
  </si>
  <si>
    <t>00m24</t>
  </si>
  <si>
    <t>['кикобзор', 'кик', 'обзор', 'kik', 'obzor', 'kikobzor', 'новости', 'дайджест', 'техника', 'наука', 'смартфон', 'apple', 'samsung', 'xiaomi', 'google', 'android', 'ios', 'tesla', 'elon', 'musk', 'техноновости', 'кибертрак на луне', 'лунная тесла', 'старшип на луну', 'космос', 'роботы', 'экзоскелеты', 'дрон', 'летающих ховербайк', 'летающий байк']</t>
  </si>
  <si>
    <t>Курс «Тестировщик ПО» в SkillFactory: https://clc.to/K9XT4g
45% скидки на обучение по промокоду "Кик Обзор" (до 30.06.2020)
Инстаграм: https://www.instagram.com/kikobzor
Телега с быстрыми новостями: https://t.me/kikobzor
Ролик содержит рекламную интеграцию.
Реклама и сотрудничество: info@kikobzor.com
#Tesla #Cybertruck #Луноход</t>
  </si>
  <si>
    <t>ПОДАРИЛ ПК ПОДПИСЧИКУ #1 / СБОРКА ИГРОВОГО КОМПЬЮТЕРА</t>
  </si>
  <si>
    <t>23M57S</t>
  </si>
  <si>
    <t>03m07</t>
  </si>
  <si>
    <t>['подарил пк подписчику', 'подарил компьютер', 'подарил компьютер подписчику', 'пк', 'ппп', 'подарил комп', 'подарил компьютер школьнику', 'подарил комп шок', 'прокачал пк', 'прокачал пк подписчику', 'прокачал компьютер', 'сборка пк', 'прокачка пк', 'компьютер', 'подарил пк', 'подарил пк школьнику', 'сборка пк подписчику', 'пк подписчику', 'пк даром', 'пк за 30к', 'компьютер за 30к', 'пк за 30000 рублей', 'welson', 'пк за 30000', 'компьютер для игр', 'компьютер подписчику', 'сборка пк 2020', 'сборка игрового компьютера', 'пк в дар']</t>
  </si>
  <si>
    <t>Подарил пк подписчику, это первый выпуск #ППП со сборкой игрового компьютера подписчику, как по мне получился бюджетный, оптимальный, производительный пк в дар за свой бюджет!
✔️ Выбирайте курс в онлайн-школе SkillFactory: https://clc.to/GogcAQ 
45% скидки на обучение по промокоду Welson (до 30.06.2020)
✅ Комплектующие - https://www.e-katalog.ru/u/zaPNDF/a
_____________________________________________
💲 Цены на железо данного ПК ниже (E-KATALOG):
Процессор: https://www.e-katalog.ru/u/52Xtel/a
Видеокарта: https://www.e-katalog.ru/u/zC36DY/a
Материнка: https://www.e-katalog.ru/u/vOCcwF/a
ССД: https://www.e-katalog.ru/u/L9dJZ1/a
Кулер: https://www.e-katalog.ru/u/PsWpxd/a
Блок питания: https://bit.ly/3cZ3Fb1
Вентилятор: https://bit.ly/30DKdxW
Корпус: https://bit.ly/37pjUNc
_____________________________________________
💲 Цены на железо данного ПК ниже (ЯНДЕКС МАРКЕТ):
RYZEN 1200AF: https://ya.cc/BHqA4
RX 570 : https://ya.cc/BHqEx
B450M S2H: https://ya.cc/BHqFs
SAMSUNG DDR4: https://ya.cc/AVAHK
ADATA SU650: https://ya.cc/BHqJz
GAMMAXX 300: https://ya.cc/BHqKZ
ASTRAPE M1-650W: https://ya.cc/BHqKq
AEOLUS M1A: https://ya.cc/BHqLU
APOLLO M2: https://ya.cc/BHqMM
_____________________________________________
Если понравилось видео ставь лайк,подписывайся на канал :j🔥🔥🔥
#ПодарилПкПодписчику
_____________________________________________
=ПОЛЕЗНЫЕ ССЫЛКИ=
★Моя страничка ВК: https://vk.com/vladwelson
★Наша группа ВК: https://vk.com/welsonfeed
_____________________________________________
(Теги: компьютер, подарил пк, подарил компьютер, пк, пк в дар, прокачка пк, подарил, сборка пк, игровой компьютер, подарок, бесплатно, сборка компьютера, купил компьютер, пк за 35к, подарил пк подписчику, подарил подписчику, прокачка, подарил компьютер подписчику, пк для игр, благотворительность, подписчик, прокачка компьютера, прокачал пк подписчику, подарил школьнику, комп, дарю компьютер, дарю компьютер подписчику, новый компьютер)</t>
  </si>
  <si>
    <t>https://www.youtube.com/watch?v=dTWMUMU72EU</t>
  </si>
  <si>
    <t>Смекалка программиста! Нейронка, как аргумент в споре / #tensorflow</t>
  </si>
  <si>
    <t>10M26S</t>
  </si>
  <si>
    <t>02m36</t>
  </si>
  <si>
    <t>['искусственный интеллект', 'машинное обучение', 'нейронные сети', 'tensorflow', 'tensorflow tutorial', 'tensorflow js object detection', 'tensorflow js tutorial', 'tensorflowjs', 'irobot roomba', 'нейронная сеть', 'neural network', 'компьютерное зрение']</t>
  </si>
  <si>
    <t>Давно хотел потрогать нейросети, но чтобы с пользой. Чтобы поставить точку в семейном споре, хорошо ли пылесосит робот пылесос румба. Что если натренировать нейронную сеть, чтобы она определяла пылесос на видео. Потом использовать сеть, чтобы построить карту перемещений?
Профессия «Data Scientist» в SkillFactory: https://clc.to/43wzZg 
45% скидки на обучение по промокоду SSV2020 (до 30.06.2020)
Туториал: https://www.youtube.com/watch?v=ijbbPT1NBl4
Книга "Создаем нейронную сеть": https://fas.st/xn7mD 
Поддержи канал! https://seniorsoftwarevlogger.com/support
Рекомендуем 👍 https://seniorsoftwarevlogger.com/recommend
Телеграм: https://t.me/seniorsoftwarevlogger
Инстаграм: https://instagram.com/seniorsoftwarevlogger
Senior Software Vlogger — канал о жизни людей в айти и интересных фактах. Написание кода, интервью с программистами, переезд на ПМЖ в другие страны, лайфхаки профессии.
#программирование #ityoutubersru</t>
  </si>
  <si>
    <t>ДЕВУШКА-ПРОГРАММИСТ. КАК КО МНЕ ОТНОСЯТСЯ НА РАБОТЕ? СТРАХИ И СТЕРЕОТИПЫ</t>
  </si>
  <si>
    <t>9M25S</t>
  </si>
  <si>
    <t>03m55</t>
  </si>
  <si>
    <t>['татьяна козловская', 'Татьяна Козловская', 'frontendgirl', 'frontendGirl', 'программист', 'программист самоучка', 'как стать программистом', 'программист с нуля', 'программирование для чайников', 'программист девушка', 'начинающий программист', 'программирование для начинающих', 'junior frontend', 'стать программистом', 'html', 'css', 'js', 'java script', 'Java Script', 'фронтенд', 'девушка-программист', 'девушка-разработчик', 'программирование для девушкек', 'девушка-фронтенд', 'основы css', 'основы js', 'основы html', 'react', 'новая работа']</t>
  </si>
  <si>
    <t>Всем привет! Рада вас видеть на своём канале, сегодня как и всегда я делюсь с вами своим опытом и мыслями. И это видео о том какого это - быть девушкой-программистом.
------------------------------------------------------------------------------------------------------------------
Изучайте программирования в SkillFactory: https://clc.to/-mFQrA 
Получите скидку 45% по промокоду FrontendGirl (до 30.06.2020)
------------------------------------------------------------------------------------------------------------------
Тайминг:
0:00 Введение
0:16 Сколько я работаю и чем занимаюсь
1:06 Про страхи и опасения
1:53 Про стереотипы
2:36 Каково работать среди мужчин
3:28 Повышаем скилл
3:55 Супер-предложение
4:50 Про комплименты
5:35 Использование своего положения
7:22 Моё отношение к девушкам-программистам
8:23 Пожелание девушкам
9:03 Прощаюсь
9:16 Занавес
Я работаю frontend-разработчиком примерно 2,5 года, работала я в двух компаниях, мой уровень сейчас примерно middle+ и  мой основной инструмент в работе - это Java Script. 
На работе я занимаюсь сайтами и веб-приложениями своей компании. Что-то просто поддерживаю, что-то создаю с нуля. Делаю я все это не единолично, а с командой, при этом в команде старший frontend-разработчик именно  я. 
Конечно же были определённые страхи. Я думала как же я приду куда-то работать – там же будут одни мужчины, они будут считать меня некомпететной, будут думать, что я просто блондинка и смеяться надо мной.Вдруг меня никуда не возьмут, потому что у меня нет профильного образования?
Как вы поняли все эти страхи - оказались просто пустыми страхами, достаточно было лишь начать. 
На самом деле с каждым годом, доля девушек среди программистов растет и я думаю, что скоро это перестанет уже кого-либо удивлять. Никого ведь не удивляет женщина-врач, женщина-профессор, женщина-юрист или женщина-директор, чем программист хуже?
Могу сказать, что работать в офисе среди мужчин, когда ты единственная женщина – это нормально, все к тебе все-таки относятся в первую очередь как к человеку. 
Когда я вижу девушку-программиста, то отношусь к ней как и к другим. К тому же, когда я училась на курсах, то обе мои преподавательницы были девушками! Девушками с опытом работы в больших компаниях и профи своего дела. 
Когда мы искали к себе в команду людей и были собеседования, то когда собеседовали девушек, я ни разу не думала о том, что ну вот сейчас будет девушка…наверное слабенькая будет. Нет, я видела примеры крутых девушек-разработчиц и примеры крутых парней разработчиков, поэтому никаких стереотипов по отношению к определенному полу не было. Я бы сказала, что иногда когда я вижу девушку разработчика, то у меня возникают какие-то сестринские чувства, ну знаете типо girl power, такое чувство солидарности.</t>
  </si>
  <si>
    <t>МОИ ДЕВКИ С МЕЛЬНИЦЫ - УВОЛИТЬ! (анимация)</t>
  </si>
  <si>
    <t>6M</t>
  </si>
  <si>
    <t>04m03</t>
  </si>
  <si>
    <t>Фильмы и анимация</t>
  </si>
  <si>
    <t>['Мельница', 'студия мельница', 'Анимация', 'Аниматоры', 'MC LAO', 'мс лао', 'Фортнайт', 'Работа', 'Богатыри', 'Мульт', 'Истории из жизни', 'Истории']</t>
  </si>
  <si>
    <t>Профессия «Графический дизайнер» в онлайн-школе дизайна Contented: https://clc.to/Q-70Ug
45% скидки на обучение по промокоду MC LAO (до 30.06)
Люблю тусить! Никогда не было скучно с Чифой и Юлькой! Надеюсь вам понравилось!
Го ко мне ВК - https://vk.com/id34666428</t>
  </si>
  <si>
    <t>https://www.youtube.com/watch?v=Fxm2BjTC-Cg</t>
  </si>
  <si>
    <t>ИСТОРИЯ ФОТОШОПА за 15 МИНУТ! 1.0.7 vs 2020</t>
  </si>
  <si>
    <t>15M34S</t>
  </si>
  <si>
    <t>06m02</t>
  </si>
  <si>
    <t>['фотошоп', 'photoshop', 'фотошопу', 'sergikkas', 'Сергей', 'Мольков', 'Графический', 'дизайнер', 'художник', 'sergikkass', 'история фотошопа', 'самая старая', 'версия', 'фотошопа', 'самая новая версия', 'кто создал фотошоп?', 'создатель фотошопа', 'Томас Нолл', 'Джон Нолл', 'Thomas Knoll', 'John Knoll', 'image', 'display', 'imagepro', 'photoShop', 'photoshop 3.0', '5.0', '6.0', '7.0', 'самый новый фотошоп', 'ipad pro photoshop', 'ipad pro', 'adobe', 'photoshop cc', 'cs6', 'cc2014', 'cc2015', 'cc2016', 'cc2017', 'cc2018', 'cc2019', 'cc2020', 'когда появился фотошоп', 'история', 'за', '15', 'минут']</t>
  </si>
  <si>
    <t>Профессия «UX-дизайнер» в онлайн-школе дизайна Contented: https://clc.to/qUGNtQ 
45% скидки на обучение по промокоду Sergikkas (до 20.06.2020)
___
В этом видео я возьму тебя за руку и проведу по всей истории фотошопа, вернёмся аж в 1988, чтобы затестить самую первую версию, подсчитаем сколько лет понадобилось, чтобы создать восстанавливающую кисть, а также сравним самую старую версию с самой новый. Ну а с вами, как и всегда sergikkas погнали к истории. 
___
Обработка за 1, 10, 30 минут: 
https://youtu.be/oojC1kasnfU
365 Дней глазами графического дизайнера:
https://youtu.be/YU9XOKESiuw
Фотошоп Батл Века! (feat. Sergikkas, Sigachev, Exile)
https://youtu.be/TmJdO3shXRA
___
VK: https://vk.com/sergikkas
INST : https://instagram.com/sergikkas
VK (Группа) : https://vk.com/sergikkass
Телеграм-канал: https://t.me/sergikkas
___
Предложения по поводу коллабораций, развития канала и сотрудничеству: sergikkas@gmail.com
___
Общий список треков:
After The Fall - Pieces
Pandaraps - Feet (Instrumental Version)
Jobii - Achoo
Guustavv - Air Conditioning
#photoshop #sergikkas #digitalart</t>
  </si>
  <si>
    <t>5G ОПАСЕН ? ЧИППИРОВАНИЕ БИЛЛ ГЕЙТСА / Фландерс</t>
  </si>
  <si>
    <t>15M12S</t>
  </si>
  <si>
    <t>03m00</t>
  </si>
  <si>
    <t>['фландерс', 'flanders', '5g', 'билл гейтс', 'коронавирус', 'билл гейтс коронавирус', 'теории заговора', 'крем от 5G', '5G', 'билл гейтс чипирование', 'билл гейтс чипирование фейк', 'михалков', 'бесогон тв', '5g коронавирус', '5g вышки', '5g интернет', 'билл гейтс вакцинация', '5g россия', 'вышки 5g', 'топ сикрет', 'утопия шоу', '5g опасен', 'чиппирование билл гейтса', '5G ОПАСЕН', 'ЧИППИРОВАНИЕ БИЛЛ ГЕЙТСА', 'топлес', 'ян топлес', 'ян лапотков', 'topless', 'топлес шоу', 'я не каспар', 'янекаспар', 'supernatural', 'утопия', 'атеизм', 'мистика', 'гороскоп']</t>
  </si>
  <si>
    <t>Курс «Java-разработка» в SkillFactory: https://clc.to/wYg3mA 
45% скидки на обучение по промокоду Flanders (до 30.06.2020)
Лучшее СМИ (моя телега): https://tele.gg/joinchat/AAAAAE7bxeeia9-cG1LkuQ
Если ссылка не работает, смотри это видео: https://www.youtube.com/watch?v=YWsxr_P7t00
Что бы уберечь моих зрителей от чипирования, я решил разбораться, почему это вдруг Билл Гейтс переквалифицировался из филантропа на врага общества, причем здесь 5G-вышки и почему люди верят в теории заговора.
Крем от 5G-излучения, чипирование Билла Гейтса, теории заговора в жизни каждого человека и причем здесь коронавирус.
Никаких бредней вроде Бесогон тв (Михалков). ЧИППИРОВАНИЕ
"Билл Гейтс чипирование фейк" - именно такие запросы гуглило огромное количество людей, так как действительно не знали очевидного ответа. 5G Россия, Топ Сикрет (Утопия Шоу), билл гейтс вакцинация и бла-бла-бла фландерс. 5G ОПАСЕН</t>
  </si>
  <si>
    <t>Подписчики создают игру на Unity за 48 часов / Россия против Италии</t>
  </si>
  <si>
    <t>10M25S</t>
  </si>
  <si>
    <t>05m00</t>
  </si>
  <si>
    <t>['флатинго', 'flatingo', 'разработка игр', 'создание игр Unity', 'разработчик игр', '2d спрайты', 'игровая графика', 'геймдизайн', 'игровые движки', 'без программирования', 'инди игры', 'геймдев', 'италия', 'россия', 'make a game', 'game development', '2d', '3d', 'unreal engine', 'как создать', 'как нарисовать', 'игра', 'ios', 'android', 'game maker', 'tutorial', 'страны', 'разработка', 'coding', 'programmer', 'tools', 'light', 'php', 'js', 'создать игру', 'рисование', 'вектор', 'пиксель', 'pixel', 'photoshop', 'illustrator', 'adobe', 'games', 'pc', 'draw', 'graphics', 'графика', 'фотошоп']</t>
  </si>
  <si>
    <t># Игровые ассеты 2D и 3D - https://craftpix.page.link/flatingo (Скидка 20% - flatingo20)
# Курс «Тестировщик-автоматизатор» в SkillFactory: https://clc.to/d1p5Dw 
Ссылка на игры парней:
# Тайна Трикстеров (Android) -
 https://play.google.com/store/apps/details?id=unstablesky.tricksterssecret.billing
# Spingram (IOS) - https://apps.apple.com/app/id1469201779
# Spingram (Android) - https://play.google.com/store/apps/details?id=com.sandrotraettino.games.spingram 
____________
# Реклама - flatingogames@gmail.com
# Instagram - https://instagram.com/flatingo_games
# Я ВК - https://vk.com/flatingo
# Группа ВК - https://vk.com/flatingo_games
________________________________________
Решил сделать эксперимент и попросил двух разработчиков игр из Италии и России сделать простые игры за 48 часов. Обе игры были  сделаны на Unity. Как ты думаешь, кто создал игру за 48 часов лучше?
_______________________
Flatingo. Украинский разработчик инди-игр.</t>
  </si>
  <si>
    <t>https://www.youtube.com/watch?v=IrvtPF_7NQk</t>
  </si>
  <si>
    <t>ПОЛИТИЧЕСКИЙ ЗАКАЗ НА СОБЧАК В ЛАРИН ПРОТИВ. Предлагали 1...</t>
  </si>
  <si>
    <t>14M8S</t>
  </si>
  <si>
    <t>01m40</t>
  </si>
  <si>
    <t>['ларин', 'дмитрий ларин', 'ксюша собчак', 'собчак и симоньян', 'маргарита симоньян', 'симоньян', 'интервью', 'собчак', 'политика', 'симоньян собчак', 'ксения собчак и маргарита симоньян', 'ксения собчак и симоньян', 'политические заказы', 'ларин против', 'собчак интервью', 'маргарита симоньян интервью', 'симоньян интервью', 'симоньян интервью собчак', 'осторожно собчак', 'осторожно', 'осторожнособчак', 'ларин против собчак', 'политическая реклама', 'госзаказ', 'политическая реклама у блогеров', 'ксения собчак', 'осторожно новости']</t>
  </si>
  <si>
    <t>Профессия «Python для веб-разработки» в SkillFactory: https://clc.to/YcpQZw
Ксения Собчак и Маргарита Симоньян, помните такое интервью на Осторожно Собчак? Так вот, мне предлагали взять политическую рекламу против Ксении и интегрировать ее в Ларин Против. Данный политический заказ был безлимитный на сумму, в котором я мог взять хоть 5 миллионов рублей. Но! Совесть дороже. Зачем мне предлагали это? Какой компромат на Ксюшу Собчак был? Почему я отказался? Это вы узнаете в нашем видео.
МНЕ ПРЕДЛОЖИЛИ ЗАКАЗ...
ТЕЛЕГРАМ-КАНАЛ — https://tlgg.ru/@larinpost
ИНСТАГРАМ — https://instagram.com/zloilarin/
РЕКЛАМА — larinmanager@gmail.com</t>
  </si>
  <si>
    <t>https://www.youtube.com/watch?v=pjOXJsDro4c</t>
  </si>
  <si>
    <t>Угроза для рубля, план спасения Аэрофлота и налог для богатых / Новости финансов</t>
  </si>
  <si>
    <t>13M39S</t>
  </si>
  <si>
    <t>03m03</t>
  </si>
  <si>
    <t>['курс рубля', 'курс доллара', 'доллар', 'прогноз доллара', 'доллар прогноз', 'рубль', 'прогноз рубля', 'доллар рубль', 'перспективы рубля', 'валюта', 'курс валют', 'форекс', 'forex', 'финансовые рынки', 'инвестиции', 'куда вложить деньги', 'куда инвестировать деньги', 'что будет с долларом', 'прогноз валюты', 'налоги', 'налоги 2020', 'ндфл', 'повышение ндфл', 'новости экономики', 'новости бизнеса', 'экономика и финансы', 'нефть', 'акции', 'инвестиции в акции', 'аэрофлот', 'аэрофлот акции', 'детский мир', 'investfuture', 'кира юхтенко', 'инвест фьюче']</t>
  </si>
  <si>
    <t>Курс «Аналитик данных» в SkillFactory: https://clc.to/82DATg 
Скидка 50% по промокоду InvestFuture при оплате обучения до 10.07.2020
Росту финансовых рынков мешают тревожные новости о новой вспышке в Китае и США. Туристический сектор акций вновь оказался под давлением. Запасы нефти в США неожиданно выросли, зато зафиксировано резкое снижение добычи. В России сегодня обсуждают государственный план спасения Аэрофлота, а Дмитрий Медведев предупреждает о рисках для экономики и рубля в 2021 году.
Экономика и инвестиции - последние новости на сайте InvestFuture: https://investfuture.ru/
Таймкоды из видео:
00:00 Динамика рынков
04:16 Опасные игры спекулянтов
05:51 Допэмиссия Аэрофлота
07:03 Детский мир: риски
08:23 ВСМПО-Ависма встанет на паузу
09:05 Повышение НДФЛ
10:24 Медведев о рисках для рубля
Контакты:
Мы в Телеграм (@InvestFuture) - https://is.gd/Wxz2RC
Мы ВК - https://clck.ru/G8yn4
Мы в Facebook - https://clck.ru/G8yn8
Кира Юхтенко в инстаграм - https://clck.ru/G8ynM
По вопросам сотрудничества: info@investfuture.ru
Подписаться на канал - https://goo.gl/qTRmG8
Поддержать канал: https://clck.ru/MFJmX
Полезные видео:
1) С чего начать инвестиции: https://youtu.be/XKkJ0sCOw44
2) Что такое ИИС: https://youtu.be/2nufZlCRTMU
3) Что такое ОФЗ: https://youtu.be/MEXrTXtQQ-E
4) Что такое ETF: https://youtu.be/FuBdDzvweDc
5) Чем опасны кредиты: https://youtu.be/cQhSRQI5p60
6) Топ-20 книг по финансам: https://youtu.be/sazgUfgNESQ</t>
  </si>
  <si>
    <t>10.07.2020</t>
  </si>
  <si>
    <t>https://www.youtube.com/watch?v=csduhUPef3M</t>
  </si>
  <si>
    <t>Бессмысленная и беспощадная Первая Мировая война / Максим Кац</t>
  </si>
  <si>
    <t>51M42S</t>
  </si>
  <si>
    <t>21m45</t>
  </si>
  <si>
    <t>['Кац', 'урбанистика', 'политика', 'горпроекты', 'Кац предлагает победить', 'Россия', 'демократия', 'выборы', 'лавочки', 'троллейбусы', 'трамваи', 'Глазго', 'Щукино', 'депутаты', 'елки', 'первая мировая война', 'WW1', 'история']</t>
  </si>
  <si>
    <t>Первая Мировая война поразила всех современников невиданным уровнем технического оснащения и невиданной глобальностью события. Это повлияло на многие исторические процессы — распались 4 империи, а Европа перестала быть культурным и экономическим центром. В общем, большое историческое видео про Первую Мировую.
-=Реклама=-
Профессия Project Manager в IT - https://clc.to/cvQjVQ
55% скидки на обучение по промокоду Максим Кац до 05.07.2020
Беспроцентная рассрочка
Помог с созданием этого ролика Андрей Аксенов, вот его подкаст "Закат Империи" https://dronopaedia.ru
#перваямировая #история #20век
___________
Оформить спонсорство: https://www.youtube.com/channel/UCUGfDbfRIx51kJGGHIFo8Rw/join
Мои соцсети:
Твиттер: https://twitter.com/max_katz
Телеграм: https://teleg.run/maximkatz
Инст: https://www.instagram.com/maxim_katz/
ВК: https://vk.com/maximkatz
Facebook: https://www.facebook.com/katz.max/</t>
  </si>
  <si>
    <t>05.07.2020</t>
  </si>
  <si>
    <t>ЧТО ТЕПЕРЬ БУДЕТ С TELEGRAM? [netstalkers] TON запрещен | Facebook убивает крипту | Дуров вернется?</t>
  </si>
  <si>
    <t>14M2S</t>
  </si>
  <si>
    <t>03m08</t>
  </si>
  <si>
    <t>['телеграм', 'telegram', 'нетсталкер', 'нетсталкерз', 'крипта', 'тон', 'грам', 'gram', 'дуров', 'python', 'facebook', 'libra', 'ton telegram', 'telegram open network', 'роскомнадзор', 'телеграм разблокировали', 'блокчейн дурова']</t>
  </si>
  <si>
    <t>Обучение веб-разработке на Python в SkillFactory: https://clc.to/PUJzSg
50% скидки на обучение по промокоду Netstalkers (до 30.06.2020)
Телеграм разблокировали… сразу после прекращения проекта TON. Чем он был, кто придет на его место, кто воюет за деньги всех пользователей мира. Сегодня шумоголовый расскажет очень длинную и поучительную историю о том как быть умным, но слишком самоуверенным. 
https://vc.ru/legal/104222-sec-protiv-telegram-razbor-pravovyh-poziciy-obyasnenie-processa-vozmozhnye-posledstviya - ссылка на статью о спроцессе с ценными бумагами
https://podcasts.apple.com/ru/podcast/cyberpost-420/id1515019395 - подкаст
или саундклауд 
https://soundcloud.com/cyberpost420/cyberpost420-part-2-otmena-ton-tik-tok-protiv-indiyskikh-zhenshchin-bespoleznost-khozhdeniya-v-shkolu - подкаст тоже
https://tlgg.ru/netstalkers - вот это телеграм
это ВК – https://vk.com/thenetstalkers 
#netstalkers</t>
  </si>
  <si>
    <t>Netstalkers</t>
  </si>
  <si>
    <t>XIAOMI НАС КИНУЛА - POCO F2 PRO БОЛЬШЕ НЕ ТОП ЗА СВОИ ДЕНЬГИ😢 #xiaomi</t>
  </si>
  <si>
    <t>12M35S</t>
  </si>
  <si>
    <t>00m45</t>
  </si>
  <si>
    <t>['кеддр', 'кедр', 'keddr', 'kedr', 'xiaomi poco f2 pro', 'покофон 2', 'убийца флагманов', 'pocophone f2 pro обзор', 'pocophone f2 pro camera', 'какой телефон купить в 2020 году', 'xiaomi 2020 года', 'какой смартфон купить в 2020', 'какой xiaomi купить в 2020 году', 'poco f2 pro', 'redmi k30 pro', 'смартфоны xiaomi какой выбрать', 'какой сяоми выбрать в 2020', 'поко ф2 про', 'xiaomi', 'poco', 'какой xiaomi выбрать', 'лучшие смартфоны 2020', 'pocophone f2 pro', 'pocophone f2', 'какой xiaomi купить', 'f2 pro', 'какой xiaomi']</t>
  </si>
  <si>
    <t>Профессия «Python для веб-разработки» в SkillFactory: https://clc.to/aQ_Ipw 
45% скидки на обучение по промокоду Keddr (до 30.06.2020)
Актуальные цены POCO F2 Pro - https://ek.ua/u/Swj9ag/a
Купить можно у наших друзей Cactus - https://c.ua/
Поддержи канал на Patreon и получил доп.контент! https://www.patreon.com/keddr
Наш канал в телеграме - https://t.me/keddr
Наша барахолка - https://t.me/keddrgoods
Второй канал KeddrPlus - https://www.youtube.com/channel/UCB3_rmcc7oZ6Tdfe104rPNQ
ОТРАСТИ ДЕРЕВО, ПОСАДИ СЫНА и ПОДПИШИСЬ НА КАНАЛ:
https://www.youtube.com/user/Keddrcom?sub_confirmation=1
ПРИСОЕДИНЯЙСЯ к нашему GEEK-комьюнити:
[✓] Сайт - http://keddr.com
[✓] Telegram - https://t.me/keddr
[✓] Instagram - https://www.instagram.com/keddrofficial
[✓] Facebook  - http://facebook.com/keddr
[✓] Twitter - https://twitter.com/keddr
#pocoF2Pro #pocophone2020 #покофон #xiaomi #keddr #кеддр</t>
  </si>
  <si>
    <t>Keddr</t>
  </si>
  <si>
    <t>https://www.youtube.com/watch?v=h_PB_Qzd59Y</t>
  </si>
  <si>
    <t>LABELSMART</t>
  </si>
  <si>
    <t>Голограммы | SEGOZAVTRA (Андрей Прокудин, Гурам Амарян, Саша Малой, Сева Ловкачев)</t>
  </si>
  <si>
    <t>55M56S</t>
  </si>
  <si>
    <t>['стендап', 'standup', 'комедия', 'юмор', 'стенд ап', 'фанни стафф', 'funny stuff', 'stand-up', 'подкаст', 'куджи', 'kuji podcast', 'куджи подкаст', 'чкг подкаст', 'чкг', 'standup comedy', 'что было дальше', '22 комика', 'labelcom', 'тнт4', 'Голограммы', 'Андрей Прокудин', 'Гурам Амарян', 'Саша Малой', 'Сева Ловкачев', 'Media art', 'hypervsn', 'visual art', '3d технологии', 'musion', 'holographic', 'holograms', 'holo', 'laser holographic', 'multimedia art', 'media art', 'обзор голограммы', 'инсталляции', 'hologram.su', 'digital art', 'holoone', 'голограмма', 'kinomo']</t>
  </si>
  <si>
    <t>Профессия «Data Scientist» в SkillFactory: https://clc.to/sUyrkQ 50% скидки на обучение до 30.06.2020
Что там по голограммам?
Какая самая большая голограмма в история?
Когда появятся 3D-голограммы? Появится ли у них сознание?
Акцент на реальность или AR?
А также про киберпорно, голографический стендап, VR-очки, безопасность и видеоигры. 
За столом:
1. Андрей Прокудин — мультимедиа художник, совладелец и арт-директор компании по разработке голографических инсталляций  https://HoloOne.ru
https://instagram.com/andrey.prokudin 
2. Гурам Амарян - стендап-комик https://instagram.com/gur_am 
3. Саша Малой - стендап-комик, НЕДАВНО ВЫПУСТИВШИЙ СОЛЬНИК: 
https://youtu.be/aKOwUMHncZs
https://instagram.com/sashamaloj
4. Сева Ловкачев - ведущий, стендап-комик https://t.me/shylobster
https://instagram.com/v_lovkachev 
2:02 Знакомимся!
2:45 ВКЛЮЧАЕМ ГОЛОГРАММУ
4:45 Какие нынче ограничения в масштабах?
5:30 Голограммы - будущее наружной рекламы
8:00 Как это работает?
11:45 Можно ли сделать 3D-часы как в кино?
15:45 Что произошло с технологиями в последние годы?
21:25 Где востребованы голограммы: реклама и искусство
25:35 Спецэффекты "на пару" и очки дополненной реальности
28:00 Есть два стула: виртуальная реальность и просто реальность...
30:30 У Саши Малого повышаются требования к реальности
31:40 Про безопасность
33:25 Полёты фантазий!
34:45 Чё по деньгам?
37:00 Голограммы &amp; игры &amp; VR
40:00 Всё-же 3D или 2D?
42:00 Что бы поставить дома...
42:45 Голограммы в промышленности
44:45 Хранение информации (не зашло)
46:30 Гурам не оставляет надежды потрогать голограмму
48:45 Малой придумывает голограпарк
51:00 Как Андрей развлекается дома 
53:00 !!!
Сотрудничество с каналом и иные вопросы:
labelcompodcast@mediumquality.ru
SEGOZAVTRA В ИНСТЕ:  https://instagram.com/segozavtra
LABELCOM: https://instagram.com/labelcomedians
LABELCOM. VIDEO: https://instagram.com/labelcom.video 
TELEGRAM.LABELCOM: https://t.me/labelcom_official</t>
  </si>
  <si>
    <t>https://www.youtube.com/watch?v=7JvzEGj3MSs</t>
  </si>
  <si>
    <t>💰 Инвестиционный портфель в Тинькофф Инвестиции. Доходность по акциям Apple 100% !!</t>
  </si>
  <si>
    <t>15M21S</t>
  </si>
  <si>
    <t>Курс «Аналитик данных» в SkillFactory: https://clc.to/dZgRGQ
Скидкой 50%* по промокоду Миша инвестирует при оплате обучения до 10.07.2020
Инвестиции в акций гораздо более рискованный, но и более прибыльный инструмент по сравнению с банковскими депозитами, облигациями и инвестициями в золото.
На этой недели инвестиции в Apple позволили получить 100% доходности спустя 1 год 8 месяцев. Позиция этой акции в моем инвестиционном портфеле достигает свыше 15%, что и позволяет значительно увеличить общий размер брокерского счета. Надеюсь, что фондовый рынок будет также благосклонен к акциям этой компании и моя прибыль будет продолжать увеличиться.
Инвестиционный портфель акций в Тинькофф Инвестициях
Покупка дивидендных акций компаний. Вкладываю деньги в фондовый рынок США.
Пассивный доход из дивидендов и инвестиций 2020 года. Куда вкладывать деньги.
Портфель инвестора. 
Контакты инвестора
По всем вопросам: puskkirov@yandex.ru
Группа ВК: https://vk.com/mhinvest
Больше информации: https://boosty.to/invest
Инвестируй вместе со мной через Тинькофф Инвестиции: https://vk.cc/9qhaBp
Дебетовая карта для быстрого пополнения и вывода средств Тинькофф Black: https://vk.cc/9qhbxj
Тинькофф Platinum: https://vk.cc/9QyP0O
Тинькофф Drive: https://vk.cc/asf8fj
ПОЛЕЗНОЕ ДЛЯ ИНВЕСТОРА
💸 Эта игра сделает из тебя ИНВЕСТОРА! https://youtu.be/fqY9tSIvIgA
🔒5 СЕКРЕТОВ УСПЕШНЫХ ИНВЕСТОРОВ! https://youtu.be/kyHktZ0a9qI
🎓 Как научиться инвестировать в акции? https://youtu.be/7Pa_AJn6xUg
👑 Тинькофф Инвестиции ПРЕМИУМ. Отзыв на САМЫЙ ДОРОГОЙ ТАРИФ! https://youtu.be/iAwjZbFRjXw
💬 Почему выбрал ТИНЬКОФФ ИНВЕСТИЦИИ? Отзыв после 1 года инвестирования. - https://youtu.be/6At7Ds1K5JU
🚫 ТОП 8 причин НЕ инвестировать в российские акции https://youtu.be/G-QS2OL6aaM
😨 ТОП 8 ОШИБОК ИНВЕСТОРА - https://youtu.be/C9Yxgs_9k_8
🎬 ТОП 10 ФИЛЬМОВ ДЛЯ ИНВЕСТОРА - https://youtu.be/sxsrvekwimQ
КАКИЕ АКЦИИ КУПИТЬ
💼 ИНВЕСТИЦИОННЫЙ ПОРТФЕЛЬ УОРРЕНА БАФФЕТТА НА 2020 ГОД! https://youtu.be/7vTDC6_wo-E
💼 ИНВЕСТИЦИОННЫЙ ПОРТФЕЛЬ БИЛЛА ГЕЙТСА НА 2020 ГОД! https://youtu.be/kxV2jFtwc_k
💼 ИНВЕСТИЦИОННЫЙ ПОРТФЕЛЬ ПИТЕРА ЛИНЧА НА 2020 ГОД! https://youtu.be/jydBPBh-650
👑 64 ДИВИДЕНДНЫХ АРИСТОКРАТОВ США В 2020 ГОДУ https://youtu.be/wobFzNCvSAY
👑 ТОП 5 ДИВИДЕНДНЫХ АРИСТОКРАТОВ В РОССИИ 2020 ГОДУ https://youtu.be/Mnt26wzTExc
⚫️ Инвестиции в нефтяные компании: IPO, дивиденды, перспективы https://youtu.be/azXqaMiIdT4
🔎 Куда инвестировать до 100 000 рублей? https://youtu.be/m0I_3weqcBw
ИНВЕСТОР
💡 Аналитика, инвестиционный портфель, события в режиме реального времени! https://youtu.be/ULyIgXcvdRw
📝 МИША, КЕМ ТЫ РАБОТАЕШЬ? https://youtu.be/yh21rXmOILQ
Плейлисты: 
Инвестиционный портфель - https://goo.su/0pLQ
Купить акции - https://goo.su/0PlQ
Полезное для инвестора - https://goo.su/0plr
Новости из мира инвестиций - https://goo.su/0PlR
Информация о инвесторе - https://goo.su/0pls
Канал - Миша инвестирует
Инвестирую в акции через Тинькофф Инвестиции.
Покупаю дивидендные акции с целью получения пассивного дохода.
Инвестиционный портфель и отчет о изменениях в еженедельном режиме публикую на канале.
Также Вы можете найти информацию:
Куда вкладывать деньги?
Как заработать в интернете?
Какие акции покупать?
Как получить пассивный доход?
Где купить акции?
Куда инвестировать?
Цель 2019 года - 2 500 000 рублей.
Цель 2020 года - 3 700 000 рублей.
Цель 2029 года - 20 000 000 рублей.
Цель жизни: $1 000 000
#Инвестиции #Акции #ТинькоффИнвестиции #ПассивныйДоход #ПокупкаАкций #Инвестирование</t>
  </si>
  <si>
    <t>😱 Как стать ПРОГРАММИСТОМ с НУЛЯ?</t>
  </si>
  <si>
    <t>10M2S</t>
  </si>
  <si>
    <t>04m06</t>
  </si>
  <si>
    <t>['как стать программистом', 'программирование', 'с нуля', 'как стать', 'как выучить', 'что учить', 'как учить', 'google chrome', 'android', '3d', 'разработка игр', 'web gl', 'андроид', 'unity', 'создание игр', 'как создать игру', 'javascript', 'c#', 'хауди хо']</t>
  </si>
  <si>
    <t>Как стать программистом с нуля самостоятельно?
Стартовый "пинок под зад" людям, которые хотят стать программистом, но не знают как.
🍑 Курс «Тестировщик ПО (QA)» в SkillFactory: https://clc.to/qkrVEA
===
Торопись! Скидка 45% по промокоду "Хауди Хо".
🆇 Обещанные ссылки 🆇
1) Книги - https://vk.com/topic-84392011_37640354
2) Как выучить PHP - https://www.youtube.com/watch?v=WYVBTz9QT6Y
3) Как выучить Python - https://www.youtube.com/watch?v=0a2a7dXJYXM
4) Как выучить C# - https://www.youtube.com/watch?v=JOtV69IMR5Q
5) Как выучить JavaScript - https://www.youtube.com/watch?v=ylakWC0VcEM
6) Как выучить HTML/CSS - https://www.youtube.com/watch?v=InSenLOKtSQ
7) Как выучить Java - https://www.youtube.com/watch?v=tDKF2KrFDF0
8) Путь Front End - https://www.youtube.com/watch?v=xGNqxcgikGk
9) Путь Back End - https://www.youtube.com/watch?v=iCx4oYgeUGw
10) Путь Full Stack - https://www.youtube.com/watch?v=iCx4oYgeUGw
11) Подробнее какие бывают программисты - https://www.youtube.com/watch?v=xf8rIC1-UGA
🔵 Наш TELEGRAM: https://t.me/howdyho_official
Наш ВК: https://www.vk.com/howdyho_net
Сотрудничество https://vk.com/topic-84392011_33285530
💗 Музыка предоставлена YouTube Audio Library.</t>
  </si>
  <si>
    <t>https://www.youtube.com/watch?v=S064ngTjxNU</t>
  </si>
  <si>
    <t>Лолита. Как комплексы выработали жесткий характер</t>
  </si>
  <si>
    <t>17M1S</t>
  </si>
  <si>
    <t>02m29</t>
  </si>
  <si>
    <t>['профайлинг', 'mental', 'ментал', 'mental tv', 'ментал тв', 'психологический анализ', 'ментал лолита', 'mental лолита', 'лолита разбор', 'лолита анализ', 'лолита', 'лолита милявская', 'как лолита рвёт шаблоны', 'ментал тв лолита', 'психологический анализ лолиты', 'как лолита ставит на место провокаторов', 'лолита что было дальше']</t>
  </si>
  <si>
    <t>Профессия «Аналитик данных» в SkillFactory: https://clc.to/QPCPGg
45% скидки на обучение по промокоду MENTAL (до 10.07.2020)
Почему Лолита является примером для молодежи? Какую боль ей пришлось пережить? Почему она ведёт себя нестандартно на шоу "Что было дальше" ? Почему у неё есть все шансы победить в треш токе с Конором МакГрегором? В чем заключается её сила? Как она рвёт шаблоны и побеждает? 
Коммерческие предложения и сотрудничество: mental@avtormedia.ru
Тесты, упражнения, обучение и прямые эфиры в INSTAGRAM: https://www.instagram.com/sergey_bubovich/
Я в ВК: https://vk.com/sergeybubovich
Группа проекта: https://vk.com/mental_tv
Telegram: https://tele.click/mentalroom
Обучение: http://mentalroom.ru/
Стримы провожу тут: https://www.youtube.com/channel/UCIQYIco3HqXI71bNZSqk9pg
#mental #mentaltv #ментал #менталтв #лолита #лолитамилявская</t>
  </si>
  <si>
    <t>КАК НЕ БРОСИТЬ УЧЁБУ? ЧТО ДЕЛАТЬ ЕСЛИ ИНТЕРЕС ПРОШЁЛ? НЕСКОЛЬКО СОВЕТОВ КАК СОХРАНИТЬ МОТИВАЦИЮ.</t>
  </si>
  <si>
    <t>12M46S</t>
  </si>
  <si>
    <t>05m06</t>
  </si>
  <si>
    <t>['татьяна козловская', 'Татьяна Козловская', 'frontendgirl', 'frontendGirl', 'программист', 'программист самоучка', 'как стать программистом', 'программист с нуля', 'программирование для чайников', 'основы программирования', 'программист девушка', 'начинающий программист', 'программирование для начинающих', 'junior frontend', 'стать программистом', 'html', 'css', 'js', 'java script', 'Java Script', 'основы html', 'основы js', 'основы css', 'фронтенд', 'мотивация', 'учёба', 'ничего не получается', 'сохранить мотивацию', 'бросить учёбу']</t>
  </si>
  <si>
    <t>Привет всем! 
С вами Таня и это видео, цель которого замотивировать вас продолжать обучение. Это видео касается не только программирования, его можно отнести к любому обучению. И хоть сегодня я и не расскажу вам никаких секретных секретов, но всё же хочу поделиться некоторыми своими наблюдениями и рабочими советами.
-----------------------------------------------------------------------------------------------------------------
Изучайте программирования в SkillFactory: https://clc.to/-mFQrA 
Получите скидку по промокоду FrontendGirl (до 30.06.2020)
------------------------------------------------------------------------------------------------------------------
Тайминг
0:00 Приветствие
0:29 Про мотивацию
2:06 Про важность цели
3:15 Ничего не получается
4:47 Повышаем скилл
5:07 Супер-предложение
5:58 Больше практики!
6:52 Ищите единомышленников
7:56 Отмечайте свой пргогресс
8:44 Борьба с ленью
9:22 Правило 5 секунд
10:06 Правило 30 минут
11:03 Установите режим
12:09 Прощаюсь
12:35 Закрываю окно
Многие, когда начинают изучать программирование не имеют никакой особой цели. Кто-то изучает из любопытства, кто-то узнал что в айти много платят и решил попробовать, кто-то учит, чтобы расширить кругозор. И никаких проблем в общем-то не возникает до тех пор пока у вас не заканчивается ваша внутренняя мотивация. И вот что делать в подобной ситуации?
1. Обозначьте цель
У вас должно быть сформировано четкое понимание того зачем вы делаете то, что вы делаете. Например “Я хочу изучить Java Script, чтобы сменить работу, где мне мало платят на работу, где я буду получать в разы больше” или “Я хочу переехать в Калифорнию, чтобы жить у океана, если я изучу JavaScript, мне будет проще эмигрировать”
2. Не бойтесь ошибок
Когда вы делаете что-то новое, то возможно вы будете допускать ошибки. Если у вы учились, и вроде все было ок и вдруг вы застряли на какой-то теме и ничего не идет дальше – не нужно отчаиваться. У всех всегда есть какое-то свое слабое место в обучении, которое рано или поздно вы все равно поймете. 
3. Больше практики
Как правило, когда вы видите свой результат – это дает вам положительные эмоции, осознание того, что у вы что-то создаете будет очень хорошо воздействовать на вашу внутреннюю мотивацию, которая вам нужна. 
4. Ищите единомышленников
Ну, во-первых, это будет подстегивать ваш интерес, а во-вторых это будет помощь для вас в сложных моментах. Одна голова хорошо, а две – лучше. 
5. Оценивайте свой прогресс
Оглянитесь, посмотрите на все то, что вы уже знаете. Даже если вы только в начале, это все равно уже больше чем до того, как вы начали. Просто идите по этому пути, рассчитывая на взлёты и падения и вы обязательно придете к своей цели.
6. Боритесь с ленью
Я любитель смотреть всякие нехитрые мотивационные видео на ютюбе и здесь можно найти много всяких лайфков как бороться с ленью и тому подобных, и я хочу рассказать здесь о тех, которые прижились в моей жизни и которыми я реально пользуюсь и считаю их рабочими, они очень известные, скорее всего вы о них тоже слышали. Но если не применяли – обязательно попробуйте.
Для борьбы с ленью:
- правило 5 секунд
Это пожалуй мой любимый прием, когда нужно сделать то, что не очень хочется и тебе сейчас лень. Его суть заключается в том, чтобы начать что-то делать в течении 5 секунд, пока ваш мозг не придумал какую-нибудь отговорку. 
- правило 30 минут
По сути это не обязательно должно быть 30 минут, это может быть любой не очень большой промежуток времени 15 минут или 45. Вы должны себе пообещать, что сейчас вы сядете за учебу и потратите только полчаса, а через полчаса вы можете продолжить смотреть сериал или заниматься своими делами. С большей вероятностью вы увлечетесь процессом и просидите за полезным занятием больше чем полчаса. 
- режим
Справляться с рутиной помогает режим. Это как с тренажерным залом. Если вы говорите себе – буду ходить обязательно 2 раза в неделю, то велик риск, что вы будете откладывать это до тех пор пока не наступит воскресенье, а потом подумаете, ну штош не вышло. А если вы сразу для себя обозначите, что вы будете ходить 2 раза в неделю во вторник и пятницу в 7 вечера после работы, то за день до тренировки вы уже будете настроены на то, что это время у вас будет посвящено спорту. С учебой также – сформируйте свой режим, выделите дни когда вы учитесь и время.</t>
  </si>
  <si>
    <t>https://www.youtube.com/watch?v=EZm9rZjiK-A</t>
  </si>
  <si>
    <t>РЕМОНТ ПОДАРКА ОТ ПОДПИСЧИКА. МАТЕРИНСКАЯ ПЛАТА MSI И ЗАМЕНА СОКЕТА 1155.</t>
  </si>
  <si>
    <t>29M29S</t>
  </si>
  <si>
    <t>04m07</t>
  </si>
  <si>
    <t>Курс «Тестировщик ПО» в SkillFactory: https://clc.to/8N8_8Q 
50% скидки на обучение по промокоду notebook-31 (до 10.07.2020)
------------------------------------------
Всем привет, дорогие друзья! 🤗
Сегодня на повестке дня интересная посылка от нашего подписчика. 
Этот человек Михаил, а именно он пожертвовал железо в дар, за что ему огромное спасибо. 
В этом видео будем распаковывать, рассматривать и ремонтировать то, что прислал Миша. Две материнские платы, две видеокарты, память, процессор и многое другое!
А также поэкспериментируем с заменой сокета 1155, который я буду менять впервые и расскажу все нюансы. 
Приятного просмотра! ☕☕☕Я старался! 😜
Подпишись на наш канал: https://www.youtube.com/notebook-31/?sub_confirmation=1
---------------------------------------
Узнайте актуальную информацию посетив наш сайт: http://notebook-31.ru/
ПОДДЕРЖАТЬ АВТОРА:
Карта СБЕРБАНК:
4276-1609-5032-7206
ФИРСОВ В.В. 
-----------------------------------------
Донат с сообщением notebook-31: 
https://www.donationalerts.com/r/notebook31
--------------------------------------------------------------------
НАШИ КОНТАКТЫ или СВЯЗЬ:
INSTAGRAM: https://www.instagram.com/notebook_31/
Наш сайт: http://notebook-31.ru/
Группа ВК: https://vk.com/kompnotebook
--------------------------------------------------------------------
Реклама на канале: firsovlad@gmail.com
#notebook31 #Электроника #РемонтНоутбуков</t>
  </si>
  <si>
    <t>ПК на intel i5 -10600K | ВСЁ ОТЛИЧНО, ПРОСТО СИНИЙ ЭКРАН</t>
  </si>
  <si>
    <t>19M32S</t>
  </si>
  <si>
    <t>09m32</t>
  </si>
  <si>
    <t>['Roma N', 'обзор', 'игровой пк', 'pc build', 'сборка игрового пк', 'игровой компьютер', 'процессор 10600K', 'видеокарта rtx2080ti', 'игровой пк за 100000', 'компьютер за 1500000', 'компьютер за 200000', 'что выбрать amd или intel', 'собрал компьютер а он не работает', 'синий экран windows', 'синий экран', 'как собрать пк', 'пк за 10000', 'пк за 20000', 'пк за 30000', 'пк за 50000', 'лучшая сборка пк', 'самый лучший компьютер']</t>
  </si>
  <si>
    <t>➤ Обучение веб-разработке на Python в SkillFactory:  https://clc.to/ltfPEA 
➤ 50% скидки на обучение по промокоду Roma N (до 10.07.2020)
___________________________________________________________________
1. Материнка Gigabyte Z490i Aorus Ultra: https://gigbt.ru/lkWhelLX
2. Процессор Intel i5 - 10600K
3. Видеокарта Gigabyte RTX 2080ti Gaming OC
___________________________________________________________________
Всем привет!
Я все же смог закончить сборку с новым процессором от Intel 10600K, но должен признать, что получилось как-то тяп-ляп. Видимо до того устал с этим "ИГРОВЫМ ПК", что действительно хотелось уже закончить и забыть.
Естественно, что у меня будет еще одна попытка с этим процессором, но железо буду подбирать более тщательно.
Но в любом случае, получилось интересно, так что оцените))
_____________________________________________________________________ 
➤Я в VK: https://vk.com/nyubek_roman
➤Мой Instagram: https://www.instagram.com/nyubek_roman/
______________________________________________________________
✪✪✪По вопросам сотрудничества: nbkmobi@gmail.com ✪✪✪
✪✪✪For cooperation: nbkmobi@gmail.com ✪✪✪
#RomaN #ИгровойПК #10600K</t>
  </si>
  <si>
    <t>https://www.youtube.com/watch?v=YIpoGIMwQ6g</t>
  </si>
  <si>
    <t>Почему упали акции? Мрачный прогноз МВФ и мнения инвестбанков / Новости</t>
  </si>
  <si>
    <t>['обвал рынков', 'обвал акций', 'падение рынков', 'мвф', 'международный валютный фонд', 'нефть', 'цена на нефть', 'опек+', 'нефть brent', 'добыча нефти', 'сланцевая нефть', 'финансовые рынки', 'акции', 'фондовый рынок', 'биржа', 'инвестиции в акции', 'инвестирование', 'карантин', 'мировой кризис', 'вторая волна', 'кризис 2020', 'рецессия 2020', 'morgan stanley', 'центробанки', 'дональд трамп', 'китай', 'торговая война', 'новости экономики', 'новости финансов', 'новости рынков', 'экономика и финансы', 'investfuture', 'кира юхтенко', 'инвест фьюче']</t>
  </si>
  <si>
    <t>Курс «Big Data MBA» в SkillFactory: https://clc.to/RmW2ug 
50% скидки на обучение по промокоду InvestFuture (до 15.07.2020)
Американский рынок пошел на снижение в среду, напугав инвесторов. Что происходит и стоит ли ожидать второй волны падения мировых индексов? Техас, Аризона и Калифорния в США сообщают о рекордном количестве новых случаев заражения. Темпы распространения КВ в США очень высоки, что угрожает экономической стабильности. Обсуждаем эту и другие темы, которые влияют на финансовые рынки, акции и облигации в свежем выпуске новостей на канале InvestFuture.
Экономика и инвестиции - последние новости на сайте InvestFuture: https://investfuture.ru/
Таймкоды из видео:
00:00 Динамика рынков
01:38 МВФ ухудшает прогнозы
03:07 Нефть под давлением
06:17 Торговые трения
08:13 UBS ставит на рост
09:40 Morgan Stanley про выборы в США
Контакты:
Мы в Телеграм (@InvestFuture) - https://t.me/investfuture
Мы ВК - https://clck.ru/G8yn4
Мы в Facebook - https://clck.ru/G8yn8
Кира Юхтенко в инстаграм - https://clck.ru/G8ynM
По вопросам сотрудничества: info@investfuture.ru
Подписаться на канал - https://goo.gl/qTRmG8
Поддержать канал: https://clck.ru/MFJmX
Полезные видео:
1) С чего начать инвестиции: https://youtu.be/XKkJ0sCOw44
2) Что такое ИИС: https://youtu.be/2nufZlCRTMU
3) Что такое ОФЗ: https://youtu.be/MEXrTXtQQ-E
4) Что такое ETF: https://youtu.be/FuBdDzvweDc
5) Чем опасны кредиты: https://youtu.be/cQhSRQI5p60
6) Топ-20 книг по финансам: https://youtu.be/sazgUfgNESQ</t>
  </si>
  <si>
    <t>15.07.2020</t>
  </si>
  <si>
    <t>https://www.youtube.com/watch?v=vbidtqxgUyw</t>
  </si>
  <si>
    <t>Половины Вселенной не хватает? Ученые нашли (возможно) недостающее вещество / Астрообзор #57</t>
  </si>
  <si>
    <t>18M22S</t>
  </si>
  <si>
    <t>05m18</t>
  </si>
  <si>
    <t>['Космос', 'научпоп', 'вселенная', 'наука', 'астрономия', 'космос просто', 'space', 'science', 'astronomy', 'universe', 'cosmos', 'видео о космосе', 'барионная материя', 'недостающее вещество вселенной', 'радиовсплески', 'радио всплески', 'сигналы из космоса', 'экзопланеты', 'обитаемые планеты', 'титан', 'сатурн', 'спутник сатурна', 'джеймс уэбб', 'телескоп', 'марс', 'insight', 'марсоход', 'новые горизонты', 'плутон', 'параллакс', 'экстремальные звезды', 'солнечные пятна']</t>
  </si>
  <si>
    <t>Профессия Data Scientist в SkillFactory https://clc.to/Z4WG7A 
50% скидки на обучение по промокоду Космос Просто  (до 15.07.2020)
Один из нерешенных вопросов астрофизики - недостающая барионная материя. Возможно, ученые ее нашли. Как пыль в атмосфере может расширить зону обитаемости? Необычные звезды с огромными пятнами. Это и многое другое в 57 выпуске Астрообзора. 
В видео содержится платная реклама
По вопросам рекламы и сотрудничества prostokosmos@avtormedia.ru
Поддержать проект “Космос просто”:
Patreon: https://www.patreon.com/cosmosprosto
Яндекс Деньги: https://money.yandex.ru/to/41001280047003
Donation Alerts: http://www.donationalerts.ru/r/endgvard
Paypal: https://www.paypal.me/cosmosprosto
Стереопара Проксима Центавра:
https://www.nasa.gov/sites/default/files/thumbnails/image/nh-proxima-centauri-parallel.jpg
Стереопара Wolf 359
https://www.nasa.gov/sites/default/files/thumbnails/image/nh-wolf359-parallel.jpg
Помогать Марсоходам тут:
https://www.zooniverse.org/projects/hiro-ono/ai4mars
Источники: 
Потерянная Материя Вселенной:
https://www.space.com/missing-baryon-matter-discovered-cosmos.html
https://www.nature.com/articles/s41586-020-2300-2
https://www.esa.int/Science_Exploration/Space_Science/XMM-Newton_finds_missing_intergalactic_material
https://www.nature.com/articles/s41586-018-0204-1
https://www.esa.int/Science_Exploration/Space_Science/Planck/Planck_reveals_an_almost_perfect_Universe
https://science.sciencemag.org/content/318/5851/777
Обитаемость пыльных планет
http://www.exeter.ac.uk/news/homepage/title_800420_en.html
https://arxiv.org/pdf/2006.04867.pdf
 “Убегание” Титана
https://www.nasa.gov/feature/jpl/saturns-moon-titan-drifting-away-faster-than-previously-thought
Зеленое свечение Марса
https://www.esa.int/Science_Exploration/Human_and_Robotic_Exploration/Exploration/ExoMars/ExoMars_spots_unique_green_glow_at_the_Red_Planet
Джеймс Уэбб
https://www.space.com/nasa-james-webb-space-telescope-march-2021-launch-delay.html
Бур Insight
https://www.space.com/insight-mars-lander-pushes-mole-into-red-planet.html
Помощь Марсоходам
https://www.nasa.gov/feature/jpl/nasas-mars-rover-drivers-need-your-help
Пятна на экстремальных звездах
https://www.eso.org/public/news/eso2009/
https://www.nature.com/articles/s41550-020-1113-4
https://www.space.com/hot-stars-with-magnetic-dark-spots.html
https://arxiv.org/pdf/0804.0507.pdf
https://astronomy.swin.edu.au/cosmos/H/Horizontal+Branch+stars
Параллакс Новых горизонтов
https://www.nasa.gov/feature/nasa-s-new-horizons-conducts-the-first-interstellar-parallax-experiment</t>
  </si>
  <si>
    <t>Секреты</t>
  </si>
  <si>
    <t>Селфхарм откровения: причины и последствия, реакция близких, есть ли лечение? | Секреты</t>
  </si>
  <si>
    <t>16M10S</t>
  </si>
  <si>
    <t>02m48</t>
  </si>
  <si>
    <t>['секреты', 'селфхарм', 'самоповреждение', 'моя история селфхарма', 'самоповреждение у подростков', 'селфхармер', 'self-harm', 'психология', 'селфхарм моя история', 'проблемы людей страдающих селфхармом', 'откровения', 'селфхарм это', 'самоповреждение это', 'психические расстройства', 'selfharm', 'селфхарм причины', 'депрессия', 'лечение', 'реакция близких']</t>
  </si>
  <si>
    <t>Профессия Data Scientist в SkillFactory:
https://clc.to/yF-JkQ 50% скидка на обучение по промокоду Секреты (до 15.07.2020)
=== Партнеры выпуска ===
Подпишись на канал, чтобы первым увидеть новые выпуски. Поделись в комментариях мнением по теме выпуска.
Сотрудничество secrets@avtormedia.ru
Селфхарм или самоповреждение это преднамеренное повреждение своего тела по внутренним психологическим причинам.  Самоповреждение встречается как симптом многих психических расстройств. Мы пригласили двух героев, чтобы они рассказали свои истории. С чего все началось, знают ли близкие, что говорят психологи, получилось ли избавиться?
Участники 
Альмира https://www.instagram.com/almira__mir/
Эля https://www.instagram.com/prussen_ele_ch/
0:23 что такое селфхарм
4:40 как причиняете себе боль
6:38 с чего все началось
7:35 знают ли близкие
10:56 для чего вам это нужно
12:23 почему именно этот способ
13:12 разговаривали с психологом
14:15 что можете сказать людям, которые занимаются селфхармом
Наш инстаграм: https://www.instagram.com/thesecrets.ru 
Подписывайтесь на наш паблик ВК https://vk.com/thesecretsru 
И на фейсбук https://www.facebook.com/thesecrets.ru 
Мы всегда ищем героев для наших выпусков
Записаться на съемку: https://thesecrets.ru/participate
Отправить секрет: https://thesecrets.ru/secret
Если вам понравилось видео #селфхарм #самоповреждение, пожалуйста, поддержите канал #секреты подпиской, лайком, комментарием и расскажите о нас друзьям в соцсетях.</t>
  </si>
  <si>
    <t>https://www.youtube.com/watch?v=nMGyF8wzR1Q</t>
  </si>
  <si>
    <t>Kristina Кaspi</t>
  </si>
  <si>
    <t>ВЫ РИСУЕТЕ КРУЧЕ #Drawthisinyourstyle</t>
  </si>
  <si>
    <t>8M1S</t>
  </si>
  <si>
    <t>02m28</t>
  </si>
  <si>
    <t>['Drawthisinyourstyle', 'рисование', 'перерисовка', 'рисунки подписчиков', 'арт', 'как найти стиль', 'иллюстрация', 'kristina kaspi', 'вдохновение', 'редрав']</t>
  </si>
  <si>
    <t>Профессия «Графический дизайнер» в онлайн-школе дизайна Contented: https://clc.to/EbYCRg
45% скидки на обучение по промокоду Кристина Каспи (до 15.07.2020)
#Drawthisinyourstyle challenge! Эта подборка творческих работ подписчиков, которые участвовали в моём челлендже. Знайте, что вы... рисуете круче!
Где меня найти?
Instagram -  https://www.instagram.com/kristinakaspiart/
Вконтакте  - https://vk.com/kristina_kaspi
Behance портфолио - www.behance.net/kristinakaspi
Сотрудничество 📩 kriskaspi@gmail.com
Song: Squares MP - The Bar (No Copyright Music)
Music provided by Tunetank.
Free Download:  https://bit.ly/2ygsd0r
Video Link: https://youtu.be/LrlH3iO7zZc</t>
  </si>
  <si>
    <t>Кристина Каспи</t>
  </si>
  <si>
    <t>Новый проект Илона Маска | Новые экзоскелеты другие новости</t>
  </si>
  <si>
    <t>10M40S</t>
  </si>
  <si>
    <t>['кикобзор', 'кик', 'обзор', 'kik', 'obzor', 'kikobzor', 'новости', 'дайджест', 'техника', 'наука', 'смартфон', 'apple', 'samsung', 'xiaomi', 'google', 'android', 'ios', 'tesla', 'elon', 'musk', 'техноновости', 'Илон Маск', 'импланты', 'напечатанные органые', 'бионика', 'биотехника', 'биоимпланты', 'биопротез', 'проект илона маска', 'starship', 'starlink']</t>
  </si>
  <si>
    <t>Обучение веб-разработке на Python в SkillFactory: https://clc.to/kGu-bw 
50% скидки на обучение по промокоду Кик обзор (до 10.07.2020)
Инстаграм: https://www.instagram.com/kikobzor
Телега с быстрыми новостями: https://t.me/kikobzor
Ролик содержит рекламную интеграцию.
Реклама и сотрудничество: info@kikobzor.com
###</t>
  </si>
  <si>
    <t>Кик обзор</t>
  </si>
  <si>
    <t>https://www.youtube.com/watch?v=VZ_8oUEgsg0</t>
  </si>
  <si>
    <t>ДИЗАЙН ИНТЕРЬЕРА</t>
  </si>
  <si>
    <t>ОБЗОР КВАРТИРЫ 130 м2, американская классика. Дизайн интерьера в стиле современная классика. Рум тур</t>
  </si>
  <si>
    <t>15M55S</t>
  </si>
  <si>
    <t>['американская классика', 'современная классика', 'квартира', 'моя квартира', 'room tour', 'room', 'рум тур', 'дизайн интерьера в стиле современная классика', 'дизайн интерьера квартиры', 'ikea', 'икеа', 'дизайн квартиры', 'дизайн интерьера', 'современный интерьер', 'ремонт', 'дизайнер интерьера', 'интерьера', 'дизайн', 'дизайнер', 'дневник дизайнера', 'земсков', 'интерьеры', 'интерьер', 'квартира хача', 'квартиры', 'interior design', 'обзор квартиры', 'обзор', 'классика', 'классический интерьер', 'btnk architects', 'обзор ремонта', 'ДЗЙН интерьера']</t>
  </si>
  <si>
    <t>Профессия «Дизайнер интерьеров» в Contented https://clc.to/n2BA2g
45% скидки на обучение по промокоду «Дизайн интерьера» (до 15.07.2020)
Обзор квартиры в стиле американская классика в центре Екатеринбурга. Стильная, элегантная функциональная современная квартира для семейной пары. Основные задачи, которые стояли перед бюро Медиана, - создать светлое уютное пространство, полное роскошных элементов мебели и ярких цветовых акцентов, предусмотреть просторную общественную зону с большой кухней и комфортные приватные зоны. У девушек получился интересный гармоничный дизайн интерьера квартиры на 130 м2.
▪Стиль: американская классика, современная классика, эклектика
▪Площадь: 127 м2 + 15 м2 лоджии
▪Место: Екатеринбург, Россия
=======
✒️СОВРЕМЕННАЯ КЛАССИКА | Подборка интересных проектов
https://youtube.com/playlist?list=PLxfUK6m-Ch_nhxcjF7TGT7uBiX7bG3tQa
🔥ЛУЧШИЕ ОБЗОРЫ ИНТЕРЬЕРОВ
https://youtube.com/playlist?list=PLxfUK6m-Ch_msEe6PF-9ROL8obBlrxwEo
Детальный обзор кухни https://youtu.be/J-xO3BhMimQ
Автор проекта Дизайн-бюро MEDIANA http://www.mediana-interiors.com/
Инстаграм https://www.instagram.com/mediana_interiors
==================
Вся корпусная МЕБЕЛЬ DEREBAS WOOD https://derebas.com/
https://www.instagram.com/derebas_wood/
Паркет от Сампо https://sampo-parket.ru/
https://www.instagram.com/sampo.parket.ekb
Мягкая мебель, комод и стол Azarova Home https://www.instagram.com/azarova_atelier/
http://azarovahome.com/
==================
Канал «Дизайн интерьера» - это обзоры интерьеров и советы по дизайну интерьера. На канале вы найдете интересные обзоры квартир и обзоры домов в современном стиле, интервью с талантливыми архитекторами и дизайнерами интерьера. Из каждого обзора и рум тура вы обязательно вынесете полезную информацию по обустройству вашего дома. Наши гости рассказывают о своих проектах, дают советы по дизайну интерьера и часто разыгрывают свои консультации среди наших зрителей.
Наш сайт (подбор дизайнера, статьи, скидки) https://btnk.ru
Наш инстаграм https://www.instagram.com/dsgninterior
#дизайнинтерьера #дизайн_интерьера #современная #классика #room_tour #квартира #обзор #интерьер #румтур #обзор_квартиры #дизайнер
Музыка https://www.epidemicsound.com</t>
  </si>
  <si>
    <t>https://www.youtube.com/watch?v=h-4BbYGZ54o</t>
  </si>
  <si>
    <t>Исмаилов и Бабаджанян</t>
  </si>
  <si>
    <t>ЮРИЙ ДЕГТЯРЁВ: НА КОГО РАБОТАЛ РУССКИЙ YOUTUBE, КАК ЗАРОДИЛАСЬ "СПАСИБО, ЕВА" и "MyDucksVision"</t>
  </si>
  <si>
    <t>1H6M4S</t>
  </si>
  <si>
    <t>05m51</t>
  </si>
  <si>
    <t>['Юрий дегтярёв', 'спасибо ева', 'myducksvision', 'поперечный спасибо ева', 'поперечный интервью', 'поперечный кремль', 'блогеры продались', 'сколько стоят блогеры', 'на кого работал русский youtube', 'рома механик', 'иб подкаст', 'Исмаилов и бабаджанян', 'подкаст', 'интервью с дегтяревым', 'интервью с поперечным', 'Ильич спасибо ева', 'Сэм никель', 'вся правда о', 'Хованский спасибо ева', 'продажные блогеры', 'катя конасова']</t>
  </si>
  <si>
    <t>✅Курс «Аналитик данных» в SkillFactory:  https://clc.to/a9cCog
Скидкой 50%* по промокоду И и Б при оплате обучения до 15.07.2020. ✅
НАШЕ ЛЮБИМОЕ МАСЛО ДЛЯ БОРОДЫ - https://beardmanboutique.com  ✅
Создатель платформы "Спасибо,Ева" и проекта "MyDucksVision", Юрий Дегтярёв - крёстный отец рунета. Но история случившаяся почти 10 лет назад вызывает оживленные споры до сих пор, ведь Юра работал напрямую с администрацией президента. 
Наши соц.сети:
Инстаграм Давида - https://www.instagram.com/rmexanik/
Инстаграм Мурата - https://www.instagram.com/yourvlllain/
НАШ КАНАЛ В ТЕЛЕГРАМ - https://t.me/ibpodcast
Тайм коды тут. Поддержи наш проект подпиской, друг, это важно.
00:00 Вступление
2:27 Как пришла идея создать «MyDuckVison» и «Спасибо, Ева!»?;
8:16 Про сотрудничество с Кремлём;
13:19 О перемене отношения к власти;
18:00 Поперечный - Дудю: «Дегтярёв нас всех обманул.» - так ли это? Выясняем.
22:41 О доверии к блогерам.
35:01 Всё ли решают деньги? Сотрудничество власти с молодежью в рунете.
42:40 О обнулении сроков Путина. Что «мы» могли и можем изменить в стране.
50:05 "Крикуны" по обе стороны. Кто прав? Кому верить?</t>
  </si>
  <si>
    <t>И и Б</t>
  </si>
  <si>
    <t>https://www.youtube.com/watch?v=L_bz8oY5Nt8</t>
  </si>
  <si>
    <t>Лихой ТопорЪ</t>
  </si>
  <si>
    <t>Стол из эпоксидки для гангстера</t>
  </si>
  <si>
    <t>10M9S</t>
  </si>
  <si>
    <t>02m37</t>
  </si>
  <si>
    <t>['эпоксидная смола', 'стол', 'эпоксидка', 'сделай сам', 'своими руками', 'своими руками видео', 'ручная работа', 'из смолы', 'с эпоксидной смолой', 'самоделки', 'как сделать', 'идеи', 'интересные идеи', 'декор', 'идеи для дома', 'лихой топор', 'процесс изготовления', 'diy', 'стол гангстера', 'resin art', 'стол гангстера своими руками', 'как сделать стол', 'epoxy', 'как сделать стол гангстера', 'эпоксидная смола для столешниц', 'лихой топоръ', 'как сделать стол своими руками', 'стол из оргстекла', 'оргстекло', 'Tim de Vries', 'epoxy resin']</t>
  </si>
  <si>
    <t>Профессия Data Scientist в SkillFactory: https://clc.to/3gTl_g
50% скидки на обучение по промокоду Лихой Топор (до 15.07.2020)
► Инстограм Tim de Vries: https://www.instagram.com/studiotimdevries/
В этом видео мы создадим киношный стол гангстера,  в процессе столкнемся с кучей технических сложностей, но применив пару лайфхаков в итоге успешно зальем все эпоксидной смолой.
► Instagram: https://www.instagram.com/lihojtopor
► Наша группа вконтакте: http://vk.com/lihoj_topor
► Для рекламных предложений и сотрудничества: lihojtopor@gmail.com
*********************************************************************
🛠️ Список материала и оборудования используемого в ролике :
► Эпоксидная смола для столешниц - https://artline-shop.ru/?p=topor (прозрачная смола и другие товары для творчества). Промокод (купон): topor, дает 5% скидки
► Лазерный станок - https://clck.ru/NkBsM
► Фуговальный станок - https://www.jettools.ru/catalog/fugovalnye-stanki-powermatic/powermatic-60hh-fugovalnyy-stanok-400-v/
► Стружкоудаление - https://www.jettools.ru/catalog/vytyazhnye-ustanovki/dc-1100ck-vytyazhnaya-ustanovka-so-smennym-filtrom-tekhnologiya-vortex-cone-/
► Торцевая пила - http://www.jet-centre.by/produktsiya/derevoobrabotka/tortsovochnye-pily-jet/jet-jsms-12l-torcovochno-usovochnaya-pila--10000836m.html
► Масло для пропитки - http://leinos.ru/?module=catalog&amp;cat_id=1
► Пневмоинструмент - https://trusty-tools.ru/shpilkozabivateli/
► Пильный диск - https://cmt-shop.ru/catalog/diskovye-pily/
► Левитрон - http://got.by/3qx7lu
► Весы - http://got.by/3qxehd
► Шлифовальная машина - http://got.by/3qudfq
► Круги для шлифовки - http://got.by/3qudnp
► Машинка для полировки -  http://got.by/3qhkou
► Саморезы - http://got.by/3qudyz
► Шуруповерт - http://got.by/3qr22p
► Светодиодная лента - http://got.by/3q5qpz
► Оптоволокно - http://got.by/3sh45e
► Паяльник - http://got.by/40d1zp
► Паяльник Топ -  http://got.by/40d24r
► Ардуино Nano - http://got.by/3qm8i1
► Адресная РГБ лента - http://got.by/3ssc4h
► ИК пульт - http://got.by/3qm97b
► Разветвитель наушников - http://got.by/3qm93m
► Аудио гнездо - http://got.by/3qm8zq
► Адаптер питания 5.5х2.1 - http://got.by/3qm8ua
► Блок питания - http://got.by/3qm8on
*********************************************************************
📝Где нас найти:
Сайт: https://lihojtopor.com/
ВК личка: http://vk.com/onbuti
ВК группа: http://vk.com/lihoj_topor
Facebook: https://www.facebook.com/toporlihoj/
Instagram: https://www.instagram.com/lihojtopor/
Twitter: https://twitter.com/OnOna_Onbuti
Одноклассники: https://ok.ru/group/54879945490437
Мой Мир: https://my.mail.ru/mail/onbuti/
Flickr: https://www.flickr.com/photos/142372915@N06/
Pikabu: http://pikabu.ru/profile/onbuti
Pinterest: https://www.pinterest.com/onona_onbuti/
Fishki: http://fishki.net/profile/1240759 
Rukikryki: http://www.rukikryki.ru/user/On+Ona/
Mozgochiny: http://mozgochiny.ru/members/onbuti/
*********************************************************************
0:00 - Стол гангстера
0:11 - Основа стола
1:33 - Подготовка реквизита
2:19 - Спонсор видео
3:36 - Покраска столешницы
5:16 - Делаем опалубку
5:44 - Как сделать бутафорский порошок
6:31 - Собираем опалубку
9:11 - Результат
Мы с радостью ответим на все ваши вопросы касательно данного изделия, а так же рады любым замечаниям и предложениям, способствующим развитию канала и улучшению качества контента.
#Wattsan #ЛихойТопор #СтолИзЭпоксиднойСмолы #epoxy</t>
  </si>
  <si>
    <t>Лихой Топор</t>
  </si>
  <si>
    <t>https://www.youtube.com/watch?v=L-zhsefxpL0</t>
  </si>
  <si>
    <t>varlamov</t>
  </si>
  <si>
    <t>Чё Происходит #15 | Лукашенко арестовывает блогеров, американцы троллят гомофобов, россияне голосуют</t>
  </si>
  <si>
    <t>1H53M18S</t>
  </si>
  <si>
    <t>38m37</t>
  </si>
  <si>
    <t>['варламов', 'чп', 'варламов чё происходит', 'новости', 'обзор новостей', 'варламов про новости', 'что происходит в мире', 'новости из россии', 'борьба с расизмом', 'коронавирус в россии', 'варламов илья', 'варламов ютуб', 'varlamov', 'varlamov.ru', 'проекты фонда внимание', 'дуров и телеграм', 'парад победы', 'месяц гордости', 'новости беларуси', 'предвыборная гонка беларусь', 'саша 3%', 'обращение путина', 'цензура на ютубе', 'снос памятников', 'гомофобия на Украине', 'Международная пилорама']</t>
  </si>
  <si>
    <t>-=Уголок спонсоров=-
Застрахуйте свою квартиру, даже съемную, в самой заботливой страховой компании Манго и живите спокойно. Скидка 30% по промокоду VARLAMOV30 тут https://clck.ru/PFG8M 
На этой неделе по делу Серебренникова и «Седьмой студии» о хищении 128 миллионов вынесли приговоры, Петра Верзилова арестовали за мат, Лукашенко начал колесить по стране и устраивать встречи с избирателями, ситуация с коронавирусом в мире ухудшилась, а Харламов и Асмус объявили о разводе. А тем временем Путин пообещал новые налоги и выплаты, в Москве прошёл парад Победы, а в Петербурге митинг против поправок, в Киеве на «Родину-мать» повесили флаг ЛГБТ, в Башкортостане единоросс обиделся на «единоросса», а «Студия Артемия Лебедева» призналась, что иногда вместо дизайнеров использовала нейросеть. Эти и другие новости — в новом ЧП!
Профессия Data Scientist в SkillFactory: https://clc.to/cZXc_w 
50% скидки на обучение по промокоду Варламов (до 15.07.2020)
Максим Кац в твиттере: https://twitter.com/max_katz 
Максим Кац на ютубе: https://www.youtube.com/user/maxkatz1 
Твиттер Олега Кашина: https://twitter.com/kshn  
Канал Олега Кашина: https://www.youtube.com/channel/UC7GcUuO8Z8OBWvJLtQ4d3Sw 
Лёва из Нью-Йорка: https://levik.blog/  
Телеграм-канал Лёвы: http://t.me/levikblog
Мои ролики на актуальные темы:
Конец эпохи Лукашенко: протесты, задержание Тихановского и белорусский Майдан
https://youtu.be/3olMuhu8VvI 
Лукашенко выбрал силовой сценарий: аресты, разгоны и подброс 1 млн долларов Тихановскому
https://youtu.be/tzO3Uy_pTAk 
Дети в ЛГБТ-семьях. Что лучше: детский дом или однополая семья?
https://youtu.be/wnNI0Kf5xHA 
Праздник, потерявший смысл: как парад Победы превратился в глянцевый аттракцион
https://youtu.be/TMg7ue7Nubw 
Если хотите сделать наши города лучше, присоединяйтесь к нашему общественному движению! Есть чаты по всей стране, регистрируйтесь в вашем городе: https://vrlmv.com/city4people
Поддержать фонд «Внимание»: https://fondvnimanie.ru/donate
Для тех, кто хочет помочь с субтитрами или переводом этого ролика: https://goo.gl/Tcv863 
___
Сайт: https://varlamov.ru/
Твиттер: https://twitter.com/varlamov/
Телеграм-канал: https://vrlmv.com/tgvarlamovmain
Инстаграм: https://instagram.com/varlamov/
ВК: https://vk.com/varlamov
Фейсбук: https://facebook.com/varlamov/
Вайбер: https://vrlmv.com/viber
Тик Ток: https://vm.tiktok.com/tMQeuP/
Подкасты:
Apple Podcasts: https://vrlmv.com/podcastapple
Яндекс.Музыка: https://vrlmv.com/podcastyandex
Google Podcasts: https://vrlmv.com/podcastgoogle
Вконтакте: https://vrlmv.com/podcastvk
SoundCloud: https://vrlmv.com/podcastsc
Mixcloud: https://vrlmv.com/podcastmixcloud
Anchor: https://vrlmv.com/podcastanchor
Предложения по поводу коллабораций, развития канала и сотрудничеству (кроме рекламы): mayavolf@varlamov.ru
Реклама: reklama@varlamov.me
00:00 Вы и есть Сопротивление!
00:55 Мир захвачен алгоритмами!
04:09 Лукашенко закручивает гайки
05:33 Предвыборный чёс Лукашенко
08:30 Лукашенко задабривает электорат
09:51 Лукашенко жестит
14:14 НТВ льёт зрителям в уши дерьмо
19:06 Очередное обращение Путина
21:19 В Киеве на «Родину-мать» повесили радужный флаг 
25:07 Как пропагандировать нетрадиционные отношения?
29:10 Чиновники признали брак между мужчинами
30:20 Чем нас удивил парад Победы
32:26 Солдат сошёл с ума на параде
34:00 Скоро вторая волна коронавируса?
36:23 Бунты против изоляции и ограничений
40:09 Срок за снос памятников
41:18 Конец автономной зоны Сиэтла
44:39 В Вашингтоне продолжаются протесты
46:48 Шахматам нужна реформа?
48:40 История делает круг!
49:47 Как построить социализм?
52:46 Грузовые поезда с углём лучше поездов с людьми
54:31 Мы запустили спонсорство!
57:34 Игрушечный митинг против поправок 
58:37 Абсурд на голосовании по поправкам
01:04:22 Невероятное везение председателя УИК
01:07:03 Смерть конституции
01:08:06 Максим Кац о голосовании
01:14:05 Комментарий Олега Кашина о голосовании
01:15:47 Рекорд и уголовное дело из-за футбола
01:18:23 Развод Харламова и Асмус
01:20:42 Филиал Малахова в моей студии
01:23:11 Светодиодный проектор вместо перехода
01:24:42 Очередная история водителя-убийцы 
01:29:02 Единоросс возмутился тем, что его назвали единороссом
01:30:47 Приговоры по делу «Седьмой студии» и Серебренникова
01:32:19 Утраты и победы в историческом наследии
01:36:05 Американцы приручили Дурова
01:39:00 Включение из Нью-Йорка
01:43:04 Включение из Пекина
01:45:02 Арест Верзилова за мат
01:48:00 Нейросеть-дизайнер студии Лебедева
01:50:10 Нейросеть нарисовала мне логотипы
01:51:47 Новости из регионов
01:52:20 Заключение</t>
  </si>
  <si>
    <t>https://www.youtube.com/watch?v=bGjhKe0OlvU</t>
  </si>
  <si>
    <t>😷Вызов принят: маска с улыбкой</t>
  </si>
  <si>
    <t>9M2S</t>
  </si>
  <si>
    <t>02m12</t>
  </si>
  <si>
    <t>['AlexGyver', 'своими руками', 'как сделать', 'самоделки', 'своими руками видео', 'сделай сам', 'самодельный', 'в домашних условиях', 'arduino', 'ардуино', 'маска']</t>
  </si>
  <si>
    <t>★ Обучение веб-разработке на Python в SkillFactory: https://clc.to/F83XLw
★ 50% скидка на обучение по промокоду AlexGyver до 10.07.2020
Сегодня попробуем сделать медицинскую маску со светодиодным ртом и эмоциями!
▼ Страница проекта (ссылки, схемы, инструкции) ▼
https://github.com/AlexGyver/LEDmask
Конкурс от JLCPCB https://jlcpcb.com/Workshop-PCB-Project-Competiton
Ребят, не прошу НАКРУЧИВАТЬ, прошу проголосовать тех, кто ещё не проголосовал. Фейковые и накрученные голоса всё равно обещали снять =)
★★★★★★★★★★ ARDUINO ★★★★★★★★★★
► Что это такое и зачем? https://youtu.be/nrczO8tWJNg
► Мои уроки по Ардуино https://AlexGyver.ru/?p=4516
► Все Arduino, модули и датчики https://alexgyver.ru/arduino_shop/
► Всё для пайки https://AlexGyver.ru/?p=1515
► Мои видеоуроки по пайке https://goo.gl/qQFmq7
► Наборы для обучения пайке https://AlexGyver.ru/?p=5673
Теги: #самоделки #эксперимент #arduino #электроника
═════════════════════════════════════
✔ Официальный сайт: https://AlexGyver.ru/
✔ Группа Вконтакте: https://vk.com/diyworkplace
✔ Поддержать канал денежкой https://AlexGyver.ru/support_alex/
✔ Instagram: https://www.instagram.com/alexgyvershow/
═════════════════════════════════════</t>
  </si>
  <si>
    <t>https://www.youtube.com/watch?v=ZepXWFKMSUI</t>
  </si>
  <si>
    <t>ХОЧУ ДОМОЙ - Путешествия, в которые вы не поедете</t>
  </si>
  <si>
    <t>Гориллы выгнали дикое племя из леса в Африке. Уганда</t>
  </si>
  <si>
    <t>23M42S</t>
  </si>
  <si>
    <t>03m36</t>
  </si>
  <si>
    <t>['африка', 'хочу домой', 'пашковский', 'леня пашковский', 'африканское племя', 'племя в африке', 'гориллы', 'уганда', 'традиции африки', 'африканская музыка', 'африканские традиции']</t>
  </si>
  <si>
    <t>- Курс «Профессия Data Science» https://clc.to/0XUhbg  -50%  на обучение по промокоду ХОЧУ ДОМОЙ до 15 июля
- Канал о путешествиях на яхте от Сергея и Ксюши -https://bit.ly/2ZbK3eM
В Африке, в Уганде живет дикое племя батва, которое совсем недавно выгнали из их леса потому, что там живут гориллы. Это африканское племя веками жило в лесу очень примитивным образом жизни. Но в 1991 году местные власти вместе с Юнеско объявили их территорию национальным парком и, чтобы защитить горилл, выселили оттуда дикое племя батва. 
Им купили кусок земли рядом с обычной деревней в Уганде, и тем пришлось учиться жить в современном, абсолютно не знакомом им мире. 
Теперь в национальный парк приезжают иностранные туристы, чтобы посмотреть на горилл, и привозят в страну огромное количество денег - только разрешение на посещение парка стоит 600$ на человека. А племя батва не получает ничего взамен и выживает, как может. Посмотреть на то, как они традиционным образом жили еще 30 лет назад теперь можно в своего рода краеведческом музее под открытым небом. Но это мало кого интересует: туристы приезжают посмотреть на горилл и почти никто из них не подозревает, что рядом есть племя, которое совсем недавно жило в одном лесу вместе с гориллами.
Леня Пашковский, Хочу домой из Уганды, Африка.
Снято на Lumix GH5
Мой Инстаграм - https://www.instagram.com/pashkowski/</t>
  </si>
  <si>
    <t>ХОЧУ ДОМОЙ</t>
  </si>
  <si>
    <t>https://www.youtube.com/watch?v=s74mKxsJF-k</t>
  </si>
  <si>
    <t>Misha Prygunov</t>
  </si>
  <si>
    <t>ПОЧЕМУ Я БОЛЬШЕ НЕ ВЕГАН И КАК МЫ ГОТОВИМ МЯСО</t>
  </si>
  <si>
    <t>15M2S</t>
  </si>
  <si>
    <t>06m00</t>
  </si>
  <si>
    <t>Спорт</t>
  </si>
  <si>
    <t>['Михаил', 'Прыгунов', 'веган', 'не веган', 'мясо', 'как приготовить мясо', 'мясо на гриле', 'мясо в духовке', 'мясоед']</t>
  </si>
  <si>
    <t>Профессия «Python для веб-разработки» в SkillFactory -  https://clc.to/f2tJpA
50% скидки на обучение по промокоду Misha Prygunov до 10.07.2020
8 месяцев я не но мясо! Почему я это сделал и почему вновь стал его есть? Почему я больше не веган и как мы готовим мясо дома в духовке, чтобы оно получилось мягкое, сочное и вкусное</t>
  </si>
  <si>
    <t>https://www.youtube.com/watch?v=hNHexCEMVVQ</t>
  </si>
  <si>
    <t>КАК Я СТАЛ ПРОГРАММИСТОМ ЗА 5 ДНЕЙ БЕЗ ОПЫТА?! (от 35 000₽ в месяц)</t>
  </si>
  <si>
    <t>14M27S</t>
  </si>
  <si>
    <t>02m52</t>
  </si>
  <si>
    <t>['как я стал программистом', 'стать программистом', 'как я стал программистом с нуля', 'программист без опыта', 'устроиться программистом', 'как я устроился программистом', 'зарплата программиста', 'python с нуля', 'junior разработчик без опыта', 'собеседование программист', 'как стать программистом', 'работа программиста', 'программист в сша', 'программист в россии', 'как устроиться на хорошую работу', 'устроиться на хорошую работу', 'устроиться на работу без опыта', 'как устроиться на работу без опыта', 'python']</t>
  </si>
  <si>
    <t>Выбирайте курс в онлайн-школе SkillFactory:
https://clc.to/p9q5ew
50 % скидки на обучение по промокоду Харчевников (до 15.07.2020)
Разворот, оп!
телега - https://durov.cc/kharchevnikov
Все мы хотим заниматься тем, что нам приносит удовольствие и деньги, не думая о другой работе. Но что нужно сделать человеку для достижения этой цели? Добро пожаловать на завершающую часть моего эксперимента, в котором мы пытаемся устроиться на работу мечты, изучая понравившееся нам направление за максимально короткий срок. Приятного просмотра!
Первая часть эксперимента - https://www.youtube.com/watch?v=SH_aBd_WgEw
ссылки:
реклама - https://goo.gl/2lWnBY
инст - https://www.instagram.com/sanyanegay
телега - https://durov.cc/kharchevnikov
вк - https://vk.com/sashkabugaga
вк группа - https://vk.com/kh4rch
лайв канал - https://www.youtube.com/саня228</t>
  </si>
  <si>
    <t>МИНАЕВ LIVE</t>
  </si>
  <si>
    <t>Екатерина Великая: Фавориты и Внешняя Политика / Уроки истории / Сергей Минаев</t>
  </si>
  <si>
    <t>1H37M37S</t>
  </si>
  <si>
    <t>06m42</t>
  </si>
  <si>
    <t>['сергей минаев', 'минаев', 'минаев лайв', 'минаев лайф', 'minaev live', 'минаев live', 'Екатерина Великая: Фавориты и Внешняя Политика', 'Уроки истории', 'Екатерина Великая фавориты', 'фавориты екатерины великой', 'история россии', 'екатерина великая', 'егэ по истории', 'егэ история', 'екатерина вторая', 'екатерина великая внешняя политика', 'императрица', 'екатерина 2 егэ', 'фавориты екатерины 2', 'история екатерины', 'екатерина', 'великая', 'история', 'историческая драма великая', 'екатерина 2', 'егэ', 'История', 'История России']</t>
  </si>
  <si>
    <t>Профессия Data Scientist в SkillFactory https://clc.to/qewpPA
50% скидки на обучение по промокоду МИНАЕВ (до 15.07.2020)
Екатерина Великая — императрица России. В этом выпуске Уроков Истории Минаев рассказывает про: Внешняя политика и фавориты императрицы. История России. Как внешняя политика Екатерины Великой связана с ее личной жизнью? Первая любовь Екатерины Великой и другие романы императрицы. 
Эти факты о императрице Екатерине II вам не покажут в сериале и не расскажут на школьных уроках истории. 
Благодарим музей-заповедник «Царицыно» за помощь в проведении съёмок.
http://www.youtube.com/c/tsaritsynomuseumchannel
http://tsaritsyno-museum.ru/
Содержание выпуска:
00:00 Почему внешняя политика императрицы напрямую связана с её личной жизнью?
02:14 Первая любовь Екатерины Второй и причины её отказа стать женой Григория Орлова
07:12 Екатерина решила сделать королем Польши своего бывшего любовника
10:55 Как императрицу убедили заключить союз с Фридрихом?
13:36 Россия становится гарантом Конституции Польши
15:51 Гражданская война в Польше и победа Суворова
17:35 Утопичная политика графа Орлова и Чесменское сражение
23:44 Мирные переговоры в Фокшанах и охлаждение отношений с Орловым
27:40 Суворов разгромил турецкие войска
29:17 Исторический анекдот про Орлова и Потёмкина
30:04 Итоги внешней политики России за время отношений с Орловым
33:19 Царицыно и начало отношений Екатерины Великой с Потёмкиным
38:15 Почему закончился роман императрицы с Потёмкиным?
41:45 Почему Потёмкин хотел присоединить Крым?
45:39 Новая любовь Екатерины и попытка разделить Османское Государство
49:07 Присоединение Крыма и недовольство Европейских стран
53:50 Путешествие Екатерины в крым и Потёмкинские деревни
56:33 Амазонская рота из дочерей греческих переселенцев
58:13 Смерть Ланского и проходные фавориты императрицы
59:08 Русско - Турецкая война и молодой фаворит Екатерины II
01:03:31 Письмо Потёмкина Екатерине и его недвусмысленные намёки
01:05:07 Смерть Потёмкина и как это повлияло на императрицу
01:07:21 Потомки Екатерины в Букингемском дворце
01:12:25 Абсолютный триумф Российской Империи на международной арене
01:14:21 Новая Конституция Польши и её раздел соседними странами
01:16:07 Стульчак из Польского трона
01:17:13 Почему нельзя приписывать Екатерине передачу Аляски США?
01:18:18 Последние годы правления великой императрицы
01:23:26 Стремление Платона Зубова стать таким же как Потёмкин
01:31:33 Роль Зубова в убийстве Павла I, сына Екатерины Второй
01:33:11 Золотые парашюты фаворитов
01:34:32 Почему Екатерина одна из первых феминисток России?
01:35:56 Смерть Екатерины Великой
Если вам понравился выпуск, обязательно ставьте Лайк и Подписывайтесь на канал.
По вопросам сотрудничества пишите: minaev@deluxe-interactive.com
Смотрите также другие выпуски Уроков Истории:
Екатерина Вторая. Внутренняя политика:
https://www.youtube.com/watch?v=VeGzmQc3l8Y&amp;t=2734s
Конституция России: https://www.youtube.com/watch?v=EeZHtmIpCi0&amp;t=163s
Подписывайтесь на Минаева в социальных сетях:
Минаев в Instagram: https://www.instagram.com/sergeiminaev/
Минаев в Telegram: https://t-do.ru/minaevlife
Минаев в Facebook: https://www.facebook.com/minaevsergei
Подкасты Минаева: https://music.yandex.ru/album/8849269
Минаев в Яндекс.Дзен: zen.yandex.ru/sergeyminaev
Минаев в Twitter: https://twitter.com/SergeiMinaev
#СергейМинаев #историяРоссии #ЕкатеринаВеликая #Великая #ЕкатеринаII</t>
  </si>
  <si>
    <t>МИНАЕВ</t>
  </si>
  <si>
    <t>https://www.youtube.com/watch?v=FA3s4Pw2xhY</t>
  </si>
  <si>
    <t>Snail Dasha</t>
  </si>
  <si>
    <t>КУДА ПОСТУПАТЬ - Творческие профессии</t>
  </si>
  <si>
    <t>23M53S</t>
  </si>
  <si>
    <t>15m16</t>
  </si>
  <si>
    <t>['куда поступать', 'где учиться', 'куда поступать на аниматора', 'творческие профессии', 'рисование', 'курсы рисования', 'где учиться рисованию', 'образование', 'обучение', 'диплом', 'высшее образование', 'как поступить', 'учеба за границей', 'образование за рубежом', 'университет', 'творческие вузы', 'вгик', 'колледжи', 'учиться на мультипликатора', 'учиться на аниматора', 'учиться на режиссера', 'ЕГЭ', 'школа', 'рисуем', 'дизайн', 'кем стать', 'профессии', 'выбор карьеры', 'какую профессию выбрать', 'как выбрать профессию', 'на кого пойти учиться']</t>
  </si>
  <si>
    <t>Профессия «Графический дизайнер» в онлайн-школе дизайна Contented: https://clc.to/stmqpg
50% скидки на обучение по промокоду Snail Dasha
Данный ролик будет полезен всем тем кто планирует поступать. В нём я расскажу о разных творческих профессиях (Иллюстратор, дизайнер, аниматор, композитор и т.д) А также я постараюсь поделиться плюсами и минусами онлайн и офлайн обучения. Постараемся определить какие специальности более востребованы, сколько вы будете получать после окончания курсов и как много вам придется платить за обучение. Надеюсь данный ролик поможет вам в выборе профессии и обучающего заведения. Если у вас останутся вопросы, не стесняйтесь задавать их в комментариях. 
★ Links ★ 
Patreon с полезными плюшками: https://cutt.ly/irjdMeU
Instagram: https://www.instagram.com/snaildasha 
Группа VK: https://vk.com/dashasnail
#КудаПоступать #ТворческиеПрофессии #SnailDasha</t>
  </si>
  <si>
    <t>https://www.youtube.com/watch?v=Ll0lY0QCvW8</t>
  </si>
  <si>
    <t>Кому в Долине жить хорошо | Зачем нужно ехать в Кремниевую долину</t>
  </si>
  <si>
    <t>July</t>
  </si>
  <si>
    <t>12M30S</t>
  </si>
  <si>
    <t>00m11</t>
  </si>
  <si>
    <t>['кремниевая долина', 'виктория бородина', 'victoria borodina', 'progblog', 'прогблог', 'айти', 'айти в сша', 'программирование', 'программист в сша', 'разработчик', 'переезд в кремниевую долину', 'переезд сша', 'переезд америка', 'жизнь в америке', 'программист в америке', 'США', 'америка', 'плюсов в сша', 'плюсы сша', 'плюсы жизни в америке', 'марина могилко', 'marina mogilko', 'сан-франциско', 'долина', 'обучение за рубежом', 'американцы', 'работа в америке', 'работа в сша', 'переезд', 'udevs', 'дудь кремниевая долина', 'дудь', 'вдудь', 'жизнь в сша', 'it']</t>
  </si>
  <si>
    <t>В этом выпуске расскажу вам о плюсах жизни в Кремниевой долине. Почему сюда нужно ехать и кому здесь будет комфортно жить.
Курс «DevOps-инженер» в онлайн-школе SkillFactory: https://clc.to/TeZM3Q 
50% скидки на обучение по промокоду Victoria Borodina (до 15.07.2020)
✈️ 🇺🇸 РЕЛОКЕЙТ США со мной — http://ocitizens.com/ (uDevs Inc.)
ТАЙМИНГ:
▾▾▾▾▾▾▾▾▾▾▾▾▾▾▾▾▾▾▾▾▾▾▾▾▾▾▾▾▾▾▾▾▾▾▾▾▾▾▾▾▾▾
00:00 - тема выпуска
00:25 - первый плюс
03:13 - реклама SkillFactory
04:42 - второй плюс
06:51 - третий плюс
08:41 - четвертый плюс
10:09 - пятый плюс
11:52 - клип
МОИ КОНТАКТЫ:
▾▾▾▾▾▾▾▾▾▾▾▾▾▾▾▾▾▾▾▾▾▾▾▾▾▾▾▾▾▾▾▾▾▾▾▾▾▾▾▾▾▾
Instagram — https://www.instagram.com/pyzhyk/
Telegram— https://t.me/borodinav 
LinkedIn — https://www.linkedin.com/in/victoria-borodina/ 
Коммерческие предложения – iamvborodina@gmail.com
ПЛЕЙЛИСТЫ, которые Вам понравятся:
▾▾▾▾▾▾▾▾▾▾▾▾▾▾▾▾▾▾▾▾▾▾▾▾▾▾▾▾▾▾▾▾▾▾▾▾▾▾▾▾▾▾
Моя история в США | Как строить карьеру в Amazon и развивать свой бизнес
https://www.youtube.com/playlist?list=PLw_IA1ax1aA-U8rM8wUf_rEUx5uIdLW9p
IT релокейт в США: рабочие визы, зарплаты, налоги и др. полезная инфа
https://www.youtube.com/playlist?list=PLw_IA1ax1aA9UyiALEy9BfwLEGTUtk7-h
IT Супермены
https://www.youtube.com/playlist?list=PLw_IA1ax1aA_3b3iZEOYh4zBa3GA7JyyA
Women in Tech
https://www.youtube.com/playlist?list=PLw_IA1ax1aA_fpypauwkHxBl6ATBl_46W
FAANG | Как покорить топ 5 IT-компаний Кремниевой долины
https://www.youtube.com/playlist?list=PLw_IA1ax1aA-lM7HWo4cWbZ8Q9-Qyw5d6
Программисты в США | Работа в ТОП корпорациях | Зарплаты, карьера, технологии в Кремниевой долине
https://www.youtube.com/playlist?list=PLw_IA1ax1aA-ldRf4BIgepvth0fikAraw
Silicon Valley Lifestyle | Будни и выходные в Кремниевой долине
https://www.youtube.com/playlist?list=PLw_IA1ax1aA9hlkaYlB4GsLX6dWNJVdch
Программисты из стартапов в США
https://www.youtube.com/playlist?list=PLw_IA1ax1aA94Bmdkl_PgNnocsAdMO3vg
Data Science &amp; Machine Learning | Интервью из Кремниевой долины
https://www.youtube.com/playlist?list=PLw_IA1ax1aA-cvxYTB-p70gnzEfzDzjCT
Бизнес и стартапы в Кремниевой долине
https://www.youtube.com/playlist?list=PLw_IA1ax1aA85eFKy_OgV99mM1CJV4og-
Как войти в АйТи | Для начинающих программистов и не только
https://www.youtube.com/playlist?list=PLw_IA1ax1aA9cQcZtQhLevlXdo7oji3X2
В мире IT: Германия, Канада, Чили, Китай, Бразилия, Китай, Испания, Сингапур
https://www.youtube.com/playlist?list=PLw_IA1ax1aA93b-SaCINvcQ1sg-hlfCYJ
IT в России, Украине, Беларуси и др.
https://www.youtube.com/playlist?list=PLw_IA1ax1aA8P_ii8Ub46jjIRsLyf1b5y
Экскурсии в офисы IT-компаний Кремниевой долины 
https://www.youtube.com/playlist?list=PLw_IA1ax1aA_kiFxLNLfZIx_FA5EqcwS1
Студенты MIT, Stanford, Berkley | Computer Science в лучших университетах США
https://www.youtube.com/playlist?list=PLw_IA1ax1aA9ExeyHJumPqq6iJgm-blnT&amp;disable_polymer=true
Product &amp; Project менеджеры о карьере в США
https://www.youtube.com/playlist?list=PLw_IA1ax1aA92dkFn2lO5DurAeo-TwX9S
QA в США
https://www.youtube.com/playlist?list=PLw_IA1ax1aA80vbxEvkwfQieCAuQmu9YN
UX/UI дизайнеры в США 
https://www.youtube.com/playlist?list=PLw_IA1ax1aA94Bmdkl_PgNnocsAdMO3vg
Сисадмины в США
https://www.youtube.com/playlist?list=PLw_IA1ax1aA86Tal5CZvm4nzogOT2wt_u
Конференции, митапы, хакатоны | IT ивенты Кремниевой долины
https://www.youtube.com/playlist?list=PLw_IA1ax1aA8qawZzKnUjBuIvRoae02GD
Программисты-самоучки | Как найти первую работу в IT
https://www.youtube.com/playlist?list=PLw_IA1ax1aA_h-7RD9J6sWBvgXJ_42X_y
Программисты-фрилансеры
https://www.youtube.com/playlist?list=PLw_IA1ax1aA9c1zprdMkoinV6WyHOwzX3
#victoriaborodina #викториябородина #кремниеваядолина</t>
  </si>
  <si>
    <t>https://www.youtube.com/watch?v=JV3Ornkax8M</t>
  </si>
  <si>
    <t>КАК РЕКЛАМА КОНСТИТУЦИИ ГРАБИТ ТЕБЯ И ТВОЮ СЕМЬЮ?</t>
  </si>
  <si>
    <t>25M21S</t>
  </si>
  <si>
    <t>02m54</t>
  </si>
  <si>
    <t>['конституцию', 'поправки в конституцию 2020 реклама', 'поправки в конституцию 2020', 'реклама поправок в конституцию', 'реклама поправок', 'реклама поправок в конституцию 2020', 'поправки', 'конституция', 'конституция рф', 'конституция 2020', 'политика', 'поправки в конституцию рф', 'конституция россии', 'поправки к конституции', 'выборы', 'обнуление', 'голосование за поправки в конституцию', 'реклама конституции', 'реклама', 'россия', 'блогеры рекламируют поправки', 'разоблачение']</t>
  </si>
  <si>
    <t>Профессия Project Manager в IT - https://clc.to/hnCD7Q
СКИДКА НА КУРС с промокодом ЛАРИН 55%
Как вы знаете, сейчас проходит голосование за поправки в Конституцию РФ, следовательно, идет активная рекламная кампания блогеров и знаменитостей по призыву ВАС проголосовать за обнуление и сделать правильный выбор. Политическая реклама не нова среди блогеров, даже мне предлагали заказ на Собчак, что уже в прошлом и не имеет место быть в НАШЕМ информационном поле. Так что, давайте обсудим данную ситуацию, которая не нацелена на благосостояние нашей любимой России, а на распил наших денег от налогов.
ТЕЛЕГРАМ-КАНАЛ — https://tlgg.ru/@larinpost
ИНСТАГРАМ — https://instagram.com/zloilarin/
РЕКЛАМА — larinmanager@gmail.com
0:00 вступление
0:49 наши герои (перечисление) 
1:36 объяснение Ларина, почему они крысы 🐀, а у тебя отбирают деньги.
4:26 человек может быть реально за Путина.
6:45 что такое государство?
10:06 реклама
12:00 о управляющей компании (правительстве)
14:00 о голосовании и выборах
17:40 как надо повлиять на выборы?
18:53 о стариках
19:42 почему мы не можем действовать в обе стороны?
20:41 почему в мире есть страны, где президент баллотируется на 1 срок?
22:07 о плохой организации выборов
23:12 вывод
25:03 скоро клип
25:21 конец</t>
  </si>
  <si>
    <t>25 лет освобождению заложников в Будённовске / Редакция</t>
  </si>
  <si>
    <t>1H39M29S</t>
  </si>
  <si>
    <t>['редакция', 'пивоваров', 'алексей пивоваров', 'будденовск', 'шамиль басаев', 'черномырдин', 'черномырдин басаев', 'виктор черномырдин', 'виктор черномырдин переговоры']</t>
  </si>
  <si>
    <t>Рекламный партнер: Skillfactory.
https://clc.to/F1rP-w Курс Профессия Data Scientist в онлайн-школе программирования Skillfactory. -50% по промокоду РЕДАКЦИЯ на покупку курса до 15 июля.
***
Ровно 25 лет назад в России произошел первый крупный теракт с захватом заложников. Но в историю Будённовск вошел даже не этим, а переговорами, в которые вступил с бандитами премьер Черномырдин, и его фразой, которую мы вынесли на обложку. Никогда после этого столь высокое должностное лицо в России не разговаривало с террористами, сколько бы жизней ни стояло на кону. 
Мы посчитали, что за четверть века вопрос, оправданы ли были действия Черномырдина и что первично — спасение людей или уничтожение террористов — стал только актуальнее.
***
Благодарим за помощь в видеосъемке Максима Николаенко и Владимира Божко: https://www.youtube.com/channel/UCvArwdYP20D6IFZ2lE00rrw
Станьте спонсором «Редакции»:
https://www.youtube.com/channel/UC1eFXmJNkjITxPFWTy6RsWg/join
Мерч «Редакции»: https://mamcupy.com/catalog/redaktsiya/
Содержание:
0:00 Интро
0:51 Первый теракт в новейшей истории России
5:05 Кто знал о будущем нападении
6:46 Как атаковали город
13:24 Захват больницы
21:34 Теракт — следствие чеченской войны?
31:36 Кто приехал из Москвы
45:19 Штурм
1:02:07 Первые переговоры и договоренности
1:09:32 Где был Ельцин?
1:11:40 Черномырдин поступил смело или опрометчиво?
1:16:38 Почему боевики уходили с заложниками
1:22:26 Автобусы собирались атаковать?
1:31:46 Какие выводы сделали после Буденновска
1:34:27 600 рублей компенсации
1:38:08 Спасение людей или уничтожение террористов?:
Подписывайтесь на наши социальные сети:
Телеграм-канал «Редакции»:
https://t.me/redakciya_channel
Инстаграм Алексея: 
https://www.instagram.com/pivo_varov
Редакция в «ВК»:
https://vk.com/redakciya_pivovarova
Канал «Редакции» в вайбере: 
https://vb.me/redakcia_yt
Твиттер Алексея: 
https://twitter.com/pivo_varov 
Редакция в фейсбуке:
https://www.facebook.com/pivovarov.red
Одноклассники:
https://ok.ru/redakciya
Наш блог в «Дзене»:
https://zen.yandex.ru/redakciya
Сотрудничество и идеи:
info@redakciya.com
По вопросам рекламы: 
newsroom@blogo-sphere.com
Приложение «Редакции» в AppStore:
https://clck.ru/MXaE9
Приложение «Редакции» в Google Play:
https://clck.ru/MXaFL
#редакция #пивоваров</t>
  </si>
  <si>
    <t>РЕДАКЦИЯ</t>
  </si>
  <si>
    <t>https://www.youtube.com/watch?v=vM2X66DVffw</t>
  </si>
  <si>
    <t>[КостяПрав] Излучение вокруг нас</t>
  </si>
  <si>
    <t>11M16S</t>
  </si>
  <si>
    <t>00m46</t>
  </si>
  <si>
    <t>['Излучение', 'техника', 'электромагнитные волны', 'электрическое поле', 'влияние на человека', 'влияние волн на человека', 'радиация', 'телефоны', 'смартфоны', 'образование', 'научпоп', 'новое', 'интересное', 'знания']</t>
  </si>
  <si>
    <t>Профессия «Data Scientist» в SkillFactory: https://clc.to/eMmiHQ 
50% скидки на обучение по промокоду КостяПрав (до 15.07.2020)
Все бытовые приборы являются источников электромагнитного излучения. И если плиту мы используем не так часто и на расстоянии, то мобильник вообще подносим к голове. Так насколько вредно электромагнитное излучение?
Отличное видео по сотовым вышкам - https://youtu.be/1zf3FaIr85A 
Позиция ВОЗ - https://www.who.int/peh-emf/about/WhatisEMF/ru/index1.html 
#Излучение #Электромагнитныеволны #Телефоны #Радиация  #Костяправ</t>
  </si>
  <si>
    <t>https://www.youtube.com/watch?v=O4lA0_kdFtc</t>
  </si>
  <si>
    <t>[GapNews] Новые налоги, конституция, выборы</t>
  </si>
  <si>
    <t>10M59S</t>
  </si>
  <si>
    <t>['Конституция', 'голосование', 'налоги', 'юмор', 'события', 'анимация', 'mygap', 'gapnews']</t>
  </si>
  <si>
    <t>Профессия «Аналитик данных» в SkillFactory: https://clc.to/IE4aKw 
50% скидки на обучение по промокоду MyGap (до 20.07.2020)
Ну конечно это выпуск про голосование. Что говорили люди. Как реагировали власти. Стоит ли ждать многодневного голосования в будущем. А так же про налог для богатых, и как одной рукой дают, а другой забирают. 
Наш Telegram - @MyGap (https://t.me/MyGapTelegram) 
Навигация:
0:00 - Вступление #GapNews
1:22 - Выборы, конституция
6:23 - Новый налог
9:02 - Льготы для IT
#Конституция #Голосование #Налоги #GapNews</t>
  </si>
  <si>
    <t>20.07.2020</t>
  </si>
  <si>
    <t>Первый рулонофон от LG | Взрыв ракеты НАСА и другие новости</t>
  </si>
  <si>
    <t>['кикобзор', 'кик', 'обзор', 'kik', 'obzor', 'kikobzor', 'новости', 'дайджест', 'техника', 'наука', 'смартфон', 'apple', 'samsung', 'xiaomi', 'google', 'android', 'ios', 'tesla', 'elon', 'musk', 'техноновости', 'смартфон-рулон', 'смартфон 2020', 'гибкий смартфон', 'LG Project B', 'LG смартфон 2020', 'лучший смартфон', 'инновационный смартфон', 'космическая гонка', 'лунная миссия', 'Артемис', 'Наса', 'Илон Маск', 'Ривиан', 'Электромобиль', 'электропикап']</t>
  </si>
  <si>
    <t>Профессия Веб-разработчик в онлайн-школе SkillFactory: https://clc.to/C7fANw 
50% скидки на обучение по промокоду Кик Обзор (до 15.07.2020)
Инстаграм: https://www.instagram.com/kikobzor
Телега с быстрыми новостями: https://t.me/kikobzor
Реклама и сотрудничество: info@kikobzor.com
#LG #Сворачиваемый #Смартфон-рулон</t>
  </si>
  <si>
    <t>Конфуз Кличко, депутат Бондаренко в драке, пилотка Роя Джонса и рычаг мозга от Елисеева / Шоу "ДиЧ"</t>
  </si>
  <si>
    <t>17M38S</t>
  </si>
  <si>
    <t>10m50</t>
  </si>
  <si>
    <t>['дичь', 'дич', 'деменция и честь', 'кличко', 'виталий кличко', 'мэр кличко', 'кличко писля', 'конфуз', 'украина', 'бондаренко', 'николай бондаренко', 'депутат бондаренко', 'дневник депутата', 'бондаренко депутат', 'бондаренко драка в думе', 'бондаренко драка', 'рой джонс', 'джонс', 'пилотка', 'самбо', 'самбист', 'отец хабиба', 'абдулманап нурмагомедов', 'роднина', 'ковалев', 'грейси', 'умар кремлев', 'драка', 'новости бокса', 'новости', 'обзор', 'бойцы', 'боец', 'бой', 'мма', 'mma', 'бокс', 'боксер', 'боксеры', 'спорт', 'юмор', 'единоборства', 'грандмастер', 'бобо', 'боевые ботаники', 'fightnerds']</t>
  </si>
  <si>
    <t>Запишись на курс «Тестировщик ПО» в SkillFactory: https://clc.to/rZNFKw 
СКИДКА на обучение 50% по промокоду "БоБо" действует до 15.07.2020!
***
Поддержи шоу ДиЧ донатом: https://www.donationalerts.com/r/fightnerds
(альтернативные способы: https://www.paypal.me/fightnerds, https://money.yandex.ru/to/4100164591668, карта 
4276550064024279)
***
Все выпуски шоу "ДиЧ" ("Деменция и Честь") на YouTube: http://bit.ly/showdich 
Все выпуски шоу "ДиЧ" в VK: https://vk.cc/a39c7W
Инстаграм Грандмастера: https://instagram.com/fightnerds
***
СОДЕРЖАНИЕ:
00:00 18-я серия шоу "ДиЧ" (вступление)
00:19 Виталий Кличко и неприличное слово 
01:17 Вопрос к зрителям из Киева
01:42 Ирина Роднина про смерть отца Хабиба
04:20 Боец ММА Николай Савилов и пьяный дебош
05:49 Рубрика "Не забудем, не простим"
06:05 Умар Кремлев о поправках и подрывной деятельности
06:57 Президент федерации самбо Елисеев о поправках и коротких штанишках
09:19 Семья Сергея Ковалева и гражданство США
10:27 Альтернатива боксу как социальному лифту (SkillFactory)
12:24 Рой Джонс и советская пилотка
13:50 Ренцо Грейси и цитирование Гиммлера
14:35 Депутат Николай Бондаренко и драка в саратовской думе
16:42 Хайку Грандмастера 
16:58 Финальные слова 
17:08 "Вырезанные сцены" 
***
Самые обсуждаемые выпуски БоБо: http://bit.ly/bobohype
Обзоры единоборств и боевых искусств: http://bit.ly/1R87acN
Межстилевые бои (спарринги) на БоБо: http://bit.ly/bobofight
Разборы стилей и карьер известных бойцов: http://bit.ly/bobostyle
***
РЕКЛАМА НА КАНАЛЕ "БОЕВЫЕ БОТАНИКИ": http://bit.ly/1ExyvAn
Как стать героем "Боевых ботаников": http://vk.cc/4vpHOI
Быстрый и недорогой аудит вашего YouTube-канала: https://bit.ly/ytaudit
***
Поддержи любимый канал: http://vk.cc/3N8rf5
Закажи фирменную одежду БоБо: http://vk.cc/44bCxK
***
БоБо во ВКонтакте: http://vk.com/fightnerds
БоБо на Facebook: https://www.facebook.com/fightnerds
БоБо в Twitter: https://twitter.com/FightNerdsRu
Подписка на канал "Боевые ботаники": http://bit.ly/1gzGfqe
***
Интервью со звездами БоБо на канале "Пекло": https://bit.ly/bobopeklo
Бои и бойцы ММА (прогнозы, разборы, анализ, интервью): http://bit.ly/bobomma
"Русский стиль" в боевых искусствах: http://bit.ly/boborus
Все уроки героев "Боевых ботаников": http://bit.ly/2iNNdyx
Самооборона в уличных драках: http://bit.ly/2bmH5eR
Физическая подготовка бойцов: http://bit.ly/2aPjB1m
Лучшие уроки бокса на русском языке: http://bit.ly/1MvJ4fO
Лучшие уроки борьбы: http://bit.ly/2by7eb0
Тайский бокс (муай тай): http://bit.ly/2i57IG4
Тренировки и уроки ММА: http://bit.ly/2hYFI6U
Как защищаться от ударов: http://bit.ly/2bhzKQl
Комбинации ударов руками и ногами: http://bit.ly/2iNA7Bg
Удары ногами для спорта и улицы: http://bit.ly/2iuKlJW
Работа ног и передвижение на ногах: http://bit.ly/2iNEj4f
Проект "Лучшие из лучших": http://bit.ly/1B9KS68
Реалити-шоу "Встряска!": http://bit.ly/2iNMopm
Реалити-шоу "Проект "Коряга": http://bit.ly/2mdZuxQ
Тренировки с популярными блогерами: http://bit.ly/2iNK3e8
Ударные стили единоборств: http://bit.ly/2bmImma
Смешанные стили единоборств: http://bit.ly/2bmIlyt
Восточные единоборства: http://bit.ly/2bmJ4Qn
Работа с оружием и против оружия: http://bit.ly/1B9KGne
Как поставить удар на снарядах: http://bit.ly/2iNESL1
Здоровье, профилактика травм и их лечение: http://bit.ly/2bmIVMM
Растяжка и гибкость: http://bit.ly/2iETbEY
Единоборства для детей: http://bit.ly/2iqGzlm
Единоборства для женщин: http://bit.ly/2iqGUVa
Выбор зрителей БоБо или Смотреть до конца: http://bit.ly/bobobest
Восемнадцатая серия шоу "ДиЧ" (саркастически-аналитический обзор новостей мира единоборств). 
В этом выпуске — мэр Киева Виталий Кличко и неприличное слово, Ирина Роднина и смерть Абдулманапа Нурмагомедова, пьяный дебош рязанского бойца ММА Николая Савилова, "главный боксер" Умар Кремлев и "главный самбист" Сергей Елисеев о поправках в Конституцию, американские паспорта семьи Сергея Ковалева, Рой Джонс и советская пилотка на параде, Хенцо Грейси и цитирование Гиммлера, депутат Николай Бондаренко и его драка с Дмитрием Чернышевским в саратовской облдуме.
Форматы выпусков БоБо — интервью с мастерами и тренерами разных видов единоборств, видеоуроки, тренировки, мастер-классы.
#ДиЧ #боевыеботаники #деменцияичесть #кличко #бондаренко #ройджонс #поправки #конституция #дневникдепутата #мма #бокс #fightnerds #единоборства</t>
  </si>
  <si>
    <t>БоБо</t>
  </si>
  <si>
    <t>https://www.youtube.com/watch?v=0wseapB_wF8</t>
  </si>
  <si>
    <t>КАК ПОДДЕЛАТЬ ГОЛОС и стать Билли Айлиш | НЕОЖИДАННЫЙ ПОДАРОК ОТ YouTube</t>
  </si>
  <si>
    <t>12M43S</t>
  </si>
  <si>
    <t>00m25</t>
  </si>
  <si>
    <t>['deepfacelab', 'deepface', 'deepfake', 'искусственный интеллект', 'нейросеть', 'подмена лица', 'подмена голоса', 'билли айлиш', 'подмена звука', 'шоу голос', 'шевцов', 'itpedia', 'киркоров', 'как изменить голос', 'машинное обучение', 'нейросеть ии', 'ии', 'глад валакас', 'николай соболев', 'золотая кнопка youtube', 'золотая кнопка ютуб', 'правила ютуб', 'правила youtube', 'программирование', 'python', 'Voco', 'фотошоп', 'photoshop', 'adobe', 'face swap', 'как подменить голос', 'дипфейк', 'как подделать голос', 'как подменить лицо', 'нейросеть голос']</t>
  </si>
  <si>
    <t>Обучение веб-разработке на Python в SkillFactory: https://clc.to/EKZ1oA 
50% скидки на обучение по промокоду ОВЕР (до 20.07.2020)
РОЗЫГРЫШ МЕРЧА БУДЕТ ПРОХОДИТЬ ЗДЕСЬ - https://www.instagram.com/memerch.store/
🛒НАШ МЕРЧ - https://memerch.store/#overbafer1
🎥 Второй YouTube канал - https://www.youtube.com/c/igorover
--------------------------------
💬 НАШИ Telegram КАНАЛЫ:
📌 overbafer1 личный блог - https://t.me/overbafer1
📌 TESTLAND - https://bit.ly/36vAUkS
📌 LAMERLAND - https://t.me/overlamer1
--------------------------------
👁‍🗨 Паблик - https://vk.com/over_view
--------------------------------
💰 Сотрудничество - https://bit.ly/2nChGY8
--------------------------------
📷Instagram:
https://www.instagram.com/overbafer1
--------------------------------
👁‍🗨 Необычный AliExpress:
https://vk.com/public146011210
--------------------------------
💰 Стать спонсором канала:
https://www.youtube.com/channel/UCspfe9lef7ApJaHQsOcPC1A/join
--------------------------------
💰 Поддержка:
https://www.donationalerts.com/r/igorover
Всем шалом! 
В этом выпуске мы поговорим про нейросеть, которая способна изменить голос на любой по вашему желанию. В нашем телеграмме мы опубликовали подробный гайд в текстовом формате https://bit.ly/2YEkAvH
Принцип работы такой: "Вы создаете модель голоса, можно взять свой, а можно взять другой из нарезок видео, отправляете в программу, учите её и пишите заготовленный текст. В итоге программа произносит его этим голосом."
Имеется два варианта запуска:
1) С использованием программы. Здесь есть несколько нюансов. 
Во-первых программу нужно установить))) а для этого нужны руки.
Во-вторых программа работает только на инглише, но допилить её на русский язык можно. Опять же нужны руки.
В-третьих программу нужно учить.
В-четвертых необходим мощных процессор, 16 гб ОЗУ, мощная видюха, и желательно 500-1000 гб свободного места.
Но результат будет потрясающим. Однако это может отпугнуть многих, дел дофига, требований много, а просто чтобы побаловаться... оно того не стоит.
Поэтому есть вариант номер два.
2) готовое решение на сайте (все ссылки будут в нашей телеге - https://bit.ly/2YEkAvH). Переходим туда, вставляем звук, и пишем текст. В итоге всё это происходит на виртуальной машине Google без использования ресурсов вашего компьютера.
Таким образом мы протестировали голоса Филиппа Киркорова, и он очень похож))
А через программу тестировали голос Билли Айлиш. Затем совместили её голос с методом подмены лица в реальном времени. Наложили пару эффектов и готово. Отрывок есть в видео.
Кому интересно - смотрим до конца.</t>
  </si>
  <si>
    <t>ОВЕР</t>
  </si>
  <si>
    <t>https://www.youtube.com/watch?v=07vrpv8T0Hc</t>
  </si>
  <si>
    <t>Михаил Лидин</t>
  </si>
  <si>
    <t>Ищем научные чудеса и ошибки в Коране [ЧУДОВЕРИЕ]</t>
  </si>
  <si>
    <t>20M29S</t>
  </si>
  <si>
    <t>05m44</t>
  </si>
  <si>
    <t>['Михаил лидин', 'коран', 'научное чудо', 'наука', 'религия', 'ислам', 'научные чудеса корана', 'эмбриология', 'чудеса корана', 'чудеса аллаха', 'аллах', 'букаиллеизм', 'морис бюкай', 'морис букай', 'кит мур', 'кейт мур', 'наука ислам', 'наука коран', 'мусульмане', 'библия', 'жак кусто', 'жак ив кусто', 'нил армстронг', 'коран луна', 'мухаммед', 'мохамед', 'научные факты коран', 'сотворение земли', 'креационизм', 'история ислама', 'кусто жак ив', 'полет на луну', 'псевдонаука', 'предсказания', 'эмбриология коран']</t>
  </si>
  <si>
    <t>Профессия «Аналитик данных» в SkillFactory: https://clc.to/gBxq9w
50% скидки на обучение по промокоду Лидин (до 20.07.2020)
=====
Правда ли, что в Коране еще 1400 лет назад зафиксированы научные знания, опережающие свое время? Предлагаю проверить подобные утверждения на прочность. А заодно разобраться, откуда они пошли
=====
[Стать спонсором канала]
https://www.youtube.com/channel/UCt9SXdrwKnV_4WwRjUmHZsQ/join
[Поддержать канал на Патреон]
https://www.patreon.com/scepsis
[Разовая поддержка канала рублем на Яндекс.Кошелек]
https://goo.gl/vMhhGg
=====
Мой Инстаграм https://instagram.com/mihail_lidin/
Паблик ВК https://vk.com/scepsis
=====
Для рекламных предложений:
adskep@gmail.com</t>
  </si>
  <si>
    <t>Лидин</t>
  </si>
  <si>
    <t>https://www.youtube.com/watch?v=Bqu7QpJoTaE</t>
  </si>
  <si>
    <t>Как айтишнику запустить свой бизнес / Интервью с Николаем Ясинским</t>
  </si>
  <si>
    <t>1H43M11S</t>
  </si>
  <si>
    <t>['itbeard', 'айтиборода', 'айти борода', 'айти', 'it борода', 'программирование', 'разработка', 'разработчик', 'программист', 'shifu', 'николай ясинский', 'айтишник в бизнесе', 'айти бизнес', 'айтибизнес', 'бизнес для айти', 'бизнес программисту', 'программист в бизнесе', 'от мло до велико']</t>
  </si>
  <si>
    <t>Этот выпуск расскажет вам историю парня из не богатой семьи, который не имея высшего образования стал программистом, а после и владельцем собственного бизнеса. В гостях айтишник с многолетним опытом и автор канала @SHIFU - Николай Ясинский.
Коля поделился своими историями фейлов, рассказал про ключевые моменты, на которые нужно обратить внимание айтишнику, задумавшему создать свою компанию. Лично мне Коля хорошо прочистил голову. Думаю, что вам тоже зайдёт 😎
Так что, заваривайте чаинский/кофеинский и погнали! 😉
ПАРТНЕР ВЫПУСКА:
Онлайн-школа "SkillFactory"
Получить профессию «Веб-разработчик»: https://clc.to/Wj9fVw 
Скидака 50% по промокоду "АйТиБорода" до 20 июля!
ДОПЛОНИТЕЛЬНО: 
- Емейл Коли: talk@shfu.ru
- Канал Коли: @SHIFU 
- Аудио-версия выпуска: https://soundcloud.com/itbeard/e90
- Материалы из выпуска: https://t.me/itbeard/402
- Стать спонсором канала: https://www.youtube.com/itbeard/join
- Спасибо конференциям Олега Бунина за возможность потрещать с Шифу 😎 https://ontico.ru/
НАВИГАЦИЯ:
0:00 - Введение
1:27 - Детство
5:44 - Интеграция
14:27 - Университет и первая работа
20:00 - Карьерные скитания и ночевка на автовокзалах
25:25 - Кукареку
26:02 - Администратор линукс-серверов
26:33 - Начало программирования за деньги
36:12 - Работа в Exadel
36:52 - Первый бизнес на студентах
43:06 - Слияние с крупной компанией
45:30 - Уход с работы и начало собственной компании
54:22 - Что такое бизнес
1:02:32 - Про одних стартаперов
1:07:19 - Как айтишникку войти в бизнес
1:09:02 - Сравнение Лекса и Портнягина
1:23:10 - Внутренняя кухня съемок
1:27:46 - Чем отличается мышление айтишника в бизнесе от других людей
1:37:14 - Совет себе 15 лет назад
1:38:22 - БЛИЦ БЛИЦ
1:39:23 - КОНКУРС
МОИ КОНТАКТЫ: 
- Подпишись на этот YouTube канал :)
- Telegram: https://t.me/itbeard 
- Instagram: https://instagram.com/itbeard
- Twitter: https://twitter.com/iamitbeard
- SoundCloud: https://soundcloud.com/itbeard 
- Discord: https://s.itbeard.com/discord
- Сайт:  https://itbeard.com
#айтиборода #ityoutubersru</t>
  </si>
  <si>
    <t>https://www.youtube.com/watch?v=B5NFeQfHweg</t>
  </si>
  <si>
    <t>Политика обрушит акции? IPO Вкусвилл и дивиденды Норникеля / Новости</t>
  </si>
  <si>
    <t>15M18S</t>
  </si>
  <si>
    <t>['финансовые рынки', 'выборы в сша', 'дональд трамп', 'трамп', 'байден', 'джо байден', 'nikola', 'tesla', 'норникель', 'норникель акции', 'норникель дивиденды', 'обвал акций', 'падение рынка', 'обвал рынка', 'кризис 2020', 'рецессия 2020', 'куда инвестировать', 'куда вложить деньги', 'рост акций', 'фондовый рынок', 'инвестиции', 'акции', 'новости', 'финансовые новости', 'новости рынков', 'новости финансов', 'новости экономики', 'инвестирование', 'инвестиции в акции', 'торговля на бирже', 'биржа', 'investfuture', 'кира юхтенко', 'инвест фьюче']</t>
  </si>
  <si>
    <t>Курс «Аналитика для руководителей и владельцев бизнеса» в SkillFactory: https://clc.to/LKIIlA 
Скидкой 50%* по промокоду InvestFuture при оплате обучения до 20.07.2020
Политический фактор - огромный риск для фондового рынка на ближайшие месяцы. Предвыборная компания в США в самом разгаре и демократы прилагают все усилия, чтобы обвалить рейтинг Трампа. На повестку для возвращается тема с налоговыми вопросами президента Трампа. Также все чаще обсуждаются новые санкции против России, что может ударить по российскому нефтегазовому сектору. Обсуждаем эти и другие новости рынков за 9 июля 2020 года.
Экономика и инвестиции - последние новости на сайте InvestFuture: https://investfuture.ru/
Таймкоды из видео:
00:00 Динамика рынков
02:48 Налоги Трампа
06:06 IPO Вкусвилл
08:01 JPMorgan верит в Nikola
09:34 Jefferies ставит на рост
11:01 Дивиденды Норникеля
12:48 Российский рынок
Контакты:
Мы в Телеграм (@InvestFuture) - https://t.me/investfuture
Мы ВК - https://clck.ru/G8yn4
Мы в Facebook - https://clck.ru/G8yn8
Кира Юхтенко в инстаграм - https://clck.ru/G8ynM
По вопросам сотрудничества: info@investfuture.ru
Подписаться на канал - https://goo.gl/qTRmG8
Поддержать канал: https://clck.ru/MFJmX
Полезные видео:
1) С чего начать инвестиции: https://youtu.be/XKkJ0sCOw44
2) Что такое ИИС: https://youtu.be/2nufZlCRTMU
3) Что такое ОФЗ: https://youtu.be/MEXrTXtQQ-E
4) Что такое ETF: https://youtu.be/FuBdDzvweDc
5) Чем опасны кредиты: https://youtu.be/cQhSRQI5p60
6) Топ-20 книг по финансам: https://youtu.be/sazgUfgNESQ</t>
  </si>
  <si>
    <t>https://www.youtube.com/watch?v=ekKqpkrX52A</t>
  </si>
  <si>
    <t>CopyPasta</t>
  </si>
  <si>
    <t>iPhone 12 с QR оплатой • Galaxy S21 повторяет за Apple • Первый смартфон на Snapdragon 865+</t>
  </si>
  <si>
    <t>6M28S</t>
  </si>
  <si>
    <t>00m50</t>
  </si>
  <si>
    <t>['Apple', 'iPhone', 'Apple iPhone', 'Apple iPhone 12', 'apple iPhone 12 pro', 'iPhone 12 pro', 'iPhone 12', 'iPhone 12 pro max', 'айфон', 'айфон 12', 'айфон 12 про', 'айфон 12 про макс', 'копипаста айфон 12', 'iPhone 12 Pro Max характеристики', 'apple iPhone 12 Pro Max цена', 'цена iPhone 12 Pro Max', 'iPhone 12 Pro Max камера', 'iphone 12 pro', 'iphone 12 обзор', 'apple iphone 12 pro', 'apple iphone 12', 'iphone 12', 'iphone 12 цена', 'iphone 12 pro max', 'iphone 12 распаковка', 'iphone 12 каким он будет', 'iphone 12 pro цена']</t>
  </si>
  <si>
    <t>Курс «iOS-разработчик с нуля» в SkillFactory: https://clc.to/VBNK6Q
50% скидки на обучение по промокоду Copy Pasta (до 30.07.2020)
В сегодняшнем дайджесте новостей – Apple планирует добавить оплату при помощи QR-кода. Ожидается, что представят эту фишку на презентации смартфонов линейки iPhone 12 (iPhone 12, iPhone 12 Max, iPhone 12 Pro и iPhone 12 Pro Max). Комплект поставки будуших смартфонов Samsung линейки Galaxy S21 (Galaxy S21, Galaxy S21 Plus, Galaxy S21 Ultra) будет хуже, чем сейчас. Совсем скоро представят первый смартфон на базе Snapdragon 865 и стала известна дата анонса Samsung Galaxy Note 20 и Galaxy Note 20 Ultra. Подробнее – в нашем видео!Ё
Telegram – https://t.me/CopyPastaYT
Twitter – https://twitter.com/copypasta_yt
Группа "Вконтакте" – https://vk.com/ytpasta
По вопросам сотрудничества и любым предложениям, писать сюда - CopyPasta.Contact@gmail.com
#Apple #iPhone #iPhone12</t>
  </si>
  <si>
    <t>30.07.2020</t>
  </si>
  <si>
    <t>https://www.youtube.com/watch?v=TjrmHV-I1go</t>
  </si>
  <si>
    <t>ДО ПРИЕЗДА ПОЛИЦИИ УСПЕЛИ ПОГОНЯТЬ И ЧУТЬ НЕ РАЗБИЛИ AMG GTS В ГОНКЕ С AMG E63</t>
  </si>
  <si>
    <t>15M20S</t>
  </si>
  <si>
    <t>03m06</t>
  </si>
  <si>
    <t>['NELLIFORNICATION', 'США', 'АМЕРИКА', 'АВТО', 'жизнь в сша', 'жизнь в америке', 'автообзор', 'цена', 'обзор', 'машины из сша', 'тест драйв', 'автоообзор', 'в сша', 'в америке', 'ford mustang', 'FORD', '2020', '2021', 'vehicle', 'review', 'GT', 'need for speed', 'лос анджелес', 'МЕРСЕДЕС AMG E63', 'mercedes-benz', 'mercedes e class', 'mercedes benz gt 63 s amg', 'mercedes benz gt', 'мерседес е класс', 'мерседес против бмв', 'гонки', 'ПОЕХАЛА РВАТЬ МЕРСЕДЕС', 'ЧТО ПОТОМ СЛУЧИЛОСЬ', 'AMG E63', 'ТАЧКА ИЗ АМЕРИКАНСКИХ КЛИПОВ', 'АМЕРИКАНЦЫ ВЫБИРАЮТ НЕМЦЕВ']</t>
  </si>
  <si>
    <t>Поехали гонять на трассу ГТА. Это будет битва на побережье Лос-Анджелеса.
Профессия Project Manager в IT https://clc.to/QLOAZw
50% скидка на обучение по коду Nelli и выиграй Macbook при покупке курса
Беспроцентная рассрочка
Модный спорткар из Американских клипов и рекламы, но что о ней говорят сами Американцы?
✔️Прокат машин в Лос-Анджелесе Hollywood Rides
https://www.instagram.com/orloff.usa
https://www.instagram.com/hollywood_rides         
https://www.lalatrips.ru
 ____________________________
Видео про Мустанг https://youtu.be/4GvsoUGJg88
Видео про Теслу https://youtu.be/dLgNd03GNLA
📍 ИНСТАГРАМ https://www.instagram.com/nellifornication 
🗽 ТЕЛЕГРАМ https://t.me/nellifornication_official  
📢 ВК https://vk.com/club174106233  
🎥  Мой Интенсив как взлететь в Youtube http://nellifornication.tv/
🏠 Снять квартиру в Лос-Анджелесе Telegram https://t.me/nellifornication_real_estate  
📩 По вопросам сотрудничества и почта для победителей prnellifornication@gmail.com    
Полезные рефералочки со скидками:  
🍎 Скидка 10% на витамины и косметику из США по коду ZFV980 https://www.iherb.com/?rcode=ZFV980   
⚫️  Мой Youtube канал по изучению американского английского на русском языке
https://www.youtube.com/channel/UCPeNNDQcgLcxrXpWk3aizxQ
🔵 Мой Youtube канал по изучению американского английского на английском языке
https://www.youtube.com/channel/UCGYQGEIU-WKC4sbrOu6EW1g   
ДО ПРИЕЗДА ПОЛИЦИИ УСПЕЛИ ПОГОНЯТЬ И ЧУТЬ НЕ РАЗБИЛИ AMG GTS В ГОНКЕ С AMG E63
NELLIFORNICATION
#MERCEDESBENZ #AMGGTS #AMGE63</t>
  </si>
  <si>
    <t>7 0ПACHbIX КОМАНД для Linux/Termux/Kali Nethunter/Andrax | UnderMind</t>
  </si>
  <si>
    <t>12M25S</t>
  </si>
  <si>
    <t>['Under', 'UnderMind', 'андер', 'андермайнд', 'компьютер', 'pc', 'windows', 'linux', 'wifi', 'kali linux', 'вайфай', 'andrax', 'kali', 'nethunter', 'termux', 'android', 'alfa', 'утилиты kali', 'команды linux', 'команды termux', 'коды termux', 'rm -rf', 'base64', 'кодирование информации', 'обфускация кода', 'bash', 'терминал Linux', 'утилиты termux']</t>
  </si>
  <si>
    <t>● Курс «Java-разработка» в SkillFactory: https://clc.to/Qn5C3g  
● В этом ролике: я расскажу вам о 7-ми командах, которые ни в коем случае нельзя вводить в Linux, Termux, Andrax или же Kali Nethunter. Это не очень хорошие команды, которые могут позволят злоумышленникам получить полный доступ к вашему ПК или же вовсе удалить вашу систему со всеми данными. Станете ли вы вводить команду "echo" или "ping"? Если да, тогда задумайтесь. А еще лучше - посмотрите этот ролик, и пересмотрите своё отношение к тем командам, которые вам предлагают ввести.
● https://t.me/linuxplz0x41 - Наш новый канал "Linux, please". Там мы делимся интересными статьями по этой крутой системе. Присоединяйся!
-------------------------------------------------------------------------
● Помочь каналу и получить помощь в любых вопросах: https://donationalerts.com/r/undermind
● Стать спонсором канала: https://youtube.com/TheUnderMind/join
● Я ВКонтакте:  https://vk.com/TheUnderMind
● Реклама на канале: https://bit.ly/2THIswk
-------------------------------------------------------------------------
✓ Наш сайт: https://darksploit.su
✓ Наш второй канал: https://vk.cc/9Nuba7 
✓ Паблик в ВК: https://vk.cc/aby9hC
✓ Чат в ВК: https://vk.cc/abxUPr
✓ Паблик в Телеграме: https://durov.cc/under_public
✓ Чат в Телеграме: https://durov.cc/UnderChats
-------------------------------------------------------------------------
👉 Лучшие товары на Алике для ✖️aЦkера: 
✓ Мой хаЦкepcкий смартфон для Kali Linux (Nethunter и поддержкой правильного ядра) - http://ali.pub/5gr1ml
✓ Alfa - Лучший WiFi Адаптер (работает в Kali Linux и Nethunter): http://ali.pub/5gr1xo
✓ ХаЦкерские часы-деаутентификатор с WiFi:  http://ali.pub/4hhw62
✓ НасkRF Оnе - лучший SDR: http://ali.pub/5gr25u
✓ Маленькая Bluetooth-клавиатура с подсветкой: http://ali.pub/4hhwwp
✓ USB порт для вашего смартфона (OTG Micro USB): https://goo.gl/H7pLVT
✓ WiFi Jаmmеr на ESP8266 (Глушилка-Деавторизатор WiFi): https://goo.gl/i7VHWP
✓ Злo Кaбель (BadUSB): http://ali.pub/4hhyo3
✓ Raspberry PI 3 B+ (можно сделать xaцk-станцию): http://ali.pub/4hhwzt
✓ Ruby Ducky BadUSB (XaЦkepcкий девайс в виде флешки): http://ali.pub/5gr2d8
✓ USB to Ethernet адаптер: http://ali.pub/4hhxux
✓ Разветвитель USB порта 1 в 4: https://goo.gl/pBoQPW
✓ Дубликатор RFID ключей и карт: https://goo.gl/snvemZ 
✓ Дубликатор RFID / NFC, редактор кодов: http://ali.pub/4hhy1q
✓ Недорогие, но очень мощные рации: https://goo.gl/dKibg5
✓ Недорогой, но мощный WiFi адаптер: http://ali.pub/5gr2ls
✓ Микро камера: http://ali.pub/4hhy49
✓ Клавиатуры с подсветкой для ПК: http://ali.pub/4hhyav
✓ Коврик для мыши с подсветкой: http://ali.pub/5gr2o4
-------------------------------------------------------------------------
● В ролике "7 0ПACHbIX КОМАНД для Linux/Termux/Kali Nethunter/Andrax | UnderMind" - я рассказываю вам о том, какие команды не стоит вводить в Linux, Andrax, Kali Linux или же Termux. Вы наверняка знаете команду rm -rf - которая проводит рекурсивное удаление всех пользовательских данных. Так вот, хацкеры-злоумышленники научились обфусцировать код, делая его нечитаемым, и теперь нежелательно вводить даже такие команды вроде "echo". Иногда используется принцип простого кодирования в base64, иногда используется более сложный принцип - принцип транслитерации, но так или иначе, вы должны быть осторожными при вводе команд в свой терминал. Особенно при вводе команд из незнакомого (или малоавторитетного источника).
● Kali Linux - это обычная Операционная Система (ОС) для специалистов по защите информации. Эта ОС нигде не запрещена и есть в открытом доступе (не в даркнете). Все утилиты, которые в ней есть, предназначены для тестирования своих сетей и систем на защищенность. Автор ролика ни в коем случае не побуждает вас к созданию и использованию любого ПО в противозаконых целях! Данный ролик носит образовательный характер с точки зрения информационной безопасности, и призван повысить Вашу бдительность при обеспечении защиты информации. 
● Данный ролик - художественный вымысел автора, монтаж, фотошоп и постанова. Всё рассказанное в ролике - является авторской выдумкой. Всё происходящее в видео - выполнено используя монтаж, и к реальной жизни не имеет никакого отношения. Любые совпадения наименований программного обеспечения (ПО), названий ПО и либо каких-либо других продемонстрированных фактов и событий в ролике - не более чем совпадение и полная случайность.
-------------------------------------------------------------------------
● Дополнительные хештеги: #kali #linux #кали #линукс #ubuntu #wifi #компьютер #pc #undermind #under #mind #андер #андермайнд</t>
  </si>
  <si>
    <t>Как узнать свою кредитную историю онлайн и бесплатно? Пошаговая инструкция</t>
  </si>
  <si>
    <t>18M16S</t>
  </si>
  <si>
    <t>06m51</t>
  </si>
  <si>
    <t>['кредитная история онлайн', 'кредитная история бесплатно', 'кредитная история', 'бюро кредитных историй', 'эквифакс', 'проверить кредитную историю', 'плохая кредитная история', 'как посмотреть кредитную историю', 'кредитная история сбербанк онлайн', 'потребительский кредит', 'ипотека', 'причины отказа в кредите', 'почему отказывают в кредите', 'кредит с плохой кредитной историей', 'как взять кредит', 'sveta economy', 'света экономи', 'ипотека 2020', 'досрочное погашение кредита', 'досрочное погашение ипотеки']</t>
  </si>
  <si>
    <t>Курс «Аналитик данных» в SkillFactory: https://clc.to/CQ8kgA 
Скидка 45%* по промокоду Sveta Economy  при оплате обучения до 30.07.2020.
----------
По закону вы можете запросить кредитную историю дважды в год совершенно бесплатно - онлайн. В этом видео рассказываю, на каких ресурсах это можно сделать, не выходя из дома. Показываю наглядно, на своем примере, и даю пошаговую инструкцию.
Также в видео: можно ли исправить кредитную историю? Что делать, если у вас нет кредитной истории? Как кредитный рейтинг влияет на одобряемость по кредитам, особенно по ипотеке?
____________________
Консультации по недвижимости: https://svetlanashishkina.ru/neagentstvo
Пользуешься банковскими картами? Скачай БЕСПЛАТНО памятку пользователя банковской карты и узнай, как сделать свою карту еще выгоднее: https://svetlanashishkina.ru/pamyatka
____________________
Присоединяйтесь:
Instagram:  https://www.instagram.com/sveta_economy/
Telegram: https://t.me/sveta_economy
Я.Дзен: https://zen.yandex.ru/sveta_economy
ВК: https://vk.com/sveta_economy
____________________
Подписывайтесь на мою рассылку про деньги. Без рекламы, только польза:
https://svetlanashishkina.ru/subscribe
____________________
Интересные видео:
Как правильно вносить досрочные погашения? https://youtu.be/GCuv73bem6s
Как БЫСТРО погасить ипотеку? https://youtu.be/H_8CCZT25a0
Куда вложить деньги, если не на банковский вклад? https://youtu.be/9BfwrzMN3ow
Купить или снимать? Что выгоднее? https://youtu.be/64E87N4siCA
_____________________
Плейлисты:
Квартира в Москве: https://www.youtube.com/playlist?list=PLfQKWuNg63b_FAG8BI_m5DR50pRQNzbAY
Инвестиции: https://www.youtube.com/playlist?list=PLfQKWuNg63b-ZgkRhUUCFunQ6W0Zm6ztT
Кредиты: https://www.youtube.com/playlist?list=PLfQKWuNg63b9bT-y4MAzyE-Ga0gwsnSjG
Пенсия: https://www.youtube.com/playlist?list=PLfQKWuNg63b-_Ingjw4F4vxfmhzU8uVoc
___________________
Добро пожаловать на мой канал про деньги, инвестиции и про то, как жить лучше. Подписывайтесь и ставьте лайки!
Здесь мы говорим про то, как тратить меньше, а зарабатывать больше. Как выгодно взять ипотеку и быстро ее выплатить. Как увеличить свой доход и преумножить накопления.
____________________
Сотрудничество и реклама: mynewsletters@mail.ru
___________________
Мой код на IHERB: SOR2919 (скидка 10% для новых покупателей)
Моя ссылка на AirBnB: https://www.airbnb.ru/c/svetlanas7011?currency=RUB (дает скидку 2100 руб. на 1-ю поездку)
Скидка 45% на заказ в Elementaree: https://vk.cc/ahoWWH</t>
  </si>
  <si>
    <t>Sveta Economy</t>
  </si>
  <si>
    <t>https://www.youtube.com/watch?v=WLYzH1HTznc</t>
  </si>
  <si>
    <t>Парень Убил Мать ПРИ СБОРКЕ Компа! 😨😲🔥</t>
  </si>
  <si>
    <t>18M35S</t>
  </si>
  <si>
    <t>02m10</t>
  </si>
  <si>
    <t>['техноблог', 'техно блоггер', 'happypc', 'Даниил Герасимов', 'happypc_belgorod', 'belgorod', 'happy_pc', 'ностальжи пк', 'мэддимурк', 'notebook 31', 'maddymurk', 'даниил герасимов', 'ремонтяш', 'компьютерная мастерская', 'ремонт ноутбука', 'апгрейд компа', 'техноблогеры россии', 'обзор', 'техноблог от happypc', 'wylsacom', 'обзор техники', 'чудо техники', 'Мать ПРИ СБОРКЕ Компа', 'СБОРКЕ Компа', 'Комп', 'Убил Мать ПРИ СБОРКЕ', 'СБОРКЕ', 'компьютер', 'апгрейд пк', 'ремонт компьютера', 'ремонтяш лайв', 'hyperpc', 'как собрать пк', 'пк для игр', 'ноутбук']</t>
  </si>
  <si>
    <t>Новое видео, смотри ► https://youtu.be/MGjJKVP7TPY
Парень Убил Мать ПРИ СБОРКЕ Компа! 😨😲🔥
► Курс «JAVA-разработчик» в SkillFactory: https://clc.to/fNNh2g
50% скидки на обучение по промокоду StartJAVA (до 30.07.2020)
Сегодня #HappyPC успешное оживление трагичной истории про материнку c тяжелой судьбой!))) 🤘🏻 Хорошо, когда все хорошо кончается!)))) Приятного просмотра в этот хороший вечер!))) 😎🤘🏻
Кто смотрел тот молодец!
Ждем Вас в наших соц сетях
► Вступайте в группу в ВК https://vk.com/happy_pc
► Даниил Герасимов https://vk.com/mimozzaa
►Поддержи любимый канал https://www.donationalerts.com/r/daniil_gerasimov
► Production https://vk.com/anton.istranin
► Наш instagram: https://www.instagram.com/happypc_belgorod
Royalty Free Music from Bensound</t>
  </si>
  <si>
    <t>StartJAVA</t>
  </si>
  <si>
    <t>https://www.youtube.com/watch?v=Jgl0CS7Yj7w</t>
  </si>
  <si>
    <t>Битва Зелимхана и Коваленко / Протесты в Хабаровске / Канье Уэст баллотируется в президенты</t>
  </si>
  <si>
    <t>1H16M5S</t>
  </si>
  <si>
    <t>19m06</t>
  </si>
  <si>
    <t>['Артемий Лебедев', 'Лебедев', 'Артемий', 'Лебедев отвечает на вопросы', 'обзор новостей', 'новости политики', 'новости дизайна', 'дизайн', 'Зелимхан', 'Зелимхан и Коваленко', 'драка', 'в Хабаровске', 'Норникель', 'Джонни Депп', 'Тик Ток', 'Тик Ток хотят запретить', 'Дональд Трамп', 'Трамп', 'разговор Путина и Парашенко', 'Парашенко', 'Канье Уэст', 'президент США', 'Азербайджан и Армения', 'Амазон', 'Внутри Лапенко']</t>
  </si>
  <si>
    <t>Посуточная аренда на Авито: https://clc.to/Avito_ALebedev
*****
Contented – ваш прямой путь в дизайн: https://clc.to/tema_contented 
45% скидка на обучение по промокоду TEMA до 30.07.20
*****
Таймкоды: 
00:00 Важнейшая новость
00:12 В Москве проведут эксперимент по снижению стоимости проезда в метро
02:21 Впервые в России: робот-двойник человека помогает получать госуслуги в МФЦ
03:31 ВОЗ допустила возможность передачи коронавируса по воздуху
05:30 Нативная интеграция: Посуточная аренда на Авито
06:29 Министр полиции хочет освободить израильтян от ношения масок на улице
09:48 Правительство потратило 10 млрд. Фунтов стерлингов на запутанную систему тестирования на коронавирус и отслеживания контактов зараженных, которая по прежнему не работает и еще 15 млрд. после «специальной надбавки» на средства индивидуальной защиты для мед. персонала
12:11 В британском пабе натянули перед барной стойкой проволоку под напряжением для соблюдения социальной дистанции
13:09 Мужчина, направивший оружие на протестующих в Сент-Луисе, говорит, что он опасался за свою жизнь
19:06 Нативная интеграция: Онлайн-школа Contented
20:23 «Илюхин дом поехал, поехал Илюхин дом!»: в Рузе прорывом дамбы затопило улицы
22:07 В Сочи по требованию черкесов снесли памятник «Подвигу русских солдат»
25:07 ЮАР: курильщики перекрыли движение по трассе национального значения N1 на въезде в Йоханнесбург
28:12 НАСА выпустит туалетную воду с ароматом космоса
30:45 В колонии Удмуртии нашли «человека-магнита»
31:51 Шлепкусы
32:56 Новинки Магазинуса
34:44 Драка в поисках авторитета закончилась сломанным носом и отколотым зубом. Что делили блогеры Зелимхан и Коваленко
40:04 Улучшение жизни
43:43 Супер.собака
45:56 СМИ: в США анонсировали «шокирующие данные» о начале пандемии коронавируса
47:16 Трамп подтвердил, что США рассматривают возможность запретить ТикТок
48:13 Компания Амазон потребовала от своих сотрудников удалить с телефонов приложение ТикТок
48:45 Структуру ТикТока изменят для дистанцирования от Китая
49:58 Канье Уэст пообещал превратить Белый дом в Ваканду из «Черной пантеры»
51:16 Илон Маск передумал поддерживать выдвижение Канье Уэста в президенты США
51:52 Виктор Бабарико не зарегистрирован кандидатом в президенты
52:05 Джоан Роулинг и 150 писателей подписали письмо против «толерантной» цензуры
53:43 Мэр Сеула покончил с собой после обвинений в домогательствах.
54:23 Азербайджан нанес точечный удар по армии Армении
55:22 Иран отказался выплачивать компенсации семьям жертв сбитого украинского лайнера
55:57 Запись «разговора Путина с Порошенко» вызвала скандал на Украине
58:41 Станцию метро в Берлине хотели назвать в честь Михаила Глинки. Это вызвало скандал
59:59 Эстонец, проживший больше 100 дней в аэропорту из-за карантина, опоздал на рейс домой
01:00:42 Против губернатора Хабаровского края Фургала возбудили уголовное дело
01:04:15 В России завершились испытания вакцины от коронавируса
01:04:35 С 15 июля для прибывающих в Россию отменят обязательную двухнедельную изоляцию
01:08:15 Мишустин поручил продлить трассу Москва — Казань до Екатеринбурга
01:08:24 В «Норникеле» сообщили о разливе 44,5 тонн авиатоплива на Таймыре
01:09:31 В Нижегородской области разбился Ан-2, один человек погиб
01:10:24 Тарифы на мобильную связь в России могут вырасти на 14%
01:10:32 «Три дня — и я наведу порядок в России»: схиигумен Сергий потребовал у Владимира Путина передать ему президентские полномочия
01:11:23 В Бурятии начался отлов грызунов из-за бубонной чумы в Монголии
01:12:12 Ветер снес крышу двухэтажного здания в Саратове
01:12:30 В Магадане на голову памятника Ленину установили шипы для отпугивания птиц
01:13:22 БАФТА перестанет награждать игры без ЛГБТ-героев и расового разнообразия
*****
Новинки Магазинуса:
Шлепкусы: https://www.artlebedev.ru/shlepkus/
Вербариус: https://store.artlebedev.ru/electronics/devices/verbarius/
Плакат «Возраст домов Петербурга»: https://store.artlebedev.ru/posters/how-old-is-this/
*****
Спонсорская подписка: https://www.youtube.com/user/temalebedev/join
*****
Магазинус с нашими штуками и дизайнами: https://store.artlebedev.ru 
*****
Почта для ошибок и замечаний: errata@artlebedev.ru 
***** 
По вопросам рекламы: reklama@tema.ru 
По всем остальным вопросам: tema@tema.ru
Домашняя страница: https://www.tema.ru/ 
Рабочая страница: https://www.artlebedev.ru 
*****
Я социален: 
Телеграм — https://t.me/temablog/ 
Инстаграм — http://instagram.com/temalebedev/ 
Фейсбук — https://www.facebook.com/temalebedev 
ЖЖ — http://tema.livejournal.com/</t>
  </si>
  <si>
    <t>TEMA</t>
  </si>
  <si>
    <t>Все о работе в Пятерочке. Пятерочка vs Магнит.</t>
  </si>
  <si>
    <t>1H8M2S</t>
  </si>
  <si>
    <t>01m41</t>
  </si>
  <si>
    <t>['пятерочка', 'магазин пятерочка', 'пятерочка выручает', 'магазин', 'работа в пятерочка', 'пятерочка или магнит', 'пятерочка работа', 'красная цена', 'кассир', 'супермаркет', 'магнит', 'продавец', 'работа', 'работа без опыта', 'работа для студентов', 'работа в интернете', 'работа на дому', 'как заработать деньги', 'как заработать', 'все работы хороши', 'заработок', 'assa', 'бизнес', 'олег асса', 'асса']</t>
  </si>
  <si>
    <t>Курс «Python для веб-разработки» в SkillFactory: https://clc.to/LamdXA 
50% скидки на ВСЕ программы по промокоду Все Работы Хороши (до 30.07.2020)
+++++++++++++++++++++++++++++++++++++++++++++++++++++++++++++++++++++++++++
+++++++++++++++++++++++++++++++++++++++++++++++++++++++++++++++++++++++++++
Кофейни Fa:cup
 Пермь, ул Ленина 50 а  и ул Попова 57
+++++++++++++++++++++++++++++++++++++++++++++++++++++++++++++++++++++++++++
канал Rock Privet
https://www.youtube.com/channel/UCaSstk9SM0Yi1sUcj11M_fA
==========================================
канал Дениса Косякова
https://www.youtube.com/channel/UClZEtNynvaBxCaq6aQtu6fA
==========================================
Группа в Вк Арика Петросяна
https://vk.com/arikofficial
==========================================
канал Юрия Хованского 
https://www.youtube.com/user/russianstandup
==========================================
канал группы Градусы
https://www.youtube.com/user/Gradusy
==========================================
канал  группы Anacondaz
https://www.youtube.com/user/rapanacondaz
==========================================
канал TОПЛЕС
https://www.youtube.com/user/toplesofficial
==========================================
канал SnailKick
https://www.youtube.com/user/SNAILKICK
==========================================
Канал Уютный Подвальчик
https://www.youtube.com/user/podval4ikshow
Братюня! В этом выпуске AsSa расскажет все о работе в магазине Пятерочка. Ты узнаешь все о магазинах Пятерочка. Сколько зарабатывают продавцы . Стоит ли работать в Пятерочке. Где лучше работать в Магните или Пятерочке. Все это и многое другое про Пятерочку от канала Все работы хороши.
++++++++++++++++++++++++++++++++++++++++++++++++++
НАША группа в ВК
https://vk.com/vrh42
Инстаграм AsSa
https://www.instagram.com/olegassa/
++++++++++++++++++++++++++++++++++++++++++++++++++</t>
  </si>
  <si>
    <t>Что такое Ось Зла Вселенной? / Космологические аномалии и реликтовое излучение</t>
  </si>
  <si>
    <t>20M16S</t>
  </si>
  <si>
    <t>01m58</t>
  </si>
  <si>
    <t>['Космос', 'научпоп', 'вселенная', 'наука', 'астрономия', 'космос просто', 'space', 'science', 'astronomy', 'universe', 'cosmos', 'видео о космосе', 'ось зла', 'ось зла вселенной', 'космология', 'космологический принцип', 'астрофизика', 'реликтовое излучение', 'микроволновый фон', 'cmb', 'cosmic microwave background', 'расширение вселенной', 'темная энергия', 'темная материя', 'изотропия', 'анизотропия']</t>
  </si>
  <si>
    <t>Обучение веб-разработке на Python в SkillFactory: https://clc.to/oeGgZQ
50% скидки на обучение по промокоду Космос Просто (до 30.07.2020)
Что такое Ось Зла вселенной? В этом выпуске поговорим о предполагаемых аномалиях реликтового излучения, о самом микроволновом фоне и о космологическом принципе. 
По вопросам рекламы и сотрудничества prostokosmos@avtormedia.ru
Мой инстаграм: https://www.instagram.com/cosmos.prosto/
В видео содержится платная реклама
Поддержать проект “Космос просто”:
Patreon: https://www.patreon.com/cosmosprosto
Яндекс Деньги: https://money.yandex.ru/to/41001280047003
Donation Alerts: http://www.donationalerts.ru/r/endgvard
Paypal: https://www.paypal.me/cosmosprosto
Как я снимал комету C/2020 F3 (NEOWISE)
https://www.youtube.com/watch?v=RF_kQrnSDjI
Источники: 
Космология:
https://astronomy.swin.edu.au/cosmos/C/Cosmology
Космологическая модель:
https://www.intechopen.com/books/redefining-standard-model-cosmology/introductory-chapter-standard-model-of-cosmology
http://cosmology.berkeley.edu/Education/CosmologyEssays/The_Standard_Cosmology.html
Космологический принцип
http://abyss.uoregon.edu/~js/cosmo/lectures/lec05.html
https://www.astronomynotes.com/cosmolgy/s3.htm#:~:text=The%20cosmological%20principle%20allows%20the,time%3B%20there%20is%20no%20evolution.
http://research.iac.es/congreso/isapp2012//media/Longair-lectures/Longair1.pdf
http://www.astro.ucla.edu/~wright/cosmo_01.htm
Реликтовое излучение:
https://www.esa.int/Science_Exploration/Space_Science/Planck/Planck_and_the_cosmic_microwave_background
https://astronomy.swin.edu.au/cosmos/C/Cosmic+microwave+background
https://astronomy.swin.edu.au/cosmos/E/Epoch+Of+Recombination
https://www.nasa.gov/feature/making-sense-of-the-big-bang-wilkinson-microwave-anisotropy-probe
https://medium.com/starts-with-a-bang/ask-ethan-75-how-can-we-still-see-the-big-bang-d7b438030083
https://wmap.gsfc.nasa.gov/universe/bb_tests_cmb.html#:~:text=Tests%20of%20Big%20Bang%3A%20The,microwave%20background%22%2C%20or%20CMB.
https://wmap.gsfc.nasa.gov/universe/bb_cosmo_fluct.html#:~:text=The%20cosmic%20microwave%20background%20is,and%20content%20of%20the%20universe.
Дипольная анизотропия
https://ned.ipac.caltech.edu/level5/March05/Scott/Scott2.html
http://www.physics.unlv.edu/~jeffery/astro/cosmol/cmb_dipole_anisotropy.html
Статья 2003
https://arxiv.org/pdf/astro-ph/0307282.pdf
Статья “Ось Зла”
https://arxiv.org/pdf/astro-ph/0502237.pdf
Ось Зла
https://www.space.com/37334-earth-ordinary-cosmological-axis-evil.html
http://www.thephysicsmill.com/2015/10/31/the-cmb-axis-of-evil-and-the-nature-of-randomness/
https://www.newscientist.com/article/dn23301-planck-shows-almost-perfect-cosmos-plus-axis-of-evil/
https://www.nature.com/news/zombie-physics-6-baffling-results-that-just-won-t-die-1.18685
https://medium.com/starts-with-a-bang/ask-ethan-85-hubble-vs-the-big-bang-8b26ef0fdfb6#.lhqhcz4ip
https://briankoberlein.com/post/anomalous-anomalies/
Сакс-Вольф и ось Зла
https://arxiv.org/pdf/1303.5051.pdf
Маскинг
https://arxiv.org/pdf/1405.1844.pdf
Большой релиз данных Планка об изотропии
https://arxiv.org/pdf/1906.02552.pdf
Линзирование
https://arxiv.org/abs/0909.2495
Ориентация галактик
https://arxiv.org/ftp/arxiv/papers/0707/0707.3793.pdf
https://arxiv.org/pdf/2004.02963.pdf
https://www.sciencealert.com/the-spin-directions-of-spiral-galaxies-suggest-the-axis-of-evil-is-real
Сверхновые
https://arxiv.org/pdf/1903.12401.pdf
Неравномерное расширение: 
https://www.esa.int/Science_Exploration/Space_Science/Rethinking_cosmology_Universe_expansion_may_not_be_uniform
Инициалы Хокинга
https://arxiv.org/pdf/1001.4758.pdf</t>
  </si>
  <si>
    <t>Всё о Ксении Собчак / @Максим Кац</t>
  </si>
  <si>
    <t>24M36S</t>
  </si>
  <si>
    <t>05m27</t>
  </si>
  <si>
    <t>['Кац', 'политика', 'Кац предлагает победить', 'Россия', 'демократия', 'выборы', 'депутаты', 'елки', 'собчак', 'осторожно собчак', 'ксения собчак', 'дом 2', 'президент', 'шоу', 'кто такая ксения собчак', 'как зарабатывает собчак', 'собчак президент', 'собчак политика', 'собчак и путин', 'Максим Кац', 'история Собчак', 'история Ксении Собчак']</t>
  </si>
  <si>
    <t>Ксения — дочь популярнейшего политика 90-х, мэра Санкт-Петербурга Анатолия Собчака, она сделала карьеру на телевидении и пытается участвовать в политической жизни. Кто это и как она такая получилась? Рассказываю в этом видео. 
-=Реклама=-
Друзья, если у вас есть желание поменять профессию и начать развиваться и зарабатывать в сфере IT, то очень рекомендую присмотреться к курсу «Профессия Аналитик Данных» в Skillfactory: https://clc.to/4k06Vw.
До 30 июля по промокоду Максим Кац -50% на обучение!
_________________________
Оформить спонсорство: https://www.youtube.com/channel/UCUGfDbfRIx51kJGGHIFo8Rw/join
Обложки на холсте: https://poster.maxkatz.ru
Купить книгу «100 советов мэру»: https://shop.city4people.ru/
Подкаст: https://katz.buzzsprout.com (а также на всех популярных платформах)
Подписывайтесь на мои социальные сети:
Твиттер: 
https://twitter.com/max_katz
Телеграм-канал: 
https://teleg.run/maximkatz
Инстаграм: 
https://www.instagram.com/maxim_katz/
Группа в ВК: 
https://vk.com/maximkatz
Фейсбук: 
https://www.facebook.com/katz.max/
По вопросам рекламы пишите на maxkatz@avtormedia.ru
#КсенияСобчак #персона #политика</t>
  </si>
  <si>
    <t>ТОП 5 Самые крутые роботы Японии: технологии будущего уже сегодня</t>
  </si>
  <si>
    <t>10M1S</t>
  </si>
  <si>
    <t>00m32</t>
  </si>
  <si>
    <t>['роботы Японии', 'самые крутые роботы Японии', 'крутые роботы Японии', 'самые крутые роботы', 'крутые роботы', 'крутые роботы 2020', 'новые роботы', 'новые роботы 2020', 'японские роботы', 'технологии будущего', 'технологии', 'технологии будущего уже сегодня', 'робот аватар', 'промышленный робот', 'медицинский робот', 'робот компаньон', 'домашний робот', 'робот повар', 'робот бариста', 'гуманоидный робот', 'робот как человек', 'honda', 'ASIMO', 'toyota', 'T-HR3', 'YASKAWA', 'FANUC', 'Kawada', 'Nextage', 'ityoutubersru', 'роботы', 'япония', 'робот']</t>
  </si>
  <si>
    <t>Курс «Тестировщик ПО» в SkillFactory: https://clc.to/stFlFA 
50% скидки на обучение по промокоду  PRO роботов (до 30.07.2020)
Самые крутые роботы Японии: технологии будущего уже сегодня. ТОП 5. Крутые роботы 2020. Новые роботы 2020. Новые технологии 2020. Сегодня Япония является одним из мировых лидеров по производству роботов для всех сфер жизни. Смотрите ТОП 5 крупнейших робототехнических гигантов Японии и их самые крутые японские роботы. 
1. Роботы Honda (гуманоидный робот ASIMO, экзоскелеты, мобильные устройства, сервисные роботы Honda 3E Concept Robotics).
2. Роботы Toyota (робот аватар T-HR3, роботы для Олимпийских игр 2020, робот компаньон или домашний робот Kirobo Mini).
3. Промышленные и медицинские роботы YASKAWA.
4. Невероятные роботы FANUC. 
5. Гуманоидные роботы Kawada (робот для производства, он же робот бариста, Nextage и гуманоидные исследовательские роботы серии HRP).
#роботы #технологии #ityoutubersru
PRO Роботов — не просто канал про роботов и технологии будущего, нас интересует наука, техника, новые технологии и робототехника во всех проявлениях, новости науки, новости технологий, новости науки и технологий, так что в будущем возможно расширение тем для выпусков. На сегодня наш влог просто рассказывает о сложных вещах, следит за новостями, делает обзоры выставок, конференций и мероприятий, где главные действующие лица - роботы! Подписывайтесь на канал, ставьте лайк видео и присоединяйтесь к нам в социальных сетях: 
ВКонтакте: https://vk.com/prorobotov 
Instagram: https://www.instagram.com/prorobotov
Дзен: https://zen.yandex.ru/id/5aa79fd74bf161075bd1e340
Telegram: https://t.me/PROrobotov 
Facebook: https://www.facebook.com/groups/PROrobotov</t>
  </si>
  <si>
    <t>Huawei идет ва-банк против Аpple и Google | Умный ремешок для Apple iWatch и другие новости</t>
  </si>
  <si>
    <t>10M12S</t>
  </si>
  <si>
    <t>['кикобзор', 'кик', 'обзор', 'kik', 'obzor', 'kikobzor', 'новости', 'дайджест', 'техника', 'наука', 'смартфон', 'apple', 'samsung', 'xiaomi', 'google', 'android', 'ios', 'tesla', 'elon', 'musk', 'техноновости', 'huawei', 'huawei vs google', 'хуавей выиграли', 'appgallery', 'mudra band', 'умные apple watch', 'ремешок умный', 'машины', 'авто хуавей', 'операционная система для машин', 'автопилот']</t>
  </si>
  <si>
    <t>Курс «Java-разработка» в SkillFactory: https://clc.to/GIvmOw 
50% скидки на обучение по промокоду Кик обзор (до 30.07.2020)
Инстаграм: https://www.instagram.com/kikobzor
Телега с быстрыми новостями: https://t.me/kikobzor
Ролик содержит рекламную интеграцию.
Реклама и сотрудничество: info@kikobzor.com
#Huawei #Apple #Google</t>
  </si>
  <si>
    <t>БЕЗУМНЫЕ ИДЕИ, КОТОРЫЕ ВОПЛОТИЛИСЬ В ЖИЗНЬ [netstalkers]</t>
  </si>
  <si>
    <t>9M22S</t>
  </si>
  <si>
    <t>['нетсталкинг', 'нетсталкеры', 'netstalkers', 'качественный контент', 'интересное в сети', 'странное в интернете', 'стартапы']</t>
  </si>
  <si>
    <t>Обучение веб-разработке на Python в SkillFactory: https://clc.to/-9gydg 
45% скидки на обучение по промокоду Netstalkers (до 30.07.2020)
ЛЕто, время когда не стоит перенагружать мозг, чтобы он не вскипел. С заботой о тебе мы подобрали вещи и идеи людей, которые решили покреативить на перегреве и реализовали свой посталкогольный бред в жизнь. 
https://tlgg.ru/netstalkers - вот это телеграм
это ВК – https://vk.com/thenetstalkers 
#netstalkers</t>
  </si>
  <si>
    <t>https://www.youtube.com/watch?v=VbBRH4dCl54</t>
  </si>
  <si>
    <t>РЕМОНТ/АПГРЕЙД РЕДКОГО УЛЬТРАБУКА ASUS UX303LA ДЛЯ ПОДПИСЧИКА</t>
  </si>
  <si>
    <t>25M2S</t>
  </si>
  <si>
    <t>02m49</t>
  </si>
  <si>
    <t>['notebook-31', 'ремонт', 'ноутбуков', 'Владислав', 'Фирсов', 'ноутбук31', 'ASUS UX303LA', 'АПГРЕЙД РЕДКОГО УЛЬТРАБУКА', 'ИНТЕРЕСНЫЙ РЕМОНТ']</t>
  </si>
  <si>
    <t>Курс «iOS-разработчик с нуля» в SkillFactory: https://clc.to/lmwktQ
50% скидки на обучение по промокоду Notebook-31 (до 30.07.2020)
------------------------------------------
Уютный офис Александра расположен в Белгороде по адресу Преображенская 110А. 
Телефон для связи 8-950-711-11-11
Группа VK: https://vk.com/kupim_notebook89507111111
---------------------------------------
Всем привет, дорогие друзья!
Сегодня у меня на ремонте посылочка от подписчика. Ко мне попал редкий ультрабук от ASUS за 140 000Р после сервиса г.Уфа в плачевном состоянии, где после замены тачскрина ультрабук перестал подавать признаки жизни. 
Диагностика показала, что неисправен процессор i5-5 поколения и другие мелкие проблемы, например с LCD дисплеем.
В этом видео я хочу показать абсолютно все нюансы этого ноутбука, а их было не мало!
Присаживайтесь поудобнее и конечно наливайте чаёк с лимончиком и погнали!
 Подпишись на наш канал: https://www.youtube.com/notebook-31/?sub_confirmation=1
---------------------------------------
Узнайте актуальную информацию посетив наш сайт: http://notebook-31.ru/
ПОДДЕРЖАТЬ АВТОРА:
Карта СБЕРБАНК:
4276-1609-5032-7206
ФИРСОВ В.В. 
-----------------------------------------
Донат с сообщением notebook-31: 
https://www.donationalerts.com/r/notebook31
--------------------------------------------------------------------
НАШИ КОНТАКТЫ или СВЯЗЬ:
INSTAGRAM: https://www.instagram.com/notebook_31/
Наш сайт: http://notebook-31.ru/
Группа ВК: https://vk.com/kompnotebook
--------------------------------------------------------------------
Реклама на канале: firsovlad@gmail.com
#notebook31 #Электроника #РемонтНоутбуков</t>
  </si>
  <si>
    <t>Alex Blare Культовые автомобили.</t>
  </si>
  <si>
    <t>Citroen DS. ТЕХНОЛОГИИ К КОТОРЫМ МИР БЫЛ НЕ ГОТОВ.</t>
  </si>
  <si>
    <t>15M9S</t>
  </si>
  <si>
    <t>02m15</t>
  </si>
  <si>
    <t>Авто и транспорт</t>
  </si>
  <si>
    <t>['ситроен', 'богиня', 'DS', 'ралли', 'citroen', 'история', 'диэс']</t>
  </si>
  <si>
    <t>Курс «Тестировщик ПО» в SkillFactory: https://clc.to/whdk8w
50% скидки на обучение по промокоду Алекс Блэр до 30.07.2020</t>
  </si>
  <si>
    <t>Алекс Блэр</t>
  </si>
  <si>
    <t>https://www.youtube.com/watch?v=tS5lU06oc74</t>
  </si>
  <si>
    <t>Будет ли обвал рубля в августе? / Доллар, евро, нефть: новости и прогнозы</t>
  </si>
  <si>
    <t>15M17S</t>
  </si>
  <si>
    <t>05m20</t>
  </si>
  <si>
    <t>['доллар', 'август 2020', 'курс доллара', 'доллар прогноз', 'рубль', 'курс рубля', 'рубль прогноз', 'что будет с рублем', 'евро', 'курс евро', 'валюта', 'форекс', 'девальвация', 'девальвация 2020', 'деноминация рубля 2020', 'экономика', 'кризис', 'россия', 'денежная реформа', 'финансы', 'набиуллина', 'обвал рубля', 'крах рубля', 'рост доллара', 'финансовые рынки', 'банк россии', 'цб рф', 'кризис 2020', 'торговая война', 'санкции', 'санкции сша', 'investfuture', 'кира юхтенко', 'инвест фьюче', 'инвестиции', 'трейдинг', 'пассивный доход', 'прогноз курса доллара']</t>
  </si>
  <si>
    <t>Курс «Аналитик данных» в SkillFactory: https://clc.to/LsOYYg 
Скидкой 50%* по промокоду InvestFuture при оплате обучения до 10.08.2020.
Доллар на мировом рынке потерял свой "кризисный блеск": американская валюта уже не исполняет функцию защитного актива. На минувшей неделе доллар заметно ослаб по отношению к евро, однако российскому рублю это не помогает. Стоит ли ожидать снижения цен на нефть и обвала рубля в августе 2020 года? Обсуждаем последние новости и перспективы валютного рынка.
Экономика и инвестиции - последние новости на сайте InvestFuture: https://investfuture.ru/
Таймкоды из видео:
00:00 Введение
02:15 Доллар и евро
07:49 Рубль
Контакты:
Мы в Телеграм (@InvestFuture) - https://t.me/investfuture
Мы ВК - https://clck.ru/G8yn4
Мы в Facebook - https://clck.ru/G8yn8
Кира Юхтенко в инстаграм - https://clck.ru/G8ynM
По вопросам сотрудничества: info@investfuture.ru
Подписаться на канал - https://goo.gl/qTRmG8
Поддержать канал: https://clck.ru/MFJmX
Полезные видео:
1) С чего начать инвестиции: https://youtu.be/XKkJ0sCOw44
2) Что такое ИИС: https://youtu.be/2nufZlCRTMU
3) Что такое ОФЗ: https://youtu.be/MEXrTXtQQ-E
4) Что такое ETF: https://youtu.be/FuBdDzvweDc
5) Чем опасны кредиты: https://youtu.be/cQhSRQI5p60
6) Топ-20 книг по финансам: https://youtu.be/sazgUfgNESQ</t>
  </si>
  <si>
    <t>10.08.2020</t>
  </si>
  <si>
    <t>Пропагандисты молчат про протесты в Хабаровске, но не про либеральный #metoo</t>
  </si>
  <si>
    <t>48M2S</t>
  </si>
  <si>
    <t>03m30</t>
  </si>
  <si>
    <t>['фейк ньюс', 'fake news', 'дождь', 'телеканал дождь', 'маша борзунова', 'фейки', 'путин', 'пропаганда', 'соловьев', 'киселев', 'новый выпуск фейк ньюс', 'борзунова', 'коростелев', 'леша коростелев', 'вранье', 'поправки', 'на дожде', 'владимир путин', 'хабаровск', 'ситуация в хабаровске', 'что происходит в хабаровске', 'фургал', 'сергей фургал', 'протесты в хабаровске', 'либералы', 'хабаровск митинг', 'фургал митинг', 'сергей фургал митинг', 'поддержка фургала', 'хабаровск фургал', 'протесты хабаровск', 'хабаровский край', 'свободу фургалу']</t>
  </si>
  <si>
    <t>Профессия «Аналитик данных» в SkillFactory: https://clc.to/s_vbPw
50% скидки на обучение по промокоду Fake News  (до 10.08.2020)
Обыски, аресты и задержания — так проходят первые недели с новой Конституцией. В Хабаровском крае жители вышли на улицы после ареста губернатора, но федеральные каналы этого как будто не заметили. Зато очень долго обсуждали волну #metoo в России, там ад: «либералы насилуют, потому что либералы»!
Ещё одна главная тема последних недель – дело нашего коллеги Ивана Сафронова, которого обвиняют в госизмене. Какую конкретно секретную информацию и кому передал журналист, пока неизвестно даже адвокатам,  пропагандисты уверяют, что доказательства есть, а их друзья-эксперты рассказывают о руке Запада в Тик-токе.
лайк, шер!
Поддержите нашу работу: https://tvrain.ru/donate/
Подпишитесь на Машу Борзунову в соцсетях: 
твиттер: https://twitter.com/mborzunova/
инстаграм: https://www.instagram.com/masha_borzo/
телега: https://t.me/masha_on_tour/</t>
  </si>
  <si>
    <t>Наташа Шелягина</t>
  </si>
  <si>
    <t>Какой макбук выбрать в 2020?</t>
  </si>
  <si>
    <t>8M3S</t>
  </si>
  <si>
    <t>01m36</t>
  </si>
  <si>
    <t>['наташа', 'розетка', 'шелягина', 'юмор', 'эппл', 'макбук', 'apple', 'macbook', 'macbook air', 'эйр', 'обзор', 'совет', 'экономия', 'сравнение', 'сравнение макбуков', 'best macbook', 'лучший макбук', 'выбор макбука', 'Mac os', 'wylsacom', 'keddr', 'какой макбук выбрать', 'макбук 2020', 'macbook 2020']</t>
  </si>
  <si>
    <t>Профессия Data Scientist в SkillFactory: https://clc.to/eMHS3Q
50% скидки на обучение по промокоду Шелягина (до 30.07.2020)
ПОДПИСЫВАЙТЕСЬ, Я ЖДУ:
✍🏻 https://www.patreon.com/gusenica_lo - патреон для дорогих патронов!
🍑🔥http://instagram.com/gusenica_lo - Instagram - секси фоточки и топовые комменты 
🕹https://www.twitch.tv/gusenica_lo/ - Twitch - ламповые стримы!
🎵 https://teleg.run/muzkultura - Музкультура -  музыка из всех моих видео
🍆💦 https://teleg.run/prjamaja - Первая Прямая - мой секси канал с советами для парней 
🐛💥 https://twitter.com/gusenica_lo - Twitter - смешные репосты
👩🏻https://www.facebook.com/gusenica.lo - Facebook</t>
  </si>
  <si>
    <t>https://www.youtube.com/watch?v=rsVskm_G3gM</t>
  </si>
  <si>
    <t>Чё Происходит #18 | Хабаровск вышел за Фургала, Голунов облажался, Лукашенко купил Киркорова</t>
  </si>
  <si>
    <t>1H37M7S</t>
  </si>
  <si>
    <t>01m51</t>
  </si>
  <si>
    <t>['варламов', 'чп', 'варламов чп', 'чё происходит', 'новости', 'политика', 'выпуск новостей', 'последние новости', 'протесты в хабаровском крае', 'беларусь', 'арест фургала', 'варламов илья', 'варламов ютуб', 'varlamov', 'выборы в беларуси', 'адвокат фургала', 'Зелимхан Зелимханов', 'навальный и голунов', 'Бессмертный полк', 'киркоров в беларуси', 'гордон и соловьев', 'Сергей Простаков', 'Павел Лобков', 'поправки в конститукию', 'симоньян о домогательствах', 'права лгбт в россии', 'Раша Тудей скандал', 'раша тудей и навальный', 'metoo']</t>
  </si>
  <si>
    <t>На этой неделе в Хабаровске прошло многотысячное шествие в поддержку Фургала, а его адвокат заявил, что губернатор не одобряет митинги, у «Норникеля» случился новый разлив, на заводе «Газпрома» — бунт, «MeToo» ворвался в русский «Твиттер», Совет Федерации предложил запретить трансгендерам вступать в брак, у Голунова и Навального произошёл конфликт, мошенники взломали Twitter, экс-схиигумен Сергий потребовал отдать ему власть, Apple показала новые эмодзи. Тем временем в Беларуси заявили об информационном давлении на страну, а штабы Тихановской, Бабарико и Цепкало объединились. Эти и другие новости — в новом ЧП!
-=Уголок спонсора=-
1. Телевизор Philips 50PUS7303 и другие в магазине М.Видео: https://www.mvideo.ru/promo/televizory-philips-ambilight  
2. Скидка - 45% на все онлайн курсы школы дизайна Contented по промокоду ПРЯМОЙ ПУТЬ В ДИЗАЙН до 10.08.2020 https://clc.to/varlamov_contented
Чтобы стать сборщиком подписей на региональных кампаниях: https://go.city4people.ru/join 
Пожертвовать средства на работу нашего штаба: https://go.city4people.ru  
Рассказ Лёвы об индейской резервации в Оклахоме: https://levik.blog/632391.html
Инстаграм Лёвы: http://instagram.com/levik 
Ютуб-канал Сергея Наумова: https://www.youtube.com/c/СергейНаумов
Твиттер Олега Кашина: https://twitter.com/kshn 
Канал Олега Кашина: https://www.youtube.com/channel/UC7GcUuO8Z8OBWvJLtQ4d3Sw   
Максим Кац: https://www.youtube.com/user/maxkatz1    
О том, что ещё случилось на этой неделе — подробнее:
Драки с ОМОНом и жёсткие задержания в Беларуси: акции в поддержку незарегистрированных кандидатов
https://youtu.be/Z9aoZkAeKX8
Задержания в Москве: акция против поправок в Конституцию
https://youtu.be/CYn6bZoHcng
Протесты в Хабаровском крае: почему люди вышли на улицу в поддержку Фургала
https://youtu.be/fF-rSst0Jzw
Протесты в Беларуси, митинги в Хабаровске, голосование по поправкам — обсуждаем с Екатериной Шульман
https://youtu.be/kxwiYcfdnPI
Если хотите сделать наши города лучше, присоединяйтесь к нашему общественному движению! Есть чаты по всей стране, регистрируйтесь в вашем городе: https://vrlmv.com/city4people
Купить книгу 100 советов мэру: https://vrlmv.com/100
Поддержать фонд «Внимание»: https://fondvnimanie.ru/donate
Для тех, кто хочет помочь с субтитрами или переводом этого ролика: https://goo.gl/Tcv863 
___
Сайт: https://varlamov.ru/
Твиттер: https://twitter.com/varlamov/
Телеграм-канал: https://vrlmv.com/tgvarlamovmain
Инстаграм: https://instagram.com/varlamov/
ВК: https://vk.com/varlamov
Фейсбук: https://facebook.com/varlamov/
Вайбер: https://vrlmv.com/viber
Тик Ток: https://vm.tiktok.com/tMQeuP/
Подкасты:
Apple Podcasts: https://vrlmv.com/podcastapple
Яндекс.Музыка: https://vrlmv.com/podcastyandex
Google Podcasts: https://vrlmv.com/podcastgoogle
Вконтакте: https://vrlmv.com/podcastvk
SoundCloud: https://vrlmv.com/podcastsc
Mixcloud: https://vrlmv.com/podcastmixcloud
Anchor: https://vrlmv.com/podcastanchor
Предложения по поводу коллабораций, развития канала и сотрудничеству (кроме рекламы): mayavolf@varlamov.ru
Реклама: reklama@varlamov.me
00:00 Вступление
00:33 Путин раскрутил ручку
01:54 Бывший схиигумен Сергий идёт в атаку
04:17 Бунт на амурском заводе «Газпрома»
06:40 Волна «MeToo» в российском твиттере
13:46 Комментарий Кашина
15:42 Запрет браков для трансгендеров
20:00 Конфликт между Соловьевым и Гордоном
23:30 Конфликт Чеченцев и московского блогера
30:51 Айза Анохина извинилась перед чеченцами
32:17 Новый разлив у «Норникеля»
32:42 Кислотные реки под Нижним Тагилом 
34:50 «Ростех» хочет «оцифровать» тюрьмы 
36:25 Навальный и ветеран
41:41 Конфликт Навального и журналистов
57:27 Фургал против митингов?
58:38 Многотысячное шествие в поддержку Фургала
01:00:04 Новости коронавируса
01:02:11 Пьяный санитар обругал больного 
01:03:21 В Нижнем Новгороде травят деревья
01:04:02 Мэр Екатеринбурга о Vision Zero
01:06:20 Пензе не нужен троллейбус!
01:06:54 Отец мэра Нефтекамска гоняет коров
01:08:17 Я расстроил главу Липецка
01:09:49 Новости Беларуси
01:14:11 В Туркмении нет коронавируса?
01:15:00 Массовый взлом Twitter
01:16:39 Включение из США
01:23:43 В США хотят запретить ТикТок
01:24:11 Включение из Китая
01:27:45 Новости архитектуры
01:29:45 Городские проекты начинают предвыборную кампанию
01:33:58 Новые эмодзи от Apple
01:36:18 Заключение</t>
  </si>
  <si>
    <t>ПРЯМОЙ ПУТЬ В ДИЗАЙН</t>
  </si>
  <si>
    <t>Дрон для военных, роботы, биороботы и новые технологии. Новости технологий</t>
  </si>
  <si>
    <t>['новости технологий 2020', 'новости технологий будущего', 'новости технологий', 'новости высоких технологий', 'новые роботы 2020 года', 'технологии', 'новые технологии', 'технологии будущего', 'новые роботы', 'роботы', 'дроны', 'военные дроны', 'новые дроны', 'квадрокоптер для съемок', 'квадрокоптер', 'Skydio', 'Skydio X2', 'домашний робот', 'биоробот', 'робот жук', 'робот дельфин', 'робот парикмахер', 'беспилотники', 'беспилотные такси', 'военные технологии', 'боевые роботы', 'интересные факты', 'новости науки и технологий']</t>
  </si>
  <si>
    <t>Курс по Data Scienсе в SkillFactory: https://clc.to/WF7Vgg  
45% скидки по промокоду PRO роботов (до 15.08.2020)
Дрон для военных, роботы, биороботы и новые технологии. Новости технологий 2020. Новые роботы 2020 года, квадрокоптер и другие новости высоких технологий. Новости науки и технологий. 
Новые плюшки от Skydio, переизобретение домашнего робота от Hello Robot, жуки-разведчики, робот-парикмахер, военные технологии из России и США и другие ключевые новости высоких технологий со всего мира, а также технологии будущего.
В этом выпуске: 
1. Компания Skydio представила складной дрон X2, квадрокоптер для съемок предназначен для военных и предприятий.
2. Стартап Hello Robot заново изобрел домашнего робота Stretch RE1.
3. Роботы жуки или биороботы: американские инженеры разработали носимую камеру для жуков-разведчиков.
4. В MIT кобота учат работать с гибкими кабелями.
5. В Университете Карнеги-Меллона разработали технику работы манипуляторов с бесцветными и прозрачными предметами. 
6. Инженеры Facebook и UCL Robotics разработали робота, который умеет самостоятельно прокладывать оптоволоконные кабели.
7. Специалисты по спецэффектам из Edge Innovations представили робота-дельфина.
8. YouTube-блогер Шейн Уайтон показал робота-парикмахера.
9. Инженеры из США разработали алгоритм машинного обучения, который способен управлять дронами в незнакомых или тесных пространствах. 
10. В Дубае появятся дронопорты.
11. Беспилотные таки и грузовые беспилотники на дорогах уже реальность. 
12. Новости военных технологий США и России.
#роботы #технологии #ityoutubersru
PRO Роботов — не просто канал про роботов и технологии будущего, нас интересует наука, техника, новые технологии и робототехника во всех проявлениях, новости науки, новости технологий, новости науки и технологий, так что в будущем возможно расширение тем для выпусков. На сегодня наш влог просто рассказывает о сложных вещах, следит за новостями, делает обзоры выставок, конференций и мероприятий, где главные действующие лица - роботы! Подписывайтесь на канал, ставьте лайк видео и присоединяйтесь к нам в социальных сетях: 
ВКонтакте: https://vk.com/prorobotov 
Instagram: https://www.instagram.com/prorobotov
Дзен: https://zen.yandex.ru/id/5aa79fd74bf161075bd1e340
Telegram: https://t.me/PROrobotov 
Facebook: https://www.facebook.com/groups/PROrobotov</t>
  </si>
  <si>
    <t>15.08.2020</t>
  </si>
  <si>
    <t>https://www.youtube.com/watch?v=Guf1Src3h8I</t>
  </si>
  <si>
    <t>Слава Комиссаренко</t>
  </si>
  <si>
    <t>Время от времени подкаст #4 Саша Долгополов</t>
  </si>
  <si>
    <t>1H29M7S</t>
  </si>
  <si>
    <t>36m56</t>
  </si>
  <si>
    <t>['слава комиссаренко', 'ваня усович', 'саша долгополов', 'саша долгополов подкаст', 'про гастроли', 'долгополов', 'долгополов стендап', 'подготовка стендапа', 'переезд в россию', 'переезд долгополова', 'саша долгополов интервью', 'комикессы', 'комиссаренко о сша', 'репрессии сша', 'про сексизм', 'ситуация в беларуси', 'стендап', 'стендап на тнт', 'стендап клуб номер 1', 'карьера комика', 'луи си кей', 'дейв шапел', 'долгополов сольный концерт', 'отношение к комикам', 'комиссаренко долгополов', 'комиссаренко', 'время от времени']</t>
  </si>
  <si>
    <t>Профессия Data Scientist в SkillFactory: https://clc.to/ZWXTzw
50% скидки на обучение по промокоду “Время от времени” (до 10.08.2020)
По вопросам рекламы: slavakomissarenko@gmail.com
Четвёртый выпуск «Время от времени подкаста» с Сашей Долгополовым. Поговорили о страхе отстать от других комиков, мейнстриме и андеграунде, выборах в Беларуси и важности высказывать свою позицию. 
Аудиоверсии подкастов: https://meconnect.ru/vremya_ot_vremeni
Мой инстаграм https://www.instagram.com/slavakomissarenko 
Ютуб канал Саши Долгополова: https://www.youtube.com/c/АлександрДолгополов94
Подкаст доступен на
Apple-podcasts: https://apple.co/2A1GE9M
SoundCloud: https://soundcloud.com/vremya_ot_vremeni
Spotify: https://open.spotify.com/show/4VMdySn1B7ouqwinVBfjwg
Билеты и вся информация о концертах на сайте: https://slavakomissarenko.ru 
#славакомиссаренко #долгополов#подкаст</t>
  </si>
  <si>
    <t>Время от времени</t>
  </si>
  <si>
    <t>https://www.youtube.com/watch?v=-BPIFfzgXkE</t>
  </si>
  <si>
    <t>СОШЕЛ ЛИ Я С УМА? Психологический тест СОНДИ</t>
  </si>
  <si>
    <t>18M57S</t>
  </si>
  <si>
    <t>05m59</t>
  </si>
  <si>
    <t>['дима ларин', 'дмитрий ларин', 'ларин', 'ларин и ксюша', 'тест сонди', 'тест', 'сонди', 'тесты', 'психологический тест', 'психологический тест сонди', 'психология', 'личность', 'методология', 'патопсихология', 'психиатричкеский диагноз', '8 личностей', 'психометрия', 'психолог', 'психологический', 'портрет', 'ларин тест сонди', 'леопольд сонди', 'тест психологический', 'тест личности']</t>
  </si>
  <si>
    <t>Курс по аналитике данных в SkillFactory-  
https://clc.to/0dRJrQ
- 50% по промокоду Ларин до 10 августа
Многие знают, как я эмоционально кричу "МРАЗЬ", поэтому вы могли подумать - "Ларин, ты сошел с ума?". По этой причине, вместе с Ксюшей я пройду психологический тест Сонди. Не знаешь что это за тест такой? Это проективный личностный тест c методом портретных выборов, разработанный психиатром и психоаналитиком Леопольдом Сонди. Не плохо? Да? Поэтому присаживайся и узнай, псих ли Ларин!
КСЮША ТУТ — http://instagram.com/us_ks
ТЕЛЕГРАМ-КАНАЛ — https://tlgg.ru/@larinpost
ИНСТАГРАМ — https://instagram.com/zloilarin/
РЕКЛАМА — larinmanager@gmail.com</t>
  </si>
  <si>
    <t>Как сделать игру на Python под Android? (PyGame)</t>
  </si>
  <si>
    <t>06m28</t>
  </si>
  <si>
    <t>['python', 'разработка игр', 'unity', 'android', 'змейка', 'я сделал игру', 'chrome', 'pygame', 'как создать игру', 'разработка под android', 'пайтон', 'хауди хо']</t>
  </si>
  <si>
    <t>Небольшой челлендж + урок по созданию игры под Android на Python PyGame :3
🐊 Курс «Python для веб-разработки» в SkillFactory: https://clc.to/xq-IyQ 
===
Получите 45% скидки по промокоду Хауди Хо до 10.08.2020
🆇 Код из видео 🆇
https://pastebin.com/QYm2wM65
🔵 Наш TELEGRAM: https://t.me/howdyho_official
Наш ВК: https://www.vk.com/howdyho_net
Сотрудничество https://vk.com/topic-84392011_33285530
💗 Музыка предоставлена YouTube Audio Library.</t>
  </si>
  <si>
    <t>https://www.youtube.com/watch?v=hmRgAosNVHA</t>
  </si>
  <si>
    <t>ещёнепознер</t>
  </si>
  <si>
    <t>История «Медузы»: как это было на самом деле #ещенепознер</t>
  </si>
  <si>
    <t>2H49M15S</t>
  </si>
  <si>
    <t>10m27</t>
  </si>
  <si>
    <t>['ещенепознер', 'николай солодников', 'интервью', 'культура', 'политика', 'искусство', 'журналистика', 'что', 'послушать', 'мнения', 'разговоры', 'медуза', 'meduza', 'иван колпаков', 'галина тимченко', 'илья красильщик', 'иван голунов', 'дело ивана голунова', 'илья азар', 'новая газета', 'алексей навальный', 'путин', 'песков', 'дело сети', 'он вам не димон', 'татьяна лысова', 'ведомости', 'демьян кудрявцев', 'медуза латвия', 'латвия', 'рига', 'антон тут рядом', 'любовь аркус', 'ангарский маньяк', 'антон долин', 'даниил туровский', 'илья жегулев', 'саша сулим']</t>
  </si>
  <si>
    <t>Профессия «Аналитик данных» в SkillFactory https://clc.to/y3zxrQ
50% скидки на обучение по промокоду ЕЩЕНЕПОЗНЕР (до 31.07.2020).
Ясно — видео-консультации с психотерапевтом. https://bit.ly/3j6FMCA
Для новых пользователей по промокоду NEPOZNER скидка 10% на первые три сессии.
Вступление Николая Солодникова: 
— Этот выпуск посвящён «Медузе» (meduza.io) — медиа, которое читают все. Медиа, которое само часто становится объектом обсуждения. Созданное на обломках легендарной редакции Lenta.ru, это издание за считанные годы стало одним из самых влиятельных среди тех, кто пишет на русском о России. Миллионы людей по всему миру начинают своё утро с «Медузы». Мы поговорили обо всем: как запускались, как развалились, о спецкорах и критиках «Медузы», о Голунове и Навальном, о деле «Сети» и т.д. В целом, это история о том, что ничего невозможного не бывает. Приятного вам просмотра.
Контекст выпуска — https://eshenepozner.ru/episodes/meduza
Книги выпуска: 
«Как жить», https://bit.ly/3ePESXO 
«Расторгуев», https://bit.ly/3eX0nFT
«Вторжение. Краткая история русских хакеров», Д. Туровский https://bit.ly/3ePBWdt 
«Оттенки русского», А. Долин https://bit.ly/2ZP2Bmu
«Лента. Ру. Дорогая редакция. Подлинная история», Г. Тимченко https://bit.ly/32MCdf0 
Мы на связи:
Сайт https://www.eshenepozner.ru
Приложение для iOS https://apple.co/3bRhOH8
Приложение для Android https://bit.ly/2wO3uQN
ВК https://vk.com/eshenepozner 
FB https://facebook.com/eshenepozner 
Instagram https://www.instagram.com/solodnikovnn
Telegram https://t.me/eshenepozner
Подкаст http://bit.ly/ENPPodcast</t>
  </si>
  <si>
    <t>ЕЩЕНЕПОЗНЕР</t>
  </si>
  <si>
    <t>31.07.2020</t>
  </si>
  <si>
    <t>https://www.youtube.com/watch?v=AMpe4eChe2o</t>
  </si>
  <si>
    <t>Александр Рогов — о том, как покорить Москву без связей и денег и кому нужен глянец</t>
  </si>
  <si>
    <t>56M54S</t>
  </si>
  <si>
    <t>27m15</t>
  </si>
  <si>
    <t>['Рогов в городе', 'Модный приговор', 'Рогов интервью', 'Эвелина Хромченко', 'Катя Мухина', 'Журнал Elle', 'Vogue', 'Маша Фёдорова', 'Шахри Амирханова', 'Вика Давыдова', 'GQ Russia', 'Ольга Бузова', 'Бузова и Дава расстались', 'Ивлеева', 'Ивлеева Дудь', 'Мода 2020', 'Сколько зарабатывают блогеры', 'Как добиться успеха', 'Ким Кардашьян', 'Ким Кардашьян Vogue', 'Соня Есьман', 'Коронавирус', 'TikTok', 'Bts', 'ТНТ', 'Шоу голод', 'СТС']</t>
  </si>
  <si>
    <t>Экстремально глянцевые блески Le Grand Volume от Vivienne Sabo https://bit.ly/2CJ3bZY
Профессия Дизайнера интерьеров в Сontented: https://clc.to/KUBX8A 
Получите 45% скидки по промокоду «Стрелец» до 15.08.20
В этом выпуске стилист и телезвезда Александр Рогов рассказывает о том, как оказался в Москве без поддержки, связей и денег и как за 15 лет сделал карьеру на ТВ и как стилист. Также в этом выпуске — про снобизм глянца и неактуальность большинства российских глянцевых медиа, а также о том, кто все-таки в России делает самый классный журнал; про «чёрные списки» глянца и героинь, которых они выбирают; про то, кто может говорить о моде, а кто нет; про то, какая миссия у шоу про переодевания.
00:00 — Бэкстейдж 
1:02 — В этом выпуске 
1:33 — Как сделать карьеру в Москве нулевых без связей и денег
5:48 — Как Александр Рогов попал монтажером на ТНТ, не умея монтировать 
8:43 — Как Александр Рогов представлялся немецким стилистом, не будучи стилистом 
8:53 — Реклама 
10:40 — Как выглядел Александр Рогов на заре своей карьеры 
12:20 — Как Александр Рогов стал снимать для глянца 
15:20 — Что не так было со 2 сезоном шоу «Голод»
17:30 — Как большая мода ворвалась в жизнь Александра Рогова 
20:25 — Какое телешоу хотел делать Александр Рогов?
21:30 — Почему проект «Шопоголики» удался
22:30 — Как стилист стал главной звездой шоу на TLC
24:15 — Про «Перезагрузку» и вселенскую славу 
24:40 — О главной профессиональной ошибке в жизни 
25:55 — Как попал на СТС
27:13 — Реклама 
28:41 — Про «Модный приговор»
30:10 — Какое шоу про переодевания делает Александр Рогов?
30:50 — Доходы на телевидении и в глянце 
31:30 — Отношение глянца к людям из шоу про переодевания
32:07 — Почему «Рогов в городе» — хит по рейтингам 
33:17 — Зачем нужен глянец и для кого он делает контент?
34:18 — Единственный отечественный глянец, от которого в восторге Александр Рогов 
35:30 — Как круто делать в глянце светскую хронику
37:40 — О ком пишет глянец? 
38:05 — Про чёрные списки глянца. У каких глянцевых брендов в блоке Александр Рогов 
38:25 — Про микротусовки в глянце 
39:13 — Про объективность SnC
40:30 — Сколько зарабатывает Александр Рогов и почему его любят бренды
41:00 — Незакрытый гештальт про присутствие в глянце 
41:40 — Самый классный главред сегодня
41:47 — Про Vogue сегодня 
42:30 — Про обложки юбилейного Vogue
43:19 — Про глянец под началом Вики Давыдовой
43:58 — Глянец до Инстаграма и сейчас 
44:20 — Классный мировой глянец 
44:31 — Про украинский Vogue и украденное письмо главреда 
45:29 — Лучшие обложки глянцевых журналов сейчас 
47:30 — Почему был классным SnC?
47:58 — «Продающие лица». Кто они?
48:06 — Про триумф Ким Кардашьян. От порно до обложки Vogue 
48:50 — Что загнало глянец в угол? Почему снобизм мешает бизнесу?
49:02 — Может ли Бузова появиться на обложке Vogue?
50:00 — Героини глянца 
50:40 — «Я понял, какие бестолковые люди работают в редакции»
51:03 — Лучшие стилисты 
52:05 — Про значимость Эвелины Хромченко для российского глянца 
52:41 — Глянцевые редакторы VS шоу про переодевания. Что есть мода сегодня? 
55:02 — «А вообще мода и для людей тоже бывает»
56:31 — Бэкстейдж: как мы с Александром Роговым застряли на балконе отеля Four Seasons
Подпишись на канал https://www.youtube.com/channel/UCF2E-9dtRrpl2aMv3i0_6BA?sub_confirmation=1
Надежда Стрелец:
Instagram — https://www.instagram.com/nadin_strelets/ 
Telegram — https://t.me/strelets_molodec
Александр Рогов: 
Instagram — https://www.instagram.com/alexandrrogov/
#александррогов #стилист #мода</t>
  </si>
  <si>
    <t>https://www.youtube.com/watch?v=OxktAOsAPkA</t>
  </si>
  <si>
    <t>Что стоит за делом Юрия Дмитриева? / Редакция</t>
  </si>
  <si>
    <t>1H8M5S</t>
  </si>
  <si>
    <t>['редакция', 'пивоваров', 'алексей пивоваров', 'юрий дмитриев', 'юрий дмитриев историк', 'юрий дмитриев сандармох', 'юрий дмитриев мемориал', 'сандармох', 'сандармох карелия', 'сандармох дмитриев', 'сандармох раскопки']</t>
  </si>
  <si>
    <t>Рекламный партнёр — Skillfactory.
- 50% в Skillfactory по промокоду РЕДАКЦИЯ до 10 августа.
Профессия Data Scientist: https://clc.to/4Vs4kA
Курс Data Science: https://clc.to/iiFHrg
***
Петрозаводский суд приговорил историка Юрия Дмитриева к 3,5 годам лишения свободы. Что важно отметить: по тем обвинениям, которые тянутся ещё с первого его дела и которые широко растиражированы в прессе, он вторично оправдан. Всё это даёт основания считать, что у приговора есть какие-то иные причины, кроме тех, о которых говорилось в суде. 
Незадолго до приговора мы съездили в Петрозаводск и провели там несколько дней, чтобы понять, как связаны работа Дмитриева, найденный им тайный расстрельный полигон Сандармох, сталинские репрессии и нынешнее уголовное дело.
Благодарим за помощь в организации съемок отель «Гельвеция».
Содержание: 
00:00 Вступление
03:55 Кто и как нашёл захоронения в Сандармохе?
13:02 Ожидал ли Дмитриев задержания? 
16:07 За что на Дмитриева завели дело? 
29:13 Раскопки РВИО 
37:12 Большой террор
39:37 Кто принимал решения о расстрелах? 
48:35 Кто захоронен в Сандармохе? 
53:28 За что на самом деле преследуют Дмитриева 
01:05:32 Дракон вышел
Станьте спонсором «Редакции»:
https://www.youtube.com/channel/UC1eFXmJNkjITxPFWTy6RsWg/join
Мерч «Редакции»: https://mamcupy.com/catalog/redaktsiya/
Подписывайтесь на наши социальные сети:
Телеграм-канал «Редакции»:
https://t.me/redakciya_channel
Инстаграм Алексея: 
https://www.instagram.com/pivo_varov
Редакция в «ВК»:
https://vk.com/redakciya_pivovarova
Канал «Редакции» в вайбере: 
https://vb.me/redakcia_yt
Твиттер Алексея: 
https://twitter.com/pivo_varov 
Редакция в фейсбуке:
https://www.facebook.com/pivovarov.red
Одноклассники:
https://ok.ru/redakciya
Наш блог в «Дзене»:
https://zen.yandex.ru/redakciya
Сотрудничество и идеи:
info@redakciya.com
По вопросам рекламы: 
newsroom@blogo-sphere.com
Приложение «Редакции» в AppStore:
https://clck.ru/MXaE9
Приложение «Редакции» в Google Play:
https://clck.ru/MXaFL
#редакция #пивоваров #сандармох</t>
  </si>
  <si>
    <t>https://www.youtube.com/watch?v=Eu1XjYZJDRk</t>
  </si>
  <si>
    <t>САМБУРСКАЯ - про голые фото, Бузову, Бентли и Инстасамку / 50 ВОПРОСОВ</t>
  </si>
  <si>
    <t>58M14S</t>
  </si>
  <si>
    <t>20m00</t>
  </si>
  <si>
    <t>['самбурская', 'настасья самбурская', '50 вопросов', 'самбурская интервью', 'самбурская инстасамка', 'самбурская бузова', 'бентли', 'настя самбурская', 'сериал универ', 'интервью', 'авто', 'карен адамян', 'макарена', 'bentley', 'кино']</t>
  </si>
  <si>
    <t>Беспроводные наушники CGPods. С влаго-защитой! Скидка 200 руб. по коду MAKARENA http://bit.ly/2OGeDbH
Выбирайте курс в онлайн-школе SkillFactory: https://clc.to/wdAewQ
50% скидки на обучение по промокоду Макарена (до 10.08.2020)
Актриса и блогер с 11 млн подписчиками (вау!) в Инстаграме Настасья Самбурская отвечает на 50 вопросов Карена. Приятного просмотра. Подпишись на канал. Высыпайся. Прими душ. Поешь вкусно.
Инстаграм Карена
https://www.instagram.com/adamyan27
Инстаграм Насти (там красиво)
https://instagram.com/samburskaya
#Самбурская #50вопросов 
Тайм-коды:
00:00 - 50 вопросов Самбурской
1:42 - как часто пишут зеки?
4:22 - крутые наушники 
6:24 - фотосессия в Maxim и Playboy
8:19 - сериал Универ
11:30 - лучшее, что случилось в 2020 году?
12:07 - Москва тремя словами?
12:30 - лучшее место на планете?
13:43 - хейтеры
15:42 - три любимых бренда одежды?
18:19 - Бентли. Почему и за сколько?
20:00 - научиться перспективной профессии 
21:52 - самая дорогая вещь в гардеробе?
22:17 - лучшее изобретение человечества? 
25:29 - 11 миллионов подписчиков в Инстаграм
26:53 - Миллион на мечту
28:00 - Гном Гномыч
28:45 - про интерес со стороны мужчин. Кто понравился Настасье Самбурской?
33:57 - не изменять – это реально?
35:10 - когда девушка зарабатывает больше парня – это проблема?
36:00 - интим фотографии и порно
38:10 - Инстасамка и ее хоум-видео
42:47 - лучший сериал после Универа?
43:11 - последний трек, который оставит Самбурская? 
44:01 - самое теплое воспоминание из детства?
44:57 - сколько раз в неделю должен быть секс?
45:39 - три Ютьюб-блога, которые смотрит Самбурская?
46:40 - что бы изменила в своей внешности?
47:15 - фильм, который заставил плакать?
47:37 - на что тратит слишком много денег?
48:32 - Или/Или. Ивлеева или Тодоренко/ Бузова или Лобода/ Инстасамка или Боня
49:54 - Comment out 
51:24 - верит ли в сверхъестественное?
52:06 - когда последний раз курила травку?
52:32 - самая красивая женщина в мире?
53:06 - актер, в которого была влюблена в детстве?
53:51 - последняя философская тема?
54:24 - почему нет в Тиктоке?
54:59 - Самбурская собралась переродиться после смерти?
55:12 - MVP планеты Земля
57:06 - Конкурс</t>
  </si>
  <si>
    <t>https://www.youtube.com/watch?v=l2pcUBxugcY</t>
  </si>
  <si>
    <t>Wylsacom</t>
  </si>
  <si>
    <t>iPhone с Авито - как купить без обмана?</t>
  </si>
  <si>
    <t>12M55S</t>
  </si>
  <si>
    <t>01m54</t>
  </si>
  <si>
    <t>['iPhone', 'Apple', 'wylsa', 'Wylsacom', 'авито', 'как купить БУ айфон', 'обман', 'мошенники', 'объявление']</t>
  </si>
  <si>
    <t>Курс «Python для веб-разработки» в SkillFactory: https://clc.to/P5fxKQ 
Получите 50% скидки по промокоду WYLSA до 10.08.2020
Как выиграть iPhone XR:
1. Подписаться на канал Wylsacom
2. Подписаться на канал diamagnetic https://www.youtube.com/channel/UCkcy210h-hv7E6j6P8CucUQ
3.  Оставить 1 нормальный комментарий. этому видео
Итоги подведем через неделю на канале WylsaStream
Twitter - http://twitter.com/wylsacom
Instagram - http://instagram.com/wylsacom
Телеграм Pro - https://tele.click/Wylsared
Wylsacom Premium - https://www.instagram.com/wylsacom_red/
Сайт - http://wylsa.com
Группа вконтакте - http://vk.com/wylsacom
Facebook - http://fb.com/wylcom
Ролик содержит рекламную интеграцию
Как купить на Авито БУ айфон и не попасть в руки мошенников, не дать себя обмануть</t>
  </si>
  <si>
    <t>WYLSA</t>
  </si>
  <si>
    <t>Тестирование кода. Философия и примеры</t>
  </si>
  <si>
    <t>1H2M3S</t>
  </si>
  <si>
    <t>01m50</t>
  </si>
  <si>
    <t>['junit тестирование', 'модульное тестирование', 'тестирование javascript', 'модульное тестирование java', 'интеграционное тестирование java', 'тестирование jest', 'юнит тесты', 'юнит тесты js', 'best practice тестирования', 'unit тесты', 'unit testing', 'модульное тестирование пример']</t>
  </si>
  <si>
    <t>Зачем писать тесты? Test Driven Development хорошо или плохо? 5 причин тестировать свой код, хорошие практики и примеры плохих практик из жизни. Вторая половина - мастер класс с написанием пары тестов на реальном проекте.
👉 Курс «Разработчик на JavaScript» в SkillFactory: https://clc.to/YGKgmA 
🎉 Скидка 45% по промокоду SSV2020 (до 31.08.2020)
00:00 Вступление
00:41 Причина 1. Проверка корректности программы
01:06 Причина 2. Страховка на будущее
01:48 Курс Fullstack разработчик со скидкой 45%!
02:56 Причина 3. Тесты - это документация
03:45 Причина 4. С тестами легче развивать программу
04:57 Причина 5. Легко тестировать — легко читать
05:07 TDD Test Driven Development
06:32 Как надо писать тесты. Best practices
06:43 Betterspecs.org
07:33 AAA - Arrange, Act, Assert
08:44 Тестируй свое - мокай чужое
09:38 ПРАКТИКА
26:08 Две истории как не надо делать
28:10 Еще практика
59:11 Выводы и пасхалки
Использованы фрагменты видео (fair use): 
- https://www.youtube.com/watch?v=I95nVg-rEoM
- https://www.youtube.com/watch?v=Q8WJz-DmPVg
Поддержи канал! https://seniorsoftwarevlogger.com/support
Рекомендуем 👍 https://seniorsoftwarevlogger.com/recommend
Телеграм: https://t.me/seniorsoftwarevlogger
Инстаграм: https://instagram.com/seniorsoftwarevlogger
Senior Software Vlogger — канал о жизни людей в айти и интересных фактах. Написание кода, интервью с программистами, переезд на ПМЖ в другие страны, лайфхаки профессии.
#программирование #ityoutubersru</t>
  </si>
  <si>
    <t>31.08.2020</t>
  </si>
  <si>
    <t>https://www.youtube.com/watch?v=9SSkMzdTiSw</t>
  </si>
  <si>
    <t>[MyGap] Когда восстановление экономики и докризисная жизнь</t>
  </si>
  <si>
    <t>20M8S</t>
  </si>
  <si>
    <t>01m07</t>
  </si>
  <si>
    <t>['Экономика', 'экономический кризис', 'деньги', 'безработица', 'восстановление', 'PMI', 'индекс деловой активности', 'мировой экономический кризис', 'ВВП', 'образование', 'mygap', 'майгеп', 'наука', 'научпоп', 'гэп']</t>
  </si>
  <si>
    <t>Профессия Data Scientist в SkillFactory: https://clc.to/mcImpw 
50% скидки по промокоду MyGap (до 30.08.2020)
Вы знаете, что весь мир погрузился в экономический кризис, вызванный неэкономической природой. Но было бы интересно узнать, когда мы прекратим лететь вниз, нащупаем дно, от которого начнем движение к нормальной жизни. Посмотрев это видео, вы узнаете: На какой стадии находятся Китай, США, Еврозона и Россия? Что такое черный лебедь? Какая профессия может подсказать окончание кризиса? Что такое PMI? 
Обзор других книг о финансах от нашего эксперта - https://youtu.be/SNrP0hfwYvE
ССЫЛКИ НА МАТЕРИАЛЫ - http://tiny.cc/MGsrc51 
=========================================
PATREON для своих - https://www.patreon.com/MyGap 
Станьте спонсором канала - http://tiny.cc/MyGapMembership
Поддержать разово - https://donatepay.ru/donation/MyGap
BTC - 34LcKFewtKYwKu1Z5FUGTAvp6izA99WakL 
=========================================
Навигация:
00:00 – Вы узнаете
01:45 – Как можно предсказывать кризисы?
09:17 – Когда вернёмся к докризисной ситуации? 
#Экономика #Кризис #Деньги #Безработица #Восстановление #PMI #MyGap</t>
  </si>
  <si>
    <t>30.08.2020</t>
  </si>
  <si>
    <t>https://www.youtube.com/watch?v=INmQtlCmcS4</t>
  </si>
  <si>
    <t>УГЛЕВОДЫ: КАК ВЫБРАТЬ крупу? Растительный белок. Бурый рис VS Черный рис. Цацулин и Скоромный</t>
  </si>
  <si>
    <t>23M43S</t>
  </si>
  <si>
    <t>07m18</t>
  </si>
  <si>
    <t>['углеводы', 'крупы', 'киноа', 'киноа польза', 'бурый рис', 'черный рис', 'медленные углеводы', 'крупа', 'диета', 'черный рис польза', 'бжу', 'состав', 'Закон Парето', 'аминокислоты', 'ги', 'гликемический индекс', 'метаболизм', 'рак пищевода', 'как похудеть', 'глютен', 'питание на сушке', 'непереносимость лактозы', 'целиакия', 'DATA Scientist', 'сравнение цен', 'мифы и факты', 'источники белка', 'растительный белок', 'рис индика', 'вегетарианство', 'веган', 'полезные углеводы', 'греча', 'гречка', 'cmt', 'цацулин', 'клетчатка', 'сложные углеводы', 'контрольная закупка']</t>
  </si>
  <si>
    <t>УГЛЕВОДЫ: КАК ВЫБРАТЬ крупу? Цацулин и Скоромный. Контрольная закупка продуктов. Сложные углеводы
СПАСИБО ЗА ПОДПИСКУ! 
Профессия Data Scientist в онлайн-школе программирования Скилфэктори:
https://clc.to/ouwomQ
Обучайтесь работе с большими данными —Курс Data Science:
https://clc.to/bhDlpQ
___________________________
ДИСКЛЕЙМЕР: мы снимали этот материал в прошлом году, когда еще не было карантинных мер из-за коронавируса. Рекомендуем избегать мест большого скопления людей и по возможности заказывать всё он-лайн.
___________________________
Для всех зрителей этого выпуска действует на все полезные добавки у нас на сайте:
https://cmtscience.ru/catalog
— по промокоду "ChooseHealth" скидка в 10%;
— для тех, кто разбирается в добавках, по промо-коду "SAVE500" вы получите скидку в 500 рублей при заказе на сумму от 3999 рублей.
___________________________
ЗАХОДИТЕ НА КАНАЛ Андрея Скоромного
https://www.youtube.com/channel/UCtic-495i4KBHoDouiaiVNw 
ТОП дешевых источников белка
https://cmtscience.ru/article/tablicareitingdeshevyh-istochnikov-belka-rubg-kontrolnaya-zakupka-v-magazine-skoromnyi-i-caculin
___________________________
Смотрите видео по теме:
— Консервы и колбаса - здоровое ПИТАНИЕ? Топ Мифов. Цацулин и Скоромный
https://youtu.be/uR0Qg9snBks
— Пробуем КОНСЕРВЫ. Дешевый источник белка? Цацулин и Скоромный
https://youtu.be/uR0Qg9snBks 
— ТОП ДЕШЁВЫХ ИСТОЧНИКОВ БЕЛКА (на канале Андрея Скоромного)
https://youtu.be/jSLG0JNeASQ
— ДЕТОКС не спасет? ЗОЖ-МИФЫ. Цацулин на канале "Штаб Культуры"
https://youtu.be/PBQIrUnRvPs
— Вредно или Полезно? ТОП мифов
https://youtu.be/hT-2uJa0o-0
— ТОП МИФОВ о здоровье вегетарианцев
https://youtu.be/bJWxuIuDlXE
___________________________
ТАЙМКОДЫ:
0:00 Сегодня: выпуск видеоканала CMT (Научный подход). Медленные углеводы, крупы.
1:35 Киноа польза: аминокислоты. Состав. Цена грамма белка.
2:40 Что такое лимитирующая аминокислота?
3:00 Растительный белок. Веган диета. Аминокислоты: список.
4:30 Сколько белка нужно есть? Закон Парето. 20/80.
5:11 Твердые сорта пшеницы лучше? От чего зависит цвет муки?
6:28 Крупы: гликемический индекс. Греча и овсянка. Сколько стоит грамм белка?
7:18 Профессия DATA Scientist в онлайн-школе SkillFactory. Технологичная реклама про Big Data!
9:38 Гликемический индекс (ГИ), метаболизм и чувство голода. Как они связаны?
11:32 Кому нельзя есть глютен? Целиакия. Макароны без глютена.
12:47 Непереносимость лактозы. Статистика в России.
14:27 Глютен в цифрах: сколько зарабатывают на страхе потребителя?
15:46 Крашеный рис — подделка. Как красят бурый рис.
16:29 Что лучше: черный рис, бурый рис, индика? БЖУ. Угдеводы.
19:24 Клетчатка. Очищенный рис. Чем полезен бурый рис?
20:07 Рак пищевода от диеты. Чем опасен очищенный рис?
20:45 Бурый рис. Белый рис. Сколько стоит грамм белка? 
21:56 Итоги. Как выбрать рис? Сравнение состава и цен.
___________________________
Сотрудничество, партнёрство, предложения, реклама: 
sales@cmtscience.com 
Второй канал с доп. материалами и переводами:
http://www.youtube.com/c/НаучныйПодход 
Статьи, выпуски и новые материалы на сайте проекта:
http://cmtscience.ru
Мы ведём все соцсети:
https://vk.com/cavemanstech 
https://www.facebook.com/cmtsciencecom
https://www.instagram.com/cmtscience
https://t.me/cmtscience
https://twitter.com/cmtscience
https://www.tiktok.com/@cmtscience
Я (Борис Цацулин) в соцсетях. Пишите и добавляйтесь в друзья:
https://vk.com/tsatsan 
https://www.facebook.com/boris.tsatsulin
https://www.instagram.com/cmtscience
ССЫЛКИ НА ПЕРВОИСТОЧНИКИ в статье на сайте проекта:
https://cmtscience.ru/article/uglevodykak-vybrat-krupu-kontrolnaya-zakupka
#цацулин #углеводы #крупы #рис #цацулинборис #научныйподход #смт #cmt #питание</t>
  </si>
  <si>
    <t>Simple Run</t>
  </si>
  <si>
    <t>Достигни любую цель 🎯 - 5 элементов успеха в беге 😎</t>
  </si>
  <si>
    <t>14M39S</t>
  </si>
  <si>
    <t>06m37</t>
  </si>
  <si>
    <t>['бег', 'уроки по бегу', 'уроки бега', 'как правильно бегать', 'как начать бегать', 'канал по бегу', 'беговой канал', 'виктор осокин', 'пробежать', 'пробежка', 'бегать', 'виктор силин', 'первая пробежка', 'марафон', 'беговая цель', 'достичь цели', 'как достичь цели', '5 элементов прогресса', '5 шагов к успеху', 'в беге', 'прогресс в беге', 'научиться бегать', 'пробежать марафон', 'достичь беговую цель', 'беговые цели', 'бегать в удовольствие', 'бег с нуля', 'бегать легко', 'начать бегать', 'обучение онлайн', 'забег', 'полумарафон']</t>
  </si>
  <si>
    <t>Профессия «Аналитик данных» в SkillFactory: https://clc.to/fYcMfA
50% скидки на обучение по промокоду RUN (до 10.08.2020)
Сейчас действует самая низкая цена на программу "Бег с нуля!" - https://simplerun.ru/start-running 
Дополнительная скидка по промокоду - my1goal 
Наше приложение:
- для iPhone: https://apps.apple.com/ru/app/id1475923666
- для Android: https://play.google.com/store/apps/details?id=com.simplerun.app
Цель, в психологии - это субъективный образ конечного результата, регулирующий ход деятельности. То есть именно цель определяет что и как мы будем делать. Нельзя просто что-то делать, не зная к чему в итоге вы хотите прийти.
Например: если начать бегать без цели, не зная, хочешь ты научится бегать в удовольствие, пробежать 5 км паркран, полумарафон или марафон, то наверняка, ни к одной из этих целей прийти не удастся… 
Хорошо, когда эти цели амбициозные. Например, миллион подписчиков на YouTube или подготовиться к IronMan за 11 месяцев.
Но это не значит, что нужно ставить себе самую амбициозную цель уже на первой пробежке, можно начать с простой, но очень важной цели - пробежать 10 км в удовольствие.
Какая бы цель в беге не была у вас - от того, чтобы научиться бегать в удовольствие до марафона - важны всего несколько компонентов. Если быть точным - их пять. 
День публикаций - понедельник - лучшее время для общения в комментариях. Тренировки и уроки по бегу:  https://goo.gl/ApLjSY подписывайтесь!</t>
  </si>
  <si>
    <t>RUN</t>
  </si>
  <si>
    <t>https://www.youtube.com/watch?v=AWOPns2xlkM</t>
  </si>
  <si>
    <t>Будет ли дефолт и девальвация рубля? "Черный" август 2020. Чего ждать?</t>
  </si>
  <si>
    <t>10M55S</t>
  </si>
  <si>
    <t>03m42</t>
  </si>
  <si>
    <t>['деноминация', 'деноминация рубля', 'деноминация рубля 2020', 'деноминация 2020', 'девальвация', 'девальвация рубля', 'девальвация 2020', 'обвал рубля', 'крах рубля', 'доллар', 'курс доллара', 'курс рубля', 'экономика', 'финансы', 'инвестиции', 'деноминация в россии', 'падение рубля', 'дефолт в россии', 'дефолт 2020', 'кризис 2020', 'кризис в россии', 'света экономи', 'sveta economy']</t>
  </si>
  <si>
    <t>Курс «Аналитика для руководителей и владельцев бизнеса» в SkillFactory: https://clc.to/iXp45g
Скидка 50%* по промокоду Sveta Economy при оплате обучения до 30.07.2020
Дефолт-2020 в России. Будет или нет "черный август"? В видео рассказываю о вероятности наступления различных ужасных событий в России, как то:
- кризис
- девальвация рубля
- деноминация рубля
- заморозка вкладов
- обвал доллара
- крах американского рынка
- запрет на хождение наличных
И другие страшилки.
____________________
Консультации по недвижимости: https://svetlanashishkina.ru/neagentstvo
Пользуешься банковскими картами? Скачай БЕСПЛАТНО памятку пользователя банковской карты и узнай, как сделать свою карту еще выгоднее: https://svetlanashishkina.ru/pamyatka
____________________
Присоединяйтесь:
Instagram:  https://www.instagram.com/sveta_economy/
Telegram: https://t.me/sveta_economy
Я.Дзен: https://zen.yandex.ru/sveta_economy
ВК: https://vk.com/sveta_economy
____________________
Подписывайтесь на мою рассылку про деньги. Без рекламы, только польза:
https://svetlanashishkina.ru/subscribe
____________________
Интересные видео:
Как правильно вносить досрочные погашения? https://youtu.be/GCuv73bem6s
Как БЫСТРО погасить ипотеку? https://youtu.be/H_8CCZT25a0
Куда вложить деньги, если не на банковский вклад? https://youtu.be/9BfwrzMN3ow
Купить или снимать? Что выгоднее? https://youtu.be/64E87N4siCA
_____________________
Плейлисты:
Квартира в Москве: https://www.youtube.com/playlist?list=PLfQKWuNg63b_FAG8BI_m5DR50pRQNzbAY
Инвестиции: https://www.youtube.com/playlist?list=PLfQKWuNg63b-ZgkRhUUCFunQ6W0Zm6ztT
Кредиты: https://www.youtube.com/playlist?list=PLfQKWuNg63b9bT-y4MAzyE-Ga0gwsnSjG
Пенсия: https://www.youtube.com/playlist?list=PLfQKWuNg63b-_Ingjw4F4vxfmhzU8uVoc
___________________
Добро пожаловать на мой канал про деньги, инвестиции и про то, как жить лучше. Подписывайтесь и ставьте лайки!
Здесь мы говорим про то, как тратить меньше, а зарабатывать больше. Как выгодно взять ипотеку и быстро ее выплатить. Как увеличить свой доход и преумножить накопления.
____________________
Сотрудничество и реклама: mynewsletters@mail.ru
___________________
Мой код на IHERB: SOR2919 (скидка 10% для новых покупателей)
Моя ссылка на AirBnB: https://www.airbnb.ru/c/svetlanas7011?currency=RUB (дает скидку 2100 руб. на 1-ю поездку)
Скидка 45% на заказ в Elementaree: https://vk.cc/ahoWWH</t>
  </si>
  <si>
    <t>https://www.youtube.com/watch?v=qRdJM4-3EHs</t>
  </si>
  <si>
    <t>Cut The Crap</t>
  </si>
  <si>
    <t>Полный разбор вселенной Киберпанк 2077 | Что показали в трейлере CYBERPUNK 2077</t>
  </si>
  <si>
    <t>41M54S</t>
  </si>
  <si>
    <t>['котокраб', 'cut the crap', 'киберпанк', 'катзекреп', 'cyberpunk', 'cyberpunk2077', 'cyberpunk 2077', 'киану ривз', 'джонни сильверхенд', 'cyberpunk 2020', 'киберпанк 2020', 'вселенная киберпанка']</t>
  </si>
  <si>
    <t>Выбирайте курс в онлайн-школе SkillFactory:
https://clc.to/6LwFsA
50% скидки на обучение по промокоду Котокраб до 10.08.2020
Первые впечатления от Cyberpunk 2077 - https://youtu.be/yc-Pek2oAGQ
Видео о деревьях Joshua Tree - https://youtu.be/h7zE7u0t2Dk
Мой игровой канал - https://www.youtube.com/котокраб
Наш игровой телеграм - http://t.me/CatTheFrog
Батя «У неё хромированный хер» - https://www.youtube.com/user/VitaliyOrekhov
Главный трек написал Sunchild:
http://instagram.com/sunchild_x
http://instagram.com/sunchild_design
Мой инстаграм - http://instagram.com/kotokrabs
Инстаграм Cut The Crap - https://www.instagram.com/cutthecraptv
Наш телеграм - http://tlg.name/cutterpool 
Группа вк - http://vk.com/CutTheCrapTV
Facebook - http://facebook.com/cutthecraptv
Twitter - https://twitter.com/cutterpool
Coub - http://coub.com/cutthecraptv
Моя личная страница в вк - http://vk.com/timberm4n
Мой лайф канал - http://bit.ly/CutTheCrapLIFE
Мой канал о путешествиях - http://bit.ly/Miles_Away
Мой игровой канал - https://youtube.com/Котокраб
Что показали в трейлере - https://goo.gl/BDw5bN
Теории - https://goo.gl/aGzs24
Неужели - https://goo.gl/rwkxjQ
Мои мнения о фильмах - https://goo.gl/2xEZWe
Мы режем киноленты!</t>
  </si>
  <si>
    <t>Котокраб</t>
  </si>
  <si>
    <t>https://www.youtube.com/watch?v=T6CsMhRuDlQ</t>
  </si>
  <si>
    <t>МОЙ КАСТОМНЫЙ ПК</t>
  </si>
  <si>
    <t>14M47S</t>
  </si>
  <si>
    <t>00m15</t>
  </si>
  <si>
    <t>['shelest', 'evopc', 'python', 'intel', 'RTX2080ti', 'nvidia', 'i7-10700K', 'XPG', 'adata', 'шелест', 'сборка пк', '4000$', 'kingston', 'кастомное CBO', 'EKWB']</t>
  </si>
  <si>
    <t>✌ Курс 'Python для веб-разработки 50% скидки на обучение по промокоду Шелест (до 15.08.2020) - https://clc.to/KNYZtQ
✌ EvoPC - магазин водяного охлаждения - https://www.evopc.ru/
✌ ОГО Gaming - https://ogo1.ru/gaming/?back=1
Цены на железо данного ПК ниже
💲 (E-KATALOG):
1. Процессор intel i7-10700K - https://bit.ly/332qDMX
2. Видеокарта Inno3D GeForce RTX 2080Ti Frostbite - https://bit.ly/2XO8ZIu
3. Мат плата ASUS ROG STRIX Z490 H-Gaming - https://bit.ly/3gDcYQT
4. SSD XPG Spectrix S40 RGB 500GB - https://bit.ly/3g8J3zd
5. Память HyperX Predator DDR4 4000 - https://bit.ly/HyperXPredatorDRAM
6. БП Deepcool DQ750-M - https://bit.ly/2Mi5S6p
7. Корпус Phanteks Enthoo Evolve X - https://bit.ly/3dlBJii
8. Охлаждение кастомное - https://www.evopc.ru/
+ RGB провода XPG - https://www.xpg.com/us/feature/649/
#шелест #сборка ПК</t>
  </si>
  <si>
    <t>https://www.youtube.com/watch?v=5q6tIa54bZI</t>
  </si>
  <si>
    <t>Телеканал Дождь</t>
  </si>
  <si>
    <t>Александр Гудков — о победе YouTube над телеком, подтексте в Comment Out и протестах в Хабаровске</t>
  </si>
  <si>
    <t>1H3M1S</t>
  </si>
  <si>
    <t>13m37</t>
  </si>
  <si>
    <t>['интервью', 'тихон дзядко', 'дзядко', 'дождь', 'телеканал дождь', 'прямой эфир', 'еще не вечер', 'еще не вечер дзядко', 'на дожде', 'дождь прямой эфир', 'навальный', 'гудков', 'александр гудков', 'александр гудков лучшее', 'александр гудков реклама', 'александр гудков реклама беру', 'гудков клип', 'гудков интервью', 'александр гудков интервью', 'протесты в хабаровске', 'хабаровск', 'comment out', 'плачу на техно', 'юмор', 'юмор в россии', 'запретные темы', 'youtube', 'победа youtube']</t>
  </si>
  <si>
    <t>Профессия Data Scientist в SkillFactory: https://clc.to/rxSpiw
50% скидки на обучение по промокоду "Еще не вечер"
В гостях у Антона Желнова в программе «Еще не вечер» — Александр Гудков. Говорили о том, что происходит с юмором в России и почему телевизор в этом плане так сильно отстал от YouTube? Как он относится к новой этике и есть ли в юморе запретные темы? Как во время карантина удалось снять клип «Плачу на техно»? Почему 2020 год — это время активизма, когда нельзя молчать? Как Александр относится к протестам в Хабаровске? И о многом другом.
00:00 - Гость программы "Еще не вечер" - комик Александр Гудков
1:49 - О влиянии карантина на работу в "Останкино" и шутки
3:36 - О том, считает ли Гудков себя главным комиком страны
7:12 - О различиях юмора в телевизоре и в интернете
11:43 - О дружбе с российским шоу-бизнесом и переизобретении Киркорова
17:46 - О том, откуда можно черпать вдохновение
19:10 - О том, что нравилось в "старом телеке"
20:40 - О появлении в купальнике перед строителями
22:38 - О том, устарел ли КВН
25:05 - О просмотре западных стендапов
26:36 - О народном буллинге в отношении себя
28:28 - Об убийстве юмора "новой этикой"
36:08 - О юморе нулевых: актуальны ли маскулинные шутки в наше время?
40:02 - О том, как удается любить всех людей на Земле
43:15 - О том, есть ли грань между ухаживаниями и харрасментом
43:52 - О нежелании большое кино
45:38 - О том, сколько денег нужно для полного счастья
48:14 - О моменте, когда начинает мутить от самого себя
49:00 - О сценариях для кино
52:02 - Об участии в политических акциях
55:24 - О возвращении "Федора Двинятина" в КВН
56:15 - О самоцензуре
58:08 - О протестах в Хабаровске
1:00:34 - О себе в 2030 году
Поддержите нашу работу: https://tvrain.ru/donate
Подписывайтесь на tvrainru — https://www.youtube.com/user/tvrainru
Официальный сайт Дождя — http://tvrain.ru/
Facebook — https://www.facebook.com/tvrain
Twitter — https://twitter.com/tvrain
#гудков #желнов #ещеневечер #дождь</t>
  </si>
  <si>
    <t>https://www.youtube.com/watch?v=vwCSidkXd_4</t>
  </si>
  <si>
    <t>Василий Уткин</t>
  </si>
  <si>
    <t>Уткин о лучшем тренере России</t>
  </si>
  <si>
    <t>28M34S</t>
  </si>
  <si>
    <t>['романцев', 'спартак', 'червиченко', 'лигачемпионов', 'юран', 'россия', 'чемпионатроссии', 'алания', 'газзаев', 'кечинов', 'бесков', 'ссср', 'испания', 'евро', 'ледяхов', 'рахимов', 'цска', 'локомотив', 'русенборг', 'ширко', 'черчесов', 'сборнаяроссии', 'чемпионатмира', 'карпин', 'франция', 'реал', 'наполи', 'марадона', 'кубоккубков', 'старостин', 'динамо', 'ярцев', 'медведев', 'путин', 'касумов', 'добровольский', 'филимонов', 'украина', 'цхададзе', 'легия', 'блэкберн', 'президент', 'тихонов', 'алкоголь', 'кульков', 'легионер', 'рпл', 'премьерлига', 'депортиво', 'марсель', 'кубокчемпионов', 'толстых']</t>
  </si>
  <si>
    <t>Курс Профессия Data Scientist в онлайн-школе программирования Skillfactory https://clc.to/vP2YqQ — 50% по промокоду UTKIN на покупку курса до 15 августа.
Во время карантина, пока в футболе ничего не происходило, мы перешли в режим исторических выпусков. Они вам, вроде как, зашли, мы прислушивались к вашим пожеланиям по темам. И вы регулярно просили рассказать об Олеге Романцеве. Не сделали этого тогда – делаем сейчас.
Странно, но место Романцева в истории нашего футбола чаще всего определяют неправильно. Всё из-за того, как Олег Иванович закончил тренировать – явно позже, чем было нужно, ходили слухи об алкоголизме… Но на самом деле Романцев – до сих пор лучший российский тренер. У него были разные команды (даже «Спартаки» были разные), он выиграл много титулов, добивался успехов в Европе. Но главное, почему он велик, – ему верили! Он заражал своими идеями как никто. И вот такого Романцева мало кто знает.  
Об Олеге Ивановиче, о том, каким он был тренером и каким был человеком – новый «Футбольный Клуб».
#Романцев #Спартак #сборнаяРоссии 
Предложения о сотрудничестве: Utkin@simple-sport.ru 
Twitter: http://twitter.com/radioutkin
Telegram: https://teleg.run/QryaProDucktion 
Instagram: https://www.instagram.com/realradioutkin 
Facebook: https://www.facebook.com/radioutkin 
VK: https://vk.com/radioutkin 
Таймкоды:
00:00 Рассказать о Романцеве просили давно  
00:41 Романцев, которого знают все и которого не знает никто
03:01 Как Романцев стал тренером
06:52 У Романцева были очень разные «Спартаки»
10:41 А если бы Романцев уехал в Испанию…
12:46 6 из 6 в Лиге чемпионов!
14:07 Почему я ставлю Романцева выше Бескова 
16:31 Как появились те самые стеночки и забегания
20:45 Новые «Спартаки» и Ярцев в роли Д. Медведева 
24:28 Романцев и сборная России
26:41 Главное качество Олега Ивановича</t>
  </si>
  <si>
    <t>UTKIN</t>
  </si>
  <si>
    <t>https://www.youtube.com/watch?v=u5osHsP9upY</t>
  </si>
  <si>
    <t>Anya Conservi</t>
  </si>
  <si>
    <t>перерисовываю любимых персонажей в девочек!</t>
  </si>
  <si>
    <t>11M1S</t>
  </si>
  <si>
    <t>['арт', 'рисование', 'персонажи', 'procreate', 'conservi']</t>
  </si>
  <si>
    <t>Профессия «Графический дизайн» в Contented
50% скидки на обучение по промокоду CONSERVI
https://clc.to/BNY_fQ (до 15.08.2020)
Ссылки на меня:
 инстагрэм https://www.instagram.com/conservi/
 паблик вконтэкте https://vk.com/conservishit
 пэтрион если вам не нужны деньги https://www.patreon.com/conservi</t>
  </si>
  <si>
    <t>CONSERVI</t>
  </si>
  <si>
    <t>https://www.youtube.com/watch?v=43_7DZGaNyY</t>
  </si>
  <si>
    <t>Lana</t>
  </si>
  <si>
    <t>Если все еще не знаешь какую профессию выбрать (Икигай)</t>
  </si>
  <si>
    <t>8M52S</t>
  </si>
  <si>
    <t>['как выбрать профессию', 'какую профессию выбрать', 'выбор профессии', 'выбрать профессию', 'как выбрать профессию правильно', 'как найти себя', 'найти себя в жизни', 'как найти дело своей жизни', 'поиск предназначения', 'как найти свое призвание', 'как правильно выбрать профессию', 'как выбрать будущую профессию', 'выбор специальности', 'на кого пойти учиться', 'чему посвятить свою жизнь', 'где работать', 'любимое дело', 'как найти икигай', 'что такое икигай', 'икигай', 'lana', 'как определиться с выбором профессии']</t>
  </si>
  <si>
    <t>В этом видео делюсь разными идеями и взглядами на то, как выбрать профессию, и рассказываю о японском концепте Икигай, который может помочь найти дело своей жизни. 
Школа дизайна CONTENTED https://clc.to/eS8FQw
Мой источник музыки и SFX (30 дней бесплатно): https://bit.ly/2LMaZzb
Книги:
«Гибкое сознание»: http://bit.ly/30HfJaw
«Икигай. Японские секреты долгой и счастливой жизни»: https://bit.ly/308dhgf
Мое оборудование для съемки: https://kit.co/lanaglushkova 
Instagram: https://www.instagram.com/lana.glushkova 
Telegram: https://t-do.ru/lanaglushkova 
Patreon: https://www.patreon.com/lanaglushkova 
Скидка $30 на Airbnb: https://bit.ly/2WWZpUA
_____
“Instead of ‘finding your passion,’ try developing it” https://news.stanford.edu/2018/06/18/find-passion-may-bad-advice/
Benjamin Todd “To find work you love, don't follow your passion” https://www.youtube.com/watch?v=MKlx1DLa9EA&amp;t=624s 
Tim Tamashiro “How to Ikigai” https://www.youtube.com/watch?v=pk-PcJS2QaU&amp;t=61s
____
Design work by Dwinawan https://dribbble.com/shots/13890734--Exploration-Online-Course-App</t>
  </si>
  <si>
    <t>https://www.youtube.com/watch?v=HC5Uvc-XBNs</t>
  </si>
  <si>
    <t>Intel KA Marvell Special Edition, Sony A7S III, Canon EOS R5, Canon EOS R6 и Fujifilm X-T4</t>
  </si>
  <si>
    <t>7M49S</t>
  </si>
  <si>
    <t>['Intel Core i9-10900KA', 'Intel Core i9-10850KA', 'Intel Core i7-10700KA', 'Intel Core i5-10600KA', 'Intel Avengers Special Edition', 'Intel XE', 'Sony A7S III', 'Canon EOS R5', 'Canon EOS R6', 'Fujifilm X-T4', 'какую камеру выбрать', 'новости технологий', 'новости IT']</t>
  </si>
  <si>
    <t>Курс «Тестировщик ПО» в SkillFactory: https://clc.to/EHDrgQ 
50% скидки на обучение по промокоду PRO2020 (до 10.08.2020)
Canon M100 https://www.citilink.ru/catalog/photo_and_video/mirrorless_cameras/1009361/?utm_source=yt_blogger_prohitech&amp;utm_medium=display&amp;utm_campaign=intelka
Sony A5100 https://www.citilink.ru/catalog/photo_and_video/mirrorless_cameras/967289/?utm_source=yt_blogger_prohitech&amp;utm_medium=display&amp;utm_campaign=intelka
Ryzen 3600 https://www.citilink.ru/catalog/computers_and_notebooks/parts/cpu/1151443/?utm_source=yt_blogger_prohitech&amp;utm_medium=display&amp;utm_campaign=intelka
БП https://www.citilink.ru/catalog/computers_and_notebooks/parts/powersupply/1210808/?utm_source=yt_blogger_prohitech&amp;utm_medium=display&amp;utm_campaign=intelka
Сегодня раскрываем секрет процессоров Intel Core i9-10900KA, Intel Core i9-10850KA, Intel Core i7-10700KA и Intel Core i5-10600KA (Avengers). Дальше говорим о графике Intel Xe и ближаших релизах, которые мы ждем. Ну, а во второй половине выпуска - рынок фотокамер 2020. Фотоаппараты для съемки видео получили долгожданный апгрейд, но какой ценой (не считая, собственно, цены в деньгах) - все только и обсуждают, что перегрев. Интересно, какая же камера покажет в итоге лучшие продажи - Sony A7S III, Canon EOS R5, Canon EOS R6 или более доступная по цене Fujifilm X-T4 (у которой также отличные видеовозможности).
НАШИ СОЦСЕТИ
https://t.me/prohitec
https://vk.com/prohitec
https://facebook.com/prohitec
https://instagram.com/pro_hitech
https://yandex.ru/efir?stream_active=blogger&amp;stream_publisher=ugc_channel_16159151835919237531</t>
  </si>
  <si>
    <t>PRO2020</t>
  </si>
  <si>
    <t>https://www.youtube.com/watch?v=lFTSqQoSU8g</t>
  </si>
  <si>
    <t>70 ВОПРОСОВ О ПРОГРАММИРОВАНИИ | В каком возрасте поздно? Нет опыта, как взять заказ? Работа в IT</t>
  </si>
  <si>
    <t>16M7S</t>
  </si>
  <si>
    <t>03m44</t>
  </si>
  <si>
    <t>['программирование', 'frontend', 'backend', 'программист', 'работа в IT', 'офис или фриланс', 'релокейт']</t>
  </si>
  <si>
    <t>Обучение веб-разработке на Python в SkillFactory: https://clc.to/FY-ang 
50% скидки на обучение по промокоду Анна Блок (до 20.08.2020)
Первая часть видео: https://youtu.be/vkI4LaX1ip8
Вопросы:
00:00 Вступление
00:25 Когда веб-разработка станет не актуальной?
01:40 Какое направление IT самое перспективное 5-10 лет?
02:01 Долго ли еще будет актуален JS для frontend?
02:45 Какой язык или технология для бэкенда более эффективен/на и через 5 лет будет популярна?
03:44 Python в SkillFactory
04:32 Какие этапы чтобы стать веб разработчиком с нуля
05:01 Как максимально прокачаться в HTML/CSS/JS?
05:23 Как правильно новичку учить JavaScript?
05:41 Сколько лет может уйти до уровня Middle?
06:00 В какой момент можно переходить к изучению React? Насколько нужно знать JavaScript?
06:25 Насколько эффективно просто повторение кода на стриме? Или же лучше писать код самому?
06:51 Стоит ли начинать учить бэк , если еще не до конца изучил фронт?
07:11 Как стать веб разработчиков, на вкладывая финансов и выйти на солидный доход?
07:25 Как понять, что ты выучил язык программирования?
07:51 Стоит ли учиться работать на Tilda? Есть ли смысл поступать на магистратуру в области ИТ?
08:34 Стоит ли сейчас учить Kotlin?
08:55 В каком возрасте поздно учить программирование?
09:14 Какие книги почитать в дороге?
09:32 Как дойти до джуна, если в вакансиях опыт работы от года?
10:26 Как можно переехать в другую страну, чтобы найти работу без опыта работы?
11:18 Как найти стажировку начинающему верстальщику?
11:53 Какие функции выполняет фронтенд стажер?
11:59 Допустим языки подучены, но опыта нет, как взять заказ?
12:52 Можно ли найти работу на удаленке в РФ живя за границей?
13:01 Вопросы про релокейт
14:17 Когда наступает тот момент, когда можно/нужно идти на собеседования/фриланс?
14:36 Где можно найти работу, зная html, css и js?
14:44 Стоит ли сразу идти на фриланс? Или сначала поработать в офисе?
14:56 За сколько времени можно дойти с нуля до первого заказа на фрилансе?
15:33 Можно ли уже искать работу с базовыми знаниями js, react, html, css, git
✅  Instagram — https://www.instagram.com/annblok/
✅  TikTok — https://www.tiktok.com/@annblok_webdev
✅  Сайт — http://tpverstak.ru
✅  ВК — https://vk.com/tpverstak
✅  Telegram — https://t.me/tpverstak
✅  Чат Telegram — https://t.me/tpverstakchat
✅  Поддержать канал — https://www.youtube.com/channel/UCn5wduCq2Mus0v85QZn9IaA/join
Обучение Frontend-разработке — https://frontendblok.com/
Frontend Book PDF — https://tpverstak.ru/frontendbook
Задать вопрос про фронтенд или верстку — https://frontendhelp.me/ru</t>
  </si>
  <si>
    <t>20.08.2020</t>
  </si>
  <si>
    <t>https://www.youtube.com/watch?v=hycynLxqGLA</t>
  </si>
  <si>
    <t>Наука 2.0</t>
  </si>
  <si>
    <t>Круизный лайнер. Анатомия монстров</t>
  </si>
  <si>
    <t>50M58S</t>
  </si>
  <si>
    <t>06m39</t>
  </si>
  <si>
    <t>['наука 2.0', 'Анатомия монстров', 'круизный лайнер', 'самый большой', 'большой обзор', 'самый большой круизный лайнер обзор', 'симфония морей', 'анатомия монстров лайнер', 'лайнер', 'самый большой корабль', 'круизный лайнер обзор', 'внутри круизного лайнера', 'круиз', 'круизный корабль', 'круизное судно', 'cruise ship', 'как устроен круизный лайнер', 'за кадром', 'корабль', 'судно', 'морской круиз', 'путешествие', 'круиз на лайнере', 'symphony of the seas', 'порт', 'ship', 'обзор', 'симфония морей лайнер обзор', 'корабли', 'океанский лайнер']</t>
  </si>
  <si>
    <t>Анатомия монстров. Круизный лайнер изнутри полный обзор, впечатления, без купюр
▶Все премьеры канала в приложении "Моя планета": App Store - http://bit.do/planet_ios, Google Play - http://bit.do/planet_android
▶Подпишись на канал Наука: https://www.youtube.com/c/naukatv?sub_confirmation=1
▶1 выпуск: https://www.youtube.com/watch?v=hrPahFG3_DQ
▶2 выпуск: https://www.youtube.com/watch?v=lhm1QPLGCjY
▶Все выпуски подряд: https://www.youtube.com/watch?v=awk_9fBHGAM&amp;list=PLS93_pp5BAdWFVvPXcomGUhbleEG4--13&amp;index=2&amp;t=0s
📃 Фильм о самом большом в мире круизном лайнере, наше путешествие на лайнере, неофициальная версия. Впечатления ведущего за кадром основных съемок, секреты съемочного процесса и не показанные ранее эпизоды, еще более глубоко раскрывающие устройство и принципы работы лайнера "Симфония морей". 
Размеры лайнера, какие двигательные установки позволяют такими размерами легко маневрировать, кто управляет этим гигантом и почему на судне нет рулевого, зачем суперсовременному лайнеру огромное количество пара и как его получают, и какое из всех помещений на борту самое защищенное и охраняемое.
Экскурсия в технические и машинные отсеки лайнера и поездка в Италию на завод по производству самых больших двигателей. Вы увидите, как выглядит двигатель самого большого круизного лайнера и испытательная камера для двигателей на заводе. Как устроены и как работают двигатели, сжирающие 3 тонны мазута в час. Что будет, если уборщикам оставить чаевые, как происходит обслуживание в баре роботов, сколько простыней надо погладить и сколько тарелок помыть за одни сутки круиза, зачем нужны тонны льда, не вредит ли это всё экологии? И зачем на суперсовременном корабле телефон 19 века? Хватит ли лайнеру спасательных шлюпок, если вдруг что. Океанский лайнер заходит в порт, что мы успели посмотреть на суше: Багамы, Гондурас, Мексика, впечатления и советы для туристов от ведущего. 
📂 Программа о создании и устройстве гигантов современного машиностроения.
Аэробус https://www.youtube.com/watch?v=awk_9fBHGAM
Белаз https://www.youtube.com/watch?v=wXCImkw4CLc
Вертолет https://www.youtube.com/watch?v=WPTxbIwI7uA
Башенный кран https://www.youtube.com/watch?v=3K8VQGwhDuk
#анатомиямонстров #круизныйлайнер #круиз #лайнер
Наши ресурсы:
🔸Официальный сайт: http://www.naukatv.ru
🔹ВК: https://vk.com/tv_nauka
🔸Facebook: https://www.facebook.com/naukatv
🔹ОК: https://ok.ru/naukatv
🔸Инстаграм: https://www.instagram.com/naukatv
Официальный канал "Наука 2.0". 
Научно-популярный познавательный канал о достижениях российской и мировой науки: человек, техника, технологии и космос. Специальные проекты и программы. 
"Наука 2.0" – канал для тех, кто интересуется настоящим и хочет знать, каким будет наше будущее.
Большинство зрителей даже не представляет, что такое современная наука и над чем сегодня работают ученые всего мира. Наша основная задача – рассказывать о значимых изобретениях, технологиях и открытиях. Ведь в 21 веке развитый интеллект, эрудированность и способность к нестандартному мышлению - настоящий ключ к успеху.
🔎 Смотри все передачи:
◽ Агрессивная среда - https://bit.ly/AggressiveEnvironment
◽ Анатомия монстров - https://bit.ly/MonstersAnatomy
◽ Большой скачок - https://bit.ly/GreatLeapForward
◽ Вопрос времени - https://bit.ly/QuestionOfTime
◽ Вопрос науки - https://bit.ly/VoprosNauki
◽ Время - https://bit.ly/WhatIsTime
◽ Год на орбите - https://bit.ly/AYearInSpace
◽ Градусы риска - https://bit.ly/DegreeOfRisk
◽ Джуманджи. Животные в мегаполисе - https://bit.ly/JumanjiAnimals
◽ Добавки - https://bit.ly/Dobavki
◽ EXперименты - https://bit.ly/EXperiments
◽ За гранью - https://bit.ly/BeyondEdge
◽ Меганаука - https://bit.ly/MegaNauka
◽ На пределе - https://bit.ly/OnTheLimit
◽ На пределе. Испытания - https://bit.ly/OnTheLimitExp
◽ Наука есть - https://bit.ly/ScienceOfEating
◽ Научтоп - https://bit.ly/NaukaTOP
◽ Не факт - https://bit.ly/NeFakt
◽ НЕпростые вещи - https://bit.ly/NONsimpleThings
◽ Несовершенная случайность - https://bit.ly/NesovSluchainost
◽ Правила взлома - https://bit.ly/LifehacksRules
◽ Правила жизни 100-летнего человека - https://bit.ly/How2Live100
◽ Просто физика - https://bit.ly/ProstoFizika
◽ Путеводитель по Вселенной - https://bit.ly/UniverseGuide
◽ Самые важные открытия - https://bit.ly/VazhnyeOtkrytia
◽ Тайны мозга - https://bit.ly/BrainSecrets
◽ Химия - https://bit.ly/ChemistryIvanov</t>
  </si>
  <si>
    <t>😱 Как сделать ANDROID приложение за 10 минут! Сможет каждый :3</t>
  </si>
  <si>
    <t>August</t>
  </si>
  <si>
    <t>['android', 'андроид', 'разработка приложений', 'с нуля', 'как сделать', 'программирование', 'java', 'kotlin', 'как самому сделать android программу', 'android для новичков', 'unity', 'разработка игр', 'как создать андроид программу', 'хауди хо']</t>
  </si>
  <si>
    <t>Один из крутых способов легко и быстро сделать Android приложение.
Сможет каждый :3
👽 Курс «Android-разработчик» в SkillFactory: https://clc.to/3QkJOg
===
Получите 45% скидки по промокоду Хауди Хо до 10.08.2020
🆇 Ссылки из видео 🆇
𝟭: Код для Main Activity - https://pastebin.com/xRmic8VC
🔵 Наш TELEGRAM: https://t.me/howdyho_official
Наш ВК: https://www.vk.com/howdyho_net
Сотрудничество https://vk.com/topic-84392011_33285530
💗 Музыка предоставлена YouTube Audio Library.</t>
  </si>
  <si>
    <t>https://www.youtube.com/watch?v=JdpEc9JnjGQ</t>
  </si>
  <si>
    <t>Кто придумал Кремниевую долину, и почему она в США</t>
  </si>
  <si>
    <t>18M34S</t>
  </si>
  <si>
    <t>04m20</t>
  </si>
  <si>
    <t>['обучение за рубежом', 'марина могилко', 'marina mogilko', 'linguatrip', 'linguatrip tv', 'бизнес', 'кремниевая долина', 'долина', 'пало-альто', 'стэнфорд', 'стэнфордский университет', 'образование', 'стартап', 'дудь', 'юрий дудь', 'инвестиции', 'yahoo', 'брайан чески', 'кто придумал кремниевую долину', 'почему кремниевая долина в сша', 'кто основал кремниевой долину', 'как была основана кремниевая долина', 'силиконовая долина', 'силиконовая долина дудь', 'silicon valley girl', 'it столица', 'венчурный капитализм', 'семейство дрейпер']</t>
  </si>
  <si>
    <t>История происхождения и развития Кремниевой долины
Реклама: Курс «Аналитик данных» в SkillFactory: https://clc.to/QE2iiQ 
Скидка 45% по промокоду Марина Могилко при оплате обучения до 31.08.2020
Тысячи предпринимателей приезжаю сюда каждый год, чтобы получить деньги от инвесторов на свой стартап. Ещё шестьдесят лет назад в Кремниевой долине не было этой культуры инвестирования. В этом выпуске вы узнаете, как образовалась IT-столица мира, почему она находится именно в США, какую роль в развитии Кремниевой долины играет Стэнфордский университет.
Ссылка на интервью с Тимом Дрейпером: https://youtu.be/T7512S-9JbM
📍 Видео было снято в этом прекрасном доме в Пало-Алто: https://bit.ly/39q3yVG
Оператор: Олег Шевчишин (https://instagram.com/oleg_shevchyshyn)
Тайм-коды:
0:00 Стэнфорд - не просто университет. Чем он уникален?
1:26 Важный момент
1:35 Если бы Стэнфорд был отдельной страной
2:02 Кто считается отцом-основателем Кремниевой долины
3:49 Кто был первым студентом Стэнфорда
4:15 Об онлайн-школе Skillfactory
5:37 Что происходит в одном из главных городов Кремниевой долины
6:46 Почему Кремниевая долина находится в США
8:53 Кофейня, из которой люди меняют мир
9:23 Как государство начало поддерживать политику инвестирования
11:11 Как иранские ковры связаны с мировыми кризисами
12:47 Почему необходимо знать предпринимателей в лицо и по имени
14:03 Кто считается первым венчурным капиталистом
14:59 Важный вопрос
15:16 Ещё один важный человек Кремниевой долины
17:05 Почему предприниматели стараются поднимать деньги в Кремниевой долине
Получить бесплатную консультацию по языковым программам за рубежом - http://bit.ly/2sLFVSN 
В Инстаграме я каждый день делаю сториз из США - https://www.instagram.com/linguamarina
Мои курсы по Ютубу и вебинары по блогингу можно посмотреть здесь - https://bit.ly/35lVbXW
Скачать мой воркбук для изучения английского языка на английском языке: http://english.online
Скачать мой воркбук для изучения английского языка на русском языке: https://bit.ly/38mW2IU
Моя книга о том, как добиваться целей через английский язык: работать удаленно из дома, заниматься блогингом, путешествовать и эмигрировать - https://marinamogilko.ru/book
📝 Здесь вам носители языка быстро откорректируют текст на английском (еще один проект нашей команды) - https://fluent.express/
📷 НА ЧТО Я СНИМАЮ
- Оборудование для записи "говорящей головы" - https://kit.co/linguamarina/gear-for-youtube
- Камера для влоговых видео - https://kit.co/linguamarina/current-vlogging-setup
💰 Приложения, сайты и книги по теме инвестирования:
- Лучший брокеры в России 2019 года: https://vc.ru/finance/86808-reyting-brokerov-luchshie-brokery-v-rossii-2019-goda-bolshoe-issledovanie
- Открыть брокерский счёт в Тинькофф Банке: https://www.tinkoff.ru/sl/3oDAhRDdraj
- Приложение для инвестиций Robinhood (доступно только в США): https://join.robinhood.com/marinam241
- Приложение для инвестиций Webull: https://act.webull.com/i/ov8wp37ijU84/fwn/
- Cервис по отслеживанию банковских, инвестиционных счетов Personal Capital: https://share.personalcapital.com/x/KeuRpn
- Книги про инвестиции: https://kit.co/linguamarina/books-about-investing
🎈ПРОМО
$5 НА ПОЕЗДКУ НА ТАКСИ - http://ubr.to/2k1B89L
Везде, где возможно, я использую аффилиатные ссылки (если вы купите что-то из списка выше, я получу вознаграждение)
#КремниеваяДолина #ITстолица #СтэнфордскийУниверситет</t>
  </si>
  <si>
    <t>Марина Могилко</t>
  </si>
  <si>
    <t>https://www.youtube.com/watch?v=jVdtKlHgmZ4</t>
  </si>
  <si>
    <t>Павел Дедищев, Алексей Щербаков | #СОЗВОН</t>
  </si>
  <si>
    <t>18M18S</t>
  </si>
  <si>
    <t>Комедия</t>
  </si>
  <si>
    <t>['созвон', 'стендап', 'stand up', 'standup', 'labelcom', 'лейблком', 'щербаков', 'дедищев', 'алексей щербаков', 'видеоблог', 'павел дедищев', 'щербаков стендап', 'алексейщербаков', 'юмор']</t>
  </si>
  <si>
    <t>Онлайн-обучение в SkillFactory: https://clc.to/MM2fUw 
Успей записаться со скидкой 50% по промокоду Labelcom
Aviasales — поисковик дешевых авиабилетов
https://i.avs.io/htgfoj 
Павел Дедищев https://www.instagram.com/amerikanec46/
Алексей Щербаков https://www.instagram.com/shcherbakov_alexei/ 
LABELCOM: https://instagram.com/labelcomedians 
LABELCOM. VIDEO: https://instagram.com/labelcom.video 
По вопросам рекламы и сотрудничества: labelcom@mediumquality.ru
#Созвон #Дедищев #Щербаков</t>
  </si>
  <si>
    <t>Labelcom</t>
  </si>
  <si>
    <t>https://www.youtube.com/watch?v=4g3eqkFFJro</t>
  </si>
  <si>
    <t>МОЖЕТ ЛИ ЧЕЛОВЕК ВЛЮБИТЬСЯ В НЕЙРОСЕТЬ?!</t>
  </si>
  <si>
    <t>15M15S</t>
  </si>
  <si>
    <t>03m04</t>
  </si>
  <si>
    <t>['нейросеть', 'чат бот', 'харчевников', 'искусственный интеллект', 'нейронные сети', 'машинное обучение', 'нейронная сеть', 'технологии', 'нейронные связи', 'веб разработка', 'питон', 'ии', 'николай иронов', 'как работает нейросеть', 'подмена голоса', 'deepfake', 'дипфейк', 'она фильм', 'deep fake', 'замена лица', 'девушка в интернете', 'робототехника', 'андроид', 'что такое искусственный интеллект', 'технологии будущего', 'искусственный разум', 'новые технологии', 'чат боты', 'чат бот кристина', 'чат бот телеграм', 'как создать чат бота']</t>
  </si>
  <si>
    <t>Курс по Python в онлайн-школе SkillFactory:
https://clc.to/2j9quw
50% скидка на обучение по промокоду "Харчевников" (до 20.08.2020)
Разворот, оп.
телега - https://durov.cc/kharchevnikov
Инстаграм Даши из видео - https://www.instagram.com/lipaidasha/
Искусственный интеллект и нейронные сети становятся новыми технологиями будущего. Нейросеть обучается, применяя машинное обучение, используется для технологий дипфейк, подмены голоса и много другого. Но возможна ли любовь между человеком и нейронной сетью? Как отреагирует человек, узнав, что с ним все это время общался искусственный разум обычного чат-бота? В ролике мы проведем эксперимент, порассуждаем, реальны ли в будущем такие отношения? Разберем уже готовые примеры в искусстве и реальной жизни, такие как Николай Иронов, робототехнику, фильм “Она” и видеоигры. Приятного просмотра!
ссылки:
реклама - https://goo.gl/2lWnBY
инст - https://www.instagram.com/sanyanegay
телега - https://durov.cc/kharchevnikov
вк - https://vk.com/sashkabugaga
вк группа - https://vk.com/kh4rch
лайв канал - https://www.youtube.com/саня228</t>
  </si>
  <si>
    <t>Асафьев. Жизнь</t>
  </si>
  <si>
    <t>Очередь за Ford Bronco | Показали новый Land Cruiser Prado | BMW прощается с дизелем</t>
  </si>
  <si>
    <t>37M33S</t>
  </si>
  <si>
    <t>05m09</t>
  </si>
  <si>
    <t>['Асафьев', 'Стас', 'Автоновости', 'Автоньюс', 'Автопрагмат', 'Подбор авто', 'Выездная диагностика', 'автоэксперт', 'Toyota', 'Land cruiser', 'Prado', 'ленд крузер', 'Прадо', 'Тойота', 'Ford', 'Форд', 'Bronco', 'Бронко', 'Chevrolet', 'Шевроле', 'Nexia', 'Cobalt', 'Нексия', 'Кобальт', 'Aveo', 'Авео', 'Узбекистан', 'BMW', 'БМВ', 'Турбо', 'Дизель', 'x6', 'x7', 'm50d', 'Мерседес', 'Гелек', 'Гелентваген', 'Mercedes G-Class', 'G-Wagen', '307', 'Пежо', 'Peugeot', 'e46', 'Golf', 'Гольф', 'Volkswagen', 'VAG', 'Шторм', 'Niva', 'Нива', 'Mercedes-Benz', 'Volvo', 'Lexus', 'Лексус', 'JLR', 'Jaguar', 'Land Rover', 'Ягуар', 'Ленд Ровер', 'Audi', 'Ауди', 'A5', '3er', 'S-class', 'С класс']</t>
  </si>
  <si>
    <t>Курс «Тестировщик ПО» в SkillFactory — https://clc.to/qxCKPw
Скидка 50% на обучение по промокоду «Асафьев» (до 20.08.2020)
_______
Таймкоды:
00:00 Наши внутренности 
05:09 Как купить Polo в максималке
07:22 Компания Toyota обновила Land Cruiser Prado
09:09 Новый Ford Bronco собрал очередь в полтора года
10:28 Узбекские Chevrolet в России: история вопроса и машины у дилеров
14:45 BMW попрощается с дизелем с четырьмя турбинами парой спецверсий
19:37 У Гелика появился двухлитровый мотор
24:03 3 модели с лучшими дизелями на вторичном рынке РФ
26:43 Автодизайнер Шторм презентовал идеальный автомобиль для пенсионеров
28:52 «Хорошая тачка, куплю еще!» — названы любимые премиум-бренды
32:20 Новый S-класс с системой дополненной реальности — круто выглядит!
33:52 Разгон о видео про MQB на основе
______
Автоподбор в Москве и Московской области:
Тел. +7 (495) 120-17-38
Email: asafev.zakaz@mail.ru
Автоподбор в Санкт-Петербурге и области
Тел. +7(960)239-26-27
VK — http://vk.com/id4076586
______
Компания «Автопрагмат» осуществляет полный спектр услуг по автоподбору: выездная диагностика, специалист на день, подбор авто под ключ. 
Предоставляем юридическую гарантию и берем на себя полное сопровождение клиента на всех этапах подбора. 
Диагностика при автоподборе включает в себя:
Проверку автомобиля на юридическую чистоту по всем доступным базам;
Подтверждение сервисной истории автомобиля;
Проверку кузова и ЛКП на предмет дефектов и качество ремонта;
Проверку всех маркировок и VIN-номеров;
Проверку комплектности автомобиля; 
Компьютерную диагностику, включающую в себя проверку пробега, КПП/ДВС/SRS и общий компьютерный опрос всех ЭБУ. 
Тест-драйв рассматриваемого автомобиля для выявления отклонений в работе рулевого управления, КПП/ДВС, подвески
Анализ обоснованности стоимости автомобиля
Связаться с нами:
Паблик ВК: https://vk.com/autopragmat
Инстаграм: https://www.instagram.com/autopragmat/
Сайт: http://www.autopragmat.ru
________
Асафьев Стас в социальных сетях:
VK: https://vk.com/stasasafyev
Instagram: https://www.instagram.com/asafevstas/
ПО ВОПРОСАМ РАЗМЕЩЕНИЯ РЕКЛАМЫ — reklama@autopragmat.ru</t>
  </si>
  <si>
    <t>https://www.youtube.com/watch?v=k3iiLKbqjaw</t>
  </si>
  <si>
    <t>Samsung Note20 ULTRA — первый обзор</t>
  </si>
  <si>
    <t>7M55S</t>
  </si>
  <si>
    <t>['samsung', 'note 20', 'note20 ultra', 'обзор', 'на русском', 'самсунг ноут 20 ультра', 'ноут20 ультра', 'смартфон', 'топовый', 'флагман', 'видео', 'камера 108 Мп', 'тест', '808']</t>
  </si>
  <si>
    <t>Профессия Data Scientist в Скилфэктори: https://clc.to/fG1qKQ
-50% по промокоду 808 до 31.08.20
Первый обзор топового смартфона Galaxy Note20 ULTRA — новый флагман Samsung. Изогнутый экран, процессор Exynos 990 или Snapdragon 865 Plus, поддержка 5G, стилус S-Pen и защита от воды.
ВК - http://vk.com/rbtshki
телеграм - https://t.me/rbtshki
инстаграм - http://instagram.com/rbtshki
Подписка на канал: https://clck.ru/M957F
Обзоры новых моделей смартфонов 2019 и 2020 года, сравнения Apple iPhone, Samsung Galaxy, Xiaomi и Huawei; Android и iOS, беспроводные наушники, ноутбуки и дроны, дешевые китайские гаджеты и недорогая техника с Aliexpress, тест-драйвы электромобилей, репортажи с производств и сравнения цен на технику.</t>
  </si>
  <si>
    <t>https://www.youtube.com/watch?v=zgWK1TRK8LE</t>
  </si>
  <si>
    <t>У Илона Маска ПОЛУЧИЛОСЬ! | Новые роботы и другие новости</t>
  </si>
  <si>
    <t>10M30S</t>
  </si>
  <si>
    <t>00m49</t>
  </si>
  <si>
    <t>['кикобзор', 'кик', 'обзор', 'kik', 'obzor', 'kikobzor', 'новости', 'дайджест', 'техника', 'наука', 'смартфон', 'apple', 'samsung', 'xiaomi', 'google', 'android', 'ios', 'tesla', 'elon', 'musk', 'техноновости', 'илон маск', 'марс', 'планета', 'луна', 'земля', 'космос', 'роботы', 'робот', 'старшип', 'ракета']</t>
  </si>
  <si>
    <t>Курс «Data Science» в SkillFactory: https://clc.to/Wak7Dg
45% скидки по промокоду  Кик обзор (до 30.08.2020)
Инстаграм: https://www.instagram.com/kikobzor
Телега с быстрыми новостями: https://t.me/kikobzor
Ролик содержит рекламную интеграцию.
Реклама и сотрудничество: info@kikobzor.com
#SpaceX #Starship #Марс</t>
  </si>
  <si>
    <t>🔥 Как сделать ПОРТФОЛИО И РЕЗЮМЕ для дизайнера и иллюстратора</t>
  </si>
  <si>
    <t>12M12S</t>
  </si>
  <si>
    <t>08m23</t>
  </si>
  <si>
    <t>['портфолио', 'советы начинающим художникам', 'уроки рисования', '2d художник', 'портфолио художника', 'работа художником', 'творчество', 'как сделать порфтолио', 'как составить резюме', 'иллюстратору', 'скетчбук', 'дизайн сайта', 'создать сайт', 'как сделать сайт', 'portfolio', 'behance', 'портфолио иллюстратора', 'фриланс', 'проект в портфолио', 'how to make a portfolio', 'поиск клиентов', 'работа с заказчиком', 'как найти работу художнику', 'работа для дизайнера', 'поиск работы', 'рисую', 'snail dasha', 'снейл даша', 'как нарисовать']</t>
  </si>
  <si>
    <t>Профессия «Графический дизайнер» в онлайн-школе дизайна Contented - https://clc.to/AoC0dQ
45% скидки на обучение по промокоду Dasha Snail (до 01.09.2020)
Ролик о том куда размещать портфолио для поиска работы - https://clck.ru/QAXFD
00:00 - Как оформить портфолио
00:18 - Что будет в данном ролике
00:30 - Куда размещать портфолио
01:30 - Что указывать в резюме
06:03 - Как оформить портфолио
08:10 - Что делать если нет проектов
09:32 - Куда отсылать портфолио
Привет, все мы знаем что портфолио для иллюстратора и дизайнера это важная вещь без которой вы не сможете найти работу или поступить вуз. Но многие сталкиваются с проблемой оформления портфолио и резюме. По этому я постаралась в данном ролике рассказать о том как создать портфолио и резюме, какие лучше работы туда опубликовать и куда потом его отправлять. Портфолио - это не только красивые картинки, это еще упорядоченное резюме, которое включает в себя важные вещи на которые смотрят работодатели. На своём примере я покажу как составить резюме и что в нем указать. Надеюсь данный ролик будет для вас полезным, обязательно ставьте лайк если хотите еще больше полезного контента на моём канале. 
Сотрудничество:  Strangedash@gmail.com 
★ Links ★ 
Patreon с полезными плюшками: https://cutt.ly/irjdMeU
Instagram: https://www.instagram.com/snaildasha
Группа VK: https://vk.com/dashasnail
Купить мои товары с скидкой можно на авито - https://clck.ru/MkA3h
Мой второй канал по играм - https://clck.ru/PTh6k
#каксделатьпортфолио #портфолио #резюме</t>
  </si>
  <si>
    <t>01.09.2020</t>
  </si>
  <si>
    <t>Tanya Boguslavskaya</t>
  </si>
  <si>
    <t>iPad Air 3 - обзор после 10 месяцев использования | жалею ли о покупке?</t>
  </si>
  <si>
    <t>11M59S</t>
  </si>
  <si>
    <t>04m52</t>
  </si>
  <si>
    <t>['ipad air 3', 'ipad air 2019', 'ipad air', 'айпад', 'айпад про 2020', 'айпад 2019', 'айпад для рисования', 'айпад для учебы', 'айпад аир', 'айпад эйр 2019', 'айпад эйр 3', 'какой планшет купить в 2020 году', 'какой планшет для рисования выбрать', 'какой айпад выбрать', 'планшет для учебы', 'айпад эйр 3 обзор', 'планшет для школы', 'планшет для универа', 'айпад мини 5', 'айпад седьмого поколения', 'гудноутс 5', 'procreate', 'нотабилити', 'apple pencil 1', 'эппл пенсил']</t>
  </si>
  <si>
    <t>Привет! Сегодня рассказываю о своих впечатлениях после почти года использования iPad Air 3 2019 (64GB). Надеюсь, оно поможет вам, если вы не уверены, какой планшет выбрать. 
Профессия «Графический дизайнер» в онлайн-школе дизайна Contented: 
https://clc.to/EVKWZg
45% скидка на обучение по промокоду Таня (до 1 сентября 2020 года) - промокод нужно будет назвать менеджеру 
Содержание:
0:00 Вступление
0:58 Операционная система iPadOS
1:53 Экран
3:06 Производительность
6:00 Apple pencil первого поколения
8:33 Камера
9:07 Память
10:15 Разъемы
11:01 Вывод
Другие видео про iPad:
1. iPad для учёбы: нужен ли? https://youtu.be/1oE0_mQNaLw
2. Как я веду конспекты в Goodnotes: https://youtu.be/UAW6g9hOtRM
3. Мои аксессуары для iPad: https://youtu.be/6B7_rCzSZdg
4. Как учить языки с iPad: https://youtu.be/l2cCFr6cpIc
5. Ведение ежедневника на iPad: 9 | digital planner: https://youtu.be/pDQ6oYKm73A
6. GoodNotes 5: обзор приложения для рукописных заметок на iPad: https://youtu.be/0uy279wF9GY
Мой iPad Air 3 (64GB): https://lite.al/Y-XGC  
Мой ноутбук-трансформер ASUS ZenBook Flip 14 (немного другие модификации): https://fas.st/wWAEt 
*Аксессуары для iPad*
Чехол с карманом для Apple Pencil - https://ali.ski/UaoOFz 
Пленка с эффектом бумаги - https://ali.ski/WJfW_  
Клавиатура logitech k380
Aliexpress (без русской раскладки) - https://lite.lc/1b9Fxm  
М.видео - https://fas.st/bx5pAk  
Эльдорадо - https://fas.st/vRC6ef  
Обо мне: 
Привет! Я Таня. Я снимаю видео об учебе, иностранных языках и использовании технологий для продуктивности. Еще я закончила магистратуру в Южной Корее, о чем также есть видео на канале. 
Это видео спонсировано школой дизайна Contented. Некоторые ссылки выше - аффилированные. 
Music by ninjoi. - Nishi - https://thmatc.co/?l=C8AB61F 
Я в соцсетях:
Instagram - https://www.instagram.com/tanya_bog/ 
Telegram - https://t-do.ru/internetnauchit</t>
  </si>
  <si>
    <t>Таня</t>
  </si>
  <si>
    <t>https://www.youtube.com/watch?v=PslP9UMd7OM</t>
  </si>
  <si>
    <t>Как снять классный трэвел-блог с минимальными возможностями. За кадром "Хочу домой"</t>
  </si>
  <si>
    <t>32M5S</t>
  </si>
  <si>
    <t>09m56</t>
  </si>
  <si>
    <t>['хочу домой', 'пашковский', 'леня пашковский', 'трэвел-блог', 'как снять трэвел-блог', 'lumix']</t>
  </si>
  <si>
    <t>Профессия моушн-дизайнер: -45% по промокоду "Хочу Домой" до 5.08.2020 - https://clc.to/hG30pA
 Мой набор техники: 
- камера Lumix GH5 https://eplaza.panasonic.ru/products/digital_av/digital_still_camera/lumix/DC-GH5/
- объектив Lumix 12-35
- объектив Lumix 50-200
- микрофон RodeMic Pro
- микрофон Zoom F1-LP
- пауэр-банк Xiaomi 20 000 mAh
В этом видео я немного расскажу о том, как снимается "Хочу домой", как я ищу героев и работаю с ними, какую технику вожу с собой и почему, и зачем вообще занимаюсь этим делом.
Содержание:
0.00 - О чем проект "Хочу домой"
1.41 - Как я выбираю темы роликов
2.55 - Как я ищу героев для роликов
5.45 - Почему я не плачу людям за интервью
7.55 - Почему терпение - это главное в съемках
9.55 - Как стать моушн-дизайнером (Реклама)
12.25 - Как люди реагируют на камеру
13.00 - Моя камера - Lumix GH5
13.52 - Микрофон
20.20 - Секрет двух флешек
21.30 - Мои объективы
За помощь спасибо Саше Федорову с канала Bad Planet!</t>
  </si>
  <si>
    <t>05.08.2020</t>
  </si>
  <si>
    <t>https://www.youtube.com/watch?v=0kBIdkDQNz0</t>
  </si>
  <si>
    <t>А поговорить?</t>
  </si>
  <si>
    <t>Cream Soda: о Гудкове, съемках «Плачу на техно» и пророческих «Вечеринках» // А поговорить?...</t>
  </si>
  <si>
    <t>1H26M49S</t>
  </si>
  <si>
    <t>31m35</t>
  </si>
  <si>
    <t>['cream soda', 'крем сода', 'гудков', 'плачу на техно', 'вечеринки', 'дмитрий нова', 'dima nova', 'илья гадаев', 'анна романовская', 'anna rome', 'никаких больше вечеринок', 'сердце лёд', 'volga', 'потанцуй со мной', 'а поговорить', 'эксклюзив', 'интервью', 'шихман', 'Ирина шихман', 'интервью дудя', 'юрий дудь', 'вдудь', 'дудь', 'gazlive', 'газлайв', 'газлайф', 'баста интервью', 'апоговорить', 'собчак', 'осторожно собчак', 'лойк', 'никита лойк', 'режик', 'cream soda - плачу на техно', 'хлеб', 'плачу на техно реакция', 'техно', 'музыка', 'плачу на техно хлеб']</t>
  </si>
  <si>
    <t>Квартиры на особых условиях от девелопера MR Group в жилом комплексе «Селигер Сити» https://www.seliger-city.ru/
Contented – ваш прямой путь в дизайн - https://clc.to/apogovorit_contented
45% скидка на обучение по промокоду А ПОГОВОРИТЬ до 1.09.2020
Эксклюзивная коллекция одежды "А поговорить?" - https://shop.apogovorit.ru
Cream Soda(Крем Сода) (Дмитрий Нова(Dima Nova), Илья Гадаев, Анна Романовская (Anna Rome)) – российская группа, которая зародилась в Москве еще в 2012 году. Музыканты радуют почитателей электронной музыки своими взглядами на электронную музыку.  Песни - "Плачу на техно", "Никаких больше вечеринок", "Уйди, но останься", "Сердце Лёд", "Комета", "Хэдшот", "Volga", "Красиво", "Потанцуй со мной", "Атомы", "Солд аут"
0:00 – Ирина Шихман в гостях у группы Cream Soda
1:23 – О «Никаких больше вечеринок» - хите карантина 
2:35 – Как снимали «Плачу на техно»?
5:52 – О влиянии карантина на творчество
8:34 – О текстах песен
12:19 – Узнал бы массовый зритель о Cream Soda, если бы не Александр Гудков?
16:05 – О профильном образовании участников группы
17:55 – О первой работе
28:40 – О Ярославле
33:23 – О пути музыканта к успеху, если родился в провинции
38:09 – О гастролях, проблемах властей и опустошенных деревнях
43:15 – О патриотизме
45:54 – Об эмиграции в 2020 году
48:25 – О музыкальных вкусах россиян
53:02 – О русской поп-музыке и эстраде
59:17 – Об отношениях с родителями
1:06:24 – О клипе «Волга»
1:09:25 – О чувствах после записи первого альбома
1:11:55 – О первом крупном гонораре 
1:13:00 – О первом миллионе просмотров 
1:18:20 – О современных мужчинах
1:21:51 – О группе одного хита
Ирина Шихман берет эксклюзивные интервью у самых неожиданных гостей! А поговорить?..
НАМ РАССКАЖУТ ВСЕ!
#creamsoda #шихман #апоговорить #интервью
Подпишись на канал https://www.youtube.com/channel/UCp2J7GRxQ36QLqW4ReLLt5g?sub_confirmation=1
Instagram Ирины Шихман: https://www.instagram.com/irinashikhman/
За логотипом и фирменным стилем к Борису Казачкову https://www.instagram.com/boris.kazachkov/</t>
  </si>
  <si>
    <t>А ПОГОВОРИТЬ</t>
  </si>
  <si>
    <t>1.09.2020</t>
  </si>
  <si>
    <t>https://www.youtube.com/watch?v=DvSM7IKF4AI</t>
  </si>
  <si>
    <t>Самые «МОДНЫЕ" упражнения на ГРУДЬ??!! ТОП-5 упражнений из Инстаграма!</t>
  </si>
  <si>
    <t>11M58S</t>
  </si>
  <si>
    <t>01m52</t>
  </si>
  <si>
    <t>['Михаил', 'Прыгунов', 'упражнения на грудь', 'как накачать грудь', 'мышцы груди', 'грудные', 'накачать грудные', 'самые лучшие упражнения на грудь', 'накаченная грудь', 'модные упражнения', 'новинки для мышц груди']</t>
  </si>
  <si>
    <t>Курс «Тестировщик ПО» в SkillFactory: https://clc.to/pp3lHA
50% скидки на обучение по промокоду Прыгунов (до 01.09.2020)
Делаю разбор и обзор ТОП-5 самых новомодных упражнений на грудь из инстаграма
В видео использования публикации из аккаунтов:
https://www.instagram.com/joesthetics/
https://www.instagram.com/organic_twins/</t>
  </si>
  <si>
    <t>This is Хорошо</t>
  </si>
  <si>
    <t>ЭКСКЛЮЗИВНАЯ СУМКА ДЛЯ АРБУЗА! Все против Apple. Китайская семья искала сына 32 года. || (НБоД)</t>
  </si>
  <si>
    <t>14M22S</t>
  </si>
  <si>
    <t>['this is хорошо', 'Стас Давыдов', 'и это хорошо', 'это хорошо', 'обзор видео', 'выпуск', 'новый', 'НОВЫЙ', 'новый выпуск', 'лучшее', 'за неделю', 'на ютубе', 'на youtube', 'реакция', 'РЕАКЦИЯ', 'смешное видео', 'приколы', 'угар', 'новости', 'НОВОСТИ', 'Новости', 'события', 'События', 'СОБЫТИЯ', 'австралия', 'this is horosho', 'стас давыдов', 'Apple', 'app store', 'арбуз', 'сумка', 'гены', 'ген', 'microsoft excel', 'Fall Guys', 'приложение', 'приложения', 'Китай', 'пропавший ребёнок', 'сын', 'пропал', 'семья']</t>
  </si>
  <si>
    <t>-50% на курс "Python для веб-разработки" в Скилфэктори
https://clc.am/cws2nw до 10.09.2020 по промокоду СТАСИККАРАСИК
Видос про ШПРОТОМЕТ тут: https://youtu.be/WwU3tgt9pFk 
📣Instagram: https://www.instagram.com/orangebrained/ 
📣Tik-Tok: https://vm.tiktok.com/s6wvx8/ 
📣 Наш Дискорд: https://discord.gg/E4jXY6G 
📣 По вопросам сотрудничества: business@vidoe.pro 
В этом выпуске НБоД:
Эксклюзивная кожаная сумка для одного арбуза
27 генов переименовали из-за Microsoft Excel
Проблемы приложений в Apple AppStore
Австралийское приложение для распознавания ядовитых змей и пауков
Fall Guys опередила Horizon Zero Dawn в недельном чарте Steam
Китайская семья 32 года искала пропавшего ребёнка
Музыка взята c
https://player.epidemicsound.com/ 
Дополнительные звуки взяты с http://www.freesound.org</t>
  </si>
  <si>
    <t>СТАСИККАРАСИК</t>
  </si>
  <si>
    <t>10.09.2020</t>
  </si>
  <si>
    <t>https://www.youtube.com/watch?v=U2BzFK9bRdU</t>
  </si>
  <si>
    <t>Так живем мы в черной дыре или нет?</t>
  </si>
  <si>
    <t>16M59S</t>
  </si>
  <si>
    <t>01m25</t>
  </si>
  <si>
    <t>['Космос', 'научпоп', 'вселенная', 'наука', 'астрономия', 'космос просто', 'space', 'science', 'astronomy', 'universe', 'cosmos', 'видео о космосе', 'черная дыра', 'черные дыры', 'мы в черной дыре', 'чёрная дыра', 'вселенная в черной дыре', 'мультивселенная', 'границы вселенной', 'мы живем в черной дыре?', 'космология', 'астрофизика', 'белая дыра', 'белые дыры']</t>
  </si>
  <si>
    <t>Курс Тестировщик ПО в Скилфэктори https://clc.to/9sOOvw
45% скидка по промокоду Космос Просто до 10.09.2020
Нередко можно услышать гипотезу о том, что якобы наша Вселенная может находится внутри черной дыры, или даже что внутри всех черных дыр есть Вселенные В пользу приводятся определенные аргументы, и об это даже пишут научные статьи. В этом видео попробуем разобраться во всем этом, и ответить на вопрос, а живем ли мы в черной дыре?
По вопросам рекламы и сотрудничества prostokosmos@avtormedia.ru
Мой инстаграм: https://www.instagram.com/cosmos.prosto/
В видео содержится платная реклама
Поддержать проект “Космос просто”:
Patreon: https://www.patreon.com/cosmosprosto
Яндекс Деньги: https://money.yandex.ru/to/41001280047003
Donation Alerts: http://www.donationalerts.ru/r/endgvard
Paypal: https://www.paypal.me/cosmosprosto
Мое видео о космологических аномалиях:
https://www.youtube.com/watch?v=WVUuPNUhAww
Мое видео о том, откуда мы знаем, что черные дыры существуют:
https://www.youtube.com/watch?v=C2wnX3Uu3CY
Мое видео о космологических горизонтах:
https://www.youtube.com/watch?v=sprRgeb2Q8A
Источники: 
Черные дыры:
https://astronomy.swin.edu.au/cosmos/B/Black+Hole
https://astronomy.swin.edu.au/cosmos/E/Event+Horizon
Радиус шварцшильда:
https://astronomy.swin.edu.au/cosmos/S/Schwarzschild+Radius
Расчеты в Вольфраме:
https://www.wolframalpha.com/
Критическая плотность
https://astronomy.swin.edu.au/cosmos/C/Critical+Density
Белые дыры:
https://www.space.com/white-holes.html
https://jila.colorado.edu/~ajsh/bh/schww.html
Статья 1972 года
https://www.nature.com/articles/240298a0
Вселенная как черная дыра
https://www.space.com/8293-universe-born-black-hole-theory.html
Популярная статья Поплавского
https://www.insidescience.org/news/every-black-hole-contains-new-universe
Академическая статья Поплавского
https://arxiv.org/pdf/2007.11556.pdf
Почему не черная дыра
https://www.preposterousuniverse.com/blog/2010/04/28/the-universe-is-not-a-black-hole/
https://www.researchgate.net/post/Is_the_present_equality_between_radius_and_Schwarzschild-radius_of_the_observable_universe_only_a_unique_most_unlikely_coincidence
https://van.physics.illinois.edu/qa/listing.php?id=13892&amp;t=schwarzschild-universe
Естественный отбор
https://blogs.scientificamerican.com/guest-blog/the-logic-and-beauty-of-cosmological-natural-selection/</t>
  </si>
  <si>
    <t>https://www.youtube.com/watch?v=BOlABpTim2s</t>
  </si>
  <si>
    <t>Apple и запрещённые игры, 20% Дурова, TikTok, Роскосмос, хохлома и Warhammer 40k | В цепких лапах</t>
  </si>
  <si>
    <t>16M54S</t>
  </si>
  <si>
    <t>12m29</t>
  </si>
  <si>
    <t>['goblin', 'гоблин', 'дмитрий пучков']</t>
  </si>
  <si>
    <t>Срочно оставить русский след! Шагать по ссылке: https://oper.ru/follow/rs0820
Немедленно открыть дверь в мир высоких зарплат: https://oper.ru/follow/skill0820 
Скажи “Дмитрий Пучков” - и получи 45% скидки на курс по Data Science в SkillFactory (промокод действует до 30.08.2020).
В этом выпуске:
- Кто и как отжимает у китайцев Тик Ток.
- Майкрософт и Фейсбук встали на сторону Телеграм.
- А также - паспорта россиян продают в даркнете.
Аудиоверсия: https://oper.ru/video/audio/v_lapah_skill.mp3
#Гоблин #TikTok #SkillFactory #Goblin #Telegram #Microsoft #Facebook #Warhammer
Сайт Тупичок Гоблина: https://oper.ru
Стань спонсором канала: https://www.youtube.com/channel/UCWnNKC1wrH_NXAXc5bhbFnA/join
Канал в Яндекс.Эфире: https://clck.ru/PG8CU
Канал в Telegram: https://t.me/oper_goblin
Гоблин в Twitter: https://twitter.com/goblin_oper
Гоблин Вконтакте: https://vk.com/goblin
Гоблин в Instagram: https://www.instagram.com/goblin_oper/
Гоблин в Facebook: https://goo.gl/GK13pD
Группа Вконтакте: https://vk.com/goblin_oper_ru</t>
  </si>
  <si>
    <t>https://www.youtube.com/watch?v=tg3kokASuXs</t>
  </si>
  <si>
    <t>Женщины митингуют, сотрудники милиции увольняются. Что дальше? 5-й день в Беларуси после выборов</t>
  </si>
  <si>
    <t>18M37S</t>
  </si>
  <si>
    <t>05m45</t>
  </si>
  <si>
    <t>['Кац', 'урбанистика', 'политика', 'горпроекты', 'Кац предлагает победить', 'Россия', 'демократия', 'выборы', 'лавочки', 'троллейбусы', 'трамваи', 'Глазго', 'Щукино', 'депутаты', 'елки', 'беларусь', 'белоруссия', 'лукашенко', 'митинги', 'митинг', 'протест', 'жыве', 'президент', 'тихановская']</t>
  </si>
  <si>
    <t>Александр Лукашенко продолжает удерживать власть в Беларуси с помощью военных и грубой силы. Победительницу Светлану Тихановскую вынудили уехать, протестующих против военного переворота белорусов пытаются избивать силы ОМОНа и спецназа внутренних войск. Сегодня поговорим о том, как развивались события в среду.
-=Реклама=-
Профессия Project Manager в IT – https://clc.am/ZZzAjA
45% скидки на обучение по промокоду Макс Кац до 10.09.2020
________________________
Оформить спонсорство: https://www.youtube.com/channel/UCUGfDbfRIx51kJGGHIFo8Rw/join
Мои соцсети:
Твиттер: https://twitter.com/max_katz
Телеграм: https://teleg.run/maximkatz
Инст: https://www.instagram.com/maxim_katz/
ВК: https://vk.com/maximkatz
Facebook: https://www.facebook.com/katz.max/
#Беларусь #выборы #протесты</t>
  </si>
  <si>
    <t>Макс Кац</t>
  </si>
  <si>
    <t>https://www.youtube.com/watch?v=LwriQDZtQno</t>
  </si>
  <si>
    <t>Госпожа Чжэн Ши. От куртизанки до пиратской королевы. (история пиратства)</t>
  </si>
  <si>
    <t>17M10S</t>
  </si>
  <si>
    <t>['госпожа чжэн', 'пираты', 'история пиратства', 'самые известные пираты', 'история китая', 'династия цин', 'китай династии цин', 'xix век', '19 век', 'китай в 19 веке', 'королева пиратов', 'чжэн ши', 'чжэн ши пират', 'опиумные войны', 'редрум', 'ред рум', 'редрум пиратство', 'ред рум история', 'редрум история', 'red room', 'redroom', 'redroom китай', 'редрум китай', 'red room история', 'redroom история', 'госпожа чжэн пират', 'история', 'научпоп', 'образование']</t>
  </si>
  <si>
    <t>Курс Тестировщик ПО в Скилфэктори – https://clc.am/6oWr4A
45% скидка по промокоду Redroom
Госпожа Чжэн Ши - возможно, самая успешная представительница пиратского ремесла, проделавшая путь с самого низа до статуса одного из самых опасных преступников в Китае династии Цин. Однако, ее история - не просто биография легендарной авантюристки, для того, чтобы в полной мере оценить ее значимость, придется сделать экскурс и в историю самого Китая в 19-м веке, и в историю соседнего Въетнама, поскольку последняя напрямую связана с разговором о пиратстве возле южного побережья Поднебесной. Тем более, что цинский Китай и его отношения с соседями - тема сама по себе интересная. Ну, в общем, приятного просмотра, надеемся, будет увлекательно, потому что сегодня мы говорим о пиратах без всяких кладов и карибской романтики, зато с плавучими борделями Кантона, свирепыми войнами в недрах джунглей и прочим азиатским колоритом. 
Ссылки:
Подписывайтесь на инстаграм - https://www.instagram.com/egor_redroom/
Patreon для поддержки канала - https://www.patreon.com/redroomlimb
У НАС ПОЯВИЛСЯ МЕРЧ - https://mamcupy.com/catalog/redroom/
Следить за роликами в вк - https://vk.com/redroom_video
Опиумные войны в Китае - https://youtu.be/uaoRuprsLCU 
Закат китайской империи Цин в 19-м веке - https://youtu.be/GDr3d8OiNPc
О проигрышах монголов - https://youtu.be/1VYGfhBIf_o
Ведущий: Егор Зырянов
Сценарий: Егор Зырянов, Максим Кузнецов
Оператор: Илья Пашнин
Режиссер монтажа, художник анимации - Алёна Пашко
Монтаж: Илья Карамзинский
Дизайн и анимация персонажей - Юлия Солуданова 
Фирменный трек: Александр Zender
Использованы фильмы:
Singing behind screens
The Opium War
Irishman
Pirates of the Caribbean: At World's End
Слуга народа
Дом летающих кинжалов</t>
  </si>
  <si>
    <t>Вставил Xiaomi Mi TV Stick за $30 в СТАРЫЙ ТЕЛЕВИЗОР И ОФИГЕЛ! РАБОТАЕТ!</t>
  </si>
  <si>
    <t>10M47S</t>
  </si>
  <si>
    <t>01m21</t>
  </si>
  <si>
    <t>['Xiaomi Mi TV Stick', 'телевизор', 'приставка', 'Андроид', 'стик', 'тв-бокс', 'xiaomi', 'xiaomi mi', 'mi', 'mi tv box', 'android tv', 'тв приставка xiaomi', 'телевизор xiaomi', 'xiaomi mi tv stick обзор', 'mi tv stick обзор', 'обзор mi tv', 'телевизоры xiaomi', 'xiaomi tv', 'приставка xiaomi', 'andro news', 'andro news 2', 'андроньюс', 'mi tv stick как подключить', 'как подключить тв приставку', 'тв xiaomi', 'xiaomi mi tv stick отзывы', 'mi stick', 'mi tv box обзор']</t>
  </si>
  <si>
    <t>Курс «Android-разработчик» в SkillFactory: https://clc.to/_UYf0Q  
Скидка 50% по промокоду Andro-news (до 31.08.2020)
Вставил Xiaomi Mi TV Stick за $30 в СТАРЫЙ ТЕЛЕВИЗОР И ОФИГЕЛ! РАБОТАЕТ!
Обязательные условия для участия в розыгрыше 5 штук Xiaomi Mi TV Stick (5 победителей):
1) Подписаться на канал Andro News - https://goo.gl/NHniGK
2) Написать комментарий под видео (3 любимых фильма). Не забудьте указать свои данные для связи.
Дата подведения итогов - 10.09.2020. Стрим пройдет в прямом эфире, на втором канале - https://is.gd/ABkl6U 
Ещё розыгрыши:
Galaxy A51 - https://is.gd/ud0ub3
Xiaomi Mi 10 Ultra, iPhone 11 Pro, Samsung Galaxy Note 20, OnePlus 8 Pro (на выбор один из смартфонов) - https://is.gd/VHSp6V
➤ Советую ВСЕМ! - https://goo.gl/rohNyL
🔥 Низкую цену на Mi TV Stick можно найти здесь - https://t.me/andro_price/10540
[✓] Канал в Telegram - https://t.me/andronews_official
По рекламе (advertise) - andronews@zorka.mobi
https://lizaonair.com/giveaway</t>
  </si>
  <si>
    <t>Andro-news</t>
  </si>
  <si>
    <t>https://www.youtube.com/watch?v=q8ojg-NqACE</t>
  </si>
  <si>
    <t>Apple iBook G3 - первый в мире ноутбук с беспроводным интернетом</t>
  </si>
  <si>
    <t>13M19S</t>
  </si>
  <si>
    <t>01m00</t>
  </si>
  <si>
    <t>['iPhone', 'Apple', 'wylsa', 'Wylsacom', 'ibook', 'g3', 'macbook', 'ноутбук']</t>
  </si>
  <si>
    <t>Профессия Data Scientist в Скилфэктори
50% скидки по промокоду Wylsa до 01.09.2020
https://clc.to/3nQ6RQ
Twitter - http://twitter.com/wylsacom
Instagram - http://instagram.com/wylsacom
Телеграм Pro - https://tele.click/Wylsared
Wylsacom Premium - https://www.instagram.com/wylsacom_red/
Сайт - http://wylsa.com
Группа вконтакте - http://vk.com/wylsacom
Facebook - http://fb.com/wylcom
Ролик содержит рекламную интеграцию</t>
  </si>
  <si>
    <t>https://www.youtube.com/watch?v=hn54j74WeKA</t>
  </si>
  <si>
    <t>Apple может потерять все! | Прозрачный ТВ от Xiaomi и другие новости</t>
  </si>
  <si>
    <t>10M11S</t>
  </si>
  <si>
    <t>00m31</t>
  </si>
  <si>
    <t>['кикобзор', 'кик', 'обзор', 'kik', 'obzor', 'kikobzor', 'новости', 'дайджест', 'техника', 'наука', 'смартфон', 'apple', 'samsung', 'xiaomi', 'google', 'android', 'ios', 'tesla', 'elon', 'musk', 'техноновости', 'fortnite', 'wechat', 'техновойна', 'вичат', 'фортнайт', 'эппл против фортнайт', 'тим кук', 'фортнайт заблокирован']</t>
  </si>
  <si>
    <t>Профессия «Web-дизайнер» в Contented: https://clc.am/mMS8MA
45% скидки по промокоду Кик Обзор (до 10.09.2020
Инстаграм: https://www.instagram.com/kikobzor
Телега с быстрыми новостями: https://t.me/kikobzor
Реклама и сотрудничество: info@kikobzor.com
#Apple #WeChat #Fortnite</t>
  </si>
  <si>
    <t>Редакция. News: протесты в Беларуси, лекарство от коронавируса, США против ТикТока</t>
  </si>
  <si>
    <t>22M5S</t>
  </si>
  <si>
    <t>03m14</t>
  </si>
  <si>
    <t>['редакция', 'пивоваров', 'алексей пивоваров', 'беларусь', 'беларусь омон', 'беларусь как ломают людей', 'беларусь протесты', 'беларусь протесты видео', 'белоруссия новости', 'белоруссия протесты', 'беларусь выборы', 'коронавирус сша', 'коронавирус в россии', 'коронавирус путин', 'вакцинация от коронавируса']</t>
  </si>
  <si>
    <t>Профессия «Аналитик данных» в SkillFactory
https://clc.to/BvNlzQ
50% скидки по промокоду Редакция (до 2.09.2020)
Большая часть этого выпуска посвящена белорусским протестам, которые продолжаются уже целую неделю и не собираются останавливаться. Но не забыли мы и о другой большой теме, которая сейчас отошла на второй план — коронавирус.
Благодарим за предоставленные материалы Владислава Пискунова: https://www.youtube.com/c/VladPiskunov
Содержание:
0:00 Всем привет!
0:20 Белорусский протест и зверства ОМОНа
2:50 Схиигумен Сергий поддержал Лукашенко
4:17 Силовики и журналисты увольняются в знак протеста против насилия
6:22 Цепи солидарности, забастовки и отпуск задержанных из ИВС
8:11 Как телеграм-канал NEXTA live стал главным медиа о Беларуси
8:59 Что с российской позицией по белорусским протестам
10:31Трамп запретил гражданам США «иметь дела» с TikTok
12:31 Марафоны — можно, одиночные пикеты — нельзя. Штрафы из-за COVID в РФ
15:06 Путин объявил, что его дочь привилась российской вакциной от коронавируса
17:38 Минздрав решил включить «Спинразу» в перечень жизненно необходимых препаратов
19:58 Выходец из СССР станет членом британской палаты лордов 
21:07 30 лет назад погиб Виктор Цой. Перемен!
Станьте спонсором «Редакции»:
https://www.youtube.com/channel/UC1eFXmJNkjITxPFWTy6RsWg/join
Мерч «Редакции»: https://mamcupy.com/catalog/redaktsiya/
Подписывайтесь на наши социальные сети:
Телеграм-канал «Редакции»:
https://t.me/redakciya_channel
Инстаграм Алексея: 
https://www.instagram.com/pivo_varov
Редакция в «ВК»:
https://vk.com/redakciya_pivovarova
Канал «Редакции» в вайбере: 
https://vb.me/redakcia_yt
Твиттер Алексея: 
https://twitter.com/pivo_varov 
Редакция в фейсбуке:
https://www.facebook.com/pivovarov.red
Одноклассники:
https://ok.ru/redakciya
Наш блог в «Дзене»:
https://zen.yandex.ru/redakciya
Сотрудничество и идеи:
info@redakciya.com
По вопросам рекламы: 
newsroom@blogo-sphere.com
Приложение «Редакции» в AppStore:
https://clck.ru/MXaE9
Приложение «Редакции» в Google Play:
https://clck.ru/MXaFL
#редакция #пивоваров #новости</t>
  </si>
  <si>
    <t>02.09.2020</t>
  </si>
  <si>
    <t>https://www.youtube.com/watch?v=BhOUWzNSq3I</t>
  </si>
  <si>
    <t>История либерализма в России</t>
  </si>
  <si>
    <t>28M54S</t>
  </si>
  <si>
    <t>06m54</t>
  </si>
  <si>
    <t>['Кац', 'урбанистика', 'политика', 'горпроекты', 'Кац предлагает победить', 'Россия', 'демократия', 'выборы', 'лавочки', 'троллейбусы', 'трамваи', 'Глазго', 'Щукино', 'депутаты', 'елки', 'либерал', 'либерализм', 'история']</t>
  </si>
  <si>
    <t>Как я много раз говорил в моих видео, я либерал. Над либералами и либерализмом в современной России часто иронизируют из-за тяжелых либеральных реформ начала 90-х. Попробуем разобраться в том, что же такое идеология либерализма, где её истоки и какую роль она сыграла в истории России.
Поддержать наших кандидатов: http://go.city4people.ru/
-=Реклама=-
Секретное предложение: -50% на все курсы в SkillFactory https://clc.to/vCATHw
_________________________
Оформить спонсорство: https://www.youtube.com/channel/UCUGfDbfRIx51kJGGHIFo8Rw/join
Мои соцсети:
Твиттер: https://twitter.com/max_katz
Телеграм: https://teleg.run/maximkatz
Инст: https://www.instagram.com/maxim_katz/
ВК: https://vk.com/maximkatz
Facebook: https://www.facebook.com/katz.max/
#МаксимКац #история #либерализм</t>
  </si>
  <si>
    <t>ПЛАНЕТКА</t>
  </si>
  <si>
    <t>РУССКИЙ НА ЦЫГАНСКОЙ СВАДЬБЕ: дети-молодожены, свинина в честь Путина, табор в огне / PLANETKA</t>
  </si>
  <si>
    <t>39M39S</t>
  </si>
  <si>
    <t>08m02</t>
  </si>
  <si>
    <t>['петенька планетка', 'планетка', 'путешествие', 'цыгане', 'xddesign', 'antitheft', 'ловыгин', 'ромалэ', 'цыганская свадьба', 'российские цыгане', 'владимир путин', 'барон', 'цыганский барон', 'ромалы', 'рязань', 'самостоятельные путешествия', 'автопутешествие', 'петр ловыгин', 'путешествие по россии', 'поездка в рязань', 'традиции', 'тревел блог', 'рязань новости', 'цыганки танцуют', 'куда поехать', 'табор', 'planetka', 'цыганский праздник', 'цыганские песни', 'цыганские песни 2020', 'цыганская песня 2020', 'nlo цыгане', 'куда поехать в россии']</t>
  </si>
  <si>
    <t>▶️https://clc.am/QC9Apg -50% скидки на курс IOS-разработчик в Скилфэктори по промокоду Планетка до 15.09.2020
🎒Скидка 20% на все рюкзаки и сумки у https://xd-design.ru
Купи рюкзак и получи фирменную маску в подарок: https://bit.ly/3fxNYsl
Промокод: PLANETKA // Скидка по промокоду действует всего 2 недели!
Куда поехать? Конечно на свадьбу! Петр Ловыгин, автор канала "PLANETKA", по приглашению рязанских цыган, отправляется на их свадьбу в табор. Роскошь стола, водка без границ, юный возраст молодоженов, купюры, платья, кольца в качестве подарков. Мы проведем на свадьбе целый день - от приезда кортежа до глубокой ночи, когда мои черноголовые друзья уже изрядно напились и горланили песни. Великолепие цыганской хореографии, чудеса цыганской кухни в честь Путина и Мишустина, воспоминания стариков о "Чарли Чапине" и песне "Шишгара" и о том, что Лукашенко - тоже цыган... Все традиции деревенской свадьбы - в этом ролике! 
#цыгане #рязань #цыганскаясвадьба
для желающих поддержать канал - реквизиты для доната
карта Сбербанка 4276 3800 3370 2692
карта Тинькоff 5536 9137 8048 0550
https://www.donationalerts.com/r/petr_lovigin
PayPal / email:boroda-sapogi@yandex.ru
Яндекс-деньги 
money.yandex.ru/to/410011570524556
Qiwi +79267563397
_______________________________________
не ленитесь ставить лайк или дизлайк и оставлять комментарии. Я читаю их все, на многие отвечаю, даю леща грубиянам, спорю с несогласными.
telegram: https://t.me/petenkaplanetka
Instagram: @petr_lovigin
Facebook: https://www.facebook.com/petrlovigin
Группа vKontakte: https://vk.com/public165293584
почта: boroda-sapogi@yandex.ru</t>
  </si>
  <si>
    <t>Планетка</t>
  </si>
  <si>
    <t>15.09.2020</t>
  </si>
  <si>
    <t>https://www.youtube.com/watch?v=YdmKGnmr_Y0</t>
  </si>
  <si>
    <t>Я сделал игру, которая играет сама в себя!) | Нейроэволюция на Python</t>
  </si>
  <si>
    <t>10M52S</t>
  </si>
  <si>
    <t>['python', 'пайтон', 'нейросеть', 'за 10 минут', 'ии', 'feedforwardnetwork', 'нейроэволюция', 'фид ворвард', 'сделал игру', 'unity', 'webgl', 'как создать игру', 'хауди хо']</t>
  </si>
  <si>
    <t>Нейроэволюция на Python на примере небольшой игры.
Игра которая играет в себя сама :3
👋 Обучение «Data Science» в SkillFactory: https://clc.to/RchJig
===
45% скидки на обучение по промокоду Хауди Хо (до 30.09.2020)
🆇 Ссылки из видео 🆇
𝟭: Исходный код - https://howdyho.net/cybersecurity/ishodnyj-kod-iz-uroka-po-nejroevolyucii-na-python
𝟮: Документация NEAT - https://neat-python.readthedocs.io/en/latest/
🔵 Наш TELEGRAM: https://t.me/howdyho_official
Наш ВК: https://www.vk.com/howdyho_net
Сотрудничество https://vk.com/topic-84392011_33285530
💗 Музыка предоставлена YouTube Audio Library.</t>
  </si>
  <si>
    <t>30.09.2020</t>
  </si>
  <si>
    <t>Жёсткий Drop Test iPhone 4S! Пранк над продавцом в МТС! И что с моим iPhone 5S в итоге?</t>
  </si>
  <si>
    <t>9M27S</t>
  </si>
  <si>
    <t>02m38</t>
  </si>
  <si>
    <t>['iPhone 5S', 'iPhone 4S', 'iPhone 4S drop test', 'iphone']</t>
  </si>
  <si>
    <t>Курс «Android-разработчик» в SkillFactory: https://clc.am/KdCzeQ
50% скидки на обучение по промокоду Андронет (до 10.09.2020)
● Канал Витали на связи - https://www.youtube.com/c/Виталянасвязи
● Канал TechnoIMHO - https://www.youtube.com/user/TechnoIMHO
● Мой инстаграм - https://www.instagram.com/andronet_live
● Второй инстаграм - https://www.instagram.com/andronet.live
● Мой телеграм канал - https://t.me/andronet64
● Мой Live канал - https://www.youtube.com/channel/UCX5csEjtvrXXR1S9wTXi14Q/videos
● Группа в ВК - https://vk.com/andronet99 
*********************************************************************
● Купил iPhone 5S за 1000 рублей - https://www.youtube.com/watch?v=KuGT-rjIivI&amp;t=30s
● Поставил увеличенный аккум на iPhone 5S - https://www.youtube.com/watch?v=3awx3iVnEQ0&amp;t=80s
● iPhone 5S перестал работать - https://www.youtube.com/watch?v=aemcDP0AlnE&amp;t=48s
● Купил MacBook Pro 16 - https://www.youtube.com/watch?v=WvbaMBrPN4M&amp;t=605s
● Купил смартфон за 3000 рублей - https://www.youtube.com/watch?v=8V5jKQhLGsM&amp;t=855s
● Неделя с iPhone SE (2016) - https://www.youtube.com/watch?v=6DoUPeXMJEQ
● Неделя с iPhone 2G (Самый первый айфон) - https://www.youtube.com/watch?v=7crvWqVHThE
● Неделя с Самым Дешёвым Смартфоном - https://www.youtube.com/watch?v=hIQe1ZQfKiY&amp;t=32s
● Неделя со смартфоном BQ - https://www.youtube.com/watch?v=KyqKoNXR5uQ
● Подарил маме её первый iPhone - https://www.youtube.com/watch?v=HxYrltD0a4k&amp;t=15s
● Обзор на iPhone 7 - https://www.youtube.com/watch?v=qMHzzvJT0w8&amp;t=3s</t>
  </si>
  <si>
    <t>https://www.youtube.com/watch?v=hZDop4ZP0pw</t>
  </si>
  <si>
    <t>Создание УДОБНЫХ интерфейсов / Интервью с UX-дизайнером</t>
  </si>
  <si>
    <t>2H27M48S</t>
  </si>
  <si>
    <t>06m49</t>
  </si>
  <si>
    <t>['itbeard', 'айтиборода', 'айти борода', 'айти', 'it борода', 'программирование', 'разработка', 'разработчик', 'программист', 'ux', 'юикс', 'пользовательский опыт', 'ux-дизайн', 'создание интерфейсов', 'ян агеенко', 'как делать интерфейсы', 'сделать пользователю удобно']</t>
  </si>
  <si>
    <t>Сегодня вас ждет выпуск про UX: пользовательский опыт в дизайне, создание интерфейсов и проведение исследований среди целевой аудитории. В гостях Head of Design в IT Academy (Минск) - Ян Агеенко!
Так что, заваривайте чаинский/кофеинский и погнали! 😉
ПАРТНЕР ВЫПУСКА:
Профессия «UX-дизайнер» в Contented: https://clc.to/5MBJVg 
45% скидки по промокоду АйТи Борода (до 30.09.2020)
ДОПЛОНИТЕЛЬНО: 
- Помощь пострадавшим Беларусам: http://bit.ly/belaruswithme
- Instagram Яна: https://www.instagram.com/yan.ageenko
- Ютуб Яна: https://www.youtube.com/yanageenko
- Аудио-версия выпуска: https://soundcloud.com/itbeard/e94
- Материалы из выпуска: https://t.me/itbeard/415
- Стать спонсором канала: https://www.youtube.com/itbeard/join
- Спасибо Imaguru за помещение для съемок: https://imaguru.by
НАВИГАЦИЯ:
0:00 - Вступление
1:55 - Детство и колледж
6:24 - РЕКЛАМА
8:38 - Про гуманитарные предметы
12:41 - Про техническое мышления в дизайне
17:36 - Как попал в дизайне
29:46 - Золотая клетка и аутсорс
35:23 - Про фриланс
39:03 - Про талаку
42:56 - Своя веб-студия
44:59 - Суши
49:59 - Преподавание
56:56 - Про благотворительность
59:02 - Что такое UX
1:00:01 - Идеальный объект
1:08:09 - Уровни в UX
1:11:56 - Отличие веба от мобильного интерфейса
1:13:48 - Широкопрофильность UX-специалиста
1:14:35 - Про UI и usability
1:15:46 - С чего начинается UX: опросы, интервью, аналитика
1:24:55 - Результаты UX-исследованй
1:26:41 - Про подходы выделения целевой аудитории
1:28:26 - Что делать с портретом пользователя
1:31:30 - Куда уходит время
1:33:22 - Где в UX дизайн и кто такой дизайнер
1:37:36 - UX в легаси-проектах
1:39:44 - Инструментарий UX-специалиста
1:41:41 - Фотошоп - инструмент для прототипирования?
1:43:41 - Навыки UX-специалиста
1:48:29 - Нужно ли уметь рисовать
1:49:46 - Из кого получаются хорошие UX-спецы
1:50:21 - Куда развиваться после UX
1:52:34 - UX-специалист в команде разработки
1:55:01 - Команды UX-специалистов
1:57:04 - Конечный результат работы UX и метрики
2:00:07 - Ресурсы и книги для UX-спеца
2:03:36 - Как написать книгу
2:13:06 - О Гильдии дизайнеров
2:19:16 - Про ютуб-канал Яна
2:20:55 - БЛИЦ
2:26:04 - КОНКУРС
МОИ КОНТАКТЫ: 
- Подпишись на этот YouTube канал :)
- Telegram: https://t.me/itbeard 
- Instagram: https://instagram.com/itbeard
- Twitter: https://twitter.com/iamitbeard
- SoundCloud: https://soundcloud.com/itbeard 
- Discord: https://s.itbeard.com/discord
- Сайт:  https://itbeard.com
#айтиборода #ityoutubersru #ux</t>
  </si>
  <si>
    <t>https://www.youtube.com/watch?v=7rIrfYG8H2c</t>
  </si>
  <si>
    <t>GoB Channel</t>
  </si>
  <si>
    <t>ШКОЛЬНИК из России - его НЕ победить! SCHOOLBOY (Скулбой)</t>
  </si>
  <si>
    <t>15M45S</t>
  </si>
  <si>
    <t>['Schoolboy', 'truth', 'armwrestling', 'скулбой', 'правда', 'армрестлинг', 'железный рейтинг', 'гоб', 'андрей луценко', 'gob', 'gob channel', 'ботаник', 'уложил', 'гиганта', 'качка', 'на руках', 'тренировки', 'цыпленков', 'трубин', 'кузнецов', 'сорокин', 'ларри', 'уилс', 'уиллс', 'ларрат', 'ларатт', 'сагинашвили', 'armwrestler', 'loses', 'wins', 'larratt', 'cyplenkov', 'ARMWRESTLING TV']</t>
  </si>
  <si>
    <t>50% на курсы в SkillFactory: https://clc.to/mdT9eQ
_____
Канал ARMWRESTLING TV https://www.youtube.com/channel/UC6eMRqZWwSBYS6IlVYD7dwQ
Александр Schoolboy https://www.instagram.com/aleksandr_toproll/
Алексей https://www.instagram.com/alex_toproll/
Василий Сорокин https://www.instagram.com/vesorokin/
Василий Кузнецов https://www.instagram.com/vaso.1972/
По вопросам сотрудничества - genobodytbchannel@gmail.com
vk.com/gobcommercial
Сообщество в ВК https://vk.com/gob_channel
Спасибо за ваши комментарии - они помогают развивать проект. Подписывайтесь на канал - и включайте оповещения о выходе новых выпусков ("колокольчик").</t>
  </si>
  <si>
    <t>Naritsa</t>
  </si>
  <si>
    <t>Как пройти Dark Messiah за 20 минут | Разбор спидрана</t>
  </si>
  <si>
    <t>23M9S</t>
  </si>
  <si>
    <t>01m33</t>
  </si>
  <si>
    <t>['naritsa', 'нарица', 'наритса', 'нарица спидран', 'naritsa спидран', 'спидран dark messiah', 'спидран dark messiah might and magic', 'самое быстрое прохождение dark messiah', 'dark messiah разбор спидрана', 'мировой рекорд dark messiah', 'разбор спидрана', 'разбор мирового рекорда', 'dark messiah', 'как пройти dark messiah за 20 минут', 'спидран']</t>
  </si>
  <si>
    <t>Стань разработчиком игр на Unity - https://clc.am/lCdnkg
-50% на обучение по промокоду Naritsa
Dark Messiah of Might and Magic - это одна из лучших экшн-игр 2000-х годов. Еще в момент выхода ее полюбили за отличную боевую систему и витиеватость уровней. Не удивительно, что спидранеры до сих пор активно ставят рекорды и ищут новые способы сократить время. Поэтому, если вам интересны хитрости, которые они используют. Данный разбор спидрана - это то что нужно. Я постарался во всех подробностях рассказать о глитчах и уловках, чтобы вы знали как пройти Dark Messiah за 20 минут.
This video is for educational purposes only, to explain how different speedruns work/Ролик создан в образовательных целях, чтобы объяснить как работают спидраны
Original video/Оригинальное видео:
World Record by Cropax - https://youtu.be/bfzyC7EQAyQ
Твич - https://www.twitch.tv/naritsa
Твиттер - https://twitter.com/m_naritsa
Инстаграм - https://www.instagram.com/m.naritsa</t>
  </si>
  <si>
    <t>Осторожно: Собчак</t>
  </si>
  <si>
    <t>ОСТОРОЖНО:БЕЛАРУСЬ! Почему уходят милиционеры, как спасается Лукашенко, Собчак и женщина-президент.</t>
  </si>
  <si>
    <t>1H33M38S</t>
  </si>
  <si>
    <t>08m58</t>
  </si>
  <si>
    <t>['собчак', 'ксения собчак', 'осторожно', 'интервью']</t>
  </si>
  <si>
    <t>#собчак #беларусь #минск #лукашенко #тихановская
Профессия «Аналитик данных» в SkillFactory
https://clc.to/0ZYdHQ
50% скидки на обучение по промокоду Собчак (до 15.09.2020)
00:00 Предисловие Собчак
07:26 Краткое содержание последних дней в Беларуси
08:18 Тизер
08:58 Реклама
11:38 Политика Лукашенко
13:39 Что общего у Ксении Собчак и Марии Колесниковой
14:06 Что делать Лукашенко
20:21 Как прошел митинг за Батьку
22:56 Уволившийся подполковник милиции Беларуси
26:39 О Светлане Тихановской
27:40 Как прошли выборы?
31:55 Как выглядит протест заводских рабочих
36:13 Почему даже государственные СМИ против?
37:27 Режиссер программы о милиции о милицейском насилии
42:33 Что показали в эфире «Беларусь 1»
43:31 О грядущем митинге и дальнейших планах
50:41 Окрестино - самый жестокий изолятор
54:12 Как уничтожали задержанных
59:10 Как белорусы помогают друг другу
01:03:46 Уникальный митинг оппозиции 
01:06:14 Реакция священников на насилие 
01:08:31 Риски и угрозы для оппозиции
01:11:02 Какую роль играет Россия
01:24:22 Дома у лидера протеста тракторного завода
01:28:19 «Координационный совет оппозиции» - что это?
01:30:50 В чем феномен протеста?
01:33:00 Тактика протеста и его главный смысл
Instagram: https://instagram.com/xenia_sobchak
Facebook: https://facebook.com/sob4ak
ВКонтакте: https://vk.com/sobchak
Одноклассники: https://ok.ru/sobchak</t>
  </si>
  <si>
    <t>Жыве Беларусь | Класс народа</t>
  </si>
  <si>
    <t>12M11S</t>
  </si>
  <si>
    <t>08m00</t>
  </si>
  <si>
    <t>['класс народа', 'новости', 'юмор', 'сатира', 'шутки', 'стендап', 'беларусь', 'лукашенко', 'минск']</t>
  </si>
  <si>
    <t>Курс «iOS-разработчик с нуля» в SkillFactory: https://clc.to/5dxIwQ
50% скидки на обучение по промокоду  Чужой (до 1.09.2020)
Канал в телеграме: https://t-do.ru/fe_city_boy/
Паблик Вконтакте: https://vk.com/denischuzhoy_public
Инстаграм: https://www.instagram.com/fe_city_boy
Твиттер: https://twitter.com/fe_city_boy
Поддержать канал:
Patreon: https://www.patreon.com/denischuzhoy
Boosty: https://boosty.to/denischuzhoy
В этом выпуске попробовали разобраться, как пользователи «Одноклассников» отреагировали на события в Беларуси.</t>
  </si>
  <si>
    <t>Чужой</t>
  </si>
  <si>
    <t>https://www.youtube.com/watch?v=PImFoHQ7KoI</t>
  </si>
  <si>
    <t>Новая KIA Rio | Сколько стоит 500 тыс км на Тесле | Тойота прокачает электрокары</t>
  </si>
  <si>
    <t>30M57S</t>
  </si>
  <si>
    <t>03m12</t>
  </si>
  <si>
    <t>['Асафьев', 'Стас', 'Подбор авто', 'выездная диагностика', 'Автопрагмат', 'Новости', 'автоньюс', 'Auto ru', 'Авто ру', 'Авито', 'Яндекс', 'Volkswagen', 'Golf R', 'Гольф Р', 'VAG', 'Электрокар', 'Zetta', 'Зетта', 'Lada', 'Vesta', 'Polo', 'Solaris', 'Rio', 'KIA', 'Автоваз', 'Лада', 'Веста', 'Поло', 'Солярис', 'Хендай', 'Рио', 'Киа', 'Hyundai', 'Гранта', 'Тойота', 'Toyota', 'Тесла', 'Tesla', 'Илон Маск', 'Model S', 'JLR', 'Land Rover', 'Ленд Ровер', 'K5', 'Optima', 'Оптима', 'ЦОДД', 'Хэнсон', 'Geely', 'Volvo', 'Джили', 'Вольво', 'пьяный за руль', 'лишение прав', 'Mahindra', 'Jeep', 'Wrangler', 'Джип', 'Вранглер', 'Автоновости', 'Гольф', 'Golf', 'Фольксваген']</t>
  </si>
  <si>
    <t>Профессия «Python для веб-разработки» в SkillFactory: https://clc.am/LoSIGQ
45% скидки на обучение по промокоду Асафьев  (до 25.09.2020)
_______
Таймкоды: 
00:00 Исторический ролик — завтра. Ну или не совсем. 
03:11 Как создать собственный стартап 
05:40 Жители Москвы и Санкт-Петербурга назвали любимый сервис для покупки автомобилей
08:30 Новый Volkswagen Golf R превратится в заряженный универсал
10:22 Российский электромобиль Zetta будет на 100 тысяч рублей дороже, чем обещали
12:28 Компания Toyota придумала способ увеличить запас хода электрокаров до 1000 километров
15:13 Владельцы Теслы рассказали о расходах на содержание за 482 000 километров
19:40 Обновлённый Kia Rio для России рассекречен на первых фото
22:02  Названы улицы, откуда чаще всего эвакуировали автомобили в Москве
23:23 Geely представила первый серийный седан на базе Volvo
25:00 Пьяных водителей за поездку с детьми предложили лишать прав на 5 лет
27:12 Mahindra продолжает дразнить Jeep: представлен внедорожник Thar 
нового поколения
29:24 Послевкусие 
______
Автоподбор в Москве и Московской области:
Тел. +7 (495) 120-17-38
Email: asafev.zakaz@mail.ru
Автоподбор в Санкт-Петербурге и области
Тел. +7(960)239-26-27
VK — http://vk.com/id4076586
______
Компания «Автопрагмат» осуществляет полный спектр услуг по автоподбору: выездная диагностика, специалист на день, подбор авто под ключ. 
Предоставляем юридическую гарантию и берем на себя полное сопровождение клиента на всех этапах подбора. 
Диагностика при автоподборе включает в себя:
Проверку автомобиля на юридическую чистоту по всем доступным базам;
Подтверждение сервисной истории автомобиля;
Проверку кузова и ЛКП на предмет дефектов и качество ремонта;
Проверку всех маркировок и VIN-номеров;
Проверку комплектности автомобиля; 
Компьютерную диагностику, включающую в себя проверку пробега, КПП/ДВС/SRS и общий компьютерный опрос всех ЭБУ. 
Тест-драйв рассматриваемого автомобиля для выявления отклонений в работе рулевого управления, КПП/ДВС, подвески
Анализ обоснованности стоимости автомобиля
Связаться с нами:
Паблик ВК: https://vk.com/autopragmat
Инстаграм: https://www.instagram.com/autopragmat/
Сайт: http://www.autopragmat.ru
________
Асафьев Стас в социальных сетях:
VK: https://vk.com/stasasafyev
Instagram: https://www.instagram.com/asafevstas/
ПО ВОПРОСАМ РАЗМЕЩЕНИЯ РЕКЛАМЫ — reklama@autopragmat.ru</t>
  </si>
  <si>
    <t>25.09.2020</t>
  </si>
  <si>
    <t>https://www.youtube.com/watch?v=akrMgDQRB2Y</t>
  </si>
  <si>
    <t>Чё Происходит #23 | Навальный в коме, борьба Евросоюза против Лукашенко, победа защитников Куштау</t>
  </si>
  <si>
    <t>1H32M16S</t>
  </si>
  <si>
    <t>20m34</t>
  </si>
  <si>
    <t>['навальный в коме', 'протесты в беларуси', 'митинги в беларуси', 'беларусь выборы', 'лукашенко выборы', 'лукашенко президент', 'оппозиция беларусь', 'навальный яд', 'что случилось с навальным', 'навальный отравление', 'нападение на навального', 'протесты в башкирии', 'протесты за куштау', 'Министр обороны Беларуси', 'че происходит', 'новости варламов', 'новости недели', 'навальный новости', 'беларусь новости', 'варламов ютуб', 'ролики варламова', 'varlamov', 'варламов навальный', 'навальный', 'варламов про верзилова']</t>
  </si>
  <si>
    <t>Алексей Навальный попал в реанимацию, Лукашенко пугает людей войсками НАТО, угрожает церкви и зовет российских журналистов на помощь, Евросоюз не признаёт результаты выборов в Беларуси, вокруг дела Ефремова продолжается цирк, жителю Перми дали срок за «хулиганство» с куклой Путина, в России запретили АУЕ. А тем временем активисты отстояли Куштау, Apple побила мировой рекорд стоимости компании, между «Эппл» и разработчиком «Фортнайта» полыхнул конфликт. Эти и другие новости — в новом ЧП!
-=Уголок спонсора=-
Профессия «Аналитик данных» в SkillFactory: https://clc.am/ej8wzQ 
50% скидки на обучение по промокоду Варламов (до 10.09.2020)
Твиттер Олега Кашина: https://twitter.com/kshn  
Канал Олега Кашина: https://www.youtube.com/channel/UC7GcUuO8Z8OBWvJLtQ4d3Sw    
Инстаграм Лёвы: http://instagram.com/levik  
Блог Лёвы: https://levik.blog 
«Российские спутники» оказались обычным квадрокоптером. Расследование: https://citeam.org/belorussian-mod-statement/ 
Что произошло на этой неделе:
Навальный в коме: его отравили? | Пётр Верзилов о своём отравлении в 2018 году и его последствиях
https://youtu.be/279WUaMoRfc 
Гродно — самый протестный и свободный город Беларуси
https://youtu.be/Gs5PWGKLB9o 
Общенациональная забастовка в Беларуси: рабочие заводов и провластные журналисты против Лукашенко
https://youtu.be/gJaWxqw4wMo 
Народный гнев: как белорусы общаются с Лукашенко и мэрами городов
https://youtu.be/XjZn91kZZEY 
Если хотите сделать наши города лучше, присоединяйтесь к нашему общественному движению! Есть чаты по всей стране, регистрируйтесь в вашем городе: https://vrlmv.com/city4people
Купить книгу 100 советов мэру: https://vrlmv.com/100
Поддержать фонд «Внимание»: https://fondvnimanie.ru/donate
Станьте спонсором канала, и вы получите доступ к эксклюзивным бонусам. Подробнее: https://www.youtube.com/channel/UC101o-vQ2iOj9vr00JUlyKw/join
Для тех, кто хочет помочь с субтитрами или переводом этого ролика: https://goo.gl/Tcv863 
___
Канал для стримов: https://www.youtube.com/channel/UChccvlH7O3ch8cfc221rAXA
Сайт: https://varlamov.ru/
Телеграм-канал: https://t.me/varlamov
Новостной телеграм-канал: https://t.me/varlamov_news
Инстаграм: https://instagram.com/varlamov/
Твиттер: https://twitter.com/varlamov/
ВК: https://vk.com/varlamov
Фейсбук: https://facebook.com/varlamov/
Вайбер: https://vrlmv.com/viber
Подкасты:
Apple Podcasts: https://vrlmv.com/podcastapple
Яндекс.Музыка: https://vrlmv.com/podcastyandex
Google Podcasts: https://vrlmv.com/podcastgoogle
Вконтакте: https://vrlmv.com/podcastvk
SoundCloud: https://vrlmv.com/podcastsc
Mixcloud: https://vrlmv.com/podcastmixcloud
Anchor: https://vrlmv.com/podcastanchor
Предложения по поводу коллабораций, развития канала и сотрудничеству (кроме рекламы): mayavolf@varlamov.ru
Реклама: reklama@varlamov.me
00:00 Вступление
00:15 Навальный в коме
16:29 Комментарий Кашина
18:27 Победа Куштау
22:06 Позорище РЖД
24:48 Дело Ефремова
27:56 Перчаточно-масочный цирк
32:02 Что происходит в Беларуси
49:16 Жезл истины настиг чиновника
51:55 В России запретили АУЕ
55:33 Срок за куклу Путина
57:02 Эппл против Фортнайта
01:02:22 Рекорд Apple
01:02:44 Включение из США
01:08:06 Кир об отпуске
01:08:44 В Китае запретили редактор
01:09:18 Включение из Китая
01:15:05 Особый путь России
01:16:50 Хватит издеваться над людьми!
01:19:01 Автобыдло против велополосы
01:22:54 Российский iPhone на колесах
01:26:33 Маленькая радость в Ростове-на-Дону 
01:27:12 Грустно за Уфу
01:30:07 Лукашенко пугает войсками НАТО
01:31:08 Заключение</t>
  </si>
  <si>
    <t>https://www.youtube.com/watch?v=enRlWWHEoiU</t>
  </si>
  <si>
    <t>Мексика / Горячие точки Нарковойны Мафии / Как Люди Живут / The Люди</t>
  </si>
  <si>
    <t>1H22M5S</t>
  </si>
  <si>
    <t>22m05</t>
  </si>
  <si>
    <t>['мексика', 'мексиканец', 'наркобароны', 'картель', 'мексика отдых', 'жизнь в мексике', 'мафия', 'mexico', 'путешествия', 'туристы', 'кактус', 'орёл и решка', 'настя ивлеева', 'текила', 'наркомафия', 'мексиканские наркокартели', 'наркокартели', 'наркобарон', 'наркотики', 'войны наркомафии', 'путешествие', 'cancun', 'мехико', 'путешествие в мексику', 'путешествие по мексике', 'как люди живут', 'антон лядов', 'the люди', 'северная корея', 'венесуэла', 'опасная мексика', 'лядов', 'как живут люди', 'нарковойны', 'тепито', 'нарко', 'нарко мексика', 'нарко мексика сериал', 'narcos']</t>
  </si>
  <si>
    <t>Оформить кредитную карту "100 дней без процентов" в Альфа-Банке: https://alfa.link/hr5D
Профессия Data Scientist в SkillFactory: https://clc.am/RscG7Q
45% скидки на обучение по промокоду Лядов до 31.08 - 45%, с 1.09 до 1.10 - 35%
Хотите поехать со мной в закрытый атомный город? Участвуйте в конкурсе "АТОМ РЯДОМ" https://atomryadom.ru/index/?utm_source=star&amp;utm_medium=sender&amp;utm_campaign=lyadov
Мексика - это страна где полицейские ездят по городу с развернутыми пулеметными установками - всегда наготове, потому что на соседних улицах в кузовах пикапов прячутся отморозки - вышибалы наркокартелей.
Заедем на территорию к реальным головорезам. Главари наркокартелей, которые чтобы пересчитать кэш за проданный товар, взвешивают фуры с купюрами на весах, потому что так тупо быстрее, чем в счетных машинках. В некоторых регионах они не просто контролируют точку на рынке, или какую-то улицу. Под их контролем уже даже не кварталы, а деревни, поселки и города. 
Я понятия не имел, что это путешествие окажется одним из самых безумных во всей моей жизни. Дело в том, что сейчас в Мексике невероятный новый виток нарковойн. Такого количества убийств, как в прошлом году, не было с 97 года. 
00:00 - Вступление
03:25 - Мексика - родина наркокартелей
08:45 - Как добраться до Мексики когда не летают самолеты
12:10 - Дело исчезнувших 40 студентов
24:19 - Тепито - самый опасный район Мехико
35:56 - Интервью с дилером
42:26 - Современная и Богатая Мексика
45:56 - Тестируем деликатесы Мексики (Гусеницы, Клопы)
50:44 - Улицы Мехико
52:26 - Продолжение интервью с дилером
53:59 - Как люди живут в Мехико
58:42 - Дилер о том как сел первый раз
1:02:55 - Рассказ бывшего наркокурьера, отсидевшего 5 лет
1:04:19 - Мехико самый большой город Северной Америки
1:13:14 - Историческая справка о формировании мексиканских наркокартелей
1:21:19 - Смотрите в следующей серии
#мексика #антонлядов #theлюди
Мои предыдущие поездки:
Северная Корея - ч1 https://youtu.be/ZpUKJ6-LMI8, ч2  https://youtu.be/M1LclZKwuxo
Венесуэла - ч1 https://youtu.be/hCMyf2ri0is ч2 https://youtu.be/chrOu6ic6XM
Китай - https://youtu.be/QO4-Txvs5sE
Дубай - ч1  https://youtu.be/bD9hyqx-BMk ч2 https://youtu.be/1nBR2DtfCu8
Подпишись на канал, чтобы не пропустить следующий выпуск https://www.youtube.com/channel/UCwPzq5yQwczLmivBX8zq7Mw?sub_confirmation=1 
Instagram Антона Лядова: https://instagram.com/anton.lyadov
VK Антона Лядова: https://vk.com/id2733742
Поддержать The Люди рублем: https://money.yandex.ru/to/410018668361180
Paypal: agerzen@gmail.com</t>
  </si>
  <si>
    <t>Лядов</t>
  </si>
  <si>
    <t>https://www.youtube.com/watch?v=JJlKPi5ewZQ</t>
  </si>
  <si>
    <t>Я СДЕЛАЛ НЕ ИГРУ НА UNITY :3</t>
  </si>
  <si>
    <t>9M20S</t>
  </si>
  <si>
    <t>05m40</t>
  </si>
  <si>
    <t>['unity', 'сделал игру', 'разработка игр', 'дино', '3d', 'webgl', 'android', 'ios', 'приложения', 'для новичка', 'с нуля', 'создание игры', 'не игра', 'хауди хо']</t>
  </si>
  <si>
    <t>Как любому новичку создать Android приложение на Unity.
Небольшой эксперимент + разбор полетов.
😀 Курс «Android-разработчик» в SkillFactory: https://clc.to/e2YtkQ
===
45% скидки на обучение по промокоду Хауди Хо (до 30.09.2020)
🔵 Наш TELEGRAM: https://t.me/howdyho_official
Наш ВК: https://www.vk.com/howdyho_net
Сотрудничество https://vk.com/topic-84392011_33285530
💗 Музыка предоставлена YouTube Audio Library.</t>
  </si>
  <si>
    <t>https://www.youtube.com/watch?v=GSxhvl4UbIA</t>
  </si>
  <si>
    <t>План Лукашенко // Отравление Навального // Новый Бэтмен и другие анонсы DC // Круиз Мустай Карим</t>
  </si>
  <si>
    <t>02m57</t>
  </si>
  <si>
    <t>['Руслан Усачев', 'usachevshow', 'Руслан', 'Усачев', 'юмор', 'usachevtoday', 'новости россии', 'новости', 'событие', 'актуальные новости', 'россия 2020', 'навальный', 'алексей навальный', 'навальный live', 'навальный в коме', 'фбк', 'навальный отравлен', 'навальный кома', 'отравление', 'лукашенко автомат', 'николай лукашенко', 'беларусь', 'лукашенко', 'протесты беларусь', 'выборы в беларуси', 'тихановская', 'мустай карим', 'круиз', 'речной круиз', 'бэтмен', 'роберт паттинсон', 'бэтмен 2021', 'владивосток', 'dc fandome', 'отряд самоубийц', 'джеймс ганн']</t>
  </si>
  <si>
    <t>🔥Профессия «Python для веб-разработки» в SkillFactory: https://clc.to/eSFaEA 
📰 #Новости в этом эпизоде:
0:00 - Вступление #UsachevToday
0:32 - Лукашенко с автоматом разгоняет протесты в Беларуси
2:44 - Курсы от SkillFactory
3:59 - Новый поворот в деле Михаила Ефремова
4:06 - Отравление Навального. Кома и эвакуация в Германию
6:04 - Презентация DC Fandome - Бэтмен, Отряд Самоубий и Чудо-Женщина 1984
8:18 - Фейковые превью - https://vk.com/fakepreview
9:01 - Круизное судно "Мустай Карим" пропало с радаров
👕 ОФИЦИАЛЬНЫЙ МЕРЧ
https://vk.cc/9x8cxQ
👁‍🗨 ПОДПИСЫВАЙТЕСЬ НА СОЦИАЛЬНЫЕ СЕТИ
Telegram https://teleg.run/usachevruslan
Вконтакте  http://vk.com/UsachevRuslan
Instagram  http://instagram.com/UsachevRuslan
Twitter  http://twitter.com/RuslanUsachev
📧 ПОЧТА ДЛЯ СВЯЗИ:
UsachevShow@gmail.com</t>
  </si>
  <si>
    <t>https://www.youtube.com/watch?v=bKuIQW1xRRw</t>
  </si>
  <si>
    <t>О поиске себя, образовании и работе в SMM | Чем я занимаюсь сейчас? Ответы на ваши вопросы</t>
  </si>
  <si>
    <t>47M20S</t>
  </si>
  <si>
    <t>Обучение в Contented: https://clc.to/f0g8Cw 
45% скидки по промокоду Марианна (до 31.08.2020)
Кто такие мультпотенциалы https://www.youtube.com/watch?v=gcNeZJkStYM&amp;t=58s
Про создание My Special Planner https://www.youtube.com/watch?v=Jm_64w5yJZM&amp;t=659s
Видео сразу после того, как я устроилась в агенство https://www.youtube.com/watch?v=iwaL2lQT_78&amp;t=750s
Видео сразу после того, как я уволилась из агенства https://www.youtube.com/watch?v=Upbt_fsKIYw&amp;t=84s
Очень созвучное по теме разговор со мной на канале Ellina Daily https://youtu.be/kec0cpyhwqY
Обязательно посмотрите тожн, если тема для вас актуальна! 
Спасибо вам огромное за то, что вы со мной!
Обнимаю ❤️
♡ https://instagram.com/mariannadavtyan/
♡ http://vk.com/mariannadavtyan
Music by frumhere, kevatta - warm feeling - https://thmatc.co/?l=6E2175A3</t>
  </si>
  <si>
    <t>Марианна</t>
  </si>
  <si>
    <t>ТИКТОКЕРАМ ОТРУБИЛИ СВЕТ! FORTNITE против Apple. Плохой пранкер. Рекорд скорости интернета. (НБоД)</t>
  </si>
  <si>
    <t>11M6S</t>
  </si>
  <si>
    <t>02m51</t>
  </si>
  <si>
    <t>['this is хорошо', 'Стас Давыдов', 'и это хорошо', 'это хорошо', 'обзор видео', 'выпуск', 'новый', 'НОВЫЙ', 'новый выпуск', 'лучшее', 'за неделю', 'на ютубе', 'на youtube', 'реакция', 'РЕАКЦИЯ', 'смешное видео', 'приколы', 'угар', 'новости', 'НОВОСТИ', 'Новости', 'события', 'События', 'СОБЫТИЯ', 'стас давыдов', 'this is horosho', 'Fortnite', 'FORTNITE', 'apple', 'iphone', 'appstore', 'unreal engine', 'epic games', 'tiktok', 'tik tok', 'тик ток', 'тикток', 'тик-ток', 'tik-tok', 'США', 'USA', 'ниндзя', 'windows', 'антивирус', 'интернет', 'скорость', 'рекорд']</t>
  </si>
  <si>
    <t>Курс «Java-разработка» в SkillFactory: https://clc.am/QCXo1g 
45% скидки на обучение по промокоду  СТАСИККАРАСИК (до 25.09.2020)
📣Наш Дискорд: https://discord.gg/E4jXY6G 
📣По вопросам сотрудничества: business@vidoe.pro 
📣Instagram: https://www.instagram.com/orangebrained/ 
📣Tik-Tok: https://vm.tiktok.com/s6wvx8/ 
В этом выпуске НБоД ты увидишь #новости про:
00:00 - Ограбление в музее ниндзя
00:59 - Тиктокерам отключили электричество
02:22 - Курсы в SkillFactory
04:29 - Fortnite против Apple и iPhone за 800 000 рублей
06:19 - Серийный обниматель пугал людей COVIDом
07:42 - В Windows запретили отключать антивирус
09:01 - Достигнут новый рекорд скорости интернета
Музыка взята c
https://player.epidemicsound.com/ 
Дополнительные звуки взяты с http://www.freesound.org</t>
  </si>
  <si>
    <t>https://www.youtube.com/watch?v=CWHl2_VGYlY</t>
  </si>
  <si>
    <t>Физика от Побединского</t>
  </si>
  <si>
    <t>Изменить ДНК у себя дома? | DIY-биология</t>
  </si>
  <si>
    <t>23M56S</t>
  </si>
  <si>
    <t>07m51</t>
  </si>
  <si>
    <t>['наука', 'физика', 'математика', 'биология', 'познавательно', 'научпоп', 'популяризация науки', 'генная инженерия']</t>
  </si>
  <si>
    <t>Python для веб-разработки в Скилфэктори - https://clc.to/nyNIbw
-50% по промокоду Побединский до 15.09.2020
Редактирование ДНК человека - технология генной инженерии, ставшая доступной совсем недавно. Но с ее помощью уже удается лечить генетические болезни, создавать генный допинг, который невозможно обнаружить и даже генно-модифицированных людей!
Самое интересное, что эти технологии доступны практически каждому! Что такое DIY-биология, как вирусы помогают биохакерам, какие бывают ГМО-питомцы и можно ли редактировать ДНК у себя на кухне? Обо всем - в выпуске!
Таймкоды:
0:00 ГМО-питомцы
0:57 Введение
2:35 Основные принципы
3:23 Микроиньекция
4:03 Генная пушка
4:50 Элекропорация
5:15 Вирусные вектора
6:21 Биоинформатика
7:51 Нативный Питончик
8:50 Лечение генетических заболеваний
12:29 Генетическая косметология
14:28 Генный допинг
16:44 DIY-биология
19:09 Как выделить ДНК у себя дома?
20:21 Домашний тест на COVID-19
21:21 Будущее биохакеров и генной инженерии
Я в VK: https://vk.com/pobedos
Я в Instagram: https://www.instagram.com/pobedinskiy
Полезные ссылки:
Основы генной инженерии: https://core.ac.uk/download/pdf/75998736.pdf
Подборка интересных творений генной инженерии: https://futurum.today/ru/10-dyvnykh-tvorin-hennoi-inzhenerii/
Наборы для редактирования генома (доставка в Россию под вопросом, но там есть инструкции для многих экспериментов): https://www.the-odin.com/gene-engineering-kits/
Джошуа Зайнер: https://youtu.be/o6A9bbDI6fo?t=1290
Инструкции для некоторых DIY-приборов
ПЦР: https://www.instructables.com/id/Arduino-PCR-thermal-cycler-for-under-85/
Центрифуга: https://youtu.be/5AL76CfIUL8
Спектрометр: https://youtu.be/MgogwcXUIoc
Выделение ДНК из банана:
https://youtu.be/sFD1gUHMYwU
https://youtu.be/nq3raQX2mlA
https://youtu.be/MYBuY5Nvg9s
Красивые анимации, как работает генная инженерия:
Вирусные вектора: https://youtu.be/SUOskEqLpyY
Генная терапия: https://youtu.be/xOQFJJOBGM0
Встраивание генов в ДНК: https://youtu.be/Ik_Pxht1LM0
Комплекс редактирования ДНК CRISPR-Cas9: https://youtu.be/2pp17E4E-O8
И еще: https://youtu.be/4YKFw2KZA5o
Электропорация: https://youtu.be/SzwyTxXRs5M</t>
  </si>
  <si>
    <t>https://www.youtube.com/watch?v=tSGoABZjoL0</t>
  </si>
  <si>
    <t>Мятежный Хабаровск! Почему не стихают протесты на Дальнем Востоке? // А поговорить?..</t>
  </si>
  <si>
    <t>1H52M56S</t>
  </si>
  <si>
    <t>32m15</t>
  </si>
  <si>
    <t>['эксклюзив', 'Ирина шихман', 'вдудь', 'дудь', 'апоговорить', 'собчак', 'осторожно собчак', 'хабаровск', 'протесты в хабаровске', 'хабаровск протесты', 'фургал', 'фургал митинг', 'дегтярев', 'михаил дегтярев', 'дегтярев интервью', 'хабаровск фургал', 'хабаровск новости', 'а поговорить', 'а поговорить хабаровск', 'интервью', 'шихман', 'ирина шихман', 'коррупция', 'хабаровский край', 'я мы фургал', 'я мы сергей фургал', 'шествие в хабаровске', 'митинги в хабаровске', 'протесты в хабаровске сегодня', 'интервью дудя', 'арест фургала', 'дальний восток']</t>
  </si>
  <si>
    <t>Узнайте о программе лояльности «Аэроэкспресс» и купите билет — http://bit.ly/aeroexpress_bonus
Профессия «Аналитик данных» в SkillFactory
50% скидки  https://clc.am/uVhK6g по промокоду А поговорить до  20.09.2020
Эксклюзивная коллекция одежды "А поговорить?" - https://shop.apogovorit.ru
Друзья, мы каким-то невероятным образом ошиблись в титре. Адвоката зовут Алексей Жданов, а не Александр. Просим у Алексея прощения!
Так же Владимир Податев просил нас уточнить, что сегодня он к криминалу отношения не имеет. Он президент МОПД «Единство», Верховный Атаман СКиЗ, член Союза писателей России.
0:00 – Как Хабаровск стал столицей протестов в России?
05:15 – Как выглядит квартира активиста? 
07:46 – Первая реакция на арест Фургала 
08:36 – Михаил Дегтярев пишет письмо Сергею Фургалу
12:04 – Почему первое время не было арестов?
18:34 – Как связаны аресты протестующих и приезд Михаила Дегтярева?
20:35 – Как Фредди Крюгер стал одним из символов протеста?
25:28 – Как сестра Сергея Фургала узнала об аресте?
30:01 – О связях Фургала с криминальными кругами
34:06 – Почему в Хабаровском крае невзлюбили «Единую Россию»?
43:08 – Об итогах второго тура выборов в Хабаровском крае
46:22 – Что сказал Фургал, когда узнал, что одержал победу
48:12 – О Дальневосточной Республике
53:11 – Почему Михаил Дегтярев не вышел к народу?
1:01:12 – Как Михаилу Дегтяреву поступило предложение возглавить Хабаровский край?
1:04:14 – О русской бане
1:16:59 – Михаил Дегтярев – продолжатель идей Сергея Фургала?
1:19:45 – О законности увольнения Фургала
1:25:46 – О содержании Фургала в СИЗО
1:30:51 – Бывший криминальный авторитет – о возможной связи Фургала с криминальным миром
1:36:52 – Об обвинении следствия
1:41:51 – Об интересах Ротенбергов в Хабаровском крае
1:48:15 – Чем закончится история с арестом Сергея Фургала
Ирина Шихман берет эксклюзивные интервью у самых неожиданных гостей! А поговорить?..
НАМ РАССКАЖУТ ВСЕ!
#хабаровск #шихман #апоговорить #интервью
Подпишись на канал https://www.youtube.com/channel/UCp2J7GRxQ36QLqW4ReLLt5g?sub_confirmation=1
Instagram Ирины Шихман: https://www.instagram.com/irinashikhman/
За логотипом и фирменным стилем к Борису Казачкову https://www.instagram.com/boris.kazachkov/</t>
  </si>
  <si>
    <t>20.09.2020</t>
  </si>
  <si>
    <t>https://www.youtube.com/watch?v=NTyGwWrBFO8</t>
  </si>
  <si>
    <t>Церковь и Армия 2020, TikTok, суд, Трамп, Маск и интернет, кто станет новым Китаем | В цепких лапах</t>
  </si>
  <si>
    <t>16M19S</t>
  </si>
  <si>
    <t>10m30</t>
  </si>
  <si>
    <t>50% скидка на обучение по коду OPER! Дверь в мир больших зарплат: https://oper.ru/follow/skill0820_2 | Военные защищенные смартфоны AGM – со скидкой только до 28 августа: https://oper.ru/follow/agm0820
В этом выпуске:
- Какую скорость показал космический интернет Starlink. 
- Камуфляж для попов и дроны на выставке Армия 2020.
- Сколько прослужит атомная батарейка.
- Спасение Тик Ток – дело рук самих тиктокеров.
- А также - как планируют придушить промышленность Китая.
Аудиоверсия: https://oper.ru/video/audio/v_lapah_skillfactory.mp3
#Гоблин #Apple #Starlink #Goblin #TikTok #Skillfactory #AGM #Samsung
Сайт Тупичок Гоблина: https://oper.ru
Стань спонсором канала: https://www.youtube.com/channel/UCWnNKC1wrH_NXAXc5bhbFnA/join
Канал в Яндекс.Эфире: https://clck.ru/PG8CU
Канал в Telegram: https://t.me/oper_goblin
Гоблин в Twitter: https://twitter.com/goblin_oper
Гоблин Вконтакте: https://vk.com/goblin
Гоблин в Instagram: https://www.instagram.com/goblin_oper/
Гоблин в Facebook: https://goo.gl/GK13pD
Группа Вконтакте: https://vk.com/goblin_oper_ru</t>
  </si>
  <si>
    <t>OPER</t>
  </si>
  <si>
    <t>Marvel/DC: Geek Movies</t>
  </si>
  <si>
    <t>Отряд Самоубийц - разбор трейлера. Все 17 персонажей известны!</t>
  </si>
  <si>
    <t>12M18S</t>
  </si>
  <si>
    <t>02m20</t>
  </si>
  <si>
    <t>['Marvel/DC', 'комиксы', 'фильмы', 'Марвел', 'ДС', 'обзор', 'герой', 'Супергерой', 'geek', 'movies', 'гик мувис', 'Отряд Самоубийц', 'DC Fandome', 'Бэтмен', 'Лига Справедливости Зака Снайдера', 'Джеймс Ганн', 'Снайдеркат']</t>
  </si>
  <si>
    <t>Разбработчик игр на Unity - https://clc.am/ewiNgQ
-45% на обучение по промокоду Geek Movies
Наш второй канал: НеСпойлер - https://www.youtube.com/channel/UCBIcWL0XCHkpCzdyDLaDILA
Наш Инстаграм - https://www.instagram.com/marvel_ru/
Наш паблос -  https://vk.com/marvel_dc
Еще один наш паблос - https://vk.com/hkcomics
Наш канал в телеграме - https://t.me/joinchat/AAAAAEBFB2_CUEX4NnL0Pg
РЕКЛАМА video@paprika.media
Саундтрек: KharatianMusic – Infinity War</t>
  </si>
  <si>
    <t>Geek Movies</t>
  </si>
  <si>
    <t>Сделал Ботов на НЕЙРОСЕТЯХ и Заставил их Сражаться</t>
  </si>
  <si>
    <t>33M23S</t>
  </si>
  <si>
    <t>13m50</t>
  </si>
  <si>
    <t>['Нейросети', 'Машинное обучение', 'Боты на нейросетях', 'Машинное обучение в играх', 'Нейросети для ботов', 'deep learning', 'machine learning', 'neural network', '3d шутер на c++', 'Как написать свою игру?', 'Нейросеть для ботов кс', 'Искусственный интеллект', 'Алгоритм для ботов', 'Генетический алгоритм', 'Generic algorithm', 'скрешивание нейросетей', 'Естественный отбор нейросетей', 'Алгоритм естественного отбора', 'pseudo-3d', '3d графика', '3d движок', 'vectozavr', 'Пишем игру', 'gamedev', 'геймдев', 'ray-cast']</t>
  </si>
  <si>
    <t>#Vectozavr #Gamedev #Programming 
«Data Science» в SkillFactory — рассчитайте, сколько бы вы зарабатывали, как Data-scientist: https://clc.am/u-QhgA
50% скидки на обучение по промокоду Vectozavr (до 30.09.2020)
Помочь денежкой: https://www.donationalerts.com/r/vectozavr
tg: @vectozavr
inst: https://www.instagram.com/vectozavr
vk: https://vk.com/vectozavr
patreon: https://www.patreon.com/vectozavr
Игра: https://github.com/vectozavr/pseudo3DEngine
Моя статья про нейросети: http://ilinblog.ru/article.php?id_article=40
Тайм коды:
Сегодня я расскажу, о том, как я добавил систему бонусов в свою 3D игру, сделал большую и интересную карту для сражений и реализовал ботов, которых заставил сражаться друг с другом. Приятного просмотра!
Для тех, кто не смотрел, вкратце расскажу, что было сделано. Сначала я подключил SFML и научился рисовать простые двумерные примитивы. После этого я сделал двумерную карту, добавил игрока и сделал управление. С помощью рейкастинга я добился эффекта третьего измерения. То есть зная расстояние до объекта в данном направлении, можно нарисовать препятствия разной высоты. При этом будет создаваться иллюзия третьего измерения.
После этого я добавил текстуры, оружие, зеркала, звуки, обработку столкновений и онлайн. Про все это вы сможете посмотреть у меня на канале, если вам это интересно. 
Первым делом я решил сделать новую, большую и просторную карту. 
Карту можно делать в любом 3D редакторе, а потом экспортировать графику как .obj файл. Так обычно и делают, когда пишут игры. Я буду использовать Cinema4D. Нет никакой разницы, какой именно редактор трёхмерной графики вы будите использовать, ведь формат .obj файлов унифицирован.
Я подумал, что раз у нас есть прыжок, то логично было бы сделать его очень большим. Для этого нужно подготовить движок к тому, чтобы можно было перепрыгивать через стены и правильно обрабатывать стрельбу в воздухе.
По ходу того, как я писал движок, со мной связался подписчик, который загорелся желанием запустить мою игру на linux’e и эльбрусе. Дмитрий смог запустить движок, но проблема была в том, что игра сильно тормозила. Так как вся математика производится на процессоре, появилась идея воспользоваться мульти поточностью и распараллелить вычисления равномерно на все ядра, ведь практически все современные процессоры имеют более одного ядра.
Изначально я думал написать какой-нибудь простой алгоритм для бота, но проблема в том, что простой алгоритм будет слишком глупым, а сложный не понятно, как реализовать. И тогда почти сразу же мне пришла гениальная идея: а что, если сделать нейросеть для ботов, которая будет обучаться естественным отбором, играя сама с собой. Это действительно интересно!
В сети я нашел несколько статей, посвященных обучению нейросетей специально для этих целей. Но эти статьи требовали достаточно высокого уровня владения материалом. Так же нужно понимать, что настоящий 3d шутер отличается от моей игры хотя бы тем, что у меня все происходит в 2D, а значит и процесс обучения будет гораздо проще.
Я решил, что самым простым вариантом будет использовать генетический алгоритм, основанный на естественном отборе.
После 2х тысяч поколений счет вышел на постоянную величину и дальше боты развиваться не хотели. После 6-ти тысячного поколения был небольшой рост до 9-ти тысячного поколения, но дальше, сколько я не обучал сеть, роста больше не было.</t>
  </si>
  <si>
    <t>https://www.youtube.com/watch?v=cnJ2GKQN-28</t>
  </si>
  <si>
    <t>Как МЕРТВЕЦЫ и ИНЖЕНЕРЫ спасали жизни.</t>
  </si>
  <si>
    <t>1H22M19S</t>
  </si>
  <si>
    <t>04m15</t>
  </si>
  <si>
    <t>['асафьев', 'стас', 'картавые истории', 'документальный', 'фильм', 'безопасность', 'автомобили', 'авто', 'шевроле', 'форд', 'gm', 'chevrolet', 'ford', 'volvo', 'краш-тест', 'ремень безопасности', 'мерседес', 'mercedes', 'srs', 'airbag', 'подушка безопасности', 'бела барени', 'bela barenyi', 'benz', 'nils bolin', 'нильс болин', 'ральф нейдер', 'ralph nader', 'iihs', 'nhtsa', 'euroncap', 'adac', 'arcap', 'евронкап', 'аркап', 'нами', 'гибдд']</t>
  </si>
  <si>
    <t>#КартавыеИстории
Профессия Data Scientist в SkillFactory: https://clc.am/0hubNQ
45% скидки на обучение по промокоду Асафьев  до 31.09 - 45%, с 1.09 до 1.10 - 35%
______
«Автопрагмат» — поможем быстро и безопасно подобрать автомобиль с пробегом. https://vk.cc/aav6Jv
______
Автоподбор в Москве и Московской области:
Тел. +7(495)120-17-38
Email: asafev.zakaz@mail.ru
Автоподбор в Санкт-Петербурге и области
Тел. +7(960)239-26-27
VK — http://vk.com/id4076586
______
Компания «Автопрагмат» осуществляет полный спектр услуг по автоподбору: выездная диагностика, специалист на день, подбор авто под ключ. 
Предоставляем юридическую гарантию и берем на себя полное сопровождение клиента на всех этапах подбора. 
Диагностика при автоподборе включает в себя:
Проверку автомобиля на юридическую чистоту по всем доступным базам;
Подтверждение сервисной истории автомобиля;
Проверку кузова и ЛКП на предмет дефектов и качество ремонта;
Проверку всех маркировок и VIN-номеров;
Проверку комплектности автомобиля; 
Компьютерную диагностику, включающую в себя проверку пробега, КПП/ДВС/SRS и общий компьютерный опрос всех ЭБУ. 
Тест-драйв рассматриваемого автомобиля для выявления отклонений в работе рулевого управления, КПП/ДВС, подвески
Анализ обоснованности стоимости автомобиля
Связаться с нами:
Паблик ВК: https://vk.cc/aav6Jv
Инстаграм: https://www.instagram.com/autopragmat/
Сайт: http://www.autopragmat.ru
________
Асафьев Стас в социальных сетях:
VK: https://vk.com/stasasafyev
Instagram: https://www.instagram.com/asafevstas/
ПО ВОПРОСАМ РАЗМЕЩЕНИЯ РЕКЛАМЫ — reklama@autopragmat.ru
_________
Таймкоды: 
00:00 Вступление
07:39 Глава 1. Первооткрыватели смерти на дороге
14:38 Глава 2. Первые попытки
20:15 Глава 3. Биомеханика
24:02 Глава 4. Кадавры, церковь, животные и зоозащитники
33:18 Глава 5. Отец пассивной безопасности
43:02 Глава 6. Патент US 3 043 625
55:55 Глава 7. Книга, изменившая мир
1:07:02 Глава 8. 72 секунды, объясняющие всё
1:14:22 Глава 9. Вспомни
__________
https://youtu.be/cnJ2GKQN-28</t>
  </si>
  <si>
    <t>31.09.2020</t>
  </si>
  <si>
    <t>https://www.youtube.com/watch?v=lAvCG8dYtqM</t>
  </si>
  <si>
    <t>Плавучий магазин Apple | Первое видео Samsung Galaxy Z Fold 2 и другие новости</t>
  </si>
  <si>
    <t>['кикобзор', 'кик', 'обзор', 'kik', 'obzor', 'kikobzor', 'новости', 'дайджест', 'техника', 'наука', 'смартфон', 'apple', 'samsung', 'xiaomi', 'google', 'android', 'ios', 'tesla', 'elon', 'musk', 'техноновости', 'apple магазин', 'магазин apple на воде', 'apple store сингапур', 'тесла', 'galaxy fold 2', 'z fold 2', 'samsung fold', 'сгибаемый смартфон', 'гэлэкси', 'мех', 'механизированный экзоскелет', 'mech', 'экзоскелет будущего']</t>
  </si>
  <si>
    <t>Какой вы программист? Пройдите тест в SkillFactory: https://clc.am/e-ug3w 
Определите ваш оптимальный язык программирования и получите 50% скидки (до 25.09.20)
Инстаграм: https://www.instagram.com/kikobzor
Телега с быстрыми новостями: https://t.me/kikobzor
Ролик содержит рекламную интеграцию
Реклама и сотрудничество: info@kikobzor.com
#Apple #GalaxyFold #Tesla</t>
  </si>
  <si>
    <t>https://www.youtube.com/watch?v=rwdsP0QnTiQ</t>
  </si>
  <si>
    <t>24 ЧАСА ЧТЕНИЯ🔥 | 1270 СТРАНИЦ: Мара и Морок, АТЛАНТ РАСПРАВИЛ ПЛЕЧИ и не только!📚</t>
  </si>
  <si>
    <t>41M26S</t>
  </si>
  <si>
    <t>03m51</t>
  </si>
  <si>
    <t>['24 часа чтения', 'Рита - Маргарита', 'Мара и морок', 'Атлант расправил плечи', 'книги', 'Саморазвитие по Толстому', 'книжный блог', 'буктьюб', 'принцесса ватикана', 'что почитать', 'лучшие книги', 'лучшие книги 2020', 'книги для подростков', 'топ 100 книг']</t>
  </si>
  <si>
    <t>Профессия «Графический дизайнер» в Contented →https://clc.am/g43zUA
↳ПРОМОКОД «Рита Маргарита» на скидку 45% 🔎
Это видео о том, как я хотела создать интересный контент для канала, а наткнулась на четыре потрясающие книги🤔 Приятного просмотра!🌸
0:00 - Ну, что мы читаем сегодня?
3:49 - "Мара и Морок"
16:24 - "Саморазвитие по Толстому. Жизненные уроки из 11 произведений русских классиков"
24:11 - "Атлант расправил плечи", 
34:47 - "Принцесса Ватикана"
Затариваюсь книгами здесь:
Читай-город: https://goo.gl/AL3TGC 
Book24: https://goo.gl/L2mvn4
Лабиринт: https://goo.gl/Bk2hnL
📚Книги, упомянутые в видео (с таймкодами): 📚
Л. Арден - «Мара и Морок»
Читай-город: https://bit.ly/3hBAnSQ
Book24: https://bit.ly/3gUJZrf
Лабиринт: https://bit.ly/31NZefw
Буквоед: https://bit.ly/2ExlDWN
В. Гроскоп - «Саморазвитие по Толстому. Жизненные уроки из 11 произведений русских классиков»
Читай-город: https://bit.ly/2Qt9ch9
Лабиринт: https://bit.ly/3iBFceY
Буквоед: https://bit.ly/3gBJMIO
А. Рэнд - «Атлант расправил плечи» (здесь все три тома)
Читай-город: https://bit.ly/3loSCx5
Book24: https://bit.ly/2QCedDT
Буквоед: https://bit.ly/3gAZEey
К. У. Гортнер - «Принцесса Ватикана. Роман о Лукреции Борджиа»
Читай-город: https://bit.ly/31xLjuY
Буквоед: https://bit.ly/3louwCt
При ЛЮБОМ Вашем заказе по этим ссылкам я получаю крохотный бонус на новые книжки, поэтому огромное спасибо!:3
Жду Ваших комментариев, особенно по поводу "Атланта расправил плечи", мне так и хочется его с кем-то обсудить!!
Это видео заряжено на хорошее настроение, так что наслаждайтесь!:3
Мои социальные сети:
Инстаграм: https://www.instagram.com/mvoronyak_/
Лайвлиб: https://www.livelib.ru/reader/Rita-Margarita
#ритамаргарита #24часачтения</t>
  </si>
  <si>
    <t>Рита Маргарита</t>
  </si>
  <si>
    <t>Что, если бы вы стали Охотником за головами на один день?</t>
  </si>
  <si>
    <t>00m23</t>
  </si>
  <si>
    <t>['Что если', 'Что если бы вы стали', 'Другая История', 'Охотники за головами', 'Ковбои', 'Шериф', 'История Сша', 'жизнь охотника за головами']</t>
  </si>
  <si>
    <t>Курс «iOS-разработчик с нуля» в SkillFactory: https://clc.am/x7HBZw
45% скидки на обучение по промокоду  Другая История  (до 25.09.2020)</t>
  </si>
  <si>
    <t>https://www.youtube.com/watch?v=A8gK206VLo8</t>
  </si>
  <si>
    <t>Курс доллара в сентябре 2020: прогнозы и перспективы рубля / Новые санкции и политика ФРС</t>
  </si>
  <si>
    <t>15M24S</t>
  </si>
  <si>
    <t>04m05</t>
  </si>
  <si>
    <t>['доллар', 'сентябрь 2020', 'осень 2020', 'август 2020', 'прогноз доллара', 'курс доллара', 'прогноз курса доллара', 'доллар прогноз', 'рубля', 'курс рубля', 'прогноз курса рубля', 'рубль прогноз', 'доллар 2020', 'рубль 2020', 'валюта', 'евро', 'курс евро', 'прогнозы 2020', 'валютный рынок', 'forex', 'курс валюты', 'прогноз валюты', 'что будет с доларом', 'куда пойдет доллар', 'стоит ли покупать доллары', 'швейцарский франк', 'японская иена', 'золото', 'фрс', 'федеральная резервная система', 'investfuture', 'кира юхтенко', 'инвест фьюче']</t>
  </si>
  <si>
    <t>«Data Science» в SkillFactory — рассчитайте, сколько бы вы зарабатывали, как Data-scientist: https://clc.am/XvIz1w 
50% скидки на обучение по промокоду IF (до 30.09.2020)
Что будет с курсом доллара к рублю в сентябре 2020 года? Каковы перспективы рубля и есть ли риски новых санкций? Как изменение риторики Федеральной резервной системы влияет на курс доллара в мире и в России? Обсуждаем главные новости и перспективы валютного рынка на осень 2020.
Экономика и инвестиции - последние новости на сайте InvestFuture: https://investfuture.ru/
Таймкоды из видео:
00:00 Доллар США
03:16 Евро
06:18 Рубль
11:29 Защитные валюты
12:52 Рисковые валюты
13:45 Резюме
Контакты:
Мы в Телеграм (@InvestFuture) - https://t.me/investfuture
Мы ВК - https://clck.ru/G8yn4
Мы в Facebook - https://clck.ru/G8yn8
Кира Юхтенко в инстаграм - https://clck.ru/G8ynM
По вопросам сотрудничества: info@investfuture.ru
Подписаться на канал - https://goo.gl/qTRmG8
Поддержать канал: https://clck.ru/MFJmX
Полезные видео:
1) С чего начать инвестиции: https://youtu.be/XKkJ0sCOw44
2) Что такое ИИС: https://youtu.be/2nufZlCRTMU
3) Что такое ОФЗ: https://youtu.be/MEXrTXtQQ-E
4) Что такое ETF: https://youtu.be/FuBdDzvweDc
5) Чем опасны кредиты: https://youtu.be/cQhSRQI5p60
6) Топ-20 книг по финансам: https://youtu.be/sazgUfgNESQ</t>
  </si>
  <si>
    <t>IF</t>
  </si>
  <si>
    <t>НеСпойлер</t>
  </si>
  <si>
    <t>Довод - обзор без спойлеров. У Нолана получилось?</t>
  </si>
  <si>
    <t>11M29S</t>
  </si>
  <si>
    <t>['Довод', 'Довод обзор', 'Довод разбор', 'Довод отзывы', 'Довод оценки', 'Довод Нолан', 'Кристофер Нолан', 'Довод фильм', 'Довод концовка', 'Довод сюжет', 'Неспойлер']</t>
  </si>
  <si>
    <t>Профессия «Web-дизайнер» в онлайн-школе дизайна Contented: https://clc.am/OcG1Rw
-45% скидки на обучение по промокоду не спойлер (до 30.09.2020)
Наш паблик - https://vk.com/marvel_dc
Реклама и сотрудничество video@paprika.media</t>
  </si>
  <si>
    <t>https://www.youtube.com/watch?v=g61G8H6euLQ</t>
  </si>
  <si>
    <t>Путин проехался за рулем Aurus | Краш-тест KIA Seltos | «Русский Прадо» снабдят турбиной</t>
  </si>
  <si>
    <t>September</t>
  </si>
  <si>
    <t>32M45S</t>
  </si>
  <si>
    <t>09m43</t>
  </si>
  <si>
    <t>['Асафьев', 'Стас', 'Автопрагмат', 'Подбор авто', 'Выездная диагностика', 'Новости', 'Автоновости', 'Автоньюс', 'ДТП', 'хотхэтч', 'Исторический ролик', 'Русский прадо', 'Русский prado', 'UAZ', 'УАЗ', 'Патриот', 'Patriot', 'Land Cruiser', 'Toyota', 'Тойота', 'Ленд крузер', 'Турбо', 'ЗМЗ', 'минтранс', 'аварии', 'IIHS', 'KIA', 'Seltos', 'Киа', 'Селтос', 'Хендай', 'Hyundai', 'Rolls-Royce', 'Роллс ройс', 'универсал', 'Ghost', 'Тесла', 'Илон Маск', 'Tesla', 'Пайкс пик', 'Model 3', 'Штраф пдд', 'ВВП', 'Путин', 'Владимир Владимирович', 'Таврида', 'Aurus', 'Аурус', 'За рулем', 'Автовзгляд', 'Заправка', '95', '92', 'Бензин']</t>
  </si>
  <si>
    <t>Какой вы программист? Пройдите тест в SkillFactory: 
https://clc.am/0P7GqA
Определите ваш оптимальный язык программирования и получите 50% скидки (до 25.09.20)
Таймкоды: 
00:00 У нас будет стрим! 
01:58 ДТП и комментарии 
09:41 Про самый полезный тест 
11:24 Двигатели для «русского Прадо» от УАЗ рассекречены на фото. Один из них с турбонаддувом
14:06 У нетрезвых женщин шанс пострадать в ДТП выше, чем у мужчин, выяснили учёные
15:27 Получить высший балл за безопасность кроссоверу Kia Seltos помешали… фары
17:34 Таинственный универсал Rolls-Royce рассекречен — и это не Rolls-Royce
19:46 В этом году в Пайкс-Пик гоняются три Tesla Model 3. И одну уже разбили
21:27 В Эстонии за превышение скорости заставят 45 минут стоять на обочине
23:47 Путин проехал по новой трассе «Таврида» в Крыму за рулем Aurus
26:42 Что случится с машиной, если смешать бензин с разным октановым числом
31:55 Послевкусие 
______
Предложить авто на обзор — semyonov@autopragmat.ru
______
Автоподбор в Москве и Московской области:
Тел. +7 (495) 120-17-38
Email: asafev.zakaz@mail.ru
Автоподбор в Санкт-Петербурге и области
Тел. +7(960)239-26-27
VK — http://vk.com/id4076586
______
Компания «Автопрагмат» осуществляет полный спектр услуг по автоподбору: выездная диагностика, специалист на день, подбор авто под ключ. 
Предоставляем юридическую гарантию и берем на себя полное сопровождение клиента на всех этапах подбора. 
Диагностика при автоподборе включает в себя:
Проверку автомобиля на юридическую чистоту по всем доступным базам;
Подтверждение сервисной истории автомобиля;
Проверку кузова и ЛКП на предмет дефектов и качество ремонта;
Проверку всех маркировок и VIN-номеров;
Проверку комплектности автомобиля; 
Компьютерную диагностику, включающую в себя проверку пробега, КПП/ДВС/SRS и общий компьютерный опрос всех ЭБУ. 
Тест-драйв рассматриваемого автомобиля для выявления отклонений в работе рулевого управления, КПП/ДВС, подвески
Анализ обоснованности стоимости автомобиля
Связаться с нами:
Паблик ВК: https://vk.com/autopragmat
Инстаграм: https://www.instagram.com/autopragmat/
Сайт: http://www.autopragmat.ru
________
Асафьев Стас в социальных сетях:
VK: https://vk.com/stasasafyev
Instagram: https://www.instagram.com/asafevstas/
ПО ВОПРОСАМ РАЗМЕЩЕНИЯ РЕКЛАМЫ — reklama@autopragmat.ru</t>
  </si>
  <si>
    <t>Не шарю!</t>
  </si>
  <si>
    <t>ДЁШЕВО, НЕ СТЫДНО и по красоте!</t>
  </si>
  <si>
    <t>11M47S</t>
  </si>
  <si>
    <t>01m18</t>
  </si>
  <si>
    <t>['смартфон', 'обзор', 'гаджеты', 'техноблог', 'wylsacom', 'andro news', 'кик обзор', 'itpedia', 'шевцов', 'алексей шевцов', '808', 'чудо техники', 'ай как просто', 'ай как просто 2', 'шевцов itpedia', 'кикобзор', 'andro news 2', 'не шарю', 'смарт часы', 'часы', 'часы сяоми', 'haylou solar smartwatch', 'Xiaomi', 'Xiaomi Watch', 'SmartWatch', 'Haylou', 'кик', 'техника', 'розеткед', 'xiaomi watch', 'apple watch', 'умные часы xiaomi', 'умные часы до 2000', 'айтипедия', 'часы xiaomi', 'распаковка двапаковка', 'илья распаковка', 'часы с алиэкспрес']</t>
  </si>
  <si>
    <t>Профессия Data Scientist в Скилфэктори — https://clc.am/NO3a_g
Скидка АЖ  45% по промокоду "Не Шарю" до 01.10.2020.
 Я люблю наступать на грабли,  поэтому заказал ВТОРЫЕ смарт-часы от партнёра Xiaomi — Haylou. Приятного просмотра! 
Условия! 
1) Подписка на канал. — https://www.youtube.com/c/Нешарю 
 (И обязательно открой профиль, чтобы я мог проверить подписки.)
2) Комментарий с контактом, лучше всего ВК айди.
3) Лайк ))) проверять его не буду, просто мне будет приятно)) 
Итоги в прямом эфире в моей инстаграммме — https://instagram.com/pashasabramov
Тут короче телега — https://teleg.run/nesharu
Тут VK – https://vk.com/abramovps
А тут инста —https://instagram.com/pashasabramov
Открыт для коммерческих предложений:  nesharu.commercial@gmail.com
На случай щедрой души : https://money.yandex.ru/to/410016523164567
#Xiaomi #Haylou #HaylouSolar</t>
  </si>
  <si>
    <t>Не Шарю</t>
  </si>
  <si>
    <t>01.10.2020</t>
  </si>
  <si>
    <t>https://www.youtube.com/watch?v=_BYmN0h_JSM</t>
  </si>
  <si>
    <t>Thebox - о технике и гаджетах</t>
  </si>
  <si>
    <t>Как Хакеры Взломают Твой Смартфон?</t>
  </si>
  <si>
    <t>05m05</t>
  </si>
  <si>
    <t>['как взломать смартфон', 'как хакеры взламывают телефоны', 'как хакеры взламывают', 'как хакеры взламывают смартфоны', 'хакеры', 'взлом телефона с другого телефона', 'взлом смартфона', 'смартфоны', 'телефоны', 'взлом телефонов', 'взлом смартфонов', 'зебокс', 'thebox', 'балодя', 'смартфон', 'телефон', 'андроид', 'айфон', 'взлом']</t>
  </si>
  <si>
    <t>Какой вы программист? Пройдите тест в SkillFactory: 
https://clc.am/CVLIWg
Определите ваш оптимальный язык программирования и получите 50% скидки (до 25.09.20)
В этом видео мы расскажем вам, как хакеры взламывают смартфоны, мы не будем рассказывать, как взломать телефон с другого телефона, я обеспечу вас той информацией, которая позволит вам избежать взлома вашего смартфона и оставаться в безопасности. Берегите свой андроид смартфон или айфон и не ведитесь на уловки хакеров и мошенников!
Подпишись на нас, Thebox ничего не пропустить! https://bitly.su/M6ZzN
Мой Инстаграм https://www.instagram.com/balodya_thebox/
Таймкоды:
00:00 - Вступление
00:27 - Зачем хакерам ваш смартфон?
02:38 - Опасные SMS-ки от хакеров
04:04 - Вредоносные приложения
06:20 - Опасные Wi-Fi точки и мобильные сети
07:57 - Как понять, что тебя взломали?
09:49 - Как себя обезопасить?</t>
  </si>
  <si>
    <t>https://www.youtube.com/watch?v=Ste65Prxang</t>
  </si>
  <si>
    <t>ПРОФЕССИИ БУДУЩЕГО | Как остаться востребованным специалистом</t>
  </si>
  <si>
    <t>9M31S</t>
  </si>
  <si>
    <t>04m33</t>
  </si>
  <si>
    <t>['профессии будущего', 'как выбрать профессию', 'какую профессию выбрать', 'как выбрать будущую профессию', 'выбор специальности', 'выбор профессии', 'на кого пойти учиться', 'самые востребованные профессии', 'востребованные профессии', 'востребованные специальности', 'как выбрать востребованную профессию', 'автоматизация', 'искусственный интеллект', 'роботы', 'будущее', 'роботы заменят людей', 'роботы вместо людей', 'выбор будущей профессии', 'топ профессии', 'новые профессии', 'как выбрать профессию будущего']</t>
  </si>
  <si>
    <t>Профессия Project Manager в IT - https://clc.am/B6SgZA
Мой источник музыки и SFX (30 дней бесплатно): https://bit.ly/2LMaZzb
В этом видео мы поговорим о развитии технологий и о том, как это развитие повлияет на профессии будущего: какие новые профессии появятся, а какие уйдут навсегда. 
00:00 Как роботы могут заменить людей
01:00 Все профессии будущего под угрозой
02:30 Мы все потеряем работу? 
02:55 Появление новых профессий 
04:37 Реклама онлайн-школы Skill Factory
05:57 Как нам подготовиться к будущему
07:00 Какие знания и навыки необходимо получать
Мое оборудование для съемки: https://kit.co/lanaglushkova 
Instagram: https://www.instagram.com/lana.glushkova 
Telegram: https://t-do.ru/lanaglushkova 
Patreon: https://www.patreon.com/lanaglushkova 
Скидка $30 на Airbnb: https://bit.ly/2WWZpUA
РЕСУРСЫ
ВИДЕО: 
The big debate about the future of work, explained  https://youtu.be/TUmyygCMMGA
Atlas, The Next Generation https://youtu.be/rVlhMGQgDkY 
The Rise of the Machines – Why Automation is Different this Time https://youtu.be/WSKi8HfcxEk 
Sophia the Robot Gives a Glimpse of What's to Come in 2020 https://youtu.be/WPhPrnw4QKk
Humans Need Not Apply https://youtu.be/7Pq-S557XQU
Pindar Van Arman Is Teaching Robot Artists To Paint Like Humans (HBO)
https://youtu.be/dkTjEi7O4Ic
Robot Artist Challenges Our Definition of Art https://youtu.be/xxbo_nLK45o
Will a robot take my job? | The Age of A.I. https://youtu.be/f2aocKWrPG8
Love, art and stories: decoded | The Age of A.I. https://youtu.be/Kr1fmKVY3cA
СТАТЬИ:
Catch the wave: The 21st-century career
https://www.getsmarter.com/blog/career-advice/the-100-year-life-how-to-prepare-for-the-future-of-work/
The 100 Year Life – How to Prepare for the Future of Work https://www2.deloitte.com/us/en/insights/deloitte-review/issue-21/changing-nature-of-careers-in-21st-century.html#endnote-2</t>
  </si>
  <si>
    <t>https://www.youtube.com/watch?v=DxdPaCHGPnc</t>
  </si>
  <si>
    <t>Соловьев знает, кто отравил Навального. Беларусь омайданилась. Детей используют ради Путина</t>
  </si>
  <si>
    <t>39M51S</t>
  </si>
  <si>
    <t>['митинги в беларуси', 'беларусь сегодня', 'соловьев', 'дождь', 'телеканал дождь', 'на дожде', 'репортаж', 'россия', 'маша борзунова', 'фейки', 'fake news', 'пропаганда', 'фейк ньюс', 'фейк ньюс дождь', 'новый выпуск фейк ньюс', 'борзунова', 'коростелев', 'фейк ньюс новый выпуск', 'беларусь', 'белоруссия', 'лукашенко', 'александр лукашенко', 'протесты в беларуси', 'беларусь протесты', 'протесты в минске', 'что происходит в минске', 'навальный', 'отравление навального', 'лапенко', 'новичок', 'ефремов', 'приговор ефремову', 'шепелин']</t>
  </si>
  <si>
    <t>45% скидки на обучение по промокоду fake news (до 30.09.2020) https://clc.am/6bKjRg
Навального, кажется, действительно отравили Новичком — самое время рассказать, почему это невыгодно России, что Новичок — вообще не наша тема, а оппозиционера и вовсе отравили свои. Да — это реакция федерального телевидения. Соловьев даже нашел связь между отравлением Навального и аварией с Ефремовым. Кроме этого Беларусь постепенно превращается в Украину для российской пропаганды — Майдан и радикалы уничтожают страну. В России тем временем детей приносят в жертву бога пропаганды и отправляют задавать Путину странные заученные вопросы. Лапенко политизировался и сделал это очень круто — обо всем в новом выпуске FakeNews. Инджой
Подписывайтесь на Лёшу в соцсетях:
https://www.instagram.com/gottfreidlenz/ 
https://twitter.com/alexeniy</t>
  </si>
  <si>
    <t>fake news</t>
  </si>
  <si>
    <t>https://www.youtube.com/watch?v=clhC9w2ha2s</t>
  </si>
  <si>
    <t>Три правила политики / Максим Кац</t>
  </si>
  <si>
    <t>21M30S</t>
  </si>
  <si>
    <t>03m34</t>
  </si>
  <si>
    <t>['Кац', 'политика', 'Кац предлагает победить', 'Россия', 'демократия', 'выборы', 'лавочки', 'троллейбусы', 'трамваи', 'Глазго', 'Щукино', 'депутаты', 'елки', 'трамп', 'обама', 'путин', 'Лукашенко', 'Беларусь', 'правила политики', 'что такое политика', 'диктаторы', 'демократы', 'парламент', 'правительство', 'политика просто', 'что такое диктатура', 'что такое демократия', 'Максим Кац', 'Макс Кац', 'Макс Катс', 'Максим Катс', 'три правила политики']</t>
  </si>
  <si>
    <t>Понимать логику власти непросто, но мы сегодня попробуем. Правила, которые мы обсудим в этом ролике применимы как к диктатору многомиллионной страны, так и к руководителю маленькой партии или совета дома.
Мой Telegram для крупных жертвователей: t.me/Maxkatz
-=Реклама=-
Профессия “Системный аналитик Pro” в Скилфэктори: 
https://clc.am/o2dvqg
Скидка 45% по промокоду Максим Кац
_________________________
Оформить спонсорство: https://www.youtube.com/channel/UCUGfDbfRIx51kJGGHIFo8Rw/join
Подписывайтесь на мои социальные сети:
Твиттер: 
https://twitter.com/max_katz
Телеграм-канал: 
https://teleg.run/maximkatz
Инстаграм: 
https://www.instagram.com/maxim_katz/
Группа в ВК: 
https://vk.com/maximkatz
Фейсбук: 
https://www.facebook.com/katz.max/
По вопросам рекламы пишите на maxkatz@avtormedia.ru
#демократия #политика #диктатура</t>
  </si>
  <si>
    <t>[GapNews] Борьба за вакцинатора, гору Куштау, доходы Эпл</t>
  </si>
  <si>
    <t>10M32S</t>
  </si>
  <si>
    <t>['Вакцина от коронавируса', 'вакцина от коронавируса в России', 'вакцина', 'протесты в Беларуси', 'лукашенко', 'Беларусь', 'протесты в белоруссии', 'протесты в беларуси 2020', 'куштау', 'шихан куштау', 'башкирия', 'битва за куштау', 'башкирия куштау', 'фортнайт против эпл', 'fortnite vs apple', 'суд с эпл', 'эпик геймс против эпл', 'война корпораций', 'корпоративные войны', 'новости эпл', 'новости телеграм', 'события', 'mygap', 'gapnews', 'майгэп', 'гэп', 'новости', 'последние новости']</t>
  </si>
  <si>
    <t>«Аналитик данных» в SkillFactory: https://clc.am/mjQKxA 
50% скидки по промокоду MyGap (до 30.09.2020)
Борьба за звание главного вакцинатора мира
Борьба за свою землю
Борьба за право выбора
Борьба за пользователей 
Наш Telegram - @MyGap (https://t.me/MyGapTelegram) 
#GapNews
Навигация:
00:00 – Вступление
01:21 – Российская вакцина и что о ней думают
03:41 – Децентрализованные протесты
06:50 – Все против Apple</t>
  </si>
  <si>
    <t>https://www.youtube.com/watch?v=UCiYCcocms0</t>
  </si>
  <si>
    <t>Чипирование, русские хакеры и Тесла, будущее NVIDIA, куда делись фото Adobe из iOS | В цепких лапах</t>
  </si>
  <si>
    <t>05m22</t>
  </si>
  <si>
    <t>«Разработчик на Go» в SkillFactory:  https://oper.ru/follow/skill0920 50% скидки по промокоду OPER (до 30.09.2020)
МАКО: бухгалтерия под ключ от 2000р./мес. Мск: https://oper.ru/follow/makom0920 Разведопрос: https://oper.ru/follow/makor СПб: https://oper.ru/follow/makos0920
В этом выпуске:
- Зачем свинье Bluetooth.
- Сколько нужно почек, чтобы купить новую видеокарту NVIDIA.
- Русские хакеры дерзко наехали на Tesla.
- А также - куда пропали фотки пользователей iOS.
Аудиоверсия: https://oper.ru/video/audio/v_lapah_mako.mp3
#Гоблин #NVIDIA #RTX #Goblin #SkillFactory #Adobe #Tesla #Neuralink
Сайт Тупичок Гоблина: https://oper.ru
Стань спонсором канала: https://www.youtube.com/channel/UCWnNKC1wrH_NXAXc5bhbFnA/join
Канал в Яндекс.Эфире: https://clck.ru/PG8CU
Канал в Telegram: https://t.me/oper_goblin
Гоблин в Twitter: https://twitter.com/goblin_oper
Гоблин Вконтакте: https://vk.com/goblin
Гоблин в Instagram: https://www.instagram.com/goblin_oper/
Гоблин в Facebook: https://goo.gl/GK13pD
Группа Вконтакте: https://vk.com/goblin_oper_ru</t>
  </si>
  <si>
    <t>ЛитОбзор</t>
  </si>
  <si>
    <t>САМАЯ МИЛАЯ КНИГА ПЕЛЕВИНА // НЕПОБЕДИМОЕ СОЛНЦЕ (Виктор Пелевин) ЛитОбзор#62</t>
  </si>
  <si>
    <t>31M4S</t>
  </si>
  <si>
    <t>['Литобзор', 'Сергей Агарков', 'литературный обзор', 'что почитать', 'книги', 'лучшие книги', 'цитаты из книг', 'книга рейтинг', 'отзыв о книге', 'сочинение', 'подборки книг', 'купить книгу в подарок', 'читаем хорошие книги', 'рейтинг лучших книг', 'топ лучших книг', 'обзор книг', 'что прочесть', 'книги стоящие прочитать', 'про чтение', 'книжный вызов', 'книжный челлендж', 'пелевин', 'пелевин читалочка', 'непобедимое солнце рецензия', 'непобедимое солнце пелевин', 'пелевин книга', 'пелевин новая книга', 'пво']</t>
  </si>
  <si>
    <t>ЛитОбзор. 62 выпуск
Виктор Пелевин. Непобедимое солнце
Профессия «Web-дизайнер» в Contented: https://clc.am/KC_wzw 
45% скидки по промокоду ЛитОбзор (до 30.09.2020)
Стать спонсором канала: https://www.youtube.com/channel/UC7J9dynbAPvzu8FbLRWn1Ew/join
Предыдущие обзоры на ПВО:
Чапаев и Пустота - https://youtu.be/jsh7REj-Hfw
t - https://youtu.be/Keml2-P_rn0
iPhuck 10  - https://youtu.be/q9IPtLFGitI
Тайные виды на гору Фудзи - https://youtu.be/Alh--HfwX9g
Искусство Легких Касаний - https://youtu.be/7rfYMiVpsOU
                                💥  💥  💥
👍🏻 Важнейшие ссылки:
► Стать спонсором: https://www.youtube.com/channel/UC7J9dynbAPvzu8FbLRWn1Ew/join
► Телеграм: https://t.me/litobzor
► Помочь материально: 5469 4700 1274 7661 (Сбербанк, получатель - Галина Федоровна Е.) или https://yasobe.ru/na/litobzor 
► Канал : https://goo.gl/Uyd1JH 
► Второй канал: https://www.youtube.com/channel/UC4xDSORnC8_8RvaoX_7ztrw 
► Паблик ВК: https://vk.com/litobzor1 
► Альбом для вашего фан-арта: https://vk.com/album-136233778_275087219
► Купить книги дешево: https://vk.com/albums-136233778
► Инстаграм: https://www.instagram.com/lit.obzor/ 
► Дизайн превью: https://clck.ru/KMCGu
► Почта: vokr1746@mail.ru
                               💥  💥  💥
😎 Самые популярные ролики:
► ОН ВАМ НЕ ПОЛЯРНЫЙ: https://youtu.be/4Ef6vrZieBc
► ЛитПозор "Мятная сказка" Саша Полярный: https://youtu.be/excC0w9YlDc
► ЛитОбзор "Чапаев и пустота" Виктор Пелевина: https://youtu.be/jsh7REj-Hfw
► ЛитПозор "Люди под кожей" Ольга Миклашевская: https://youtu.be/lSY_8_HZnKQ
► ЛитОбзор "Апокалипсис3" Макс Максимов: https://youtu.be/7tMQaTMZa98
► Бесячий марафон со Стейс Крамер: https://youtu.be/LGF7vU83_xM
► ЛитПозор "Атлант расправил плечи" Айн Рэнд: https://youtu.be/Pupo8AMF2mk
► ЛитОбзор "Бывшие" Наташа Краснова: https://youtu.be/PcpoJZ-mY-U
► С чего начинать читать Стивена Кинга: https://youtu.be/ivG9JR7Errg
► ЛитОбзор "Черновик. Чистовик" Сергей Лукьяненко: https://youtu.be/StI-M-pZ0I0
► Вся правда о работе в книжном магазине: https://youtu.be/SRy1oUwV-oU
► ЛитПозор "С того света" Вербер: https://youtu.be/IVbixoHJ9xc
► ЛитОбзор "Оно" Стивена Кинга: https://youtu.be/BSYnLSZlUM0
► ЛитПозор "Текст" Дмитрий Глуховский: https://youtu.be/OzHhZhH0FIw
► Все об антиутопиях: https://youtu.be/aSvJqUZkbbM
► Блевотный рэп #2: https://youtu.be/lt1UQx3isf4
► Вся правда о работе в книжном магазине: https://youtu.be/SRy1oUwV-oU
► Хуэзия #1: https://youtu.be/x4Yqeo88-78
► ЛитПозор "22" Мари Новосад: https://youtu.be/vUn2sw5utsk
► ЛитОбзор "Правила виноделов" Джон Ирвинг: https://youtu.be/qjPgrNB46so
                               💥  💥  💥
🤟🏻 Плейлисты, в которых вообще все:
► Сказка о Полярном: https://bit.ly/2TtvUqj
► Токсичные обзоры книг (ЛитПозоры): https://bit.ly/32GwSUp
► Токсичные обзоры поэзии (Хуэзия): https://bit.ly/3clBHaf
► Бесячий марафон: https://bit.ly/3gj07DO
► Какие книги я рекомендую почитать (ЛитОбзоры): https://bit.ly/2TaYZbb
► "Аналитика" литературы: https://bit.ly/2Te2JZG
► Прочитанное: https://bit.ly/2Tb1Alw
► АнтиБесячий марафон: https://bit.ly/2VJ5geF
► ЛитСтрим: https://bit.ly/3mOn6sI
► ЛитПодкаст: https://bit.ly/36N1CH9
► 24 часа чтения: https://bit.ly/37CMuet
► Читаю рецензии на LiveLib: https://bit.ly/39chnpS
► Читаю фанфики: https://bit.ly/2I8l6sm
► Читаю свои произведения: https://bit.ly/39fFNyL
► Книжные покупки: https://bit.ly/2VAcSBm
► Книжные тэги: https://bit.ly/3cprV6K
► Книжные новинки: https://bit.ly/2TozjH2
► Книжные ТОПы: https://bit.ly/39h7Iym
► Книжные новости: https://bit.ly/38f0eKT
► Книжная "ностальгия" (20 книг/10 минут): https://bit.ly/2VAImXX
► Всё о книжных магазинах: https://bit.ly/3bJOi66
► Ответы на вопросы: https://bit.ly/3cp9C1y
► Блевотный рэп: https://bit.ly/3n0irnm
► Рэпер или поэт: https://bit.ly/2TfyS2V
► Литературные плохие шутки: https://bit.ly/2PFty6C
► Стих за 5 минут: https://bit.ly/3oxHsHb
► Книжный тик-ток: https://bit.ly/39SzxQJ
► Рэпер или поэт: https://bit.ly/2TfyS2V
► Литературные плохие шутки: https://bit.ly/2PFty6C
► Ответы на вопросы: https://bit.ly/3cp9C1y</t>
  </si>
  <si>
    <t>Старов и дагестанцы против ролевиков, драчун Гаджиев, скандальная свадьба борца Сидакова / Шоу "ДиЧ"</t>
  </si>
  <si>
    <t>29M13S</t>
  </si>
  <si>
    <t>['дичь', 'дич', 'деменция и честь', 'старов', 'вадим старов', 'дагестанцы', 'самбо', 'ролевики', 'вархаммер 2020', 'vadim starov', 'спецназ', 'русский стиль', 'бесконтактный бой', 'камил гаджиев', 'бату хасиков', 'роман широков', 'заурбек сидаков', 'драчун', 'скандал', 'свадьба', 'борец', 'против', 'скандальная свадьба', 'сидаков', 'осетия', 'лукашенко', 'беларусь', 'макгрегор', 'конор макгрегор', 'алексей кудин', 'валуев', 'поветкин', 'кличко', 'драка', 'новости', 'обзор', 'бойцы', 'боец', 'бой', 'мма', 'mma', 'бокс', 'боксер', 'спорт', 'юмор', 'единоборства', 'грандмастер', 'бобо', 'боевые ботаники', 'fightnerds']</t>
  </si>
  <si>
    <t>Пройди курс "Python для веб-разработки" в SkillFactory: https://clc.am/hU0vZA
СКИДКА на обучение 45% по промокоду "БоБо" действует до 01.10.2020!
Поддержи шоу ДиЧ донатом: https://www.donationalerts.com/r/fightnerds
(альтернативы: карта 4276550064024279, https://www.paypal.me/fightnerds, https://money.yandex.ru/to/4100164591668)
Все выпуски шоу "ДиЧ" ("Деменция и Честь") на YouTube: http://bit.ly/showdich 
Все выпуски шоу "ДиЧ" в VK: https://vk.cc/a39c7W
Инстаграм Грандмастера: https://instagram.com/fightnerds
СОДЕРЖАНИЕ:
00:00 20-я серия шоу "ДиЧ" (вступление) 
00:21 Вадим Старов против ролевиков 
06:03 Джиу-джитсу муфтия Татарстана, дети Кадырова и борьба Пророка 
08:28 Ограбление музея ниндзя 
09:28 Курс "Python для веб-разработки" в SkillFactory 
11:13 Роман Широков и избиение судьи-любителя на футболе 
13:43 Камил Гаджиев и избиение игрока-любителя на хоккее 
15:49 Владимир Кличко и новая форма киевских охранников 
17:15 Николай Валуев и Александр Поветкин об Александре Лукашенко 
19:16 Алексей Кудин и его задержание в Беларуси 
23:15 Конор Макгрегор и агитация за губенатора Пермского края 
24:35 Драма на свадьбе Заурбека Сидакова 
27:38 Стихотворение Грандмастера "К Заурбеку" 
28:07 Финальные слова 
28:15 "Вырезанные сцены"
ОСНОВНЫЕ ИСТОЧНИКИ ЭТОГО ВЫПУСКА:
Выпуск про конфликт дагестанцев и ролевиков на канале Вадима Старова: https://youtu.be/TaBgsnCh23w
Сообщество полевых ролевых игр "Вархаммер" от мастерской группы "Крафт": https://vk.com/warhammerlarp
Интервью муфтия Татарстана Камиля Самигуллина: https://kazanfirst.ru/articles/524975
Показания избитого Романом Широковым судьи Никиты Данченкова: https://baza.io/posts/20cac056-35d1-47b6-87ec-3a0d739a317b
Вызов на бой Романа Широкова судьей Игорем Федотовым на канале "Борзыкин": https://youtu.be/0qGfC94rhMY
Выпуск про избиение Романом Широковым судьи Никиты Данченкова  на канале German "El Classico": https://youtu.be/GYWRtQ6mdh8
Хоккейный матч, после завершения которого Камил Гаджиев избил игрока команды соперника, на канале RTHL TV: https://youtu.be/dD6spMj4Lm8
Владимир Кличко на Ukranian Fashion Week:
- https://ua.tribuna.com/tribuna/blogs/boxingonline/2826139.html
- https://strana.ua/news/287889-vladimir-klichko-vyshel-na-podium-v-ramkakh-ukrainian-fashion-week.html
Пост Николая Валуева про Александра Лукашенко: https://www.instagram.com/p/CESdVIkjB0t/
Интервью Александра Поветкина на канале Metametrica: https://youtu.be/zWi_44q1hPs
Рассказ жены Алексея Кудина: https://kraj.by/belarus/news/sobitiya/-v-molodechno-vo-vremya-aktsii-protesta-10-avgusta-bil-zaderzhan-izvestniy-boets-mma-aleksey-kudin-2020-08-12
Обращение Алексея Кудина: https://www.pressball.by/news/other/365173
Вызов Дмитрия Кудряшова в инстаграме Алексея Кудина: https://www.instagram.com/p/CErKEIXhR2Z/
Обращение Конора Макгрегора к врио губернатора Пермского края Дмитрию Махонину: https://www.sports.ru/tribuna/blogs/puncher/2827137.html
Свадьба Заурбека Сидакова на канале "Экстренный вызов 112": https://youtu.be/zpJjr7mN5oQ
Статья МК про скандал на свадьбе Заурбека Сидакова: https://www.mk.ru/social/2020/08/27/avtoru-kompromata-na-nevestu-borca-sidakova-grozit-4-goda-tyurmy.html
*** 
РЕКЛАМА НА КАНАЛЕ "БОЕВЫЕ БОТАНИКИ": http://bit.ly/1ExyvAn 
Как стать героем "Боевых ботаников": https://clck.ru/Qm9tZ
Быстрый и недорогой аудит вашего YouTube-канала: https://bit.ly/ytaudit 
*** 
БоБо во ВКонтакте: http://vk.com/fightnerds 
БоБо на Facebook: https://www.facebook.com/fightnerds 
БоБо в Twitter: https://twitter.com/FightNerdsRu 
Подписка на канал "Боевые ботаники": http://bit.ly/1gzGfqe 
*** 
Самые обсуждаемые выпуски БоБо: http://bit.ly/bobohype 
Обзоры единоборств и боевых искусств: http://bit.ly/1R87acN 
Межстилевые бои (спарринги) на БоБо: http://bit.ly/bobofight 
Разборы стилей и карьер известных бойцов: http://bit.ly/bobostyle 
Интервью со звездами БоБо на канале "Пекло": https://bit.ly/bobopeklo 
Бои и бойцы ММА (прогнозы, разборы, анализ, интервью): http://bit.ly/bobomma 
"Русский стиль" в боевых искусствах: http://bit.ly/boborus 
Проект "Лучшие из лучших": http://bit.ly/1B9KS68
Двадцатая серия шоу "ДиЧ" (саркастически-аналитический обзор новостей мира единоборств). 
В этом выпуске — Вадим Старов и дагестанские любители самбо против ролевиков на игре "Вархаммер 2020", джиу-джитсу муфтия Татарстана Камиля Самигуллина и борцовская база пророка Мухаммеда, ограбление музея ниндзя в Японии, кулачные бои Романа Широкова на футболе и Камила Гаджиева на хоккее, Владимир Кличко на подиуме и модная форма охранников, Николай Валуев и Александр Поветкин об Александре Лукашенко, странное задержание в Беларуси Алексея Кудина, Конор Макгрегор и выборы губернатора в Пермском крае, скандал на свадьбе Заурбека Сидакова.
Форматы выпусков БоБо — интервью с мастерами и тренерами разных видов единоборств, видеоуроки, тренировки, мастер-классы.
#ДиЧ #боевыеботаники #деменцияичесть #вархаммер2020 #русскийстиль #спецназ #беларусь #драка #мма #бокс #fightnerds #единоборства</t>
  </si>
  <si>
    <t>SciOne</t>
  </si>
  <si>
    <t>КАК НАС ОБМАНЫВАЮТ, ГОВОРЯ ПРАВДУ | ВЖУХ</t>
  </si>
  <si>
    <t>17M5S</t>
  </si>
  <si>
    <t>04m51</t>
  </si>
  <si>
    <t>['наука', 'технологии', 'образование', 'здоровье', 'питание', 'похудение', 'подделка', 'афера', 'обман', 'ложь', 'фейк', 'аутизм', 'прививки', 'игра', 'отношения', 'психология', 'ссоры', 'разоблачение', 'правда', 'расследование', 'научпоп', 'википедия', 'шнобелевская премия', 'вжух', 'сайуан', 'scione', 'Влад Гончарук', 'Артур Шарифов']</t>
  </si>
  <si>
    <t>Курс «Java-разработка» в SkillFactory: https://clc.am/0v6Y9Q
45% скидки на обучение по промокоду  Sci One (до 01.10.2020)
Этот ролик о том, что волнует давно меня и многих моих знакомых и друзей. Ну почему вокруг так много чуши, и как с ней бороться? Не так давно это стало научным вопросом. Есть уже и книга, написанная двумя специалистами по биологии и работе с данными. Об этом новый выпуск в рубрике ВЖУХ!
===================================
Поддержать нас: https://www.patreon.com/SciOne
Хранители SciOne
Павел Новиков
Покровители SciOne
iDeBugger Freeman, Алексей Леонов, Sergey Chapaev, Pavel Dunaev
Вносят вклад в развитие SciOne
Makovskyj Danilo, merlin.metso, Anton Belov, Андрей Шевкалюк
О нас заботятся
Белозьоров Владимир, Maria Virokhovsky, Eugen Zinchenko, Anton Bolotov, Евгений Коцарев, Konstantin Bredyuk, Shchotkin Dmytro, Ievgenii, Roman, Мария Соозарь
Нам помогают
Nikolay Matveychuk, tatyana skywalker, Anton Novozhenin, Артём Корнухов, Георгий Журавлев, Spartak Kagramanyan, Игорь Якупов, Kseniya Stukova, Evgeniy Tsybrov, Евген Недалёкий, Denis Mulev, Pavel Plotnikov, Kirill Meleshko, Clyde Herdon, Pavel Ognev, Evgeny Vrublevsky, Revertron, vlord, DemetriusXXI, Boris, Sersado, Daniil Nosov, Denis Titusov, Dmitry Salnikov, Sergej Zerr, Alex Abdugafarov, WaL, Alexander Chebukin, Alexander Shvarov, Hanna Kalesnikava, Алексей Попов, Егор Панкратов, Кирилл Зайцев, Dmitry K, Марат Реймерс, zlobniiDED, Vladimir Smirnov, ALex Lirin, Vladimir, Степан Сарасек, Александр Цейхмаструк, Дмитрий Лузанов, uncle envy, Vladimir &amp; Nina Gr…, Maks Doronin
Нас поддерживают
Anton Gromov, Моисеев Михаил, Aibulat Musin, Serghei Troscenco, 1squad, Колышницын Артём Андреевич, Zaur Aslanov, Андрей Букреев, JIN, Romana Pechenezhskaya, Maria Burtseva, Andrew Gorshenin, Ingvarr, Dmitriy Khramtsov, Sergei Odintsov, Dasha Ermolova, Sergey Koshelev, Ковтун Екатерина Дмитриевна, Никита Рыжков, Sofia Feiguelman, Илья Сухов, Руслан Якупов, Nikomi, Sergey LeeSoft, Irina Pukhova, Penguin, DMITRY PILUGIN, Alexey Balekhov, Daria Gartsman, Rostislav Grechka, qweeee, Nikita Ostapenko, LevayaPravaya, Aliaksandr Mashkou, Юрий Розин, Dmitriy Fedotov, Serg Damm, Kventin T, Александр Воронов, Vasa, Вадим Пущин, Boris Valeev, Dmitry Skripkin, Roma Voodoo, Артём Обухов, Станислав Уткин, Meloman, Theymade Medoit, Артём Иванов, Jimi Jimi, Грозный Бублик, Дмитрий Диденко, Lovo Yoga, Василий Анисимов, Taykul Bob, Vadim Didenko, Natalia Wrzeszcz, Станислав Уткин, Logos Logos, Денис Попов, Marik626, Артём Иванов, Jimi Jimi
ССЫЛКИ
Про гей-бомбу
https://www.newscientist.com/article/dn12721-military-wins-ig-nobel-peace-prize-for-gay-bomb/ 
https://yadi.sk/i/JzT4tR-RmWlQPw 
https://www.wired.com/2007/06/gay-bomb-story-1/ 
Сайт книги Calling Bullshit с дополнительными материалами и разбором разных кейсов и даже учебный план программы курса по распознаванию чепухи
https://www.callingbullshit.org/
а это большая лекция по курсу
https://www.youtube.com/watch?v=A2OtU5vlR0k&amp;list=PLPnZfvKID1Sje5jWxt-4CSZD7bUI4gSPS&amp;index=2&amp;t=0s 
О школьнике, который прокачал Википедию на шотландском языке
https://www.engadget.com/scots-wikipedia-230210674.html 
https://slate.com/technology/2020/09/scots-wikipedia-language-american-teenager.html 
И интересные побочные эффекты трудов школьника
https://qz.com/1896963/the-scots-wikipedia-page-scandal-highlights-ais-data-problem/ 
Про выживаемость музыкантов
https://www.callingbullshit.org/case_studies/case_study_musician_mortality.html
https://theconversation.com/music-to-die-for-how-genre-affects-popular-musicians-life-expectancy-36660
https://www.diannakenny.com.au/publications/papers.html
https://www.researchgate.net/publication/300969552_Life_expectancy_and_cause_of_death_in_popular_musicians 
кто и почему несет чушь
http://ftp.iza.org/dp12282.pdf
Про обманутого ядерным ударом министра
https://edition.cnn.com/2016/12/26/middleeast/israel-pakistan-fake-news-nuclear/index.html 
про отрицательный экономический рост
https://lenta.ru/news/2020/05/08/minus/
научная статья, которая породила миф про аутизм и прививки
https://www.thelancet.com/journals/lancet/article/PIIS0140673697110960/fulltext&amp;sa=D&amp;ust=1599746666989000&amp;usg=AFQjCNHweKhSNrZuzCz8k3gGXnC_z9vx1w 
Ролик Артура с разбором косяков в своих роликах
https://www.youtube.com/watch?v=NyPVAYy5UAo</t>
  </si>
  <si>
    <t>#ЧУДОТЕХНИКИ с Георгием Беловым</t>
  </si>
  <si>
    <t>Красота по-американски: Lincoln Continental Mark IV 1972 года. Роскошь, комфорт, V8 #ЧУДОТЕХНИКИ №81</t>
  </si>
  <si>
    <t>22M9S</t>
  </si>
  <si>
    <t>03m39</t>
  </si>
  <si>
    <t>['#ЧУДОТЕХНИКИ', 'Георгий Белов', 'обзор', 'авто', 'мото', 'Lincoln Continental Mark IV', 'Lincoln Continental', 'Lincoln', 'Continental', 'classic cars', 'Линкольн', 'Линкольн Континентал', 'купе', 'роскошь', 'премиум', 'лакшери', 'лухари', 'дорого богато', 'автомобили', 'американские авто', 'американские мускулкары', 'масл кар', 'V8', 'в восемь', 'обзор линкольн', 'классика', 'олдтаймер', 'редкие машины', 'тачки', 'usa cars', 'американские тачки', 'редкость', 'ведро', 'крутые тачки', 'редкие авто', '1972', 'Lincoln Continental 1972', '1972 Lincoln']</t>
  </si>
  <si>
    <t>Получить новую специальность можно тут - https://clc.am/OrwkLA
Lincoln Continental Mark IV образца 1972 года – огромное американское роскошное купе, от которого сложно оторвать взгляд. Естественно, техническое оснащение соответствует внешности. Под капотом автомобиля огромный big block V8, объемом более семи литров. Но эта машина не про скорость. Линкольн умеет дарить совершенно иные эмоции, на нем приятно ездить медленно. 
#Lincoln
#купе
#редкость
ФУТБОЛКИ С РОССИЙСКИМИ ХОТ-РОДАМИ ЛИТРАЖ - https://vk.com/litrazhshop
Стань спонсором канала #ЧУДОТЕХНИКИ https://www.youtube.com/channel/UCF42abSQuakkeijvlT_qGtQ/join
Я Георгий Белов, журналист и блогер. Когда-то я создал свой канал на youtube, чтобы рассказывать о тех вещах, мимо которых проходят топовые каналы. Я был уверен, что доработанная техника, редкие автомобили, кастомные мотоциклы, мелкосерийные вездеходы и прочие странные машины куда интереснее большинства серийных новинок. И чем дальше я снимаю, тем больше в этом убеждаюсь. Если у тебя есть необычный мотоцикл, автомобиль или какая-то другая машина, и ты хочешь показать ее другим любителям техники – связывайся со мной любым удобным для тебя способом.
Группа Вконтакте: https://vk.com/chydotech
Личный аккаунт Вконтакте: https://vk.com/belov_gera
Instagram: https://www.instagram.com/chudotech1/
Facebook: https://www.facebook.com/profile.php?id=1076371394</t>
  </si>
  <si>
    <t>https://www.youtube.com/watch?v=xHSi7wQY9m4</t>
  </si>
  <si>
    <t>ОСТОРОЖНО: НОВОСТИ! Привет, это «Новичок». Интервью перед задержанием. Симоньян присягает Батьке #11</t>
  </si>
  <si>
    <t>37M58S</t>
  </si>
  <si>
    <t>02m59</t>
  </si>
  <si>
    <t>#собчак #новости #новичок #вакцина
Профессия «Профессия Product Manager» в SkillFactory
https://clc.am/qgCTtg
50% скидки на обучение по промокоду Собчак (до 11.10.2020)
00:00 Темы недели
00:17 Собчак колет вакцину
02:59 Реклама
05:20 Всё о Навальном
06:28 Уроки дипломатии от Марии Захаровой
08:11 Теории и догадки отравления Навального
14:38 Лукашенко и отечественная пропаганда
15:53 Комплименты Лукашенко
17:11 Самые диб... яркие ответы
19:13 Что восхитило Симоньян
19:48 Дмитрий Семченко - эксглава президентского пула РБ
20:48 Задержание после интервью
26:50 Разгром штаба Бабарико
31:12 О фейковой прослушке
31:54 Оригинальный супермена эксклюзив
33:50 Как выносили приговор Ефремову
36:12 Путин снова чего-то нас лишил
36:58 Конкурс
Instagram: https://instagram.com/xenia_sobchak
Facebook: https://facebook.com/sob4ak
ВКонтакте: https://vk.com/sobchak
Одноклассники: https://ok.ru/sobchak</t>
  </si>
  <si>
    <t>11.10.2020</t>
  </si>
  <si>
    <t>https://www.youtube.com/watch?v=abYfVfG7iZU</t>
  </si>
  <si>
    <t>ГРЕЕТСЯ ТАЧПАД ASUS ROG G73JH | ОБМАНЧИВАЯ МАТЬ BIOSTAR СО СБИТЫМИ ЭЛЕМЕНТАМИ</t>
  </si>
  <si>
    <t>27M3S</t>
  </si>
  <si>
    <t>«Разработчик на Go» в SkillFactory: https://clc.am/9aQnOw 
50% скидки по промокоду Notebook-31 (до 30.09.2020)
------------------------------------------
Всем привет!) 🤗
Со временем накапливается материальчик с разными ремонтами, но по тем или иным причинам он не публикуется. 
Сегодня на повестке дня НЕУДАЧНЫЕ РЕМОНТЫ, а именно материнская плата от компании BIOSTAR, которую принесли с явным дефектом (сбиты элементы) и ноутбук от нашего подписчика, который был всячески уничтожен первым хозяином. 
В этом видео я хочу показать ситуации, с которыми я столкнулся по неопытности и невнимательности, а также в один из ремонтов вмешался карантин и не дал мне закончить начатое. 
Все в этом видео!
Приятного просмотра!))☕☕☕
Подпишись на наш канал: https://www.youtube.com/notebook-31/?sub_confirmation=1
---------------------------------------
Узнайте актуальную информацию посетив наш сайт: http://notebook-31.ru/
ПОДДЕРЖАТЬ АВТОРА:
Карта СБЕРБАНК:
4276-1609-5032-7206
ФИРСОВ В.В. 
-----------------------------------------
Донат с сообщением notebook-31: 
https://www.donationalerts.com/r/notebook31
--------------------------------------------------------------------
НАШИ КОНТАКТЫ или СВЯЗЬ:
INSTAGRAM: https://www.instagram.com/notebook_31/
Наш сайт: http://notebook-31.ru/
Группа ВК: https://vk.com/kompnotebook
--------------------------------------------------------------------
Реклама на канале: firsovlad@gmail.com
#notebook31 #Электроника #РемонтНоутбуков</t>
  </si>
  <si>
    <t>Моя Работа, Продуктивный День, Графический Дизайн и Боязнь Людей⎟Париж Влог</t>
  </si>
  <si>
    <t>24M28S</t>
  </si>
  <si>
    <t>03m48</t>
  </si>
  <si>
    <t>['Мария Дробышевская', 'работа влог', 'кем работать', 'дизайнер', 'графический дизайнер', 'как стать дизайнером', 'дизайнер интерьера', 'профессия дизайнер', 'будни дизайнера', 'мой рабочий день', 'продуктивный день', 'мой продуктивный день', 'мой продуктивный день дома', 'работай со мной', 'учись со мной', 'мотивация на работу', 'как заставить себя работать', 'интроверт', 'я интроверт', 'социофобия', 'боязнь людей', 'моя работа', 'рабочий влог', 'ежедневные влоги', 'работа во франции', 'maria drobyshevskaia', 'влог париж', 'влог']</t>
  </si>
  <si>
    <t>✏️ Профессия «Графический дизайнер» в Contented: https://clc.am/2wkniA
45% скидки по промокоду Maria (до 30.09.2020)
🥬INSTAGRAM — https://www.instagram.com/maria_drobyshevskaia/
🍋INSTAGRAM Распродажа-GarageSale — https://www.instagram.com/chiffonier_parisien/ 
🤗Поддержать канал — https://www.donationalerts.com/r/mariadrob
💫Скачать музыку из видео — https://www.patreon.com/mariadrobyshevskaia/overview
🇫🇷МОЙ КАНАЛ НА ФРАНЦУЗСКОМ — https://www.youtube.com/channel/UCAV2_h8DCuTthyjlPtPCE-g
💡Я в Pinterest : https://www.pinterest.fr/Mariia_Drobyshevskaia/
💌 По вопросам сотрудничества - drobyshevsk@gmail.com
Моя работа, Продуктивный день, графический дизайн, как стать дизайнером, будни дизайнера, Моя история как я стала дизайнером и профессия дизайнер, боязнь людей и социофобия. Влог Париж. Кем работать, как заставить себя работать, мотивация на работу, мой продуктивный день, продуктивный день дома и работа влог. Работай со мной или учись со мной. Работа во Франции, моя работа, рабочий день, мой рабочий день. ежедневные влоги, а так же социофобия, боязнь людей и интроверт. Как жить, если я интроверт, социофобия, жизнь В Париже, 
Maria Drobyshevskaia, Drobyshevskaia, Дробышевская, Добрышевская, Мария Дробышевская.
💗Будь со мной на связи 😘
INSTAGRAM — https://instagram.com/dr_marria 
🍭 ПОДДЕРЖАТЬ КАНАЛ, СКАЧАТЬ МОЮ МУЗЫКУ : https://www.patreon.com/mariadrobyshevskaia/overview
💌 По вопросам сотрудничества - drobyshevsk@gmail.com
🎨 Мои картины - https://drobyshevskaiam.wixsite.com/mysite 
🎼 Music - Maria Drobyshevskaia
Картины Димы: https://tinyurl.com/yx9xbe69
___________________________________________________________________
Если ты у меня в гостях впервые, давай познакомимся ! 
Начну с себя :
Меня зовут Мария, я родилась и выросла в маленьком провинциальном городке на юге Сибири, затем своими силами переехала в Париж, получив стипендию Французского Правительства.
В России я закончила НГУ, специальность литературовед, затем получила диплом магистра истории искусств. Во Франции же я закончила магистратуру Сорбоны, получив диплом магистра Sorbonne VII Paris Diderot. 
Затем я училась в докторантуре Ecole Pratique des Hautes Etudes, но после полутора лет учебы я все-таки выбрала работу в симфоническом оркестре. 
Здесь целый плейлист про мою учебу, поступление, дни студента Сорбонны и получение диплома : https://www.youtube.com/watch?v=eig_eq3NRyc&amp;list=PLeHhiEZ6PIAj0jcPCAsOM7KmqwK_oyjvC
В должности дизайнера я проработала два с половиной года, но и-за конкретных причин, я оттуда ушла. Подробности можно посмотреть здесь : https://www.youtube.com/watch?v=WQxkQbwf5zU&amp;t=3s
Я обожаю французский стиль, парижский шик, качественную и стильную одежду, которую иногда я нахожу за копейки :)
В моих видео историях ты найдешь много вдохновения, зарисовок Парижа под музыку моего собственного сочинения и исполнения, рассуждения о стиле, о красоте, о литературе и искусстве, о классической музыке, о концертах, о домашнем уюте, о том, как стать красивой и как найти свой стиль, о базовом гардеробе и разумных покупках, о готовке и французский рецептах, да еще много о чем 🙈
Спасибо, что заглянул на канал ☺️
Обнимаю и желаю приятного просмотра 😘
____________________________________________________________________
На что я снимаю : Sony A6400 + Sigma 16mm 1.4, Canon GX 700, IPhone 11 Pro Max
Где монтирую : Final Cut Pro X
Где пишу музыку : Logic Pro</t>
  </si>
  <si>
    <t>Maria</t>
  </si>
  <si>
    <t>https://www.youtube.com/watch?v=A2aSj-_8dPU</t>
  </si>
  <si>
    <t>Установка ДВС НА TESLA квадроцикл 17л.с 450сс. Квадроцикл своими руками.</t>
  </si>
  <si>
    <t>10M6S</t>
  </si>
  <si>
    <t>['Tesla квадроцикл своими руками', 'tesla', 'cybertruck', 'квадроцикл своими руками', 'Tesla Cyberquad', 'квароцикла от Теслы', 'своими руками', 'квадроцикл', 'elon musk', 'Установка ДВС НА TESLA квадроцикл', 'Установка ДВС НА TESLA квадроцикл 17л.с 450сс. Квадроцикл своими руками.', 'homemade']</t>
  </si>
  <si>
    <t>Освой профессию «Data Scientist» в SkillFactory со скидкой 50% по промокоду Ключи: https://clc.am/X9Y2mw
Всем привет! сегодня в видео буду устанавливать ДВС на tesla квадроцикл, который раньше стоял на багги, мощностью 17л.с 450сс . Многие просили меня это сделать, так как не у всех есть возможность использовать электромотор и батареи, а двигатель от мотоблока доступен и легок в обслуживании.  Всем приятного просмотра !)
Второй канал: https://www.youtube.com/channel/UCzqccYPq0UEMj-jJ8aHnkiA
Инстаграм: https://www.instagram.com/goryashchiyeklyuchi/
Группа вк:https://vk.com/hot_wrench
Страница вк:https://vk.com/maxkluch
Музыкальный трек предоставлен VSP Group и epidemicsound  сайт музыкальной библиотеки player.epidemicsound.com</t>
  </si>
  <si>
    <t>Ключи</t>
  </si>
  <si>
    <t>https://www.youtube.com/watch?v=gaMTD093uEg</t>
  </si>
  <si>
    <t>Чё Происходит #26 | Симоньян на поклоне у Лукашенко, ФСБ проверяет Лебедева, Навальный вышел из комы</t>
  </si>
  <si>
    <t>1H47M31S</t>
  </si>
  <si>
    <t>17m33</t>
  </si>
  <si>
    <t>['варламов', 'чп', 'чё происходит', 'валамов чп', 'новости', 'россия', 'политика', 'беларусь', 'лукашенко', 'навальный', 'отправление навального', 'навальный новичок', 'лукашенко про навального', 'яд новичок', 'варламов про навального', 'киргизстан', 'варламов илья', 'varlamov', 'как отравили навального', 'варламов про ефремова', 'ефремов', 'лукашенко про американцев', 'трамп и вучич', 'захарова про вучича', 'катастрофа в сша', 'немцы про навального', 'варламов в карелии', 'Тигран Кеосаян про беларусь', 'международная пилорама']</t>
  </si>
  <si>
    <t>Лукашенко дал интервью российским пропагандистам — его бред набирает обороты, Навального вывели из искусственной комы, Ефремову вынесли приговор, Артемия Лебедева проверяют на экстремизм, а бывший схиигумен Сергий обвинил Поклонскую в разврате. А тем временем в США рекордно сильные лесные пожары, у «Оскара» новые правила, силовики похитили Марию Колесникову, прямая линия с Путиным не состоится, а в Томске прошли соревнования по скоростному выкапыванию могил. Эти и другие новости — в новом ЧП!
-=Уголок спонсора=-
Курс Python для веб-разработки в Скилфэктори https://clc.am/0jrDrA
45% скидки на обучение по промокоду Варламов (до 10.10.2020)
Подписывайтесь на канал Сергея Домогацкого: https://www.youtube.com/fachwerk_domogatskogo  
Блог Лёвы: https://levik.blog/
Инстаграм Лёвы: http://instagram.com/levik 
Твиттер Олега Кашина: https://twitter.com/kshn 
Канал Олега Кашина: https://www.youtube.com/channel/UC7GcUuO8Z8OBWvJLtQ4d3Sw   
Что ещё вам стоит посмотреть:
Что будет с Беларусью? Похожий пример Польши и Венесуэлы | Усиление репрессий и массовая эмиграция
https://youtu.be/2Jl__3b84_U 
Студенческий бунт против Лукашенко: интервью с белорусскими студентами
https://youtu.be/aqez8lNLJm8 
Что на самом деле думают белорусы про Россию, Путина, ввод войск и простых россиян
https://youtu.be/CWMcN90y3RY 
Что делать, если вас задержали на митинге: советы юриста
https://youtu.be/69bz27-TTRE 
Если хотите сделать наши города лучше, присоединяйтесь к нашему общественному движению! Есть чаты по всей стране, регистрируйтесь в вашем городе: https://vrlmv.com/city4people
Купить книгу 100 советов мэру: https://vrlmv.com/100
Поддержать фонд «Внимание»: https://fondvnimanie.ru/donate
Станьте спонсором канала, и вы получите доступ к эксклюзивным бонусам. Подробнее: https://www.youtube.com/channel/UC101o-vQ2iOj9vr00JUlyKw/join
Для тех, кто хочет помочь с субтитрами или переводом этого ролика: https://goo.gl/Tcv863 
___
Канал для стримов: https://www.youtube.com/channel/UChccvlH7O3ch8cfc221rAXA
Сайт: https://varlamov.ru/
Телеграм-канал: https://t.me/varlamov
Новостной телеграм-канал: https://t.me/varlamov_news
Инстаграм: https://instagram.com/varlamov/
Твиттер: https://twitter.com/varlamov/
ВК: https://vk.com/varlamov
Фейсбук: https://facebook.com/varlamov/
Вайбер: https://vrlmv.com/viber
Подкасты:
Apple Podcasts: https://vrlmv.com/podcastapple
Яндекс.Музыка: https://vrlmv.com/podcastyandex
Google Podcasts: https://vrlmv.com/podcastgoogle
Вконтакте: https://vrlmv.com/podcastvk
SoundCloud: https://vrlmv.com/podcastsc
Mixcloud: https://vrlmv.com/podcastmixcloud
Anchor: https://vrlmv.com/podcastanchor
Предложения по поводу коллабораций, развития канала и сотрудничеству (кроме рекламы): mayavolf@varlamov.ru
Реклама: reklama@varlamov.me
00:00 Вступление
01:25 Интервью Лукашенко российским СМИ
12:25 Комментарий Кашина
14:15 Похищение Марии Колесниковой
19:10 Навального вывели из комы
25:10 Прямой линии с Путиным не будет
26:23 Новости религии
29:56 Неведомый ужас из Якутска
32:28 Замурованные деревья
33:18 В Белгороде похвастались ремонтом
34:39 Ржавые троллейбусы Новосибирска
36:46 Спутник не взлетел
40:14 Высокая дипломатия
46:26 Дисквалификация Джоковича
47:37 Инциденты с курьерами Деливери Клаб
52:36 Ярославль замедляется
54:00 Новые правила Оскара
59:30 ДТП в Новосибирске
01:00:41 Пиар-кампания раздельного сбора мусора
01:01:04 Народный штраф за парковку
01:01:57 Криповый паровозик в Курске
01:03:40 Дело о кукле Путина
01:05:10 Петрозаводский лихач
01:06:35 Мерзкая пилорама
01:07:58 Открытие мусорки
01:09:43 Урок по борьбе с терроризмом
01:11:23 Лесные пожары в США 
01:11:56 Включение из США
01:16:46 Включение из Китая
01:20:50 Соревнования по выкапыванию могил
01:23:25 Приговор Ефремову
01:26:04 Единороссы эксплуатируют детей
01:28:56 Запрет на мотоциклы
01:30:44 Учителей натравили на школьников
01:32:40 Позор мэрии Москвы
01:36:44 Эти инвалиды совсем зажрались!
01:43:02 Красиво жить не запретишь!
01:43:31 Что должно быть на месте Мавзолея
01:44:33 ФСБ проверяет Лебедева</t>
  </si>
  <si>
    <t>10.10.2020</t>
  </si>
  <si>
    <t>https://www.youtube.com/watch?v=NmfCjnN9JA8</t>
  </si>
  <si>
    <t>MAX ПОЯСНИТ</t>
  </si>
  <si>
    <t>ОДЕЛСЯ В СЕКОНДЕ И СТАЛ САМОКАТЕРОМ !</t>
  </si>
  <si>
    <t>['макс пояснит', 'макс', 'пояснит', 'max пояснит', 'оделся в секонде', 'секонд хенд', 'second hand', 'стиль', 'мода', 'одежда', 'покупки', 'секонды', 'секонд-хенд', 'секондхенд', 'покупки из секонд хенда', 'секонд хенд покупки', 'сэконд хэнд', 'одежда из секонда', 'самокатеры', 'самокат', 'михей', 'mihey', 'трюки на самокате', 'михей самокат', 'стал самокатером', 'макс пояснит секонд', 'макс пояснит секонд хенд', 'мода 2020', 'одежда для самоката', 'одежда для катания на самокате', 'одежда для катания']</t>
  </si>
  <si>
    <t>🔴Курс «iOS-разработчик с нуля» в SkillFactory: https://clc.am/PNMuHA
45% скидки на обучение по промокоду  Макс Пояснит (до 10.10.2020)
➖➖➖➖➖➖➖➖➖➖➖➖➖➖➖➖➖➖➖➖➖
🔴Канал Михея - https://www.youtube.com/channel/UC9ayNgAAnG4OqzxWIIqOjyw 
➖➖➖➖➖➖➖➖➖➖➖➖➖➖➖➖➖➖➖➖➖
С вами Макс Пояснит и сегодня я оделся в секонде и стал самокатером. Что? Самокатером? Всё верно! Молодой человек по имени Михей решил помочь мне и мы отправились с ним в секонд-хэнд, чтобы подобрать мне модный и стильный лук для катания на самокате. Также он научит меня делать трюки на самокате и оценит мой аутфит по 10-ти бальной шкале. 
➖➖➖➖➖➖➖➖➖➖➖➖➖➖➖➖➖➖➖➖➖
🔴ГРУППА СО СКИДКАМИ НА КРОССЫ И ШМОТ - https://vk.com/maxpoyasnit_sale
➖➖➖➖➖➖➖➖➖➖➖➖➖➖➖➖➖➖➖➖➖
🔴МОИ ДАННЫЕ 
▶️tiktok - https://vm.tiktok.com/XRek4q/
▶️Twitch - https://www.twitch.tv/maxpoyasnit_tv
▶️INSTAGRAM - https://www.instagram.com/max_poyasnit/
▶️ГРУППА VK https://vk.com/maxpoyasnit_official
▶️ПО ВОПРОСАМ РЕКЛАМЫ,СОТРУДНИЧЕСТВА - maxpoyasnit@gmail.com</t>
  </si>
  <si>
    <t>https://www.youtube.com/watch?v=v8whTPu774k</t>
  </si>
  <si>
    <t>Полина Парс</t>
  </si>
  <si>
    <t>Судишь по обложке? Ну-ну</t>
  </si>
  <si>
    <t>12M38S</t>
  </si>
  <si>
    <t>03m40</t>
  </si>
  <si>
    <t>['читалочка', 'полина парс', 'парс', 'полина о книгах', 'книжное видео', 'обложки книг', 'книжные обложки', 'фэнтези книги', 'фэнтези', 'фантастика', 'советские книги', 'создание обложки', 'детские книги', 'ужасные обложки', 'судить по обложке', 'как читать', 'что читать', 'список книг', 'что почитать', 'буктьюб', 'буктьюбер', 'книжный блог', 'книжные покупки', 'стивен кинг', 'читалочка полина', '50 ддмс', 'графический дизайн', 'дизайн книги', 'верстка']</t>
  </si>
  <si>
    <t>Профессия «Графический дизайнер» в онлайн-школе дизайна Contented:  https://clc.am/FmfJsg
45% скидки на обучение по промокоду ЧИТАЛОЧКА до 1 октября.
В новом видео мы обсуждаем специфику книжных обложек, в ролике есть интерактив, есть ужасные обложки фэнтези-книг, и много тем для обсуждения. Жду ваши комментарии. 
Канал #Читалочка, смотреть больше видео - https://goo.gl/TLCi3A 
Это книжный канал Читалочка, я - Полина Парс. И тут мы с вами говорим о книгах. О хороших книгах и о плохих. 
Ролики - каждую неделю.
ТЕЛЕГРАМ: https://t.me/polinapars 
Мои классные тексты и фото в инстаграм: https://instagram.com/polinapars/ 
Пообщаться в твиттере: https://twitter.com/PolinaPars</t>
  </si>
  <si>
    <t>ЧИТАЛОЧКА</t>
  </si>
  <si>
    <t>https://www.youtube.com/watch?v=fpKODiSHL24</t>
  </si>
  <si>
    <t>Юзербот для телеграм на Python</t>
  </si>
  <si>
    <t>7M51S</t>
  </si>
  <si>
    <t>['python', 'telegram', 'pyrogram', 'user bots', 'bots', 'разработка бота', 'юзерботы', 'пайтон', 'урок для новичков', 'телеграм боты', 'программирование', 'создание', 'разработка', 'хауди хо']</t>
  </si>
  <si>
    <t>Что такое юзерботы в Telegram и как их использовать?
Урок по основам Python Pyrogram.
Курс «Python для веб-разработки» в SkillFactory: https://clc.to/z9mrMA 
===
Получите 45% скидки по промокоду Хауди Хо
🆇 Ссылки из видео 🆇
𝟭: Доки Pyrogram - https://docs.pyrogram.org/start/examples/
𝟮: Продвинутые примеры - https://github.com/ColinTheShark/Pyrogram-Snippets/tree/master/Snippets#snippets
𝟯: Исходный код - https://pastebin.com/M8vFrzqa
🔵 Наш TELEGRAM: https://t.me/howdyho_official
Наш ВК: https://www.vk.com/howdyho_net
Сотрудничество https://vk.com/topic-84392011_33285530
💗 Музыка предоставлена YouTube Audio Library.</t>
  </si>
  <si>
    <t>Цена нового Land Cruiser Prado | Лидеры продаж новых авто | Гоночный Гелик от Луи Витон</t>
  </si>
  <si>
    <t>49M15S</t>
  </si>
  <si>
    <t>07m26</t>
  </si>
  <si>
    <t>['Асафьев', 'Стас', 'Автопрагмат', 'Подбор авто', 'Выездная диагностика', 'Автоновости', 'новости', 'автоньюс', 'apple', 'Тесла', 'Tesla', 'Илон Маск', 'Model Y', 'Электрокар', 'Volkswagen', 'ID3', 'Фольксваген', 'ВАГ', 'VAG', 'Up', 'Платная дорога', 'Закон', 'Дороги', 'BMW M4 GTS', 'БМВ', 'Гольф', 'Golf R', 'Toyota Land Cruiser Prado', 'Тойота Ленд крузер прадо', 'Собянин', 'Москва', 'Гелик', 'Гелентваген', 'Мерседес', 'Луи Витон', 'Mercedes', 'Гуччи', 'Zetta', 'Polo', 'Tiguan', 'Авторынок', 'Поло', 'Тигуан', 'Skoda', 'Rapid', 'Шкода', 'Рапид', 'Kia Rio', 'Киа рио', 'Hyundai', 'Хендай', 'Creta', 'Крета', 'Петербург']</t>
  </si>
  <si>
    <t>Курс «iOS-разработчик с нуля» в SkillFactory: https://clc.am/ghVZVg
45% скидки на обучение по промокоду  Асафьев (до 10.10.2020)
Таймкоды:
00:00 Вино, перевод донатов в фонд, внутряки 
08:39 Наломали дров: Tesla покупает комплектующие в строительном супермаркете
13:28 Проблемы с качеством у VW ID.3: плохая покраска, кривые зазоры, глючная электроника
20:09 В России появятся новые платные дороги. С увеличением скорости на трассах придётся подождать
23:51 Появилось первое фото нового BMW M4 GTS со странным выхлопом
26:00 Обновлённый Toyota Land Cruiser Prado: названы рублёвые цены
26:19 Мэр Собянин заявил об увеличении количества машин в Москве
36:36 Дизайнеры Mercedes-Benz и Louis Vuitton представили гоночный Гелик
41:19 Российский электрокар Zetta: первые фото интерьера
45:51 Volkswagen Polo и Tiguan – в тройке лидеров на рынках Москвы и Петербурга
46:38 Послевкусие 
______
Автоподбор в Москве и Московской области:
Тел. +7 (495) 120-17-38
Email: asafev.zakaz@mail.ru
Автоподбор в Санкт-Петербурге и области
Тел. +7(960)239-26-27
VK — http://vk.com/id4076586
______
Компания «Автопрагмат» осуществляет полный спектр услуг по автоподбору: выездная диагностика, специалист на день, подбор авто под ключ. 
Предоставляем юридическую гарантию и берем на себя полное сопровождение клиента на всех этапах подбора. 
Диагностика при автоподборе включает в себя:
Проверку автомобиля на юридическую чистоту по всем доступным базам;
Подтверждение сервисной истории автомобиля;
Проверку кузова и ЛКП на предмет дефектов и качество ремонта;
Проверку всех маркировок и VIN-номеров;
Проверку комплектности автомобиля; 
Компьютерную диагностику, включающую в себя проверку пробега, КПП/ДВС/SRS и общий компьютерный опрос всех ЭБУ. 
Тест-драйв рассматриваемого автомобиля для выявления отклонений в работе рулевого управления, КПП/ДВС, подвески
Анализ обоснованности стоимости автомобиля
Связаться с нами:
Паблик ВК: https://vk.com/autopragmat
Инстаграм: https://www.instagram.com/autopragmat/
Сайт: http://www.autopragmat.ru
________
Асафьев Стас в социальных сетях:
VK: https://vk.com/stasasafyev
Instagram: https://www.instagram.com/asafevstas/
ПО ВОПРОСАМ РАЗМЕЩЕНИЯ — reklama@autopragmat.ru</t>
  </si>
  <si>
    <t>https://www.youtube.com/watch?v=USwdG_nejxw</t>
  </si>
  <si>
    <t>Что происходит с рублем? Итоги ФРС и ЦБ РФ / Валютный обзор</t>
  </si>
  <si>
    <t>16M42S</t>
  </si>
  <si>
    <t>['доллар', 'сентябрь 2020', 'осень 2020', 'август 2020', 'прогноз доллара', 'курс доллара', 'прогноз курса доллара', 'доллар прогноз', 'рубля', 'курс рубля', 'прогноз курса рубля', 'рубль прогноз', 'доллар 2020', 'рубль 2020', 'валюта', 'евро', 'курс евро', 'прогнозы 2020', 'валютный рынок', 'форекс', 'forex', 'курс валюты', 'прогноз валюты', 'что будет с доларом', 'куда пойдет доллар', 'стоит ли покупать доллары', 'швейцарский франк', 'японская иена', 'фрс', 'федеральная резервная система', 'investfuture', 'кира юхтенко', 'инвест фьюче']</t>
  </si>
  <si>
    <t>«Аналитик данных» в SkillFactory: https://clc.am/M_GThQ 
50% скидки по промокоду InvestFuture (до 10.10.2020)
Какие факторы влияют на курс рубля в сентябре 2020 и стоит ли опасаться его снижения? Сможет ли доллар на мировом рынке возобновить рост? Подводим итоги недели на валютном рынке, разбираем текущую картину по основным валютам: доллар, евро, фунт, иена и не только.
Экономика и инвестиции - последние новости на сайте InvestFuture: https://investfuture.ru/
Текстовая версия: https://clck.ru/QvCjp
Таймкоды из видео:
00:00 Рубль
06:55 Доллар США
09:45 Евро
12:16 Другие валюты
14:56 Драгметаллы
Контакты:
Мы в Телеграм (@InvestFuture) - https://t.me/investfuture
Мы ВК - https://clck.ru/G8yn4
Мы в Facebook - https://clck.ru/G8yn8
Кира Юхтенко в инстаграм - https://clck.ru/G8ynM
По вопросам сотрудничества: info@investfuture.ru
Подписаться на канал - https://goo.gl/qTRmG8
Поддержать канал: https://clck.ru/MFJmX
Полезные видео:
1) С чего начать инвестиции: https://youtu.be/XKkJ0sCOw44
2) Что такое ИИС: https://youtu.be/2nufZlCRTMU
3) Что такое ОФЗ: https://youtu.be/MEXrTXtQQ-E
4) Что такое ETF: https://youtu.be/FuBdDzvweDc
5) Чем опасны кредиты: https://youtu.be/cQhSRQI5p60
6) Топ-20 книг по финансам: https://youtu.be/sazgUfgNESQ</t>
  </si>
  <si>
    <t>Самый сочный район Лондона - Шордитч</t>
  </si>
  <si>
    <t>16M8S</t>
  </si>
  <si>
    <t>['шаракоис', 'левин', 'интерны', 'лондон', 'виза', 'великобритания', 'uk', 'london', 'переезд', 'шаракоис дмитрий', 'дмитрий шаракоис', 'борис левин', 'левин из интернов', 'левин из', 'ш', 'ша', 'шар', 'шара', 'шарак', 'шарако', 'шаракои', 'мне', 'мне не', 'мне не стыдно', 'стыдно', 'строитель', 'рабочий', 'рабочий в англии', 'строитель в англии', 'шордич', 'район', 'лондона', 'район шордич', 'шордитч', 'район щордитч', 'shorditch', 'shoreditch', 'banksy', 'бэнкси']</t>
  </si>
  <si>
    <t>«Аналитик данных» в SkillFactory: https://clc.am/D3ii4Q
Телеграм канал "Переезд и жизнь в Великобритании" https://t.me/sharrakois
Второй YouTube канал https://www.youtube.com/user/SharakoisLive
Спасибо вам за вашу поддержку
СБЕРБАНК 4276380024309341
Счёт в PayPal https://paypal.me/sharakois​
THE BARCLAYS BANK A/C 20-47-34 50153478
Bitcoin 1JgCbvidLh4tqhjHTGdkEuvHCqAjqyZ7NC
Ether 0xcf87440c95Fba8a7EBEf04652D4FcbBf88204aF6
Bitcoin Cash qrq7gzau2z2temrka3nzuewgtzpx87wl4qd86a5mlh
Stellar GDA3SHU54JXOFDVCKZNH4O3MCJX7JNOG4OPPN6CBE74VEMZ2OLD3CNAX
USD Digital 0xcf87440c95Fba8a7EBEf04652D4FcbBf88204aF6
Tether 0xcf87440c95Fba8a7EBEf04652D4FcbBf88204aF6
Станьте спонсором канала, и вы получите доступ к эксклюзивным бонусам. Подробнее:
https://www.youtube.com/channel/UCSr538ytDAFwCSYOvoKQrLA/join
◓ Мои покупки на Amazon https://www.amazon.co.uk/shop/influencer-d6f34225
◓ Я в инстаграм http://instagram.com/sharakois
#Англия</t>
  </si>
  <si>
    <t>Военные робопсы | Мощный Экзоскелет от Sarcos Robotics и новости от Илона Маска</t>
  </si>
  <si>
    <t>11M11S</t>
  </si>
  <si>
    <t>['кикобзор', 'кик', 'обзор', 'kik', 'obzor', 'kikobzor', 'новости', 'дайджест', 'техника', 'наука', 'смартфон', 'apple', 'samsung', 'xiaomi', 'google', 'android', 'ios', 'tesla', 'elon', 'musk', 'техноновости', 'boston dynamics', 'роботы', 'военные роботы', 'автономные роботы', 'маск', 'илон маск', 'колонизация марса', 'LG Wing', 'смартфон 2020', 'лучший смартфон', 'новый смартфон', 'концепт', 'нейролинк', 'нейралинк', 'старшип', 'спейсикс']</t>
  </si>
  <si>
    <t>Курс «iOS-разработчик с нуля» в SkillFactory: https://clc.am/sKwOew 
50% скидки на обучение по промокоду Кик Обзор (до 10.10.2020)
Инстаграм: https://www.instagram.com/kikobzor
Телега с быстрыми новостями: https://t.me/kikobzor
Ролик содержит рекламную интеграцию
Реклама и сотрудничество: info@kikobzor.com
#Роботы #Маск #Новости</t>
  </si>
  <si>
    <t>Химия – Просто</t>
  </si>
  <si>
    <t>Ртутный ядерный реактор</t>
  </si>
  <si>
    <t>13M45S</t>
  </si>
  <si>
    <t>['Химия – просто', 'смотреть химия', 'Александр Иванов', 'химия 8 класс', 'химия', 'физика', 'наука', 'опыты', 'Егэ', 'егэ по химии', 'эксперимент', 'химия с нуля', 'ртуть', 'аэс', 'бр-1', 'теплоноситель', 'бн-800', 'история', 'ядерный реаткор', 'химия опыты', 'химия видео', 'легенда', 'что если', 'истории из жизни', 'mercury', 'Hg', 'быстрые нейтроны', 'защита от радиации', 'мифы', 'мифы о радиации', 'активная зона', 'чернобыль', 'зона отчуждения', 'знаете ли вы', 'обнинск', 'бр-2', 'бр-5', 'натрий', 'сталкер', 'росатом', 'минсредмаш', 'красная ртуть']</t>
  </si>
  <si>
    <t>Python для веб-разработки в Скилфэктори - https://clc.am/M4-Hhg
-45% по промокоду Химия Просто до 15.10.2020
В этом видео вы узнаете об одном уникальном ядерном реакторе, работавшем на ртутном теплоносителе.
VKontakte: https://vk.com/chemistryeasyru
https://zen.yandex.ru/chemistryeasy
https://t.me/ChemistryEasy
Instagram: https://www.instagram.com/chemistry_easy/
Группа Суровых технарей здесь: https://vk.com/brutalengineer
Поддержать проект: 
https://www.patreon.com/chemistry
Сбербанк: 4276 1600 1575 8502
Yandex Money: 41001718480558
QiWi: +79826035997
PayPal: paypal.me/ChemistryIsEasy
Над выпуском работали:
Александр Иванов (инженер-исследователь);
Просмотр видео разрешен только на YouTube. Копирование любой части видео без разрешения авторов – ЗАПРЕЩЕНО!
Если вы размещаете данное и любое видео с данного канала на сторонних ресурсах при помощи вставки видео ссылкой, то к вам нет никаких претензий.</t>
  </si>
  <si>
    <t>15.10.2020</t>
  </si>
  <si>
    <t>https://www.youtube.com/watch?v=XhW_BN69myE</t>
  </si>
  <si>
    <t>iling show</t>
  </si>
  <si>
    <t>Строим ЛУЧШИЙ Российский ЭЛЕКТРОКАР для ДРИФТа</t>
  </si>
  <si>
    <t>13M26S</t>
  </si>
  <si>
    <t>06m30</t>
  </si>
  <si>
    <t>['илинг шоу', 'iling show', 'дрифт жига', 'жига', 'электрокар', 'электромобиль', 'самодельный электромобиль', 'самодельный автомобиль', 'электродрифт', 'дрифт', 'жигулесла', 'электродвигатель', 'электроавтомобиль']</t>
  </si>
  <si>
    <t>Курс «Android-разработчик» в SkillFactory: https://clc.am/aJKl8A
50% скидки на обучение по промокоду  Iling Show (до 10.10.2020)
Батл с BWT: https://youtu.be/mpIX3Y1TGVc
По вопросам и предложениям на тему ЭЛЕКТРОМАШИНЫ: electro@spest1.ru
По вопросам рекламы и сотрудничества: ilingshow@mail.ru
Инстаграм: https://www.instagram.com/iling_show/
Группа ВК: http://vk.com/ilingshow
Второй канал: https://www.youtube.com/c/ilinglife
#ilingshow #илингшоу</t>
  </si>
  <si>
    <t>Iling Show</t>
  </si>
  <si>
    <t>SEVENTEENINE</t>
  </si>
  <si>
    <t>86; ПОСЛЕДНИЕ ДНИ ЛЕТА</t>
  </si>
  <si>
    <t>39M53S</t>
  </si>
  <si>
    <t>16m04</t>
  </si>
  <si>
    <t>профессия «Дизайнер интерьеров» в онлайн-школе дизайна Contented: 
https://clc.am/UkFzSA
45% скидки на обучение по промокоду Seventeenine (до 15.10..2020)
лучшая тату-мастерка:
https://www.instagram.com/lilykobalyan
inst
https://www.instagram.com/basechkaa/
https://www.instagram.com/larkicheva
___________________________________
предложения о сотрудничестве
basistayam@gmail.com 
видео спонсировано школой дизайна Contented 
скидка ~30€ на аренду квартиры 
https://abnb.me/e/KHqc9Rfh6Y
//adobe premiere
//sony a6600</t>
  </si>
  <si>
    <t>https://www.youtube.com/watch?v=tA0zR-PW0hE</t>
  </si>
  <si>
    <t>СМЫСЛ СКАНДАЛЬНЫХ ОБЛОЖЕК GUNS N ROSES, ROLLING STONES, VELVET UNDERGROUND И ДРУГИХ</t>
  </si>
  <si>
    <t>29M52S</t>
  </si>
  <si>
    <t>01m24</t>
  </si>
  <si>
    <t>['СМЫСЛ', 'рок', 'метал', 'guns n roses', 'rolling stones', 'velvet underground', 'bob dylan', 'clash', 'скрытый смысл', 'металл', 'обложки', 'разбор', 'обзор', 'сеин', 'punk', 'панк', 'панк-рок']</t>
  </si>
  <si>
    <t>Изучай «Python для веб-разработки» в SkillFactory: https://clc.am/Cyyxjg 
Получи 50% скидки по промокоду СЕИН 
Тайминги:
0:00 - Вступление
4:14 - Обложка Bob Dylan - The Freewheelin' и барды
11:33 - Обложка The Velvet Underground &amp; Nico - Banana album и Энди Уорхол
17:16 - Обложка The Rolling Stones - Sticky Fingers и снова Энди Уорхол 
22:55 - Обложка The Clash - London Calling и молодой панк
25:15 - Обложка Guns N' Roses – Appetite for Destruction и цензура
Сотрудничество:
seinpr@ya.ru
Если вы впервые на этом канале и не понимаете что тут происходит:
Канал "Сеин" - авторский блог про искусство, культуру и те стороны современного общества, которые обычно игнорируют или не хотят понимать. Лучше всего тематику канала описывает слово, которое я сам выдумал - культурпоп. Тут есть видео и про музыку, и про кино, и про политику, а иногда бывают даже про технику или общественные движения. В общем всё что окружает современного человека должно быть осмыслено и проговорено, ведь иначе оно считай не существует.
КАК ПОПАСТЬ В ЗАКРЫТЫЙ ПАБЛИК:
1. Зайти на патреон, который указан под каждым роликом Сеина 
( https://www.patreon.com/seins )
2. Купить 5-ти долларовую подписку
3. Скинуть свою страницу ВК в соответствующий пост на стене или в личку ПАТРЕОНА. Он самый первый.
3.5. Для ускорения процесса добавления вас в группу, скинуть скрин подписки в вк админу: https://vk.com/borschland
4. Кайфовать
КАМЕРНЫЙ КАНАЛ:
https://www.youtube.com/watch?v=-gOOgSsr2po&amp;t=2s
Поддержать канал:
https://www.patreon.com/seins
ПОДКАСТ:
https://www.youtube.com/watch?v=fZy0lLd14aE
Канал Сеина в ТГ:
@msein
https://t.me/msein
Очень нужный тебе паблик:
https://vk.com/fsein
Я вк: 
https://vk.com/thereisnomeaning
Я в инсте:
https://www.instagram.com/thereisnomeaning</t>
  </si>
  <si>
    <t>https://www.youtube.com/watch?v=Bf97g1ZTCYg</t>
  </si>
  <si>
    <t>Женщины как лидеры протеста — Беларусь и другие примеры / Максим Кац</t>
  </si>
  <si>
    <t>23M13S</t>
  </si>
  <si>
    <t>05m30</t>
  </si>
  <si>
    <t>['Кац', 'политика', 'Кац предлагает победить', 'Россия', 'демократия', 'выборы', 'тихановская', 'колесникова', 'мария колесникова', 'Беларусь', 'выборы в беларуси', 'протесты в беларуси', 'светлана тихановская', 'лукашенко', 'президент Беларуси', 'порвала паспорт', 'Светлана Алексиевич', 'Нина Багинская', 'польша', 'Анна Валентынович', 'аргентина', 'ливан', 'революция женщин', 'Роза Паркс', 'кризис', 'протесты', 'митинги']</t>
  </si>
  <si>
    <t>Сегодня я хочу затронуть один очень важный аспект белорусских протестов, который заметили все, кто следит за ситуацией в этой стране — на передовой линии борьбы с авторитарным режимом находятся женщины. У протеста против Лукашенко женское лицо.
-=Реклама=-
Профессия «Аналитик данных» в SkillFactory:
https://clc.am/97Dfag
50% скидки на обучение по промокоду Максим Кац (до 15.10.2020)
_________________________
Оформить спонсорство: https://www.youtube.com/channel/UCUGfDbfRIx51kJGGHIFo8Rw/join
Доступны подкасты на всех популярных площадках: https://www.buzzsprout.com/1363327
Подписывайтесь на мои социальные сети:
Твиттер: 
https://twitter.com/max_katz
Телеграм-канал: 
https://teleg.run/maximkatz
Инстаграм: 
https://www.instagram.com/maxim_katz/
Группа в ВК: 
https://vk.com/maximkatz
Фейсбук: 
https://www.facebook.com/katz.max/
По вопросам рекламы пишите на maxkatz@avtormedia.ru
#Беларусь #женщинывполитике #протестывБеларуси
0:00 ИНТРО
1:53 ПОЛЬША: АННА ВАЛЕНТЫНОВИЧ
12:02 АРГЕНТИНА: МАТЕРИ ПЛОЩАДИ МАЯ
17:09 ЛИВАН: РЕВОЛЮЦИЯ ЖЕНЩИН
20:42 БЕЛАРУСЬ И ДРУГИЕ</t>
  </si>
  <si>
    <t>https://www.youtube.com/watch?v=YkP-f_Nyf04</t>
  </si>
  <si>
    <t>КИНОКРИТИКА</t>
  </si>
  <si>
    <t>Начало - лучший блокбастер десятилетия. Как снимали шедевр</t>
  </si>
  <si>
    <t>29M22S</t>
  </si>
  <si>
    <t>01m44</t>
  </si>
  <si>
    <t>['кинокритика', 'илья бунин', 'обзоры премьер', 'кинообзоры', 'film reviews', 'kinokritika', 'начало обзор фильма', 'начало как снимали фильм', 'начало лучший блокбастер', 'начало лучший фильм нолана', 'начало ностальгик', 'начало объяснение концовки', 'начало концовка с волчком', 'начало смысл фильма', 'начало фильм 2010', 'лучшие фильмы нолана', 'дикаприо начало', 'начало съемки', 'начало бэкстейдж', 'начало смотреть']</t>
  </si>
  <si>
    <t>Профессия моушн-дизайнер -45% по промокоду Кино Критика до 5.10.2020 https://clc.am/q0KV9g
Содержание выпуска:
00:00 - 10 лет с премьеры Начало 
03:26 - Сон как идея Нолана
05:09 - От идеи к сценарию 
07:06 - Как Нолан погружает нас в детали сложной истории 
09:37 - Особый подход Нолана к съёмкам
12:01 - Съемки в японском дворце
12:40 - Париж: обучающие сны
13:50 - Моя любимая сцена в кино
14:26 - Лос-Анджелес, уровень 1: сон Юсуфа 
16:50 - Отель, уровень 2: сон Артура
17:51 - Съемки во вращающемся коридоре 
19:30 - Невесомость в отеле 
20:25 - Крепость, уровень 3: сон Имса
21:35 - Как сымитировали взрыв крепости в снегах 
22:53 - Уровень 4: Лимб
23:55 - Съемки разрушающегося города 
24:53 - Музыка и гений Ханс Циммер 
27:34 - Итоги 
Предыдущее видео: Довод - шедевральное высокохудожественное новаторское режиссерское дрочево от Кристофера Нолана https://youtu.be/x-MXJr7C_tg
Мой Инстаграм - http://instagram.com/ilyabunin
Мой основной паблик ВКонтакте - https://vk.com/kinokritika_pro
По вопросам рекламы: adv.kinokritika@yandex.ru
По вопросам сотрудничества\творческим: kinokritiky@gmail.com
Электронные кошельки для желающих поддержать проект: 
Яндекс.Деньги: https://money.yandex.ru/to/410014002289775
Вебмани: R242162015734
Начало - лучший блокбастер десятилетия. Как снимали шедевр
Кинокритика Илья Бунин</t>
  </si>
  <si>
    <t>Кино Критика</t>
  </si>
  <si>
    <t>05.10.2020</t>
  </si>
  <si>
    <t>Тайна лекарства от COVID-19 // СБЕР – НЕ БАНК// Microsoft купил Bethesda// Яндекс купит Тинькофф</t>
  </si>
  <si>
    <t>21M52S</t>
  </si>
  <si>
    <t>05m10</t>
  </si>
  <si>
    <t>['Руслан Усачев', 'usachevshow', 'Руслан', 'Усачев', 'юмор', 'usachevtoday', 'Арепливир', 'коронавирус', 'коронавирус в россии', 'лекарство', 'covid 19', 'вакцина', 'коронавирус 2020', 'коронавир', 'россия', 'новости россии', 'навальный', 'новичок яд', 'лукашенко', 'путин лукашенко', 'беларусь', 'Microsoft', 'xbox', 'xbox series s', 'xbox series x', 'Bethesda', 'bethesda microsoft', 'fallout', 'zenimax', 'doom', 'Сбербанка', 'сбер', 'яндекс тинькофф', 'тинькофф', 'яндекс', 'акции', 'airbus', 'zeroe', 'уличные музыканты', 'музыка', 'музыканты', 'питер', 'санкт петербург', 'коронавирус сегодня']</t>
  </si>
  <si>
    <t>🔥Профессия Моушн и Медиа - дизайнер 
в онлайн-школе Contented https://clc.am/D-d5ZQ
- 45% по промокоду USACHEV
📰 #Новости в этом эпизоде:
0:00 - Вступление #UsachevToday
0:29 - Упущенные новости: Навальный, Лукашенко и TikTok
1:15 - Арепливир и Коронавир - лекарство от коронавируса в аптеках России
5:10 - Уроки дизайна от Contented
6:44 - Новые запреты в России
7:33 - Гроб из грибов от нидерландских ученых
9:09 - Грязные джинсы Gucci за 60 тысяч
10:05 - Самые экологичные самолеты от Airbus - ZEROe
11:29 - Какие новости интересны вам?
12:22 - Санкт-Петербург без уличных музыкантов
16:26 - Microsoft купил Bethesda для нового XBOX Series X
19:38 - Ребрендинг Сбербанка
👕 ОФИЦИАЛЬНЫЙ МЕРЧ
https://vk.cc/9x8cxQ
👁‍🗨 ПОДПИСЫВАЙТЕСЬ НА СОЦИАЛЬНЫЕ СЕТИ
Telegram https://teleg.run/usachevruslan
Вконтакте  http://vk.com/UsachevRuslan
Instagram  http://instagram.com/UsachevRuslan
Twitter  http://twitter.com/RuslanUsachev
📧 ПОЧТА ДЛЯ СВЯЗИ:
UsachevShow@gmail.com</t>
  </si>
  <si>
    <t>USACHEV</t>
  </si>
  <si>
    <t>Навальный не задекларировал любовницу / Трампа пытались отравить / Тесака больше нет</t>
  </si>
  <si>
    <t>35M54S</t>
  </si>
  <si>
    <t>['Артемий Лебедев', 'Лебедев', 'Артемий', 'Лебедев отвечает на вопросы', 'обзор новостей', 'новости политики', 'новости дизайна', 'дизайн', 'Навальный', 'отравление Навального', 'новичок', 'Тесак', 'Белоруссия', 'Лукашенко', 'в Минске', 'отравление Трампа', 'покушение', 'беспилотный трамвай', 'ИКЕА']</t>
  </si>
  <si>
    <t>Contented – ваш прямой путь в дизайн: https://clc.am/uQEnww 
45% скидка на обучение по промокоду TEMA
*****
Николай Иронов: https://ironov.artlebedev.ru/ru/
*****
Таймкоды: 
00:00 Важнейшая новость
00:08 Нальчанин порезал себя с целью добиться реакции на оскорбления Лебедевым черкесов
02:10 В Рыбинск по рекомендации Артемия Лебедева приехали чиновники из Ельца
03:18 Разработчик «Новичка» извинился перед Навальным
06:28 Нативная интеграция: Онлайн-школа Contented 
07:50 Создатели «Новичка» ответили на извинения ученого перед Навальным
08:15 Тесак не пережил этапа
09:05 ВОЗ назвала беспрецедентной реакцию России на угрозу распространения коронавируса
11:16 Сотни обнаженных людей в защитных масках для лица появились на севере Лондона
12:39 Извинения
13:39 Белорусская таможня проверяет, нет ли в «Гарри Поттере» призывов к свержению Лукашенко
14:19 Европарламент не признал переизбрание Лукашенко, Минск назвал резолюцию «агрессивной»
15:06 Телеграм-канал Нехта опубликовал данные тысячи сотрудников МВД Беларуси
17:45 «Просто знай — любимую не отдают!» Киркоров, Басков, Буйнов и другие звезды записали клип в поддержку Лукашенко
17:57 СиНН: в США перехвачена посылка с ядом для президента Дональда Трампа
18:24 Норвежский террорист Брейвик попросил об УДО
19:39 Сожженную статую Мелании Трамп заменили на бронзовую копию
19:58 Малайзиец нашел в утерянном телефоне селфи и видео похитителя. Им оказалась обезьяна
20:21 Близким Навального может грозить тюрьма за вывоз улик из России
25:28 Упаковка препарата от коронавируса «Арепливир» будет стоить в розницу от 12 320 рублей
25:39 Расходы бюджета из-за КОВИД-19 покроют резким ростом акциза на сигареты
26:16 В Госдуму внесли проект закона о минимальной почасовой оплате труда
26:56 В Москве начнут тестировать первый беспилотный трамвай
27:14 Рогозин заявил, что Россия планирует отправить собственную миссию на Венеру
28:02 Возбуждено уголовное дело о мытье ног в святой воде в Калининграде
29:24 Трамп одобрил сделку по покупке Тик-Ток компанией Оракл
31:15 ИКЕА откроет секонд-хенд
33:13 Знаменитый электромобильный стартап годами обманывал весь мир и дорос до стоимости $20 млрд.
34:19 Новости дизайна
35:02 Николай Иронов
*****
Работы студии:
Бренд-платформа и айдентика города Ельца: https://www.artlebedev.ru/yelets/
Информационные знаки для Арктики: https://www.artlebedev.ru/arctic-signs/
Абсолем: https://www.artlebedev.ru/type/absolem/
*****
Спонсорская подписка: https://www.youtube.com/user/temalebedev/join
*****
Магазинус с нашими штуками и дизайнами: https://store.artlebedev.ru 
*****
Почта для ошибок и замечаний: errata@artlebedev.ru 
***** 
По вопросам рекламы: reklama@tema.ru 
По всем остальным вопросам: tema@tema.ru
Домашняя страница: https://www.tema.ru/ 
Рабочая страница: https://www.artlebedev.ru 
*****
Я социален: 
Телеграм — https://t.me/temablog/ 
Инстаграм — http://instagram.com/temalebedev/ 
Фейсбук — https://www.facebook.com/temalebedev</t>
  </si>
  <si>
    <t>Что не так с новой Octavia? | Новые краш-тесты | Где в России самые старые авто</t>
  </si>
  <si>
    <t>35M40S</t>
  </si>
  <si>
    <t>['Асафьев', 'Стас', 'Автопрагмат', 'Подбор авто', 'Выездная диагностика', 'Автоновости', 'Автоньюс', 'Новости', 'Mitsubishi', 'Мицубиси', 'Электрокар', 'Каршеринг', 'авто ру', 'покупка авто', 'трейд ин', 'авторынок', 'новый авто', 'бу', 'Porsche Macan', 'Порше', 'Макан', 'рестайлинг', 'A4', 'B8', 'Ауди', 'Audi', 'q5', 'Euro NCAP', 'Toyota', 'Rav4', 'Тойота', 'Ярис', 'Рав4', 'Brembo', 'Брембо', 'Тормоз', 'Faw', 'VAG', 'Volkswagen', 'Фольксваген', 'Ваг', 'Москва', 'МКАД', 'Шкода Октавиа', 'Skoda', 'Octavia', 'A9', 'Rio', 'Kia', 'Киа Рио', 'DSG', 'ДСГ', 'RS', 'scout', 'Хавейл', 'Haval', 'Автостат', 'Kapture', 'Renault', 'Рено', 'arkana', 'e tron', 'е трон']</t>
  </si>
  <si>
    <t>Профессия «UX-дизайнер» в онлайн-школе дизайна Contented:
https://clc.am/DUdGgg
45% скидки на обучение по промокоду Асафьев (до 30.09.2020)
Таймкоды: 
00:00 Про румтур и гайд по кнопкам 
05:06 Компания Mitsubishi прекратит выпуск первого массового электрокара 
06:21 Москвичам предложат заработать на сдаче в аренду личных автомобилей
09:09 Исследование: какие машины ищут россияне и на что обращают внимание при покупке
18:29 Шпионы сфотографировали большой экран в салоне обновлённого Porsche Macan
19:43 Новые методики краш-тестов Euro NCAP
22:27 Фирма Brembo придумала зеркальные тормозные диски
23:46 В России сфотографировали новый китайский кроссовер FAW
25:38 Дептранс назвал самые аварийные трассы Москвы
26:03 Новая Skoda Octavia: цены в России и пока только один мотор
29:04 Самые продаваемые «китайцы»: за что автовладельцы любят Haval?
31:18 Рынок новых электрокаров в августе вырос на 62%. Причина – Audi e-tron
32:14 Средний возраст парка легковых автомобилей в России: ТОП-10 регионов 
34:00 Послевкус
_____
Дать Rav4 (XA50) на обзор — semyonov@autopragmat.ru 
______
Автоподбор в Москве и Московской области:
Тел. +7 (495) 120-17-38
Email: asafev.zakaz@mail.ru
Автоподбор в Санкт-Петербурге и области
Тел. +7(960)239-26-27
VK — http://vk.com/id4076586
______
Компания «Автопрагмат» осуществляет полный спектр услуг по автоподбору: выездная диагностика, специалист на день, подбор авто под ключ. 
Предоставляем юридическую гарантию и берем на себя полное сопровождение клиента на всех этапах подбора. 
Диагностика при автоподборе включает в себя:
Проверку автомобиля на юридическую чистоту по всем доступным базам;
Подтверждение сервисной истории автомобиля;
Проверку кузова и ЛКП на предмет дефектов и качество ремонта;
Проверку всех маркировок и VIN-номеров;
Проверку комплектности автомобиля; 
Компьютерную диагностику, включающую в себя проверку пробега, КПП/ДВС/SRS и общий компьютерный опрос всех ЭБУ. 
Тест-драйв рассматриваемого автомобиля для выявления отклонений в работе рулевого управления, КПП/ДВС, подвески
Анализ обоснованности стоимости автомобиля
Связаться с нами:
Паблик ВК: https://vk.com/autopragmat
Инстаграм: https://www.instagram.com/autopragmat/
Сайт: http://www.autopragmat.ru
________
Асафьев Стас в социальных сетях:
VK: https://vk.com/stasasafyev
Instagram: https://www.instagram.com/asafevstas/
ПО ВОПРОСАМ РАЗМЕЩЕНИЯ РЕКЛАМЫ — reklama@autopragmat.ru</t>
  </si>
  <si>
    <t>FURYDROPS</t>
  </si>
  <si>
    <t>МИФЫ О ЦЕНТРАЛЬНОМ БАНКЕ РОССИИ | КОМУ ПРИНАДЛЕЖИТ ЦБ? | FURYDROPS</t>
  </si>
  <si>
    <t>19M9S</t>
  </si>
  <si>
    <t>['экономика', 'григорий баженов', 'инфляция', 'экономическая наука', 'социальные науки', 'научпоп', 'наука', 'баженов', 'цб', 'центральный банк', 'банк россии', 'цб принадлежит сша', 'цб принадлежит мвф', 'мвф', 'россия кредиты мвф', 'кому принадлежит цб', 'кто владеет центробанком', 'глазьев цб', 'дерипаска цб', 'евгений федоров цб', 'федоров центробанк', 'правда о центробанке', 'правда о цб', 'звр', 'где находятся золотовалютные резервы', 'золотовалютные резервы', 'кому принадлежит центробанк россии', 'фрс', 'федеральная резервная система']</t>
  </si>
  <si>
    <t>Становись аналитиком данных вместе со SkillFactory: https://clc.am/DsO4FA. СКИДКА 50% по промокоду Fury Drops
Стать патроном: https://www.patreon.com/furydrops
Интернет полон теорий о том, кому принадлежит ЦБ. Говорят, что Центробанк не принадлежит России, что ЦБ принадлежит США, ЦБ принадлежит МВФ, ЦБ принадлежит Ротшильдам, масонам и прочим рептилоидам.
Вместе с тем, Банк России — самый часто порицаемый экономический институт в нашей стране. Его ругают Сергей Глазьев и Олег Дерипаска, единоросс Евгений Федоров, и даже глава МВД Владимир Колокольцев.
Центральный банк есть за что ругать. Однако обычно его критики сосредоточены на том, что наш центробанк делает весьма и весьма неплохо. Все эти тонны ненависти со стороны публики и претензии от представителей различных групп интересов не могли не привести к появлению огромного количества мифов, связанных как с центральными банками вообще, так и с Банком России в частности. Именно эту самую золотую коллекцию мифов я сегодня и разберу. 
Итак, кому принадлежит ЦБ?  Важна ли независимость ЦБ для экономики? Является ли ЦБ независимым НА САМОМ ДЕЛЕ? Где НА САМОМ ДЕЛЕ находятся золотовалютные резервы, которые как бы «принадлежат» России? И кому подчиняется Эльвира Набиуллина? Рассказываем ВСЮ ПРАВДУ о ЦБ как о юрлице, ВСЮ ПРАВДУ о взаимоотношениях ЦБ и МВФ.
Ссылки на источники здесь: https://t.me/furydrops/407
Подписывайся на нас в соцсетях:
Twitter: https://twitter.com/furydrops_
Telegram: http://tlinks.run/furydrops
VK: https://vk.com/furydrops
Instagram: https://www.instagram.com/furydrops_/
Олежа (Production): https://www.instagram.com/legotrash/
Миша (Редактура): https://twitter.com/eye_ii_eye
Таймкоды:
0:00 - Начало
1:10 - Реклама
3:17 - ЦБ: госорган или юрлицо
7:40 - Про ЦБ и МВФ
9:51 - Про независимость Центробанка
14:36 - Где находятся золотовалютные резервы России
15:30 - За что на самом деле надо критиковать ЦБ?
17:20 - Почему люди верят в мифы о ЦБ
#БанкРоссии #Набиуллина #ЦентральныйБанк</t>
  </si>
  <si>
    <t>НАРВАЛСЯ НА МЕДВЕДЯ. 130км АДРЕНАЛИНА #3</t>
  </si>
  <si>
    <t>1H1M39S</t>
  </si>
  <si>
    <t>['поход', 'одиночный поход', 'выживание', 'поход в лес', 'поход в тайгу', 'тайга', 'лес', 'один в лесу', 'выжить в лесу', 'Хакасия', 'Extreme isolation', 'siberian taiga', 'survival', 'люди живут в тайге', 'промысел', 'туризм', 'путешествие', 'дикий туризм', 'Туризм в Сибири', 'пеший туризм', 'siberia', 'бушкрафт', 'поход в горы', 'ночь в лесу', 'пешие походы', 'российский туризм', 'смотреть путешествие', 'алтай', 'bushkraft', 'camping', 'западные саяны', 'хакасия', 'sibriver', 'саяны', 'жизнь в тайге', 'в лесу', 'сотый перевал', 'встреча с медведем', 'медведь']</t>
  </si>
  <si>
    <t>Изучай «Python для веб-разработки» в SkillFactory: https://clc.am/xQmBKw 
Получи 50% скидки по промокоду Аbvgat 
Первая часть этого похода (1-2 дни пути) тут: https://youtu.be/-Rnn72BisRs
Вторая часть этого похода (3-4 дни пути) тут: https://youtu.be/_dKeIkgw_Kk
5-6 дни пешего пути пеше-водного маршрута с "сотого перевала" - границы Тувы и Хакасии к истокам Малого Абакана - устью Изерлы.
Ваша материальная поддержка очень желательна, так как средств от пожертвований хватает только на интернет и в лучшем случае связь (за прошлый ролик собрали 8500руб. этого почти хватило чтобы покрыть стоимость заброски/выброски на этот маршрут). Жертвовать по ссылке: https://donate.qiwi.com/payin/abvgat
Условный трек всего пути этого похода: https://nakarte.me/#m=13/52.35422/89.03513&amp;l=S/F&amp;nktl=xiPZ_TrFpNMRGjREwElG3Q
#поход #выживание #САЯНЫ</t>
  </si>
  <si>
    <t>Аbvgat</t>
  </si>
  <si>
    <t>https://www.youtube.com/watch?v=VxhvT99TD1o</t>
  </si>
  <si>
    <t>Лаки Лучано - босс боссов, реформатор Коза Ностры и создатель Корпорации убийств</t>
  </si>
  <si>
    <t>24M13S</t>
  </si>
  <si>
    <t>Профессия Project Manager в IT - https://clc.am/Xt_LKw
50% скидки на обучение по промокоду Redroom  до 15.10.2020
Беспроцентная рассрочка
Чарли "Лаки" Лучано или Сальваторе Луканиа не был типичным мафиози эпохи сухого закона и подтверждением этому служит хотя бы его судьбе. На фоне какого-нибудь Аль Капоне его жизнь сложилась настолько более удачно, что нет ничего удивительного, что к знаменитому гангстеру-сицилийцу прилипло прозвище "Счастливчик". Выжить и победить в войне банд, в которой даже не собирался участвовать, реформировать нарко-бизнес и американскую мафию в целом, заставить Коза Ностру в США работать как одну большую американскую корпорацию и при этом сотрудничать с властями - биография Чарли Лучано полна действительно захватывающих событий. Так давайте же взглянем на нее во всей ее красе: с широкополыми шляпами и спрятанными под плащами томми-ганами, с секретными грузами виски, подпольными империями, шикарными казино, безумными авантюрами и "семейными" разборками американских мафиози. Сегодня на канале Редрум история преступности, а точнее - самого удачливого из боссов Коза Ностры 20-го века - Чарли Лаки Лучано.
#лакилучано #мафия #сухойзакон #козаностра
Ссылки:
Подписывайтесь на инстаграм - https://www.instagram.com/egor_redroom/
Patreon для поддержки канала - https://www.patreon.com/redroomlimb
Следить за роликами в вк - https://vk.com/redroom_video
Купить мерчик - https://mamcupy.com/catalog/redroom/
Ведущий: Егор Зырянов
Сценарий: Егор Зырянов, Максим Кузнецов
Фактчек: Сергей Байгушев
Режиссер монтажа, оператор, художник анимации - Алёна Пашко
Монтаж: Илья Карамзинский
Дизайн и анимация персонажей - Юлия Солуданова 
Фирменные треки: Александр Zender (http://alexzender.tilda.ws/)
Использованы фильмы:
Подпольная империя (сериал)
Неприкасаемые
Лицо со шрамом (1932)
Крестный отец
Однажды в Америке
Гангстер (1997)
Страх и ненависть в Лас-Вегасе
Лански (1999)
Лаки Лучиано (1973)</t>
  </si>
  <si>
    <t>https://www.youtube.com/watch?v=QNaP0uUUDPQ</t>
  </si>
  <si>
    <t>Обзор квартиры 73 м2 в Петербурге. Дизайн интерьера в стиле современная классика. Рум тур</t>
  </si>
  <si>
    <t>12M8S</t>
  </si>
  <si>
    <t>04m41</t>
  </si>
  <si>
    <t>['квартира', 'моя квартира', 'room tour', 'рум тур', 'дизайн интерьера в современном стиле', 'дизайн интерьера квартиры', 'ikea', 'икеа', 'дизайн квартиры', 'дизайн интерьера', 'современный интерьер', 'ремонт', 'дизайнер интерьера', 'интерьера', 'дизайн', 'дизайнер', 'дневник дизайнера', 'квартира портнягина', 'земсков', 'интерьеры', 'интерьер', 'квартира хача', 'квартиры', 'interior design', 'обзор квартиры', 'обзор', 'неоклассика', 'классика', 'классический интерьер', 'классический дизайн интерьера', 'ДЗЙН интерьера', 'обзор ремонта', 'питер', 'петербург']</t>
  </si>
  <si>
    <t>Профессия «Дизайнер интерьера» в Contented https://clc.am/Xp2RJA
Обзор квартиры в Петербурге, 73 кв.м. Дизайн интерьера в стиле современная классика.
Современная квартира для пары с большим пространством кухни-гостиной, спальней, уютной ванной комнатой, прачечной-кладовой, стиль неоклассика.
Авторы проекта Илья Черкасов и Валерий Федоряк проведут подробный рум тур по квартире, расскажут о перепланировке, дизайнерских приемах и решениях, которые позволили им создать проработанное пространство для жизни без лишних локаций и сложных нагромождений. Проект выполнен в современном стиле с добавлением классических элементов.
Интерьер: неоклассика, современная классика
Площадь: 73 кв.м. 
Место: Санкт-Петербург, Россия 
Авторы проекта Студия Дизайн Интерьера https://studiya-dizaina-interera.ru/
Инстаграм https://www.instagram.com/studiya_dizaina_interera/
Ютуб-канал https://www.youtube.com/channel/UCpxEfmCkTIMm45bwVx0Pw6w
==================
Двери Волховец Коллекция Neo Classic, матовый антрацит https://clck.ru/R4U9h
=======
✒️СОВРЕМЕННАЯ КЛАССИКА | Подборка интересных проектов
https://youtube.com/playlist?list=PLxfUK6m-Ch_nhxcjF7TGT7uBiX7bG3tQa
🔥ЛУЧШИЕ ОБЗОРЫ ИНТЕРЬЕРОВ
https://youtube.com/playlist?list=PLxfUK6m-Ch_msEe6PF-9ROL8obBlrxwEo
==================
Канал «Дизайн интерьера» - это обзоры интерьеров и советы по дизайну интерьера. На канале вы найдете интересные обзоры квартир и обзоры домов в современном стиле, интервью с талантливыми архитекторами и дизайнерами интерьера. Из каждого обзора и рум тура вы обязательно вынесете полезную информацию по обустройству вашего дома. Наши гости рассказывают о своих проектах, дают советы по дизайну интерьера и часто разыгрывают свои консультации среди наших зрителей.
НАШ КУРС ПО КУХНЯМ https://btnk.ru/kurs-dizain-kuhni
Наш инстаграм https://www.instagram.com/dsgninterior
Наш ТикТок https://www.tiktok.com/@dsgninterior
#дизайнинтерьера #дизайн_интерьера #классика #room_tour #квартира #обзор #интерьер #румтур
Музыка https://www.epidemicsound.com</t>
  </si>
  <si>
    <t>https://www.youtube.com/watch?v=9rpxC9CJics</t>
  </si>
  <si>
    <t>Цифровой гулаг, толерантные эмодзи, Microsoft купил всех, электронное тату | В цепких лапах</t>
  </si>
  <si>
    <t>19M25S</t>
  </si>
  <si>
    <t>09m10</t>
  </si>
  <si>
    <t>['goblin', 'гоблин', 'дмитрий пучков', 'Microsoft', 'Bethesda', 'покупка', 'Huawei']</t>
  </si>
  <si>
    <t>Профессия «Аналитик данных» в SkillFactory: https://oper.ru/follow/skill0920_2 -50% по коду OPER до 30.10.2020
Немедленно поймать леопарда из мира ноутбуков!  https://oper.ru/follow/msi0920
В этом выпуске:
- Цифровые деньги в цифровом гулаге.
- Робот-татуировщик набьет тебе медиа-плеер.
- Как ловко обращаются французы с Huawei. 
- Microsoft купила Bethesda.
- А также - дерзкий побег автопилота от полиции.
Аудиоверсия: https://oper.ru/video/audio/v_lapah_tesla.mp3
#Гоблин #MSI #Goblin #Тесла #Xbox #PS5 #Microsoft #Bethesda
Сайт Тупичок Гоблина: https://oper.ru
Стань спонсором канала: https://www.youtube.com/channel/UCWnNKC1wrH_NXAXc5bhbFnA/join
Канал в Яндекс.Эфире: https://clck.ru/PG8CU
Канал в Telegram: https://t.me/oper_goblin
Гоблин в Twitter: https://twitter.com/goblin_oper
Гоблин Вконтакте: https://vk.com/goblin
Гоблин в Instagram: https://www.instagram.com/goblin_oper/
Гоблин в Facebook: https://goo.gl/GK13pD
Группа Вконтакте: https://vk.com/goblin_oper_ru</t>
  </si>
  <si>
    <t>30.10.2020</t>
  </si>
  <si>
    <t>Арт-Бланш</t>
  </si>
  <si>
    <t>АДСКАЯ учеба: Из еврейской религиозной школы в биологию, графику и Ютуб | Арт-Бланш</t>
  </si>
  <si>
    <t>52M40S</t>
  </si>
  <si>
    <t>['Арт-Бланш', 'арт бланш', 'искусство', 'творчество', 'учеба', 'маса', 'карантин', 'израиль', 'евреи', 'религия', 'университет', 'каразина', 'иудаизм', 'история', 'вера', 'back to school', 'student life', 'жизнь студента', 'биология', 'компьютерная графика', 'дизайн', 'студент', 'день из жизни', 'институт', 'учеба в израиле', 'школа', 'ЕГЭ', 'ЗНО', 'экзамены', 'шаг', 'академия шаг', 'обучение', 'академия']</t>
  </si>
  <si>
    <t>Профессия «Графический дизайнер» в Contented: https://clc.am/xIDZtw
45% скидки по промокоду "Арт Бланш"
Адская учеба, или как я из еврейской религиозной школы попал в биологию, графический дизайн и на ютуб ✡✡✡✡✡✡✡✡✡✡✡✡✡✡✡✡✡✡✡✡✡✡✡✡✡✡✡✡✡✡✡✡✡✡✡✡✡✡✡✡✡✡✡✡✡✡✡✡✡✡
По вопросам рекламы – kr.prod.yg@gmail.com
Патреон – https://www.patreon.com/artblanche
Канал в Телеграм – https://t.me/artblanche_youtube
Инстаграм – https://www.instagram.com/kirill_artblanche/
Инстаграм оператора – https://www.instagram.com/yurigrov/
Помочь каналу – https://www.donationalerts.com/r/kiril_rubshtein
Паблик ВК – https://vk.com/artblanchechannel
Я в контакте – https://vk.com/solis_kir
Я в Facebook – https://www.facebook.com/kirillartblanche
Журнал ZooTerra, который я верстал – https://drive.google.com/file/d/1fja5LS7WNDGXuOAxJSaCUucJaeJ3szHh/view?usp=sharing
Ваня Вопилов в spotify – https://open.spotify.com/artist/7CQMvtraypzPtFtSGkrWKL
МУЗЫКА:
• Lee Rosevere - 02 - Sad Marimba Planet
• Angus - About me
• Pascalum - Fairytale
• Renatus Cartesius - Philosophers Dance
• MBR Samplers - Noir - Wolfmouse
• Draganov Veaceslav Draganov89 - Business
• Ronny Matthes - Pianist und Komponist GEMA-frei
• Renatus Cartesius - Philosophers Dance
• GrayMicRecords - First Time
• Solxis - Stage
• GrayMicRecords - Mystery Of The Stars
• GrayMicRecords - First Time
• GrayMicRecords - Mystery Of The Stars
• Renatus Cartesius - Philosophers Dance
• Professor Kliq - Pangea
Автор - Кирилл Рубштейн | Kyril Rubshtein</t>
  </si>
  <si>
    <t>https://www.youtube.com/watch?v=XgcIrKjl-8w</t>
  </si>
  <si>
    <t>Николай Цискаридзе: в балете все непристойно!</t>
  </si>
  <si>
    <t>58M58S</t>
  </si>
  <si>
    <t>23m13</t>
  </si>
  <si>
    <t>['Дмитрий Быков', 'Николай Цискаридзе', 'ЖЗЛ Быков Цискаридзе', 'Цискаридзе', 'ЖЗЛ с Дмитрием Быковым']</t>
  </si>
  <si>
    <t>Курс «Аналитик данных» в SkillFactory: https://clc.am/wpvvFg  
cо скидкой 45% по промокоду ЖЗЛ до 15.10.2020
В этом видео – откровенный разговор Николая Цискаридзе и Дмитрия Быкова про балет, силу характера, смешное и трагическое, про театральное закулисье и литературу. О том, что делать, когда начинаешь чувствовать возраст, об опасности красоты, грузинском характере и о том, почему балет – самое бессмысленное занятие на свете.
Народный артист России, премьер Большого театра, ректор Вагановской академии Николай Цискаридзе – гость Дмитрия Быкова на канале ЖЗЛ («Жалкая замена литературы»).  
Подписывайтесь на канал Дмитрия Быкова ЖЗЛ: 
https://m.youtube.com/c/ЖЗЛсДмитриемБыковым
По вопросам сотрудничества: zhzldb@gmail.com
#ДмитрийБыков #НиколайЦискаридзе #ЖЗЛсДмитриемБыковым
Instagram Дмитрия Быкова: https://www.instagram.com/dmi_bykov/
Facebook Дмитрия Быкова: https://www.facebook.com/BykovDmitriyLvovich/
Instagram Николая Цискаридзе https://www.instagram.com/tsiskaridzenikolay/</t>
  </si>
  <si>
    <t>https://www.youtube.com/watch?v=NE2EVZr0bDU</t>
  </si>
  <si>
    <t>[MyGap] Цифровой Аутизм: Как телефон влияет на мозг</t>
  </si>
  <si>
    <t>18M10S</t>
  </si>
  <si>
    <t>['Цифровой аутизм', 'влияние смартфона', 'зависимость от телефона', 'зависимость от смартфона', 'зависимость от соцсетей', 'игромания', 'зависимость от игр', 'смартфон влияет', 'смартфоны', 'гаджеты', 'мозг', 'структура мозга', 'нейробиология', 'курпатов', 'философия', 'наука', 'саморазвитие', 'технологии', 'психология', 'мышление', 'мотивация', 'депрессия', 'образование', 'mygap', 'майгеп', 'майгап']</t>
  </si>
  <si>
    <t>Освой профессию «Data Scientist» в SkillFactory: https://clc.am/aluC1A 
50% скидки по промокоду MyGap (до 30.10.2020)
Цифровой аутизм – это неспособность поддерживать длительный психологический контакт с человеком, когда на первый план выходит смартфон. Зависимость от смартфона не воспринимается, как болезнь, ведь мы используем гаджеты каждый день. Телефоны стремительно захватили нашу жизнь, а это значит, нам важно знать об их влиянии на нас, на наш мозг, на нашу психику. 
ССЫЛКИ НА МАТЕРИАЛЫ - http://tiny.cc/MGsrc53 
=========================================
PATREON для своих - https://www.patreon.com/MyGap 
Станьте спонсором канала - http://tiny.cc/MyGapMembership
Поддержать разово - https://donatepay.ru/donation/MyGap
BTC - 34LcKFewtKYwKu1Z5FUGTAvp6izA99WakL 
=========================================
Навигация:
00:00 – Вступление
01:18 – Три мозговые сети
07:45 – Что делает нас тупее? 
#Мотивация #Психология #Депрессия #Мозг #Нейробиология #Соцсети #Мышление #MyGap</t>
  </si>
  <si>
    <t>https://www.youtube.com/watch?v=k2lBHcednNE</t>
  </si>
  <si>
    <t>Обитель тьмы - ТРЕШ ОБЗОР на фильм</t>
  </si>
  <si>
    <t>20M45S</t>
  </si>
  <si>
    <t>['обитель тьмы', 'обитель тьмы треш обзор', 'обитель тьмы трэш обзор', 'обитель тьмы треш обзор на фильм', 'обитель тьмы трэш обзор на фильм', 'обитель тьмы обзор', 'треш обзор', 'трэш обзор на фильм', 'треш обзор фильма', 'трэш обзор фильма', 'трэш обзор', 'искатели могил', 'смешной обзор', 'смешной обзор фильма', 'обзор фильма', 'кинообзор', 'обзор фильма обитель тьмы', 'смешной обзор фильма обитель тьмы', 'треш обзор фильма обитель тьмы', 'треш обзор better voice', 'беттер войс', 'better voice']</t>
  </si>
  <si>
    <t>Курс «Тестировщик ПО» в SkillFactory:https://clc.am/muWiug
50% скидки на обучение по промокоду Better Voice (до 20.10.2020)
Пупа Киллер: https://www.youtube.com/channel/UCywzTA4pGSwV715Pg2swlGA
Треш обзор на фильм Обитель тьмы (2018)
Обитель тьмы - немецкая версия фильма "Искатели могил". Ну, по крайней мере, пытается походить на нее. Фильм повествует о блоггерах, которые снимают челленджи и планируют провести 24 часа в заброшенной больнице. И к сожалению, этот фильм - просто обилие кринжа. Так что смотри мой треш обзор на фильм "Обитель тьмы" и подписывайся на мой канал better voice. 
Приобрести фильм: https://itunes.apple.com/ru/movie/id1474010398
Производство: 
Fox International Productions, Schmerbeck Filmproduktion, Till Schmerbeck</t>
  </si>
  <si>
    <t>20.10.2020</t>
  </si>
  <si>
    <t>https://www.youtube.com/watch?v=MfNUY8FAZ8U</t>
  </si>
  <si>
    <t>Автомобиль, который не дает мне покоя...</t>
  </si>
  <si>
    <t>26M23S</t>
  </si>
  <si>
    <t>['Асафьев', 'Стас', 'Автопрагмат', 'Автоподбор', 'Выездная диагностика', 'Макан', 'Porsche Macan', 'Порш', 'Порше', 'Кроссовер', 'спорткар', 'кайман', 'Cayman', '981', 'Cayman S', '911', 'vag', 'volkswagen', 'ваг', 'фольксваген', 'автотрек', 'обзор авто', 'boxster', 'coupe', 'bmw', 'бмв', 'купе', 'ауди', 'Audi', 'Мерседес', 'Mercedes-Benz', 'M2', 'JCW', 'John Cooper Works', 'Mini']</t>
  </si>
  <si>
    <t>Профессия «Аналитик данных» в SkillFactory: 
https://clc.am/WJ5oiw
50% скидки на обучение по промокоду Асафьев  (до 20.10.2020)
______
«Автопрагмат» — поможем быстро и безопасно подобрать автомобиль с пробегом. https://vk.cc/aav6Jv
______
Автоподбор в Москве и Московской области:
Тел. +7(495)120-17-38
Email: asafev.zakaz@mail.ru
Автоподбор в Санкт-Петербурге и области
Тел. +7(960)239-26-27
VK — http://vk.com/id4076586
______
Компания «Автопрагмат» осуществляет полный спектр услуг по автоподбору: выездная диагностика, специалист на день, подбор авто под ключ. 
Предоставляем юридическую гарантию и берем на себя полное сопровождение клиента на всех этапах подбора. 
Диагностика при автоподборе включает в себя:
Проверку автомобиля на юридическую чистоту по всем доступным базам;
Подтверждение сервисной истории автомобиля;
Проверку кузова и ЛКП на предмет дефектов и качество ремонта;
Проверку всех маркировок и VIN-номеров;
Проверку комплектности автомобиля; 
Компьютерную диагностику, включающую в себя проверку пробега, КПП/ДВС/SRS и общий компьютерный опрос всех ЭБУ. 
Тест-драйв рассматриваемого автомобиля для выявления отклонений в работе рулевого управления, КПП/ДВС, подвески
Анализ обоснованности стоимости автомобиля
Связаться с нами:
Паблик ВК: https://vk.cc/aav6Jv
Инстаграм: https://www.instagram.com/autopragmat/
Сайт: http://www.autopragmat.ru
________
Асафьев Стас в социальных сетях:
VK: https://vk.com/stasasafyev
Instagram: https://www.instagram.com/asafevstas/
ПО ВОПРОСАМ РАЗМЕЩЕНИЯ РЕКЛАМЫ — reklama@autopragmat.ru</t>
  </si>
  <si>
    <t>https://www.youtube.com/watch?v=5AWSPxzT5Bg</t>
  </si>
  <si>
    <t>Утка в Трендах</t>
  </si>
  <si>
    <t>Времена Sega (анимация) Утка в Трендах</t>
  </si>
  <si>
    <t>6M8S</t>
  </si>
  <si>
    <t>['Утка в Трендах', 'Утка', 'в трендах', 'мульт обзор', 'обзор игр', 'лучшие игры', 'игры', 'игры на сега', 'SEGA', 'sega mega', 'приставка Sega', 'battletoads', 'соник', 'sonic 2', 'мортал комбат', 'mortal kombat', 'червяк джим', 'road rash 3', 'роад раш 3', 'зеро толеранс', 'эпоха SEGA', 'ностальгия', 'игры детства', 'истории из детства', 'история из жизни', 'правдивая история', 'истории из жизни', 'это жизнь', 'игры против ветрянки', 'анимация утка', 'анимация', 'Animation', 'Trending Duck', 'Времена SEGA']</t>
  </si>
  <si>
    <t>Разработчик игр на Unity - https://clc.am/avASbw - 50% на обучение по промокоду "Утка"
Кря друг, сегодня узнаем что такое ностальгия, вспомним истории из жизни, истории из детства и нырнём во Времена SEGA. Расскажу тебе про свои любимые игры на Сега Мега Драв 2. Ведь когда-то была Эпоха Sega в нашем детстве и каждый мечтал о приставке Sega. Вот Топ Лучших Игр по моей версии: Battletoads, Sonic 2, Mortal Kombat 3, Червяк Джим, Road Rash 3 и Зеро толеранс.Пиши в комментариях какая для тебя самая лучшая игра на СЕГА?
Понравилось моё МУЛЬТ шоу и Анимация подписывайся на каналУтка в Трендах, тебя гарантировано ждёт Юмор, угар и ржачь: https://www.youtube.com/c/trendingduck/videos
#анимация #игры #sega</t>
  </si>
  <si>
    <t>Утка</t>
  </si>
  <si>
    <t>https://www.youtube.com/watch?v=DbmczI8bkLQ</t>
  </si>
  <si>
    <t>ЮТУБЕР</t>
  </si>
  <si>
    <t>Сколько зарабатывают треш-стримеры? // Ютуб требует паспорт</t>
  </si>
  <si>
    <t>10M4S</t>
  </si>
  <si>
    <t>['А4', 'влад бумага', 'мамикс', 'мамикс написал коммент а4', 'а4', 'а4 альбом', 'влад а4 альбом', 'влад а4 песни', 'влад а4 песня глент кобяков', 'братишкин', 'братишкин бан', 'новости блогеров', 'твич', 'ютубер', 'ютуб', 'правила твича', 'правила ютуба', 'гобзавр', 'гобзавр и людмурик', 'гобзавр стрим', 'гобзавр треш', 'кузьма', 'кузьма гобзавр', 'гобзавр нарезки', 'гобзавр документальный фильм', 'гобзавр про кузьму.']</t>
  </si>
  <si>
    <t>Курс «Тестировщик ПО» в SkillFactory: https://clc.am/NPhFiQ
50% скидки на обучение по промокоду Ютубер (до 20.10.2020)
Самая жесть со стримов Гобзавра: https://t.me/joinchat/AAAAAFR1fuE0ueV8hOIlrg
Мамикс обвинил Влада Бумагу в слабости и жадности, Кузьма раскрыл, сколько зарабатывает Гобзавр, Ютуб требует паспорт у несовершеннолетних пользователей, а Твич запретил любое упоминание забаненых стримеров во время трансляций.
00:00 - Анонс тем выпуска
00:34 - Мамикс раскритиковал А4
1:40 - Что не так с альбомом Влада Бумаги
3:48 - Ютуб закручивает гайки для контента 18+
4:40 - Зачем Ютуб будет требовать паспорт?
5:14 - Как легко найти работу в сфере IT?
6:51 - Твич запретил упоминать забаненных стримеров на трансляциях
7:41 - Сколько зарабатывают треш-стримеры на Ютубе
8:22 - Кто такие Гобзавр и Людмурик?
9:37 - Этот трек ты точно не сможешь выкинуть из головы
Наши предыдущие ролики:
Привет, я подсяду: новая травля и при чем тут Братишкин: https://youtu.be/Fz0jEjyTKck
Почему Дудь - враг // В деле Тесака новые подробности: https://youtu.be/fifCWBAHwS4
Зашквар Баскова и Киркорова: продались Лукашенко // Дудь показал лицо протестов в Беларуси: https://youtu.be/hBURF9C0Q_8
Наши соцсети: 
Ютубер в телеграм: https://telete.in/joinchat/AAAAAE9zsefxJAHG_EGMEQ
Ютубер ВКонтакте: https://vk.com/ytber
Ютубер в инстаграм: https://www.instagram.com/ytber_news 
На днях Влад А4 выпустил свой дебютный мини-альбом и тут же получил пуд презрения от своего коллеги по цеху - Мамикса. «Подобный поход для слабых и жадных. Это сделка с дьяволом, когда ты соглашаешься, чтобы тебя шкварили ради цифр», - написал Максим под видео  с треком «Где-то там».
Вы уже в курсе, что год назад после скандала с разоблачением тайного сообщества педофилов видеохостинг ужесточил свою политику в отношении защиты детей - закрыл комментарии под роликами для несовершеннолетних или с участием, а также наложил на них ряд ограничений по продвижению и показу рекламы. А вот теперь, в рамках все той же инициативы Ютуб обновил правила, касающиеся контента с пометкой «18+».
Кстати на Твиче тоже обновления в правилах. Которые...угадайте с трех раз? Правильно, еще больше душат платформу! С 25 сентября стримерам «запрещено использовать свой канал для намеренного показа или рекламирования забаненного пользователя». Выходит, что заблокированные потокеры теперь не могут «зайти в гости» к своим коллегам, их ролики и изображения в любом видео нельзя показывать на чужих каналах. И даже делать хэштеги в поддержку тоже запрещено.
Еще немного и потокерам с Твича и правда придется переходить на Ютуб, тут даже не смотря на обновления в правилах свободы больше. Да и трансляции тоже процветают. Кузьма Гридин выпустил целый документальный фильм о том, чем живут и как зарабатывают на площадке фрик-стримеры Гобзавр и Людмурик.</t>
  </si>
  <si>
    <t>https://www.youtube.com/watch?v=NJY1e6jKpr4</t>
  </si>
  <si>
    <t>ПЛОХИЕ НОВОСТИ The Elder Scrolls 6, Cyberpunk 2077, PS5 vs Xbox, Elden Ring, Baldur's Gate 3, FF16</t>
  </si>
  <si>
    <t>01m16</t>
  </si>
  <si>
    <t>Стать гуру моушн-дизайна в 2d и 3d - https://clc.am/4XZ_Jg (скидка 45% по промокоду "Навигатор" до 30.10.2020)
Ворваться на просторы Crossout - https://clc.to/crossout
Короче говоря, самые плохие новости игровой индустрии с самым хорошим Борисом Репетуром. А вот что было дальше:
Выйдут ли "Древние свитки" и Starfield на PS5?
Старт предзаказов Xbox Series X и Xbox Series S;
Final Fantasy 16 выйдет раньше, чем ожидается;
Что творят разработчики Baldur's Gate 3;
Киберпанк пострадал из-за игры "Ведьмак 3";
русские хакеры добрались до The Elden Ring 3;
Идеолог Beyond Good &amp; Evil 2 покинул игровую индустрию;
Какой неприятный сюрприз преподнес "Человек-Паук";
Статистический секрет Гордона Фримена и Half-Life
#ps5 #киберпанк #test6
Самые свежие игровые новости в нашем Telegram: https://t.me/nim_ru
Мы в Интернете:
Сайт: http://www.nim.ru/
Группа VK: https://vk.com/gamenavigator
Facebook.com: https://www.facebook.com/GameWorldNavigator/
Инстаграм: https://www.instagram.com/gamenavigator/
Твиттер: https://twitter.com/ru_nim
Ivi.ru: http://www.ivi.ru/collections/zhurnal-navigator-igrovogo-mira
Сообщество в Steam: http://steamcommunity.com/groups/gamenavigator</t>
  </si>
  <si>
    <t>Навигатор</t>
  </si>
  <si>
    <t>PoleznyiBes</t>
  </si>
  <si>
    <t>War Thunder - Грузовики Смерти</t>
  </si>
  <si>
    <t>44M58S</t>
  </si>
  <si>
    <t>01m22</t>
  </si>
  <si>
    <t>['обзор', 'геймплей', 'poleznyibes', 'стрим', 'лучшие моменты', 'War Thunder', 'Грузовики Смерти']</t>
  </si>
  <si>
    <t>Разбработчик игр на Unity в SkillFactory: https://clc.am/54cZyA 
Скидка 45% на обучение по промокоду Bes
https://steambuy.com/partner/poleznyibes - Дешёвые лицензионные игры.
https://vk.com/alexxdls - Автор крутых заставок
https://www.youtube.com/watch?v=WqNpTdic-0g - Мой ПК.
http://vk.com/bespoleznyi - Группа ВК
https://www.youtube.com/user/BessPoleznyi - НЕ игровой канал</t>
  </si>
  <si>
    <t>Bes</t>
  </si>
  <si>
    <t>https://www.youtube.com/watch?v=OnLLDn2CXzo</t>
  </si>
  <si>
    <t>Yarik Lasserdo</t>
  </si>
  <si>
    <t>SkillFactory</t>
  </si>
  <si>
    <t>1M11S</t>
  </si>
  <si>
    <t>ТОП-10 новых авто | Tesla Model 3 провалила тест | Запрет на авто с ДВС в США</t>
  </si>
  <si>
    <t>33M53S</t>
  </si>
  <si>
    <t>02m24</t>
  </si>
  <si>
    <t>['Асафьев', 'Стас', 'Автоновости', 'Новости', 'Автоньюс', 'Автопрагмат', 'Выездная диагностика', 'Подбор авто', 'ДВС', 'Запрет', 'США', 'Хендай', 'Хонда', 'Honda', 'Hyundai', 'БМВ', 'M3', 'm4', 'bmw m', 'электрокар', 'электромобиль', 'Хавейл', 'Tesla Model 3', 'Илон Маск', 'Питер', 'Москва', 'Угоны', 'Tucson', 'Рав4', 'Rav4', 'Toyota', 'Тойота', 'Солярис', 'KIA CEED', 'Creta', 'Крета', 'Киа сид', 'Jeep', 'Wrangler', 'Ford Bronco', 'Автоваз', 'Lada', 'ваз 2110', 'Peugeot', 'Пежо', 'бу авто', 'скрученный пробег', 'авторынок', 'РИО', 'Rio', 'УАЗ Патриот', '4х4', 'Рено Дастер', 'Селтос', 'Prado', 'X trail', 'Тесла', 'Ниссан', 'Haval', 'Vesta']</t>
  </si>
  <si>
    <t>Грант на обучение Data Science от Skillfactory:
https://clc.am/x0rO-A
Таймкоды: 
00:00 А может стрим? 
04:51 В Калифорнии запретили продажу машин с ДВС с 2035 года
10:17 Первая электрическая М-модель BMW выйдет в следующем году
11:37 Внедорожная модификация Haval Big Dog рассекречена на патентах
12:30 Tesla Model 3 не справилась с тестом на автономное торможение. Дважды
14:01 Питер опаснее Москвы: названы города России с самым большим числом угонов
15:43 Владелец брошенного в горах «Джипа» рассказал, как так получилось
18:04 Бывший дизайнер АвтоВАЗа раскритиковал решетки радиатора новых BMW
19:43 Peugeot представил самые мощные автомобили в своей истории
21:10 Automama: 55% автомобилей на вторичном рынке – со «скрученным» пробегом
24:56 За 6 лет число моделей на авторынке РФ уменьшилось на 30%
29:07 ТОП-10 новых автомобилей на рынке Дальнего Востока в августе/
29:52 За 5 лет продано более 450 тысяч автомобилей LADA Vesta 
31:43 Послевкусие 
_____
Вакансия «Специалист по подбору» — https://forms.gle/51tZDPAwPsz5azLbA
_____
Автоподбор в Москве и Московской области:
Тел. +7 (495) 120-17-38
Email: asafev.zakaz@mail.ru
Автоподбор в Санкт-Петербурге и области
Тел. +7(960)239-26-27
VK — http://vk.com/id4076586
______
Компания «Автопрагмат» осуществляет полный спектр услуг по автоподбору: выездная диагностика, специалист на день, подбор авто под ключ. 
Предоставляем юридическую гарантию и берем на себя полное сопровождение клиента на всех этапах подбора. 
Диагностика при автоподборе включает в себя:
Проверку автомобиля на юридическую чистоту по всем доступным базам;
Подтверждение сервисной истории автомобиля;
Проверку кузова и ЛКП на предмет дефектов и качество ремонта;
Проверку всех маркировок и VIN-номеров;
Проверку комплектности автомобиля; 
Компьютерную диагностику, включающую в себя проверку пробега, КПП/ДВС/SRS и общий компьютерный опрос всех ЭБУ. 
Тест-драйв рассматриваемого автомобиля для выявления отклонений в работе рулевого управления, КПП/ДВС, подвески
Анализ обоснованности стоимости автомобиля
Связаться с нами:
Паблик ВК: https://vk.com/autopragmat
Инстаграм: https://www.instagram.com/autopragmat/
Сайт: http://www.autopragmat.ru
________
Асафьев Стас в социальных сетях:
VK: https://vk.com/stasasafyev
Instagram: https://www.instagram.com/asafevstas/
ПО ВОПРОСАМ РАЗМЕЩЕНИЯ РЕКЛАМЫ — reklama@autopragmat.ru</t>
  </si>
  <si>
    <t>ТОП-10 УКРАИНСКИХ ФУТБОЛИСТОВ В FIFA 21</t>
  </si>
  <si>
    <t>['топ-10 украинских футболистов в fifa 21', 'топ 10 украинских футболистов', 'топ украинских футболистов', 'украинцы в фифа 21', 'украинцы в фифа', 'фифа 21 украина', 'фифа 21 украинские футболисты', 'фифа 21 топ украинских футболистов', 'фифа 21', 'fifa 21', 'лучшие украинские футболисты', 'украинские футболисты fifa 21', 'fifa 21 украинские футболисты', 'украинские футболисты', 'кибербол', 'фифа 21 упл', 'украина фифа 21', 'fifa 21 украина', 'fifa 21 упл']</t>
  </si>
  <si>
    <t>Разбработчик игр на Unity https://clc.am/OU29pQ
-45% на обучение по промокоду Кибер болл
ТОП-10 УКРАИНСКИХ ФУТБОЛИСТОВ В FIFA 21
⚽️ Бонус 5 000 в комментах ▼
Всем привет! Продолжаем знакомить наших зрителей с интересными рейтингами футболистов ФИФА21, и сегодня вслед за топом лучших российских футболистов в фифа 21, который вышел не так давно, мы предлагаем вам десятку лучших украинских футболистов по версии игры. Если что, ролик о россиянах тебя ждет в подсказках. Напиши после просмотра кого ты считаешь лучшим украинским футболистом прямо сейчас, и кого по-твоему не хватает в этой десятке. А еще мы думаем над видео о карточках российских и украинских футболистов, которые выступают в зарубежных чемпионатах. Жми на лайк, если тебе будет интересно увидеть такие ролики, и тогда мы запилим их.
🔵СМОТРИТЕ НАШИ ВИДЕО🔵
😆 ЧЕМПИОН ЕВРОПЫ, КОТОРЫЙ ПОХИТИЛ САМ СЕБЯ
➤ https://youtu.be/6ES6wzuI2yM
🎓 ХУДШИЙ ИГРОК В FIFA 20 ОКАЗАЛСЯ НЕ ФУТБОЛИСТОМ
➤ https://youtu.be/sAKQcYyEBS0
🔵 ОДНАЖДЫ ГРИЗМАННА ЗАБАНИЛИ В FIFA
➤ https://youtu.be/HBEIWiRaK1s
По вопросам рекламы и сотрудничества пишите сюда:
ВКонтакте — https://vk.com/id350389059
Telegram — https://t.me/InfantinoRF
Почта — refootball2018@gmail.com
#fifa21 #футболисты #упл #фифа21</t>
  </si>
  <si>
    <t>Кибер болл</t>
  </si>
  <si>
    <t>https://www.youtube.com/watch?v=OVVASFAJ1cw</t>
  </si>
  <si>
    <t>Канал Кшиштовского</t>
  </si>
  <si>
    <t>СМЫСЛ ДОВОДА - Свалка Идей [Кшиштовский]</t>
  </si>
  <si>
    <t>12M45S</t>
  </si>
  <si>
    <t>00m05</t>
  </si>
  <si>
    <t>['михаил', 'кшиштовский', 'михаил кшиштовский', 'кшиштан', 'психодозер', 'кшиштос', 'свалка идей', 'довод', 'обзор', 'разбор', 'аналитика', 'смысл', 'концовки', 'объяснение', 'фильм', 'тайм тревел', 'путешествие во времени', 'кристофер', 'нолан', 'начало', 'интерстеллар', 'tenet', 'nolan', 'christopher', 'meaning', 'review', 'скетч', 'sketch', 'inception', 'тенет']</t>
  </si>
  <si>
    <t>Профессия «Аналитик данных» в SkillFactory: 
https://clc.am/hUkykQ
50% скидки на обучение по промокоду Кшиштовский
Вышедший в начале сентября, в период только открывающихся кинотеатров, фильм Кристофера Нолана Довод привлек толпы зрителей и оставил озадаченным Мишу Кшиштовского, который после просмотра абсолютно ничего не понял. Он отправляется на поиски смысла фильма, объяснения его концовки, системы путешествий во времени и причин, почему фильм такой сложный.
В своем Телеграм-канале выкладываю сценарий и небольшой рассказ о процессе создания ролика.
ТЕЛЕГРАМ: http://t.me/kshishtovsky
INSTAGRAM: https://www.instagram.com/psychodozer
TWITCH: https://www.twitch.tv/kshishtovskiy
TWITTER: https://twitter.com/psychodozer
ПОЧТА: mk@tag.show
https://tag.show</t>
  </si>
  <si>
    <t>https://www.youtube.com/watch?v=BIU-xUKaESM</t>
  </si>
  <si>
    <t>Artifex Ru</t>
  </si>
  <si>
    <t>ПОЧЕМУ ЭТО ИСКУССТВО? I Абстракция I Мондриан [ART I FACTS]</t>
  </si>
  <si>
    <t>['пит мондриан', 'мондриан', 'абстракционизм', 'искусство', 'живопись', 'artifex', 'артифекс', 'абстракционизм картины', 'стиль абстракционизм', 'абстракционизм в искусстве', 'в живописи', 'абстракционизм известных художников', 'геометрический абстракционизм', 'абстракционизм мондриан', 'известный абстракционизм', 'картины мондриана', 'стиль мондриана', 'мондриан композиция', 'искусство XX века', 'простыми словами', 'современное искусство', 'пит мондриан биография', 'голландский художник']</t>
  </si>
  <si>
    <t>Профессия «Графический дизайнер» в онлайн-школе дизайна Contented
​​​​​​​https://clc.am/yWQf6A
Получи 45% скидки на обучение по промокоду Artifex (до 15.10.2020)
Почему #Мондриан - это важное имя в истории искусства XX века? Как понимать #абстракционизм? Что зашифровано в этих квадратах, которые копируют  Nike и Yves Saint Laurent? 
#абстрактное_искусство
Над выпуском работали: 
Ведущий – Алекс Романов https://www.facebook.com/alexromanoffmagic 
Режиссура и монтаж – Максим Напёрсткин https://www.facebook.com/max.naperstok Оператор – Андрей Кудрявцев https://vk.com/blind_alley_of_a_rose_luxembourg 
Оператор-постановщик – Дарья Чекрыжова https://www.facebook.com/dasha.kalashnikova.10 
Звукорежиссёр – Дмитрий Летуновский https://vk.com/iamdvl
Больше фактов об искусстве:
[ART I FACTS] ► http://bit.ly/art_i_facts 
Другие форматы на канале:
[КАК ЧИТАТЬ ИСКУССТВО] ► http://bit.ly/how_to_read_art
[БИОГРАФИЯ МАСТЕРА] ► http://bit.ly/long_life_short_review
[ПУТЬ ХУДОЖНИКА] ► http://bit.ly/art_way
[ЛОВУШКА РЕАЛЬНОСТИ] ► http://bit.ly/reality_trap 
[ГРАФФИТИ И СТРИТ-АРТ] ► http://bit.ly/street_artifex
[ЦИФРОВОЙ КОД] ► http://bit.ly/digital_code
[ИСПОВЕДЬ ЛИТЕРАТУРОВЕДА] ► http://bit.ly/literature_artifex
[ИСКУССТВО НЕВОЗМОЖНОГО] ► http://bit.ly/impossible_art
[ГОВОРИТ МУЗЫКА] ► http://bit.ly/yana_music 
[МАСКИ КЛИО &amp; ЭВОЛЮЦИЯ СВЕТА] ► http://bit.ly/lightevolution
[ОРАНЖЕВОЕ КРЕСЛО] ► http://bit.ly/orange_chair
[ART I FACTS] ► http://bit.ly/art_i_facts 
[ПАРТИЯ МУЛЬТИКИ] ► http://bit.ly/cartoon_union
[АРТПОДКАСТ] ► http://bit.ly/art_podcast
Ещё больше интересного об искусстве в социальных сетях:
► Приложение Artifex для iOS https://apps.apple.com/ru/app/artifex-ru-%D0%B3%D0%B8%D0%B4-%D0%BF%D0%BE-%D0%B8%D1%81%D0%BA%D1%83%D1%81%D1%81%D1%82%D0%B2%D1%83/id1500296928
► Приложение Artifex для Android — https://play.google.com/store/apps/details?id=com.lab.symbiosis.artifex
► Сайт альманаха — https://artifex.ru/ 
► ВКонтакте — https://vk.com/artifex_ru 
► Facebook — https://www.facebook.com/artifex.ru/ 
► Instagram — https://www.instagram.com/artifex.ru/ 
► Telegram — https://t-do.ru/artifexru
► Yandex.Zen — http://bit.ly/zen_yandex_artifex
► Яндекс.Эфир — https://bit.ly/artifex_show 
► TikTok — https://vm.tiktok.com/TQBQCe/
Для предложений по сотрудничеству: adv@artifex.ru
Поддержка проекта: https://artifex.ru/donate/
Видеостудия Artifex Production: https://artifex.ru/production/
По вопросам коммерческих съёмок: production@artifex.ru
Главы к выпуску
00:00 Сегодня в выпуске: как понимать абстракционизм? 
02:05 Познай искусство дизайна
04:10 Что зашифровано в картинах Мондриана
06:45 Что такое абстракция и абстракционизм?
08:45 Мондриан и революция в искусстве
Смотрите больше, узнавайте больше, вдохновляйтесь больше. И подписывайтесь на канал творческого альманаха Artifex.ru :)</t>
  </si>
  <si>
    <t>https://www.youtube.com/watch?v=EgEavrTuvmA</t>
  </si>
  <si>
    <t>Бунин: принц на белом коне / Что бы мне поделать, только бы не почитать</t>
  </si>
  <si>
    <t>43M46S</t>
  </si>
  <si>
    <t>09m38</t>
  </si>
  <si>
    <t>['калинкин', 'касьян', 'что бы мне поделать', 'что бы мне поделать только бы не почитать', 'сметана', 'сметана тв', 'smetana tv', 'smetanatv', 'smetana', 'парни пробуют', 'пьяный пересказ', 'заврались', 'литература', 'классическая литература', 'что почитать', 'ЧБМП', 'ЧБМПТБНП', 'бунин', 'иван бунин', 'темные аллеи', 'тёмные аллеи', 'иван алексеевич бунин', 'любовь', 'книги о любви', 'произведения о любви', 'обзор на книги']</t>
  </si>
  <si>
    <t>Обучайся профессии «Графический дизайнер» в Contented: https://clc.am/03HYCA 
Получай скидку 45% по промокоду Калинкин (промокод действует до 10.10.2020)
Вечера у княгини Марьи Алексѣевны славились своей роскошью. Дивная музыка, ​изысканные​ яства, безупречная публика — вся Москва мечтала оказаться тамъ. 
Поэтому представьте, насколько велико было изумленіе безславнаго коллежскаго асессора Евгенія Михайловича ​Калинкина, когда онъ получилъ приглашеніе на ​сѣй​ ​сѣйшнъ​.
Такое же неожиданное приглашеніе получила неказистая и ничѣмъ не примѣчательная дочь попечителя богоугодныхъ заведеній Дарья Юрьевна Касьянъ.
Оба пріѣхали ​нарядные​ и вовремя. Черезъ часъ начали съѣзжаться гости. 
Мужчины играли въ вистъ, но Евгеній Михайловичъ играть не умѣлъ, поэтому нѣсколько разъ манкировалъ предложенія сѣсть за столъ, ссылаясь на то, что его бокалъ опустѣлъ. 
Этимъ же прикрывалась Дарья Юрьевна, избѣгая ангажированія на кадриль (недурно у ​нее​ получался только тектоникъ). 
Наливъ себѣ игристаго, ​они​ искали новый предлогъ для отказа отъ свѣтскихъ развлеченій и ихъ взгляды пересѣклись.
— Tu ressembles à une vieille femme, Дарья Юрьевна! Какая пріятная встрѣча! — взявъ дѣвушку подъ руку, воскликнулъ Евгеній. 
— Merci, Евгеній Михайловичъ! — застѣнчиво улыбнулась она. 
Перекинувшись парой невнятныхъ замѣчаній о погодѣ, ​они​ наконецъ перешли къ единственному интересному имъ развлеченію — сплетнямъ.
— Какъ тамъ поживаетъ нашъ общій знакомый, Иванъ Алексѣевичъ? 
— Бунинъ? Какъ хорошо, что вы спросили! Съ нимъ такая занятная исторія приключилась... 
Калинкин - https://instagram.com/mutaboring
Касьян - https://instagram.com/yrodka1991
Продюсер Таня - https://instagram.com/tchepko
Режиссер Полина - https://instagram.com/polina__za
Оператор Женя - https://instagram.com/videokosov
Художник-постановщик Настя - https://instagram.com/mark_nast
Монтажер Женя (его канал про музыку) - https://t.me/ayo_bushes
Дизайнер обложки видео Наташа - https://www.instagram.com/ya_natasha_ya_ushakova
сотрудничество: kalinkin.eugene@gmail.com</t>
  </si>
  <si>
    <t>Калинкин</t>
  </si>
  <si>
    <t>Kostya Andreev</t>
  </si>
  <si>
    <t>Построил ТАЧКУ МЕЧТЫ за ТРИ НЕДЕЛИ | BMW e92 Pandem</t>
  </si>
  <si>
    <t>18M39S</t>
  </si>
  <si>
    <t>00m10</t>
  </si>
  <si>
    <t>['построил', 'тачку мечты', 'тачка', 'мечта', 'бмв', 'bmw', 'Tsunami Picnic', 'цунами пикник', 'пикник', 'цунами', '335', 'tsunami', 'picnic', 'drift', 'pandem', 'first in Russia', 'первый в России', 'за три недели', 'е92', 'пандем']</t>
  </si>
  <si>
    <t>Курс «Тестировщик ПО» в SkillFactory: https://clc.am/kEjGyA
45% скидки на обучение по промокоду "Костя Андреев"
Оформить спонсорскую подписку можно по этой ссылке: https://www.youtube.com/channel/UC4cFd1lBQz9xMYVO9_LdmeQ/join 
BangerShop:
https://bangershop.ru
https://www.instagram.com/bangershop.ru
ВТОРОЙ КАНАЛ - https://www.youtube.com/channel/UC3Nozvr4AqISu2W2cDq09Wg  
На синенькой: Костя Андреев
- https://www.instagram.com/andreevyo
На зелёненькой: Рома Барсуков
- https://www.instagram.com/roman.barsukow
Рекомендую сервис: Правила Спорта
- https://www.instagram.com/pravilasporta
Съёмка и монтаж:
- https://www.instagram.com/divanlinkoln
- https://www.instagram.com/novikovfilms
Tsunami Picnic:
- https://www.instagram.com/tsunamipicnic
#bmw #е92 #pandem</t>
  </si>
  <si>
    <t>[Обзор] RTX 3080/ НУЖЕН ЛИ 8К ГЕЙМИНГ ?/ ВСТРЕТИЛ ВИЛСАКОМА</t>
  </si>
  <si>
    <t>October</t>
  </si>
  <si>
    <t>['RTX', 'RTX 3000', 'RTX 30 Series', 'RTX 20', 'RTX Ampere', 'Видеокарта RTX', 'RTX 3080', 'RTX 3070', 'RTX 3090', 'самая мощная видеокарта', 'мощная видеокарта в мире', 'Лучшая видеокарта', 'Трассировка лучей', 'DLSS', 'DLSS 2.0', '8К', '8K gaming', '8К гейминг', 'игры 8к', 'Видеокарта для 4к', '4К', 'Комп из лапши', 'WGC', 'wgc', 'vgc', 'бытовой день задрота']</t>
  </si>
  <si>
    <t>✅Разбработчик игр на Unity - https://clc.am/oqkUZw
-45% на обучение по промокоду WGC
☑️Демо-зона г. Москва /Спартаковский переулок дом 2, строение 1 / Офис 3
☑️Демо-зона г. Санкт-Петербург/ Полтавский проезд 2В
✅ Спасибо AitronSeel  за эксклюзивные треки - https://vk.com/aitronseel
00:00 - Предисловие 
01:19 - Галустян лишил меня контента )))
02:44 - Встретил Вилсакома
03:55 - Демонстрация видеокарты 
04:36 - Почему охлаждение референсной карты, лучше чем от вендора ?
06:23 - Что обновилось и почему так дешево ?
09:05 - Тесты FPS при 4К
13:17 - Тест FPS при 8К
14:22 - Почему 8К не имеет смысла в играх ?
💵Если желаете поддержать проект
http://www.donationalerts.ru/r/mihail098
✅Страница ВК - http://vk.com/mikhail098
Паблик в ВК - https://vk.com/watchgameschannel
✅Инста - wgcmikhail
📜Характеристики моего ПК:
- Корпус: Asus Rog Helios
- Материнская плата: Asus Rog STRIX Z390 E-Gaming
- Процессор: Intel Core I7 9700k
- Видеокарта: NVIDIA RTX 2080 Super
- Оперативная память: HyperX predator RGB 16 gb
- Кулер: Asus ROG ruyjin 360 
- HDD: Samsung 500gb/WD blue 500gb (2.5)
- SSD: Kingston 64gb
- SSD: HyperX Fury RGB 240gb
- Блок питания: Chieftec - 650W
📜Доп. периферия и аксессуары 
- Мой стол - http://bit.do/ftPdW
- Монитор : Alienware AW3420DW
- Клавиатура: Logitech CRAFT
- Мышь: Logitech MX Master 3
- Гарнитура: Alienware AW510H
- Карта видео-захвата: Avermedia gc573 live gamer 4k
- Коврик: Asus ROG Balteus 
- Геймпад: XboxOne Elite Series 2
- Зеркальная камера: Canon 77D
- Микрофон: BlueYeti
- Игровое кресло - Thunderx3 tgc3
- Колонки Edifier e25HD
- Ультрабук: MSI PS42-8RC</t>
  </si>
  <si>
    <t>https://www.youtube.com/watch?v=WGA4Ik_-4X0</t>
  </si>
  <si>
    <t>МЫ ВСЁ ЭТО ВЫДУМАЛИ</t>
  </si>
  <si>
    <t>12M37S</t>
  </si>
  <si>
    <t>['Dagon', 'когнитивная революция', 'творчество', 'цивилизация', 'история', 'наука', 'научпоп', 'воображение', 'эволюция', 'анимация', 'государство', 'религия', 'человек разумный', 'история человечества', 'образование', 'политика', 'выдумка', 'придумали', 'изобретение', 'скетч', 'комедия', 'мозг', 'удивительные факты', 'познавательное', 'познавательное тв']</t>
  </si>
  <si>
    <t>Курс «Разработчик на JavaScript» в SkillFactory: https://clc.am/QRz6WA
Скидка 50% по промокоду DAGON (до 25.10.2020)
О том, как новая реальность, выдуманная людьми, стала могущественнее объективного мира.
Видео вдохновлено книгой "Сапиенс: Краткая История Человечества" Юваля Ноя Харари
Если Вы захотите поблагодарить меня за труд: 
https://www.donationalerts.com/r/max_dagon
По вопросам сотрудничества: dagon@phantomag.ru
Instagram: https://instagram.com/maxim.tikhonov
VK: https://vk.com/dagon_voice</t>
  </si>
  <si>
    <t>DAGON</t>
  </si>
  <si>
    <t>25.10.2020</t>
  </si>
  <si>
    <t>Бытовуха стриптизера: дубинки, револьверы и депиляция</t>
  </si>
  <si>
    <t>16M21S</t>
  </si>
  <si>
    <t>07m10</t>
  </si>
  <si>
    <t>['бытовуха', 'Глупые вопросы', 'Вопросы', 'Ответы', '10 вопросов', 'Стриптизер', 'Стриптиз']</t>
  </si>
  <si>
    <t>А это «Бытовуха» и дивный мир чужих профессий. Сегодня показываем стриптизера Анатолия. У парня техническое образование, когда-то он собирался писать диссертацию, но люди из университета сказали, что претендент на ученую степень занимается слишком несерьезными делами. Хотя к ним Толик относится с максимальным уважением. Что делать с перепившей девушкой? Сколько может зарабатывать стриптизер? Можно ли совать ему в трусы карточки? И как обстоят дела с сексом, когда твоя работа — красиво раздеваться? Все ответы — в нашем бодром видео.
Изучай «Python для веб-разработки» в SkillFactory: https://clc.am/kdq3RA 
Получи 45% скидки по промокоду Onliner
--------------  ПОДПИСКА НА КАНАЛ: http://www.youtube.com/subscription_center?add_user=onlinerby
Для связи с нами: an@onliner.by</t>
  </si>
  <si>
    <t>Лев Лурье: невероятная история главного города России #ещенепознер</t>
  </si>
  <si>
    <t>1H25M35S</t>
  </si>
  <si>
    <t>09m04</t>
  </si>
  <si>
    <t>['ещенепознер', 'николай солодников', 'интервью', 'культура', 'политика', 'искусство', 'журналистика', 'что', 'послушать', 'мнения', 'разговоры', 'лев лурье', 'лев лурье экскурсии', 'петербург', 'ленинград', 'история ленинграда', 'история санкт-петербурга', 'валентина матвиенко', 'рок-клуб', 'бдт', 'тамбовская опг', 'бандитский петербург', 'товстоногов', 'ленинградские театры', 'лев лурье петербург', 'лев лурье лекции', 'лев лурье невероятная история главного города россии', 'почему петербург лучше чем москва', 'по ком горят твои колокола']</t>
  </si>
  <si>
    <t>Профессия «Аналитик данных» в SkillFactory https://clc.am/FHqhiw 45% скидки на обучение  https://clc.to/y3zxrQ по промокоду Ещенепознер  (до 1.11.2020)
Квартиры на особых условиях от девелопера MR Group в жилом комплексе «City bay» https://is.gd/5IZG0d
Вступление Николая Солодникова: 
— Лев Яковлевич Лурье — историк, публицист, журналист. Подлинный петербуржец в том смысле, что он по-настоящему знает и чувствует город. Они — Петербург и Лурье — это одно целое. На его глазах город кардинально менялся, от названия до быта. Менялась власть, культурные символы. Но одно всегда оставалось неизменным — восхищение и любовь к прекраснейшему из городов мира. Лев Лурье — новый герой #ещенепознер. 
Контекст выпуска — https://eshenepozner.ru/episodes/lurje 
Ищите книги Льва Лурье в книжном магазине «Подписные издания» — https://bit.ly/30oAxGm
Мы на связи:
Сайт https://www.eshenepozner.ru
Приложение для iOS https://apple.co/3bRhOH8
Приложение для Android https://bit.ly/2wO3uQN
ВК https://vk.com/eshenepozner 
FB https://facebook.com/eshenepozner 
Instagram https://www.instagram.com/solodnikovnn
Telegram https://t.me/eshenepozner
Подкаст http://bit.ly/ENPPodcast</t>
  </si>
  <si>
    <t>Ещенепознер</t>
  </si>
  <si>
    <t>01.11.2020</t>
  </si>
  <si>
    <t>https://www.youtube.com/watch?v=cx6EyP5uzko</t>
  </si>
  <si>
    <t>Я так Решил</t>
  </si>
  <si>
    <t>Сборка ПК для 8К #1 - ПРОВАЛ в зарождении ?</t>
  </si>
  <si>
    <t>08m38</t>
  </si>
  <si>
    <t>['я так решил', 'ятр', '8К', 'RTX 3090', 'ПК для 8К', 'сборка пк для 8К', 'как собрать пк', 'мощный пк', 'пк для 4к', 'лучший игровой пк', '8K', '4K', 'rtx 3090', 'rtx 3080', 'rtx 3090 vs 3080', 'rtx 3090 vs rtx 2080 ti', '8k', 'fps', 'nvidia', '3090', 'какую видеокарту выбрать', 'тесты в играх', 'рынок видеокарт 2020', 'rtx 3090 test 8k', 'выбор видеокарты я так решил', 'rtx']</t>
  </si>
  <si>
    <t>Мини сериал, в котом я буду поэтапно собирать ПК для 8к гейминга)
📢Разработчик игр на Unity - https://clc.am/-6Pjyg
-45% на обучение по промокоду Я так решил
📸Instagram ► https://www.instagram.com/i_tak_reshil
✅Группа VK - https://vk.com/i_tak_reshil
✔️Мой VK - https://vk.com/stas_reshil
🎮Telegram - https://t.me/l_tak_reshil
Обновки:
☑️Корпус Corsair Crystal 680X RGB
Украина 🠊 https://fas.st/Vywxh
Россия 🠊 http://slmrt.ru/apBd
☑️Блок питания SeaSonic PRIME Platinum 1000W
Украина 🠊 https://fas.st/CMVRfR
Россия 🠊 http://http://slmrt.ru/aqBd
☑️Накопитель SSD M.2 2280 1TB
Rozetka - https://fas.st/IV7LoM
Россия - https://slmrt.ru/aswe
☑️CORSAIR Hydro H100i RGB Platinum SE:
Rozetka - https://fas.st/zlxSN
Россия - https://slmrt.ru/atwe
Конфиг без изменений:
☑️GeForce RTX 2080 Ti Gaming OC - https://fas.st/236E4
☑️Процессор Intel Core i9-9900K - https://fas.st/S5_P0P
☑️Материнская плата Asus Prime Z390-A - https://fas.st/FKSTX
☑️ОЗУ Goodram DDR4-3600(2x16GB) 3600Mhz - https://fas.st/Tbzf86
☑️SSD-диск Goodram IRDM Pro Gen.2 1TB - https://fas.st/lsXjT2
Было:
☑️Система жидкостного охлаждения CoolerMaster MasterLiquid ML240R RGB - https://fas.st/gcQZG
☑️Блок питания CoolerMaster 750W MWE Gold - https://fas.st/7XtxX2
☑️Корпус Cooler Master MasterCase SL600M - https://fas.st/E5NEFa
Всем привет, этот выпуск был снять экспромтом, если вам этот формат зайдет, мы учтем все ваши пожелания и конструктив, который непременно нужен, что бы контент рос. В будущем мы постараемся добавлять больше входящей и выходящей информации, а так же вести список изменений в системе. В будущем данный сет может перетерпеть серьезные изменения, вплоть до замены платформы и бог знает чего еще. Несомненно будет впереди обновка видеокарты, без которой 8к и не светит и естественно, поиски самого дисплея. И важно, в конце каждого такого выпуска, делать контрольный текст в 8К разрешении, что бы отслеживать динамику роста производительности системы. Я уже готовлю следующую серию, а ты постарайся ее не пропустить)
#PC #8K #RTX</t>
  </si>
  <si>
    <t>ТОМА ЖДАНОВА</t>
  </si>
  <si>
    <t>СТЕПАН SCARO И ТОМА ЖДАНОВА: ПОДЖИГАЕТ СЕБЯ И РИСУЕТ НА ТАЧКАХ</t>
  </si>
  <si>
    <t>35M13S</t>
  </si>
  <si>
    <t>17m58</t>
  </si>
  <si>
    <t>['тома жданова', 'tomato333', 'жигули', 'боеваяклассика', 'tomatoshow', 'ScaroPaintJob', 'тюнинг', 'дрифт', 'волга', 'монтана', 'граффити', 'graffiti', 'дубровский синдикат', 'скаро', 'scaro', 'ока', 'ваз 1111', 'челленджи', 'каскадер', 'машины', 'тачки', 'автомобили', 'авто', 'автообзор', 'томат', 'жига', 'шкет', 'мойпездюк', 'корч', 'художник', 'автомаляр', 'гонка', 'car', 'auto', 'российский автопром', 'русские автомобили', 'шоу', 'ржака', 'интервью с блогером', 'блогер', 'автомобильный блогер', 'авто блогер', 'настя туман', 'тибурон насти туман', 'покраска автомобиля', 'граффити на машине', 'боевые жиги']</t>
  </si>
  <si>
    <t>Курс «Тестировщик ПО» в SkillFactory: https://clc.am/1BYzaA
50% скидки на обучение по промокоду Тома
_______________
Добро пожаловать в TOMATO SHOW! В гостях Степан Scaro!
Степа граффитист, художник, создатель настоящих произведений искусства на кузовах автомобилей. Именно его работы производят настоящий фурор на автомобильных ивентах и в интернет пространстве.
Сегодня нас с вами порадует Степина Ока! Помимо этой малышки Скаро владеет ВАЗ 2105 на интересном моторе.
В этом выпуске Степа расскажет о том, как граффити переползли со стен на тачки, о том, зачем поджигал себя и ездил на крыше авто, о жизни в Австралии, о своей кастомной технике покраски, которую норовили своровать и многом другом. 
Ну и как всегда, челленджи придуманы и адаптированы под личность нашего героя, так что вам точно будет весело, друзья ♥️ 
ИНСТАГРАМ Степы: https://www.instagram.com/scaro1
Холсты: https://www.instagram.com/scaro_canvas/
YOUTUBE: https://www.youtube.com/channel/UCzrfvdYr8rRbFfKxvYgGaOA
Tik-Tok -https://www.tiktok.com/@scaro.scaro?lang=ru 
ВКонтакте - https://vk.com/scaropaintjob
 #ScaroPaintJob
______ 
 • INSTAGRAM Томы: https://www.instagram.com/_tomato_333_/ 
 • МЕРЧ Томы: https://333wear.shop/ 
_____ 
💜Канал друг What?TAC: https://www.youtube.com/whattac 
_____ 
📩 СОТРУДНИЧЕСТВО/РЕКЛАМА: toma.zhdanova.333@mail.ru 
_____ 
Музыкальные композиции в видео: 
emincharm - Scaro
IGARASHI KANTA - BACK STABBIN
Kaito Shoma - Lowrider
Kaito Shoma - Anime God
xero is dead - death illusions
KAL - BLAST ON
нчрк - scary alley
KAITO SHOMA - HOTLINE
Kaito Shoma - purple mind</t>
  </si>
  <si>
    <t>Тома</t>
  </si>
  <si>
    <t>iKakProsto2</t>
  </si>
  <si>
    <t>iPHONE 12 ВСЕ // GOOGLE ОПЯТЬ ВСЁ СЛОМАЛИ // HARMONY OS УЖЕ ТУТ</t>
  </si>
  <si>
    <t>18M33S</t>
  </si>
  <si>
    <t>['техноблог', 'обзор', 'wylsacom', 'xiaomi', 'itpedia', 'шевцов', 'алексей шевцов', '808', 'чудо техники', 'ios', 'смартфон', 'техника', 'айфон 12 обзор', 'айфон 12 презентация', 'айфон 12 мини', 'айфон 12 про макс', 'айфон 12 трейлер', 'айфон 12 прикол', 'айфон 12 цена', 'айфон 12 реклама', 'айфон 12 анонс', 'айфон 12 антуту', 'айфон 12 асе', 'айфон 12 авито', 'айфон 12 айос', 'айфон 12 аккумулятор', 'айфон 12 айфон', 'айфон 12 без зарядки', 'айфон 12 батарея', 'айфон 12 бюджетный', 'айфон 12 сколько будет стоить', 'айфон 12 вилсаком']</t>
  </si>
  <si>
    <t>Профессия Data Scientist в SkillFactory: https://clc.am/KZulwQ
45% скидки на обучение по промокоду Ай как просто до 1.11.2020
Что не удалось сделать Дональду Трампу?
Как похудеть с Nintendo Switch?
Сотрудничество: ikakprosto.ru@gmail.com</t>
  </si>
  <si>
    <t>https://www.youtube.com/watch?v=yxEWInqD764</t>
  </si>
  <si>
    <t>⚠️ КОМУ ВЫГОДНА СМЕРТЬ МАКСИМА «ТЕСАКА» МАРЦИНКЕВИЧА? ИВАН МИРОНОВ И ПРОЩАНИЕ С ЛЕГЕНДОЙ | Люди PRO</t>
  </si>
  <si>
    <t>1H14M24S</t>
  </si>
  <si>
    <t>05m17</t>
  </si>
  <si>
    <t>['тесак', 'окупай педофиляй', 'марцинкевич', 'максим марцинкевич', 'оккупай педофиляй', 'педофилы', 'максим тесак', 'марцинкевич тесак', 'тесак марцинкевич', 'тесак на НТВ', 'Тесак в Минаев Live', 'охота на педофилов', 'тесак лайв', 'тесак в пусть говорят', 'нацист', 'реструкт', 'деструкт', 'люди про', 'люди pro', 'сергей павлович', 'зона', 'колония', 'исправительная колония', 'оккупай наркофиляй', 'окупай наркофиляй', 'смерть тесака', 'смерть марцинкевича', 'сизо', 'умер тесак', 'тесак погиб', 'самоубийство тесака', 'убийство тесака', 'фсин', 'фсб']</t>
  </si>
  <si>
    <t>✅ Освой новую профессию Аналитика данных со SkillFactory (промокод Люди PRO – 45% скидка до 15 окт): https://clc.am/lyA6Cw
⚠️ Мой телеграм-канал со всеми материалами по Тесаку и удаленными Роскомнадзором видео: https://t.me/joinchat/AAAAAEI27fzkgON4lGUAmg
📡 Мой телеграм-канал про YouTube (учу бесплатно от А до Я): https://t.me/joinchat/AAAAAFcugKY_v-syCI-GZA
🎧 Мои подкасты: https://bit.ly/2ZjV3Iw
📌 Канал Ивана Миронова: https://youtu.be/LuC7itFger8
📌 Книга Ивана «Высшая каста»: https://bit.ly/30wwwjo
📌 Канал A-Radio Михаила Орешникова: https://youtu.be/kXEYytYkE30
📌 Большая статья о том, кем был Тесак: https://meduza.io/feature/2017/06/27/priznavaytes-kto-iz-vas-prinyal
*****************************************************
★★★ ПОДАРОК ВСЕМ ПОДПИСЧИКАМ – ПОЖИЗНЕННЫЙ «ЗОЛОТОЙ» АККАУНТ В КЭШБЭК-СЕРВИС SECRETDISCOUNTER.COM. Регистрируйтесь по этой ссылке https://secretdiscounter.com/?promo=youtubeall и получайте самый высокий кэшбэк в Рунете. Booking, Aviasales, AliExpress и еще тысячи магазинов с кэшбеком ждут вас!
*****************************************************
В этом видео известный кардер Сергей Павлович беседует с не менее известным адвокатом, писателем, общественным деятелем и блогером Иваном Мироновым (в свое время обвинялся в покушении на Анатолия Чубайса) о смерти неонациста и националиста Максима Марцинкевича, больше известного как Тесак. Размышляем, было ли это самоубийство (как пытаются представить власти) или все же убийство с сокрытием следов преступления, а также кому могло быть выгодно, чтобы Тесак замолчал навсегда.
Вечная память. 
R.I.P. бро..... :(
ТАЙМКОДЫ:
00:00 – Сегодня в выпуске: беседа с адвокатом Иваном Мироновым и звонок адвокату Тесака Ивану Сидорову. Кому выгодна смерть Тесака?
01:07 – Смерть Максима «Тесака» Марцинкевича: убийство или нет?
04:07 – Кому выгодна смерть Марцинкевича?
09:37 – Из-за чего возникло дело на Тесака?
10:17 – О «расследовании» израильского режиссера Влади Антоневича
16:45 – Анализ посмертных фотографий Тесака
20:31 – Как Иван Миронов познакомился с Тесаком
21:21 – Версия причины убийства Теска от адвоката
22:57 – Что происходило с Тесаком до его гибели
27:55 – Звонок адвокату Максима Тесака. Мнение Ивана Сидорова
32:25 – Как адвокаты и семья Максима Марцинкевича собираются доказывать убийство Тесака?
34:15 – Адвокат Иван Сидоров: о том, кому может быть выгодна смерть Тесака
45:20 – Кому ещё могла быть выгодна смерть Максима? Альтернативные версии
53:11 – Насколько легко и безнаказанно могут пытать заключенных в тюрьмах?
55:38 – Что можно сделать, чтобы остановить пыточную машину?
58:40 – Как сейчас будет происходить расследование?
1:01:32 – Видео Михаила Орешникова, друга Тесака по переписке
1:02:46 – О книгах Ивана Миронова
************************************************
🔵 МОИ КОНТАКТЫ ➤➤➤ http://bit.ly/2PTmBQa
************************************************
#тесак #марцинкевич #убийствотесака #максиммарцинкевич #оккупайпедофиляй #педофилы #максимтесак #марцинкевичтесак #тесакмарцинкевич #тесакнаНТВ #ТесаквМинаевLive #охотанапедофилов #тесаклайв #тесаквпустьговорят #нацист #националист #реструкт #деструкт  #самоубийствотесака #похоронытесака #окупайпедофиляй #оккупанаркофиляй #окупайнаркофиляй #миронов #иванмиронов #мироновдефакто #cмертьтесака
@Сергей БОЦМАН Коротких @Дмитрий ДИВ @Тесак Лайв @Тесак Представляет @Тесак представляет @Digital Nomad - A-Radio @tesaknepedofil @Tesak Maksim @Юрий Хованский @Вольнов Talks @Телеканал Дождь @Телеканал 360 @Body Mania @KO4A TV @varlamov @Максим Кац @Миронов Де-Факто @КТО ПО ЖИЗНИ 
⚠️ КОМУ ВЫГОДНА СМЕРТЬ МАКСИМА «ТЕСАКА» МАРЦИНКЕВИЧА? ИВАН МИРОНОВ И ПРОЩАНИЕ С ЛЕГЕНДОЙ</t>
  </si>
  <si>
    <t>https://www.youtube.com/watch?v=WlNSyj46Czg</t>
  </si>
  <si>
    <t>Scammers</t>
  </si>
  <si>
    <t>Я ВЫЗЫВАЛ ПАНИЧЕСКИЕ АТАКИ В ТЕЧЕНИЕ 7 ДНЕЙ /Scammers</t>
  </si>
  <si>
    <t>14M57S</t>
  </si>
  <si>
    <t>04m39</t>
  </si>
  <si>
    <t>['канал', 'scammers', 'скамерс', 'информационная безопасность', 'анонимность', 'кибербезопасность', 'факты', 'мозг', 'организм', 'человек', 'психотропные вещества', 'порошок', 'разоблачение', 'люди', 'нарушение', 'закон', 'мошенники', 'МОИ', 'ПАНИЧЕСКИЕ АТАКИ', 'МОИ ПАНИЧЕСКИЕ АТАКИ', 'панические атаки', 'паническая атака', 'атака паническая', 'паника', 'у меня паника', 'тревога', 'тревожность', 'панические', 'всд', 'симптомы', 'симпомы панических атак', 'страх', 'страшно', 'страх без повода', 'причины панических атак', 'причины']</t>
  </si>
  <si>
    <t>Сегодня вы узнаете все о Панических Атаках.
Я расскажу что такое панические атаки, на что они похожи и как ощущаются, от чего возникают и как избежать их появления,  ну и конечно же , что же все таки делать, если  вдруг они тебя настигнет.
Изучай «Python для веб-разработки» в SkillFactory: https://clc.am/VqZDwg 
Получи 45% скидки по промокоду Scammers
———————————————————————————
⚠️ Наш Телеграм канал: https://ttttt.me/scamsociety
Не сосчитать на пальцах, сколько известных личностей, звезд шоу бизнеса, политиков и спортсменов страдает недугом панических атак.
Это едва ли не самое популярное расстройство, ведь встречается едви ли не у каждого 5 жителя современного мегаполиса.
Но что ты на самом деле знаешь о панических атаках? Ты уверен что у тебя их не бывает и они не стали нормой в твоей жизни?
Страх - это наш инстинкт. Но боятся в нашем обществе не принято.
Но ведь именно благодаря страху мы смогли выжить, и почему же теперь, когда у тебя случилась паническая атака, тебя никто не понимает?
Я детально опишу, что ощущает человек во время приступа панической атаки, и какими это сопровождается симптомами: учащенное сердцебиение, головокружение, тошнота, недомогание, тряска и многое другое.
Я расскажу почему нельзя пить кофе если у вас панические атаки, как понять действительно ли у тебя паническая атака и как отличить ее от сердечного приступа.
Вы узнаете причем тут пирамида Маслоу и серотонин и серотониновые рецепторы.
Мы составим портрет человека склонного к паническим атакам.
Ну и конечно же я расскажу как бороться с паническими атаками, как избавится от панических атак, и что делать во время панической атаки.
Канал Scammers (скамерс) - расскажет тебе об информационной безопасности, включая в себя: анонимность, кибербезопасность. Факты об влиянии на мозг и организм человека разных веществ.
Также мы рассматриваем и делаем разоблачения на разных людей нарушивших закон.
Не попадайтесь на уловки мошенников.</t>
  </si>
  <si>
    <t>https://www.youtube.com/watch?v=zWVuH2HAzvA</t>
  </si>
  <si>
    <t>Настя Миронова: как зарабатывать 30 млн в месяц и раздел бизнеса с экс-бойфрендом Патриком Зилли</t>
  </si>
  <si>
    <t>1H33M27S</t>
  </si>
  <si>
    <t>44m52</t>
  </si>
  <si>
    <t>['Настя Миронова', 'Настя Миронова Патрик', 'Миронова скандал', 'Патрик Зилли', 'Миронова Нежный редактор', 'Откровенные фото', 'Откровенные фото Насти Мироновой', 'Как заработать деньги', 'Как заработать деньги в интернете', 'Как в Москве заработать денег', 'Как стать красивой', 'Идеальное тело', 'Как накачать попу', 'Как накачать пресс', 'Фитнес-марафон', 'Марафон Анастасии Мироновой', 'Упражнения для дома', 'Катя Усманова', 'Миронова муж', 'Миронова Портнягин', 'Инфлюенсер заработки', 'Самая красивая девушка']</t>
  </si>
  <si>
    <t>Оформи кредит наличными от 6,5% онлайн в Альфа-Банке https://alfa.link/lyC9 
Профессия «Дизайнер интерьеров» в Contented: https://clc.am/__iWiw 
Получите 45% скидки по промокоду «Стрелец» и начните зарабатывать любимым делом прямо сейчас.
Анастасия Миронова — главная ролевая модель современных девушек: в 24 года она создала целую бизнес-империю — фитнес-курсы и одежда для спорта — без инвесторов и стартового капитала. К 26 годам прибыль ее проектов исчисляется шестизначными цифрами, а сама Анастасия стала одним из главных инфлюенсеров российского инстаграма. Основной двигатель продаж — сама Настя и ее откровенные фото. В этом выпуске она рассказала обо всех этапах создания бизнеса, о том, как добиться идеального тела и не потерять здоровье, а также — о расставании с бывшим партнером по бизнесу и по совместительству экс-бойфрендом Патриком Зилли.
00:00 — Бэкстейдж 
02:13 — В этом выпуске 
03:17 — Кто такая Анастасия Миронова?
03:36 — История Насти Мироновой — одна из самых мотивирующих в нашем инфопространстве
04:13 — Реклама
05:31 — С чего начиналась империя Насти Мироновой
06:46 — Первые заработки Насти Мироновой 
07:40 — Как заработать первый миллион 
08:50 — Жизнь ДО: зарплата 25 000 рублей в месяц и комната с клопами 
09:44 — Почему важно НЕ получать материальную поддержку от родителей 
10:58 — «Нужда мотивирует». Про важность стартовых условий 
12:35 — Главный инсайт Насти Мироновой 
14:23 — История Линды Евангелисты и маркетинговый ход, который помог ей стать самой высокооплачиваемой топ-моделью мира 
16:16 — Краткое резюме успеха 
16:29 — Самая провокационная одежда для спорта. Почему она выстрелила?
18:00 — Эстетика всех проектов Мироновой: сексуальность на грани. Как делать эпатажные проекты и не выглядеть пошло? 
18:07 — Осторожно: очень чувственный контент. Лучшие обнаженные фото Насти Мироновой 
19:07 — Как формировать насмотренность
20:03 — Как снять голую попу, чтобы она выглядела не пошло 
20:12 — Как снимается контент для проектов Насти Мироновой 
20:32 — Как построить многомиллионный бизнес вокруг своего обнаженного тела 
20:46 — Как неспортивному человеку добиться идеального тела 
23:15 — Краткий курс по тому, как реагировать на хейт
26:26 — Как реагируют родители на обнаженные фото Насти 
26:36 — Пример воспитания, которое делает ребёнка свободной личностью 
28:49 — Важно ли Насте при выборе окружения, насколько эти люди селфмейд 
30:18 — На что Настя тратит деньги? 
30:51 — Почему покупка квартиры — плохая инвестиция?
32:30 — Какая финансовая ответственность должна быть у мужчины 
32:48 — Если мужчина зарабатывает меньше Насти. Что ждёт такие отношения 
34:20 — Если мужчина не платит за Настю на первом свидании. Второе свидание будет?
34:42 — Про феминизм 
36:51 — Какие мужчины никогда не станут спутниками жизни. Кого и за какие качества отметаем 
37:44 — «Жадность — это то, с чем мне пришлось столкнуться недавно, когда пришлось делить бренд с бывшим парнем»
38:16 — Все о взаимоотношениях с Патриком: история большой любви и громкого разрыва
42:47 — «За три дня до свадьбы я решила, что её не будет»
43:27 — Как Настя и Патрик делили бизнес 
44:52 — Реклама
47:36 — Что послужило причиной расхода и почему расставание произошло так драматично 
47:57 — Какой бэкграунд у Патрика Зилли? 
49:19 — «Я позволяла ему делать все, что он хочет»
49:31 — Про ревность в отношениях 
49:54 — Снова про Патрика. Кто он и чем занимается 
50:24 — Почему Патрик отказался подписывать брачный контракт?
53:00 — Что на самом деле связывало Настю Миронову и Артёма Карисалова
54:01 — Про угрозы со стороны Патрика 
55:05 — Про публичную информационную войну бывших партнеров 
56:55 — Бизнес со своим мужчиной. Возможен ли? И вошла бы Настя в эту реку дважды 
58:32 — Про негативный опыт бизнеса с друзьями и разрыв отношений с лучшей подругой 
1:01:54 — Сколько надо тренироваться, чтобы иметь такое тело 
1:02:21 — Про диеты. Настя попробовала все диеты. Личный опыт 
1:03:42 — Вес Насти сегодня 
1:04:30 — Что такое булимия. Личный опыт Насти 
1:07:53 — Как отличить РПП от нормы?
1:09:32 — Как бороться с булимией?
1:10:50 — Про бодипозитив
1:13:33 — Про запрещённые продукты 
1:13:42 — Сколько Ккал в день потребляет Настя 
1:13:58 — Про пластику груди 
1:15:35 — Отношение к алкоголю. Почему это острая тема для Насти 
1:18:21 — Про пропущенный этап тусовок, вечеринок и бурной молодости 
1:18:49 — Про то, почему умеренность в появлении на мероприятиях и в инфопространстве — главный тренд 
1:22:05 — Про измены мужчин 
1:26:33 — Почему измену простить нельзя 
1:28:50 — Про готовность иметь детей 
1:30:13 — Про отношения Насти Мироновой и внука основателя «Евросиба» Коли Никитина
Подпишись на канал https://www.youtube.com/channel/UCF2E-9dtRrpl2aMv3i0_6BA?sub_confirmation=1
Надежда Стрелец:
Instagram — https://www.instagram.com/nadin_strelets/ 
Telegram — https://t.me/strelets_molodec
Анастасия Миронова: 
Instagram — https://www.instagram.com/mironovanastasiia/
#анастасиямиронова</t>
  </si>
  <si>
    <t>https://www.youtube.com/watch?v=0RAKOh95n4k</t>
  </si>
  <si>
    <t>ДИВНАЯ кухня в СТАЛИНКЕ. Дизайн интерьера совмещенной кухни гостиной. БЮДЖЕТНО! Рум тур 286.</t>
  </si>
  <si>
    <t>29M41S</t>
  </si>
  <si>
    <t>04m57</t>
  </si>
  <si>
    <t>['ДИВНАЯ кухня в СТАЛИНКЕ. Дизайн интерьера совмещенной кухни гостиной. БЮДЖЕТНО! Рум тур 286.', 'кухня', 'сталинка', 'кухня столовая', 'кухня икеа', 'обзор кухни', 'объединенная кухня', 'дизайн', 'интерьер', 'дизайн интерьера', 'room tour', 'ikea', 'икеа', 'дизайн квартиры', 'ремонт', 'дизайнер интерьера', 'современный интерьер', 'ольга качанова', 'как живут другие', 'рум тур', 'обучение', 'квартира', '10 глупых вопросов дизайнеру', 'дневник дизайнера', 'декор дома', 'до и после', 'моя кухня', 'современная кухня', 'интерьеры', 'гостиная']</t>
  </si>
  <si>
    <t>Профессия «Дизайнер интерьеров» в Contented: https://clc.am/azM8Ug
Получите 45% скидки по промокоду «Ольга Качанова» и начните зарабатывать любимым делом прямо сейчас.
ДИВНАЯ кухня в СТАЛИНКЕ. Дизайн интерьера совмещенной кухни гостиной. БЮДЖЕТНО! Рум тур 286.
Ольга Смоленская основатель и руководитель проектного бюро Уникум https://www.instagram.com/unicum_project/
Родилась в Москве- имею два средних специальных образования- музыкальное и богословское. Закончила МАРХИ и московскую бизнес академию по юриспруденции
Занимаюсь интерьерами и проектированием с 2003 года,  разработала более 130 частных и общественных интерьеров
Выполняю проекты во всех стилях,мне кажется это интереснее, чем работать в одном, пусть и собственном.
Чаще всего интерьеры эклектичны, и всегда содержат какие-то личные "фишки" и приемы. Люблю сложные задачи- маленькое или нестандартное жилье
Придерживаюсь концепции о доступности архитектуры и дизайна, возможности создать действительно качественный интерьер при небольшой стоимости реализации, поддерживаю российских производителей составных частей проекта, говорю о рациональности и разумном потреблении
Увлечений такое количество что проще описать чем не)
Проектное бюро уникум выполняет полные комплексные проекты самых разнообразных общественных и частных зданий, ландшафтов
и территорий. Разрабатывает дизайн интерьеров и ландшафтный дизайн. Организация работает с 2005 года, обладает полным
пакетом документов и рекомендаций, огромным портфолио из более чем 150 крупных объектов.
*************************************************************
Мой Home Staging проект по переделке вашей комнаты: https://homsy.io/
Друзья, спасибо за просмотр. Подписывайтесь, жмите LIKE!
Рада видеть вас на канале Ольга Качанова!
Тут вы найдете крутые рум туры и посмотрите #какживутдругие.
*************************************************************
Больше РумТуров тут: https://www.youtube.com/playlist?list=PLduMlJNY2CX-JCWRp-ZKqUOt9_spL_7U7
Дизайн однокмнатной квартиры: https://www.youtube.com/playlist?list=PLduMlJNY2CX8HFYPwb5OL1Bl4pcNxpv43
Мой канал на Яндекс Дзен https://zen.yandex.ru/olgakachanova
INSTAGRAM https://www.instagram.com/oliakachanova/
*************************************************************
#дизайн #интерьер #румтур</t>
  </si>
  <si>
    <t>Ольга Качанова</t>
  </si>
  <si>
    <t>Супер фишка складного iPhone 13 | Первые ботинки для виртуальной реальности и другие новости</t>
  </si>
  <si>
    <t>10M7S</t>
  </si>
  <si>
    <t>['кикобзор', 'кик', 'обзор', 'kik', 'obzor', 'kikobzor', 'новости', 'дайджест', 'техника', 'наука', 'смартфон', 'apple', 'samsung', 'xiaomi', 'google', 'android', 'ios', 'tesla', 'elon', 'musk', 'техноновости', 'складноф смартфон', 'iphone 12', 'iphone 12 pro', 'iphone 13']</t>
  </si>
  <si>
    <t>«Разработчик на Go» в SkillFactory: https://clc.am/wkhQcA 
45% скидки по промокоду Кик Обзор (до 30.10.2020)
Инстаграм: https://www.instagram.com/kikobzor
Телега с быстрыми новостями: https://t.me/kikobzor
Реклама и сотрудничество: info@kikobzor.com
#iPhone12 #Fold #Скоро</t>
  </si>
  <si>
    <t>https://www.youtube.com/watch?v=QZh0ftH9irY</t>
  </si>
  <si>
    <t>Самый страшный убийца в истории России: почему его не хотели ловить? / Редакция</t>
  </si>
  <si>
    <t>1H19M55S</t>
  </si>
  <si>
    <t>['редакция', 'пивоваров', 'алексей пивоваров', 'ангарский маньяк', 'иркутский маньяк', 'дело ангарского маньяка', 'маньяк интервью', 'маньяки в тюрьме', 'серийный убийца', 'Саша Сулим', 'Михаил Попков']</t>
  </si>
  <si>
    <t>Спонсор выпуска: Skillfactory. Грант на обучение Data Science от Skillfactory: https://clc.am/6g_Mqw
***
Мы продолжаем наш формат специального репортажа. И сегодня у нас во всех смыслах потрясающая история про ангарского маньяка. Возможно, вы слышали про этого человека, Михаила Попкова. Он считается самым кровавым серийным убийцей в современной истории России — на его счету более 80 жертв.
Журналист Саша Сулим давно занимается этой историей, и в ходе своей командировки в Ангарск она смогла встретиться не только с самим Попковым, но и с людьми, благодаря которым он был пойман. Восстановив хронологию этого громкого дела, Саша выяснила, что поимка опаснейшего преступника современности произошла не благодаря, а вопреки всей правоохранительной системе.
Содержание:
00:00 Кто такой «ангарский маньяк»?
6:57 История убитой Натальи Титовой 
10:33 Ангарск 90-х: какой он был? 
14:28 История убитой Оксаны Строгановой 
18:25 Интервью выжившей жертвы 
31:39 История убитой Марины Лыжиной 
37:30 Почему не могли задержать Попкова?
44:16 Как поймали «ангарского маньяка»
55:20 Почему Попков совершал преступления? 
1:01:04 Ангарский маньяк о своей жене 
1:04:07 Попков о первом убийстве 
1:05:42 О прозвище «Чистильщик»
1:15:47 Как отнеслись к оперативникам после поимки? 
1:19:17 Постскриптум
***
Инстаграм Саши Сулим: https://www.instagram.com/sasha__sulim/
Станьте спонсором «Редакции»:
https://www.youtube.com/channel/UC1eFXmJNkjITxPFWTy6RsWg/join
Мерч «Редакции»: https://mamcupy.com/catalog/redaktsiya/
Подписывайтесь на наши социальные сети:
Телеграм-канал «Редакции»:
https://t.me/redakciya_channel
Инстаграм Алексея: 
https://www.instagram.com/pivo_varov
Редакция в «ВК»:
https://vk.com/redakciya_pivovarova
Канал «Редакции» в вайбере: 
https://vb.me/redakcia_yt
Твиттер Алексея: 
https://twitter.com/pivo_varov 
Редакция в фейсбуке:
https://www.facebook.com/pivovarov.red
Одноклассники:
https://ok.ru/redakciya
Наш блог в «Дзене»:
https://zen.yandex.ru/redakciya
Сотрудничество и идеи:
info@redakciya.com
По вопросам рекламы: 
newsroom@blogo-sphere.com
Приложение «Редакции» в AppStore:
https://clck.ru/MXaE9
Приложение «Редакции» в Google Play:
https://clck.ru/MXaFL
#редакция</t>
  </si>
  <si>
    <t>Dr Greg I JGeek</t>
  </si>
  <si>
    <t>Шао Кан - ничто без магии | Mortal Kombat</t>
  </si>
  <si>
    <t>13M35S</t>
  </si>
  <si>
    <t>03m17</t>
  </si>
  <si>
    <t>['мортал комбат', 'mortal kombat', 'jgeek', 'шао кан', 'шао кан против', 'Мортал комбат история', 'скорпион', 'саб зиро', 'мортал комбат фильм', 'mortal kombat 11', 'mortal kombat x', 'Мортал комбат месть скорпиона', 'Мортал комбат dlc', 'бруталити', 'фаталити', 'Мортал комбат песня', 'Мортал комбат легенды', 'mortal kombat aftermath', 'Мортал комбат фильм', 'нуб сайбот', 'Мортал комбат трейлер']</t>
  </si>
  <si>
    <t>Профессия Веб-разработчик в онлайн-школе SkillFactory:
https://clc.am/aAcskw
45% скидки на обучение по промокоду Jgeek (до 15.10.2020)
Шао Кан - император внешнего мира, во вселенной Мортал Комбат (Mortal Kombat).
Он ассоциируется с мощью, силой и завоеваниями. Но так ли это на самом деле?
Бусти►https://boosty.to/jgeek_greg
Патреон► https://www.patreon.com/jgeekgreg
Группа ВК►https://vk.com/jgeek
Инстаграм►https://www.instagram.com/blogreg
Реклама►jgeek@wildjam.ru</t>
  </si>
  <si>
    <t>Jgeek</t>
  </si>
  <si>
    <t>https://www.youtube.com/watch?v=8zdlb7UorfE</t>
  </si>
  <si>
    <t>НАВАЛЬНЫЙ БЕССТЫДНИК | НАГОРНЫЙ КАРАБАХ | КАТАСТРОФА НА КАМЧАТКЕ | БЕСОГОН ТВ ВЗЛОМАЛИ | СТАЛИНГУЛАГ</t>
  </si>
  <si>
    <t>35M31S</t>
  </si>
  <si>
    <t>04m10</t>
  </si>
  <si>
    <t>['алексей навальный', 'навальный дудь', 'навальный', 'володин навальный', 'володин', 'война в карабахе видео', 'карабах бои', 'нагорный карабах история', 'нагорный карабах', 'бесогон тв', 'никита михалков', 'никита михалков бесогон', 'бесогон тв михалков', 'катастрофа на камчатке', 'камчатка загрязнение', 'камчатка экологическая катастрофа', 'экология', 'эльман пашаев', 'адвокат ефремова', 'пашаев ефремов', 'сталингулаг', 'саня из дагестана', 'александр горбунов', 'stalingulag', 'новости сегодня', 'актуальные новости', 'политика']</t>
  </si>
  <si>
    <t>Главным событием прошедшей недели я считаю трагическую гибель Ирины Славиной, которая в ответ на обыск силовиков, совершила акт самосожжения прямо перед зданием МВД.
Алексей Навальный дал интервью немецкому журналу Der Spiegel, после которого Володин назвал Навального "бесстыдником и подлецом", переплюнув остальных пропагандистов, таких как Маргариту Симоньян и Соловьева. 
Поговорим также про: адвоката Ефремова Эльмана Пашаева и его новую профессию, продолжающийся конфликт в Нагорном Карабахе, взлом Бесогон ТВ Никиты Михалкова, а также про экологическую катастрофу на Камчатке и многое другое.
=-Реклама-=
Профессия Data Scientist в SkillFactory:
https://clc.am/q_QElA
45 % скидки по промокоду СталинГулаг до 1.11.2020
Тайм-коды:
00:00 Гибель журналистки Славиной
05:52 Экологическая катастрофа на Камчатке
14:11 В Нагорном Карабахе продолжаются военные действия
17:31 Володин назвал Навального "бесстыдником и подлецом"
21:38 Сайт Бесогон ТВ взломан
24:16 Адвокат Ефремова стал звездой ТВ-шоу
26:21 Министерство счастья на Камчатке
27:15 Власти Тюмени установили "шикарную" остановку за 3 млн рублей
29:23 В центре Владивостока установили гранитные лавки
30:17 Пожилой москвичке установили браузер за 40 тыс. рублей
31:42 Беглых преступников, пойманных МВД Дагестана, поддержали и выразили сочувствие
33:38 РЖД закупило 5 тыс. бутылок пива для детского оздоровительного центра
Добавить субтитры к этому ролику можно тут: https://www.youtube.com/timedtext_cs_panel?c=UCkcruN24mw2_ApM-dt8hxig&amp;tab=2
Реклама: stalingulag@avtormedia.ru
___
Телеграм: https://t.me/stalin_gulag
Телеграм о моей жизни: https://t.me/sanyaizdagestana
Твиттер: https://twitter.com/stalingulag
Инстаграм: https://www.instagram.com/stalin_gulag/
#НагорныйКарабах #Навальный #АлексейНавальный #БесогонТВ #катастрофаКамчатка</t>
  </si>
  <si>
    <t>СталинГулаг</t>
  </si>
  <si>
    <t>Японский язык? Сейчас объясню!</t>
  </si>
  <si>
    <t>22M41S</t>
  </si>
  <si>
    <t>['японский язык', 'энциклоп', 'японская письменность', 'японские иероглифы', 'китайские иероглифы', 'японский китайский', 'хирагана', 'катакана', 'japanese', 'japanese language', 'айны', 'айнский язык', 'система поливанова', 'система хэпберна', 'поливанов', 'японская фонетика', 'японская грамматика', 'японские слова']</t>
  </si>
  <si>
    <t>«Аналитик данных» в SkillFactory: https://clc.am/8Gk4Og 
50% скидки по промокоду Энциклоп (до 30.10.2020)
---------------------------------
У каждого, кто начинает изучать японский язык, возникает огромное количество вопросов. Откуда появились слоговые азбуки? Сколько нужно знать иероглифов? Почему у иероглифов не один вариант чтения, а два или даже больше? Зачем так много уровней вежливости? Легально ли спрягать прилагательные по временам? Частица wa или частица ga? Харакири или сэппуку? Суши или суси? Хэпбёрн или Поливанов?
Это видео про японский язык будет интересно всем, кто хочет узнать ответы на эти вопросы, а также тем, кто просто хочет получить базовое представление об этом загадочном языке.
---------------------------------
Хочешь поддержать канал? Заходи на Patreon:
https://www.patreon.com/encyklop
Жми, чтобы подписаться: http://bit.ly/1Vh709Z
Мой второй канал: https://bit.ly/36N4vpQ
VK: http://vk.com/encyklop
Facebook: https://www.facebook.com/encyklop/
Instagram: https://www.instagram.com/a_klinichev/
Telegram (канал «Компас Беринга»): https://t.me/kompasberinga</t>
  </si>
  <si>
    <t>https://www.youtube.com/watch?v=-Be1D_EhGHs</t>
  </si>
  <si>
    <t>КАК и ОТКУДА мы доставляем космические образцы?</t>
  </si>
  <si>
    <t>17M45S</t>
  </si>
  <si>
    <t>02m30</t>
  </si>
  <si>
    <t>['космос', 'космические образцы', 'лунный грунт', 'лунный грунт ссср', 'луна', 'полеты на луну', 'астероиды', 'кометы', 'аполлон 11', 'луна-16', 'хаябуса', 'стардаст', 'Stardust', 'Hayabusa', 'возврат образцов из космоса', 'марс', 'вселенная', 'space room', 'диляра садриева', 'инопланетные образцы', 'космическая пыль', 'про космос', 'как устроена вселенная', 'солнечная система', 'куда делся лунный грунт', 'американцы на луне', 'ссср на луне']</t>
  </si>
  <si>
    <t>Освой профессию «Data Scientist» в SkillFactory: https://clc.am/eXRgCw 
45% скидки по промокоду Space Room (до 30.10.2020)
Привет всем космическим странникам! Сегодня мы поговорим о том, откуда мы получали посылки с космическими образцами, какие миссии этим занимались, а также о тех “доставках”, которые ожидаются в ближайшее время!
✴✴✴✴✴✴✴✴✴✴✴✴✴✴✴✴✴✴✴✴✴✴✴
🌍 Буду очень благодарна за поддержку: 
⭐ Стать ПАТРОНОМ и получить подарок: https://www.patreon.com/spaceroom 
Сбербанк: 5469 6200 1821 8295 
QIWI: https://www.qiwi.com/n/SPACEROOM 
PayPal: https://www.paypal.me/spaceroom
blockchain: 1FaWbgChqaNKiz2aRpoeJBaarLSTvskQhH
✮✯✮✯✮✯✮✯✮✯✮✯✮✯✮✯✮✯✮✯✮✯✮✯✮
Все стримы здесь: https://www.twitch.tv/dilyara_room
Мой второй канал: https://www.youtube.com/channel/UC5pDFGhrzzR0qqRAth_gE2Q
➥VK - https://vk.com/sadrieva_di 
➥Паблик VK - https://vk.com/inspaceroom 
➥Instagram: https://instagram.com/sadrieva_di_/ 
➥Группа Telegram - https://t.me/inSpaceRoom 
➥Группа Фейсбук: https://facebook.com/inSpaceRoom 
▪▪▪▪▪▪▪▪▪▪▪▪▪▪▪▪▪▪▪▪▪▪▪▪▪▪▪▪▪▪▪▪▪▪▪▪▪▪▪▪▪▪▪▪▪▪▪▪▪▪▪▪▪▪▪▪▪▪▪▪▪▪▪▪▪▪▪▪▪▪▪▪▪▪
Источники и доп.материалы:
Лунные образцы Аполлонов https://curator.jsc.nasa.gov/lunar/lun-fac.cfm
Каталог лунных образцов https://www.lpi.usra.edu/lunar/samples/
Статья Виталия Егорова https://zelenyikot.livejournal.com/83598.html
Еще видео из лаборатории лунных образцов: https://youtu.be/QxZ_iPldGtI
История с мешочком для образцов https://www.space.com/35067-apollo-11-moon-rock-bag-result.html
http://www.collectspace.com/news/news-080616a-apollo11-moon-rock-bag-lawsuits.html
Луна-16 http://web.archive.org/web/20091003014158/http://www.geokhi.ru/exhibition/expo2000/10r.htm#
https://www.roscosmos.ru/29203/
Миссия Stardust https://stardust.jpl.nasa.gov/overview/index.html
Миссия Hayabusa2 http://www.hayabusa2.jaxa.jp/en
OSIRIS-REx https://www.asteroidmission.org/objectives/
Запуск Chang’e-5 https://spacenews.com/china-is-quietly-preparing-for-november-launch-of-the-change-5-lunar-sample-return-mission/
Ролик о миссии Марс 2020 (марсоход Perseverance) https://youtu.be/DHVPNwzFI_Y
Советская лунная программа, 1-ая серия https://youtu.be/FCkFWT6krz0
Использовались кадры с канала https://www.youtube.com/user/rachelsenglish</t>
  </si>
  <si>
    <t>KREOSAN</t>
  </si>
  <si>
    <t>✅Поставил СКРЫТЫЕ КАМЕРЫ в Припяти ☢ Засветили герб и ловим вандалов в Чернобыльской Зоне Отчуждения</t>
  </si>
  <si>
    <t>20M43S</t>
  </si>
  <si>
    <t>09m47</t>
  </si>
  <si>
    <t>['Припять', 'канал Креосан', 'Чернобыль', 'компьютерная игра', 'научные видео', 'опыты', 'эксперименты', 'электричество', 'атомная энергетика', 'путешествия', 'приключения', 'оборудование', 'Али экспресс', 'Сталкер']</t>
  </si>
  <si>
    <t>Python для веб-разработки в Скилфэктори - 
https://clc.am/prI_FA
-45% по промокоду KREOSAN  до 15.11.2020
Фотоловушки заказывали тут -  https://huntsman.com.ua/product-category/photo-traps/
Канал Сергея Трейсера - https://www.youtube.com/TracerSergey
0:00 - как мы засветим герб на шестнадцатиэтажке в Припяти
1:29 - ФОТОЛОВУШКИ, новый тренд в Припяти ловим вандалов
3:32 - выходим на рассвете оживлять герб
4:08 - ЗАБЛУДИЛИСЬ
4:57 - залезли на герб
6:31 - подключаю светодиоды
7:13 - ставим скрытую камеру
10:42 - маскирую остальные фотоловушки
12:06 - нашли газовую установку
13:59 - двухэтажные квартиры в Припяти
15:59 - сколько простоит Припять?
16:57 - СРАБОТАЛА ФОТОЛОВУШКА на шеснаре! 
19:22 - герб ЗАСВЕТИЛСЯ !!!
═════════════════════════════════════════════
На нашем канале ты найдёшь необычные #эксперименты с электричеством, #опыты и #изобретения. Здесь мы делимся нестандартными идеями и претворяем в жизнь самые смелые задумки.
Следи за нашим каналом! Задавай вопросы в комментариях.
► Группа ВКОНТАКТЕ - http://vk.com/kreosann
► Наш ИНСТАГРАМ - https://www.instagram.com/kreosan
► Александр Крюков - http://vk.com/kreosan
► Заказ рекламы - https://vk.com/id63520946</t>
  </si>
  <si>
    <t>15.11.2020</t>
  </si>
  <si>
    <t>ОБЩЕСТВЕННЫЙ ТРАНСПОРТ (Анимация)</t>
  </si>
  <si>
    <t>4M32S</t>
  </si>
  <si>
    <t>02m00</t>
  </si>
  <si>
    <t>['общественный транспорт', 'Ленча', 'Анимация', 'Общественный транспорт', 'мульт', 'мультики', 'Общественный', 'транспорт', 'история из жизни', 'трамваи', 'автобусы', 'добряк', 'мармаж', 'мирби', 'закатун', 'x2dead', 'Лёнча', 'анимация ленча', 'анимация лёнча']</t>
  </si>
  <si>
    <t>ОБЩЕСТВЕННЫЙ ТРАНСПОРТ (Анимация)
#ленча#анимация#общественный_транспорт
Профессия «Графический дизайнер» в Contented:
https://clc.am/_bmMiQ 
45% скидки по промокоду Ленча (до 25.10.2020)
Общественный транспорт... Автобусы, маршрутки, трамваи - ну такоооооеее... Нет конечно они по своему круты, автобус например круто помогает экономить и перемешаться по городу, но черт подери как же они плохи... как вообще можно пользоваться общественным транспортом который вот вот развалится... вот об этом мое видео
По поводу рекламы обращаться:
https://clck.ru/QnxNu
Кстати меня Ленча (Лёнча) зовут, подпишись!
Поддержать меня монеткой можно тут:
https://www.donationalerts.com/r/lyon4a
Инст: https://www.instagram.com/LeniVolny/
Группа ВК: https://vk.com/ilyon4a
Я в ВК: https://vk.com/lyon4a
Общественный транспорт
Общественный транспорт анимация
Трамвай анимация
Ленча анимация
Ленча
смешное видео
юмор
Анимация</t>
  </si>
  <si>
    <t>https://www.youtube.com/watch?v=rjkno51bOsE</t>
  </si>
  <si>
    <t>Бэбэй</t>
  </si>
  <si>
    <t>Dwarf Fortress. Медвежий конец</t>
  </si>
  <si>
    <t>11M45S</t>
  </si>
  <si>
    <t>['dwarf fortress', 'бэбэй', 'игры', 'развлечения']</t>
  </si>
  <si>
    <t>Профессия моушн-дизайнер в 2d и 3d: https://clc.am/SZ8QTg 
Скидка 45% по промокоду Бэбэй до 30.10.2020
______________________________
Мой Twitch: https://www.twitch.tv/degrastream
Мой ВК: https://vk.com/unterjugend
Мой инстагрум: https://www.instagram.com/degrastream
Для сотрудничества: alexandra.kost@protonmail.com</t>
  </si>
  <si>
    <t>https://www.youtube.com/watch?v=Zv-5rKhv_Z8</t>
  </si>
  <si>
    <t>Чё Происходит #30 | Трагедия на Камчатке — фотошоп? Обстрел в Нагорном Карабахе, Лукашенко в СИЗО</t>
  </si>
  <si>
    <t>2H16M50S</t>
  </si>
  <si>
    <t>['варламов чп', 'варламов новости', 'новости россии', 'новости мира', 'варламов че происходит', 'варламов беларусь', 'варламов про лукашенко', 'законопроект яровой', 'конфликт в нагорном карабахе', 'протесты в киргизии', 'варламов киргизия', 'варламов о навальном', 'массовой обморок на линейке', 'лукашенко встреча в сизо', 'тихановская в розыске', 'дуров телеграм', 'дуров apple', 'варламов про мавзолей', 'что делать с мавзолеем', 'варламов илья', 'варламов ютуб', 'канал варламова', 'ролики варламова', 'varlamov']</t>
  </si>
  <si>
    <t>-=Уголок спонсора=-
Мои зрители могут приобрести квартиру в «ЗИЛАРТе» со специальной скидкой. Позвоните по номеру +74950857517 и используйте промокод «ВсеВключено» до 31.10.2020. Можно сэкономить еще до 600 000 рублей при одновременной покупке квартиры и машиноместа.
Подробнее о дне, прожитом в ЗИЛАРТ: https://varlamov.ru/4049220.html
Профессия Data Science в Скилфэктори: https://clc.am/l0tjHQ
-45% по промокоду Варламов до 1.11.2020
Лукашенко заявил о помощи Тихановской и встретился с арестованной оппозицией в СИЗО, Яровая записала ностальгию по СССР в законопроект, глава Камчатского МЧС облажался, РПЦ предложила превратить Мавзолей в музей репрессий, депутаты решили «обнулить» штрафы за скорость, а Pussy Riot поздравили Путина с днём рождения радужным флагом. А тем временем во Владивостоке работяги бастуют против руководства, Россия повышает зарплаты бюджетникам (правда, не нашим), на складе снарядов в Рязанской области произошел пожар, в Великих Луках дети потеряли сознание во время линейки, а между Тимати и Моргенштерном произошел скандал. Эти и другие новости — в новом ЧП!
Твиттер Олега Кашина: https://twitter.com/kshn  
Канал Олега Кашина: https://www.youtube.com/channel/UC7GcUuO8Z8OBWvJLtQ4d3Sw 
Блог Лёвы: https://levik.blog/
Инстаграм Лёвы: http://instagram.com/levik 
Ролики, которые вам стоит посмотреть:
Как киргизы свергли власть за полдня | Революция в Киргизии — пример для Беларуси?
https://youtu.be/3qYWAxvgqV0
Экологическая катастрофа на Камчатке. Что убивает Халактырский пляж и Тихий океан?
https://youtu.be/XjfRnJmSnoo
Столкновения в Нагорном Карабахе. Что не поделили Армения и Азербайджан? История конфликта
https://youtu.be/JBrrrXBsQiA
Что белорусы думают о тайной инаугурации Лукашенко? Мнение жителей Минска
https://youtu.be/_V8b8GLSnBU
Если хотите сделать наши города лучше, присоединяйтесь к нашему общественному движению! Есть чаты по всей стране, регистрируйтесь в вашем городе: https://vrlmv.com/city4people
Купить книгу 100 советов мэру: https://vrlmv.com/100
Поддержать фонд «Внимание»: https://fondvnimanie.ru/donate
Станьте спонсором канала, и вы получите доступ к эксклюзивным бонусам. Подробнее: https://www.youtube.com/channel/UC101o-vQ2iOj9vr00JUlyKw/join
Для тех, кто хочет помочь с субтитрами или переводом этого ролика: https://goo.gl/Tcv863 
___
Канал для стримов: https://www.youtube.com/channel/UChccvlH7O3ch8cfc221rAXA
Сайт: https://varlamov.ru/
Телеграм-канал: https://t.me/varlamov
Новостной телеграм-канал: https://t.me/varlamov_news
Инстаграм: https://instagram.com/varlamov/
Твиттер: https://twitter.com/varlamov/
ВК: https://vk.com/varlamov
Фейсбук: https://facebook.com/varlamov/
Вайбер: https://vrlmv.com/viber
Подкасты:
Apple Podcasts: https://vrlmv.com/podcastapple
Яндекс.Музыка: https://vrlmv.com/podcastyandex
Google Podcasts: https://vrlmv.com/podcastgoogle
Вконтакте: https://vrlmv.com/podcastvk
SoundCloud: https://vrlmv.com/podcastsc
Mixcloud: https://vrlmv.com/podcastmixcloud
Anchor: https://vrlmv.com/podcastanchor
Предложения по поводу коллабораций, развития канала и сотрудничеству (кроме рекламы): mayavolf@varlamov.ru
Реклама: reklama@varlamov.me
Тайм-коды:
00:00 Что меня поразило в Бразилии
2:30 Протесты во Владивостоке
6:04 Зарплаты бюджетникам (но не нашим)
11:42 Последний протест Ирины Славиной
15:50 Акт самосожжения в Петербурге
19:03 Новорожденную полгода держали в шкафу и морили голодом
22:22 Протесты в Киргизии
28:05 О Навальном
40:17 Обстрел в Нагорном Карабахе
46:32 Лавров провел переговоры с главами МИД Азербайджана и Армении
51:31 Комментарий Кашина  
55:50 Тихановская объявлена в розыск в России
59:07 Как Лукашенко помогал Тихановской
1:01:27 Лукашенко встретился с оппозиционерами в СИЗО
1:06:43 Apple требует заблокировать Telegram-каналы о Беларуси
1:10:54 Чудо в Гродно
1:12:09 Включение из Китая
1:16:31 Включение из США
1:21:42 Деградация городской среды в Минске
1:26:03 Обнуление грехов
1:28:47 Пожар на складе снарядов в Рязанской области
1:29:52 Полицейский прострелил ногу дебоширу
1:30:59 Что сделать на месте Мавзолея?
1:32:43 Белорусы не простят!
1:37:37 Скандал Тимати и Моргенштерна
1:39:10 Массовый обморок на линейке
1:43:17 Навальный дал несколько интервью
1:44:41 Трагедия на камчатке — фотошоп?
1:51:06 Новый законопроект Яровой
1:57:25 Форт Боярд в Иркутской области
2:00:58 Зашквар Российской академии художеств
2:04:18 Радужный флаг для Путина
2:07:07 Кричащая маска Калкина
2:07:39 Киберпанк, который мы заслужили
2:09:30 Жуткое ДТП в Казани  
2:11:10 Трагедия в московском цирке 
2:13:40 Пожар в Рязанской области локализовали
2:14:05 Штраф за школьный террор
2:15:12 Не все герои носят плащи!</t>
  </si>
  <si>
    <t>Лидеры рынка 2020 | Спортивный Volkswagen Polo | Рекорд Subaru</t>
  </si>
  <si>
    <t>25M4S</t>
  </si>
  <si>
    <t>04m49</t>
  </si>
  <si>
    <t>['Асафьев', 'Стас', 'Автопрагмат', 'Выездная диагностика', 'Автоподбор', 'Автоньюс', 'Автоновости', 'Новости', 'Авторынок', 'Мазда', 'Mazda', 'пробки', 'Volkswagen Polo', 'поло седан', 'Фольксваген', 'Поло спорт gt', 'dsg', 'Приора', 'Автоваз', 'Лада', 'S line', 'Audi TT', 'Ауди ТТ', 'БМВ', 'BMW', 'Электрокар', 'Subaru', 'Субару', 'Шкода Фабия', 'Skoda Fabia', 'Toyota rav4', 'Тойота рав4', 'Рено Каптюр', 'Renault Kaptur', 'Гранта', 'Веста', 'Vesta', 'KIA RIO', 'киа рио', 'хендай крета', 'Tiguan', 'Logan', 'Duster', 'Camry', 'Sandero', 'Octavia', 'Rapid', 'X trail Nissan', 'дастер', 'лидер рынка', 'электробус']</t>
  </si>
  <si>
    <t>Профессия “Системный аналитик Pro” в Skillfactory:
https://clc.am/CHfkbg
Скидка 45% по промокоду Асафьев
Таймкоды: 
00:00 Песни и пляски 
07:00 Пробки и удаленка 
09:30 Новый Volkswagen Polo получит спорт-версию в России
12:01 Глава Mazda подтвердил возвращение автомобилей с роторными моторами
13:15 Купе Audi TT получило стильную версию S Line Competition Plus c зажатой подвеской
14:48 Исследование Consumer Reports показало, насколько электрокары выгоднее машин с ДВС
15:07 Огромная колонна Subaru установила рекорд Гиннесса 
15:47 В закамуфлированном VW Polo заподозрили новую Skoda Fabia
16:30  Лидеры и аутсайдеры авторынка РФ за 9 месяцев 2020 года 
18:16 В автопарк Москвы поступил 500-й электробус 
20:27  Британский авторынок в сентябре достиг 20-летнего минимума  
+ Правительство в 2021 году направит на поддержку авторынка 15 млрд рублей
22:03 Послевкусие 
_____
Вакансия «Специалист по подбору» — https://forms.gle/51tZDPAwPsz5azLbA
_____
По поводу корпората — semyonov@autopragmat.ru 
_____
Автоподбор в Москве и Московской области:
Тел. +7 (495) 120-17-38
Email: asafev.zakaz@mail.ru
Автоподбор в Санкт-Петербурге и области
Тел. +7(960)239-26-27
VK — http://vk.com/id4076586
______
Компания «Автопрагмат» осуществляет полный спектр услуг по автоподбору: выездная диагностика, специалист на день, подбор авто под ключ. 
Предоставляем юридическую гарантию и берем на себя полное сопровождение клиента на всех этапах подбора. 
Диагностика при автоподборе включает в себя:
Проверку автомобиля на юридическую чистоту по всем доступным базам;
Подтверждение сервисной истории автомобиля;
Проверку кузова и ЛКП на предмет дефектов и качество ремонта;
Проверку всех маркировок и VIN-номеров;
Проверку комплектности автомобиля; 
Компьютерную диагностику, включающую в себя проверку пробега, КПП/ДВС/SRS и общий компьютерный опрос всех ЭБУ. 
Тест-драйв рассматриваемого автомобиля для выявления отклонений в работе рулевого управления, КПП/ДВС, подвески
Анализ обоснованности стоимости автомобиля
Связаться с нами:
Паблик ВК: https://vk.com/autopragmat
Инстаграм: https://www.instagram.com/autopragmat/
Сайт: http://www.autopragmat.ru
________
Асафьев Стас в социальных сетях:
VK: https://vk.com/stasasafyev
Instagram: https://www.instagram.com/asafevstas/
ПО ВОПРОСАМ РАЗМЕЩЕНИЯ РЕКЛАМЫ — reklama@autopragmat.ru</t>
  </si>
  <si>
    <t>САМАЯ СТРАШНАЯ СЕКТА - Джонстаун</t>
  </si>
  <si>
    <t>30M51S</t>
  </si>
  <si>
    <t>['история', 'страшная история', 'секта', 'джонстаун', 'яд', 'чертоги разума', 'правдивая история', 'выживание', 'гео', 'geo', '#НАРЕАЛЬНЫХСОБЫТИЯХ', 'Биография']</t>
  </si>
  <si>
    <t>Изучай «Python для веб-разработки» в SkillFactory: https://clc.am/eaXyrQ
Получи 45% скидки по промокоду GEO
ИНСТА тут - IN: https://Instagram.com/thegeoshows 
ПАТРЕОН - https://www.patreon.com/GEOSHOW 
Мой Телеграм канал - https://tlgg.ru/GEOSHOW и 
https://teleg.run/geoshow - если ссылка не работает, просто введите GEOSHOW в поиске телеграма. 
VK: https://vk.com/iashvili1 
Сотрудничество / Реклама : thegeoshows@gmail.com 
Поддержать меня – Вкладка спонсорство или 5536 9138 2439 6838 
Второй лайв канал - https://www.youtube.com/channel/UC3yjMTYgk-OUslwfq6J2Jog 
Содержание: 
00:00 Введение
02:06 Священник-коммунист
14:08 Концлагерь 
23:14 Последняя белая ночь  
Источники: 
https://jonestown.sdsu.edu/?page_id=13072
https://jonestown.sdsu.edu/
https://www.newspapers.com/clip/32717287/wisconsin-state-journal/
https://web.archive.org/web/20101217063717/http://jonestown.sdsu.edu/AboutJonestown/PrimarySources/newWestart_text.htm
Аудиозапись
https://www.youtube.com/watch?v=bvuqkLHGg68&amp;has_verified=1</t>
  </si>
  <si>
    <t>💻Зашифровал текст в картинке!</t>
  </si>
  <si>
    <t>13M2S</t>
  </si>
  <si>
    <t>['AlexGyver', 'processing', 'программирование', 'шифр', 'кодировка', 'эксперимент']</t>
  </si>
  <si>
    <t>В этом видео расскажу о том, как зашифровать текст внутри картинки!
★ Full Stack Разработчик на Python: https://clc.am/OxV-JA скидка 45 % по промокоду Alex Gyver  до 1.11.2020 ★
▼ Исходники и готовые приложухи ▼
https://github.com/AlexGyver/crypto
Насколько сложно закодировать буквы в пиксели? На самом деле совсем несложно. Я использовал Processing https://processing.org/ и его встроенные инструменты для обработки изображений и текстовых файлов, и подмешиваю коды букв в коды цветов пикселей. Задача оказалась очень интересная и имела несколько решений, думаю вам будет интересно.
Что за Lorem ipsum? Это стандартный текст для проверки макета страницы https://ru.wikipedia.org/wiki/Lorem_ipsum
Теги: #программирование #processing #эксперимент
═════════════════════════════════════
✔ Официальный сайт: https://AlexGyver.ru/
✔ Группа Вконтакте: https://vk.com/diyworkplace
✔ Поддержать канал денежкой https://AlexGyver.ru/support_alex/
✔ Instagram: https://www.instagram.com/alexgyvershow/
═════════════════════════════════════</t>
  </si>
  <si>
    <t>FAMETIME TV</t>
  </si>
  <si>
    <t>Елена Подкаминская - О материнстве, актерской жизни, "Кухня" и "ИП Пирогова"</t>
  </si>
  <si>
    <t>1H4M30S</t>
  </si>
  <si>
    <t>12m00</t>
  </si>
  <si>
    <t>['елена подкаминская', 'подкаминская', 'елена подкаминская интервью', 'сериал кухня', 'кухня подкаминская', 'елена подкаминская кухня', 'елена подкаминская ип пирогова', 'ип пирогова', 'елена подкаминская актриса', 'кухня', 'peopletalk tv', 'peopletalk подкаминская', 'пиплток', 'пипл толк подкаминская', 'пиплток интервью']</t>
  </si>
  <si>
    <t>Елена Подкаминская – актриса театра и кино, получившая всероссийскую популярность после главных ролей в сериалах «Кухня» и «ИП Пирогова», которая успешно совмещает постоянную работу в театре, съемки в кино и воспитание троих детей.
Как ей это удается? Какие сложности испытывает актриса на работе, чувствует ли зависть коллег, боится ли шаблонности ролей и не надоело ли ей быть Викторией из сериала «Кухня» – все это и еще много интересного узнаете из нашего интервью!
Приятного просмотра!
Школа Contented  - прямой путь в дизайн интерьера тут https://clc.am/IwWYeA Скидка по промокоду peopletalk 45%
Как принять участие в акции от AppGallery и игры «Великий Султан»:
Если у вас еще нет AppGallery, скачайте его по ссылке:
http://cdc.hispace.hicloud.com/000000QP. 
Установить приложение можно на любой андроид смартфон.
Если вы пользователь Huawei или HONOR, то можете сразу перейти на страницу акции https://bit.ly/3dpF40T
Скачайте игру «Великий Султан» по ссылке: http://cdc.hispace.hicloud.com/0000014Q
За каждый платеж в игре вы получаете возможность крутить Колесо фортуны на странице акции https://bit.ly/3dpF40T и выигрывать призы.
Акция проходит с 14 по 27 октября.
Елена Подкаминская - https://www.instagram.com/podkaminskaya_official
Лаура Джугелия - https://www.instagram.com/lauradjaga
Найти PEOPLETALK TV: 
Сайт: https://peopletalk.ru
Instagram: https://instagram.com/peopletalkru
VK: https://vk.com/peopletalkru
FB: https://www.facebook.com/peopletalk.rus/
Почта для предложений: peopletalktv@peopletalk.ru
Таймкоды:
0:00 Лена Подкаминская о зависти, домогательствах и материнстве
1:31 о концепции съёмки и моде 
2:41 о тайм-менеджменте с тремя детьми 
3:47 про бесконечные съёмки без отдыха и новые предложения в кино
4:49 о перфекционизме и хулиганстве 
6:21 про папу и маму Лены
8:45 про воспитание и серьёзные беседы 
9:58 про обиду мамы 
12:00 рекламный блок 
13:21 о школе и учителях, которые бьют детей 
15:11 о счастливом детстве 
16:06 про домашнее обучение Полины 
17:14 про решение стать актрисой и поступление 
20:57 о весе и здоровом образе жизни
23:05 рекламный блок 
25:03 о театре Сатиры и зависти коллег 
28:12 о материнстве и работе 
29:53 о крайностях, критичном отношении к себе и комплиментах
31:40 о скандалах и хайпе на личной жизни
33:04 о страданиях на публику 
34:58 о движении me too
35:51 о странном кастинге
39:05 про замалчивание проблемы 
41:26 о сериале Кухня и его популярности 
42:41 о роли некрасивой женщины и о радикальных переменах ради роли 
44:24 о выборе ролей 
45:27 про откровенные сцены и роль мечты 
47:02 о работе со Звягинцевым 
48:19 о работе со сценарием
48:49 о комплексе после Кухни
49:44 о чуде 
50:04 о любви и жестокости реальности 
56:25 о ревности 
56:57 о материнстве, сыне и воспитании
1:02:43 про то, о чем Лена мечтает для детей
1:03:31 о том, что бы Лена сказала себе маленькой
#peopletalk #подкаминская #интервью</t>
  </si>
  <si>
    <t>peopletalk</t>
  </si>
  <si>
    <t>Лонгплей</t>
  </si>
  <si>
    <t>ПЕСНИ, которые ВСЕ неправильно понимают. Кино, The Weeknd</t>
  </si>
  <si>
    <t>19M39S</t>
  </si>
  <si>
    <t>['лонгплей канал', 'лонгплей саша', 'овощевоз саша', 'песни цой', 'цой хиты', 'кино песни', 'перемен', 'перемен песня', 'песня протеста', 'смысл песни', 'о чём песня', 'вахтёрам', 'вахтёрам смысл', 'бумбокс вахтёрам', 'я маленькая лошадка', 'найк борзов песни', 'хафанана', 'джон леннон песни', 'на самом деле', 'на самом деле песня', 'you beautiful', "you're beautiful песня", 'уикенд', 'викенд', 'the weeknd песни', 'бумбокс хиты', 'бумбокс песни', 'шок контент', 'абба хэппи', 'abba happy new year', 'happy new year', 'новогодняя песня']</t>
  </si>
  <si>
    <t>Курс «Тестировщик ПО» в SkillFactory: https://clc.am/UvPWUg 
45% скидки по промокоду Longplay (до 31.10.2020).
Сегодня в выпуске  Кино и Виктор Цой, Бумбокс, Найк Борзов, Брайан Адамс, Джон Леннон, ABBA, The Weeknd, Стинг, James Blunt, Африк Симон, Брюс Спрингстин и даже Сергей Пенкин!
Любимые хиты, смысл которых часто понимают неправильно. 
Мой инстаграм - https://www.instagram.com/alexandertobolskiy/
Ваня - https://www.instagram.com/ivan.padrez/
Песни из выпуска и много интересного в пабликах:
VK - https://vk.com/longplaymusicchannel
Telegram - https://t.me/longplaymusicchannel
Реклама на канале - longplay@mediacube.in
Сотрудничество - longplaymusicchannel@gmail.com</t>
  </si>
  <si>
    <t>31.10.2020</t>
  </si>
  <si>
    <t>ProTech</t>
  </si>
  <si>
    <t>15 полезных виджетов для iPhone на iOS 14 и iPad на iPadOS 14</t>
  </si>
  <si>
    <t>7M36S</t>
  </si>
  <si>
    <t>['iOS 14', 'лучшие виджеты ios 14', 'сторонние виджеты ios 14', 'полезные виджеты ios 14', 'лучшие виджеты иос 14', 'сторонние виджеты иос 14', 'полезные виджеты иос 14', 'лучшие программы ios 14', 'полезные программы ios 14', 'лучшие виджеты ipados 14', 'сторонние виджеты ipados 14', 'полезные виджеты ipados 14', 'виджеты айфон', 'виджеты айпад', 'виджеты iphone', 'виджеты ipad', 'виджеты', 'apple', 'ios 14', 'best ios 14 widgets', 'best iphone widgets', 'protech', '10 виджетов iphone', '15 виджетов iphone']</t>
  </si>
  <si>
    <t>В этом видео вы узнаете о 15 полезных виджетах от сторонних разработчиков для iPhone с iOS 14 и iPad с iPadOS 14. Прокачай свой айфон или айпад по максимуму! Приятного просмотра на YouTube-канале ProTech! 
💡 Курс «iOS-разработчик с нуля» в SkillFactory https://clc.am/KUvYDQ
📶 Список виджетов из видео: 
1️⃣ Google поиск - https://apps.apple.com/ru/app/google/id284815942
2️⃣ Яндекс поиск - https://apps.apple.com/ru/app/яндекс/id1050704155
3️⃣ Менеджер задач Things 3 - https://apps.apple.com/ru/app/things-3/id904237743
4️⃣ Менеджер задач Microsoft To Do - https://apps.apple.com/ru/app/microsoft-to-do/id1212616790
Как настроить синхронизацию Microsoft To Do с Напоминаниями - https://support.microsoft.com/ru-ru/office/использование-apple-watch-с-корпорацией-майкрософт-08e8f436-c5f4-421a-9a37-96a63b4f3132
5️⃣ Eventime (сколько времени до события) - https://apps.apple.com/ru/app/eventime-обратный-отсчет/id1489533464
6️⃣ Погода The Weather Channel - https://apps.apple.com/ru/app/the-weather-channel-прогноз/id295646461
7️⃣ Список покупок Bring - https://apps.apple.com/ru/app/bring-список-покупок/id580669177
8️⃣ Учет водного баланса WaterMinder - https://apps.apple.com/ru/app/waterminder/id653031147
9️⃣ Менеджер привычек HabitMinder - https://apps.apple.com/ru/app/habitminder/id1253577148
1️⃣0️⃣  Спортивные метрики HealthView - https://apps.apple.com/ru/app/healthview/id1020452064
1️⃣1️⃣ Википедия - https://apps.apple.com/ru/app/википедия/id324715238
1️⃣2️⃣ Трекинг посылок Parcel - https://apps.apple.com/ru/app/посылка-parcel/id375589283
1️⃣3️⃣ Календарь Fantastical - https://apps.apple.com/ru/app/fantastical-calendar-tasks/id718043190
1️⃣4️⃣ Календарь Calendars - https://apps.apple.com/ru/app/calendars-календарь-и-планер/id608834326
1️⃣5️⃣ Захват страницы Glimpse 2 - https://apps.apple.com/ru/app/glimpse-2/id1524217845
Благодаря каналу ProTech вы всегда сможете узнать о технике, лучшем софте и играх для iOS, Android, macOS и Windows, а также событиях высокотехнологичной индустрии нечто большее, чем сухие цифры, яркая обертка, количество полигонов и поверхностное мнение.
😉 Стать спонсором YouTube канала ProTech — https://bit.ly/3e20r7y
📷 Наш канал в Instagram - https://goo.gl/T3yhCZ
💬 Наша группа Вконтакте - http://bit.ly/2OhKCNx
🎼 Трек-лист:
A Corporate - Audiochameleon</t>
  </si>
  <si>
    <t>https://www.youtube.com/watch?v=1NvBb9busBQ</t>
  </si>
  <si>
    <t>Гриша Мастридер – Как жить продуктивно и рационально [RationalAnswer]</t>
  </si>
  <si>
    <t>1H29M59S</t>
  </si>
  <si>
    <t>['мастридер', 'mustreader', 'мастриды', 'Гриша Мастридер', 'продуктивность', 'книжный чел', 'маствотч', 'терминальное чтиво', 'Павел Комаровский', 'RationalAnswer', 'интервью', 'тайм менеджмент', 'личная эффективность', 'mustwatch', 'mustreads', 'книжный', 'чел', 'рациональность', 'чтение', 'карьера', 'образование', 'трансгуманизм', 'продление жизни', 'эффективный альтруизм', 'политика', 'благотворительность', 'инвестиции', 'счастье', 'zettelkasten', 'gtd', 'getting things done', 'лайфхаки', 'литература', 'биохакинг']</t>
  </si>
  <si>
    <t>Автор YouTube-канала @Книжный чел  Гриша Мастридер рассказывает о принципах эффективного чтения, современном образовании, рациональности, трансгуманизме и многом другом. Запись интервью от 26.09.2020 г.
СПОНСОР ВЫПУСКА: курс «Системный аналитик» в SkillFactory — https://clc.am/It9IKg 
Запишитесь на курс со скидкой 45% по промокоду RationalAnswer до 10.11.2020!
Прослушать выпуск как аудиоподкаст:
- SoundCloud — https://soundcloud.com/rationalanswer/25-grisha-mustreader
- Apple Podcast — https://itunes.apple.com/us/podcast/id1457434451
Ссылки на обсуждавшиеся материалы:
- Как читать больше книг – https://www.youtube.com/watch?v=T-O6WLuEkqU
- Книжный клуб Гриши на Patreon – https://www.patreon.com/mustreader
- Метод ведения заметок Zettelkasten – https://habr.com/ru/post/508672/
- Переводы материалов по рациональности – https://lesswrong.ru/w
- Как все успевать? Тайм-менеджмент и GTD (Getting Things Done) – https://www.youtube.com/watch?v=cZOZpvo3_nQ
- Про онлайн-курсы от Google – https://t.me/mustreads/2628
- Как Гриша бросил нелюбимую работу с помощью методов рационального мышления – https://www.youtube.com/watch?v=lbHwTXSlJiE
- Интервью с Мишей Батиным про радикальное продление жизни – https://www.youtube.com/watch?v=B7JfuXbnppw
- Эффективный альтруизм: как помогать правильно – https://www.youtube.com/watch?v=S-T8tXKJZdY
- GiveWell – организация по поиску наиболее эффективных благотворительных инициатив – https://www.givewell.org/
- Благотворительный фонд «Нужна помощь» – https://nuzhnapomosh.ru/
Ссылки на ресурсы Гриши:
- Сборник самых важных ссылок – https://taplink.cc/mustreader
- YouTube-канал «Книжный чел» – https://www.youtube.com/%D0%9A%D0%BD%D0%B8%D0%B6%D0%BD%D1%8B%D0%B9%D1%87%D0%B5%D0%BB
- Telegram-канал «Мастриды» – https://t.me/mustreads
- Подкаст «Терминальное чтиво» – http://podlink.to/terminalread
- Instagram – https://www.instagram.com/mustreader/
RationalAnswer в соцсетях (подпишись, чтобы не пропустить новые материалы):
- Telegram — https://t.me/RationalAnswer
- Twitter — https://twitter.com/Rational_Answer
- VK — https://vk.com/rationalanswer
- Facebook — https://www.facebook.com/pkomarovskiy
- Email-рассылка — https://www.rationalanswer.ru/email-subscription/
Поддержать проект RationalAnswer:
https://www.patreon.com/RationalAnswer
Содержание выпуска:
00:00 Вступление
01:14 Чтение: соцсети и лонгриды
11:01 Лайфхаки по эффективному чтению
18:12 Главные мастриды в жизни
24:14 Карьера и образование
31:45 Онлайн-образование
35:49 Рациональность
44:26 Трансгуманизм и продление жизни
1:01:49 Эффективный альтруизм
1:15:46 Инвестиции
1:18:20 Политика
1:25:17 В чём в жизни счастье</t>
  </si>
  <si>
    <t>10.11.2020</t>
  </si>
  <si>
    <t>https://www.youtube.com/watch?v=khZSmIm5XB4</t>
  </si>
  <si>
    <t>Проект моей мечты</t>
  </si>
  <si>
    <t>17M35S</t>
  </si>
  <si>
    <t>03m43</t>
  </si>
  <si>
    <t>['drawing', 'иллюстрация', 'рисование', 'Анна Ломакина', 'арт', 'спидпейнт', 'прокриэйт', 'фриланс', 'как заработать на фрилансе', 'айпад', 'прокриейт', 'ipad', 'procreate', 'apple pencil', 'вдохновение', 'арт блок', 'как рисовать', 'книга', 'процесс', 'урок рисования', 'коммерческий проект', 'комишн', 'заказчик', 'клиент', 'творческий кризис', 'эскиз', 'текстура', 'кисти', 'палитра', 'детская иллюстрация', 'childrensbookillustration', 'how to draw', 'работа для иллюстратора', 'видавництво старого лева', 'дизайн']</t>
  </si>
  <si>
    <t>Профессия «Графический дизайнер» в Contented: https://clc.am/DLo9dw
45% скидки по промокоду Анна Ломакина (до 30.10.2020)
Проект на Behance – https://www.behance.net/gallery/106216545/Picture-book-The-big-cosmic-achoo
Это видео посвящено моей работе над иллюстрациями для детской книги для издательства моей мечты "Видавництво Старого Лева". Я подробно расскажу как работала в течение трёх месяцев над разворотами. 
Все иллюстрации созданы в программе Procreate на IPad
🎨 Школа иллюстрации: 
Первые шаги в иллюстрации – https://lomakina.space/shkola/pervyye-shagi?utm_source=youtube&amp;utm_medium=social&amp;utm_campaign=video_description_preset
Персонаж за 7 дней – https://lomakina.space/shkola/personazh-za-7-dney?utm_source=youtube&amp;utm_medium=social&amp;utm_campaign=video_description_preset
Как зарабатывать творчеством? –https://lomakina.space/shkola/kak-zarabatyvat-tvorchestvom?utm_source=youtube&amp;utm_medium=social&amp;utm_campaign=video_description_preset
💬 Telegram канал:
О творчестве, иллюстрации и поиске вдохновения – https://t.me/lomakina_space
🎙️ Иллюстраторский подкаст:
Лучше бы на юриста пошли – https://lomakina.space/podcast
🔗 Ссылочки:
Instagram – https://www.instagram.com/lomakina.space
Behance – https://www.behance.net/lomakina-space
Школа иллюстрации – https://lomakina.space/shkola
Блог про иллюстрацию – https://lomakina.space/blog</t>
  </si>
  <si>
    <t>Анна Ломакина</t>
  </si>
  <si>
    <t>https://www.youtube.com/watch?v=lmMXVz52eFg</t>
  </si>
  <si>
    <t>Что, если бы вы стали солдатом во Вьетнаме на один день?</t>
  </si>
  <si>
    <t>12M34S</t>
  </si>
  <si>
    <t>['Вьетнам', 'Война во Вьетнаме', 'Другая История', 'Что если', 'Что если бы вы стали', 'Что если бы вы стали солдатом', 'война во вьетнаме кратко', 'Вьетнам кратко', 'жизнь солдата вьетнама']</t>
  </si>
  <si>
    <t>Профессия Full Stack Разработчик на Python:
https://clc.am/UTtmWA - 45 % по промокоду Другая История до 1.11.2020
Джонни, чертовы гуки даже в описании этого ролика! И они принесли ссылки на статьи и книги в этом ролике:
История реального солдата Вьетнама: https://www.pbs.org/wgbh/americanexperience/features/two-days-in-october-enlisted-men-vietnam/
Официальная статистика, цифры и много интересных мифов о войне во Вьетнаме (отсюда взята финальная часть с процентажами):
https://www.uswings.com/about-us-wings/vietnam-war-facts/
О зарплатах военных США различных эпох:
https://www.businessinsider.com/how-much-us-troops-were-paid-in-every-american-war-2018-3#9-vietnam-war-9
Об армейских лотереях в США:
https://www.kommersant.ru/doc/1658683
Дебилы Макнамары:
https://en.wikipedia.org/wiki/Project_100,000
Dispatches Майкла Херра - отличная книга репортера, который был корреспондентом во Вьетнаме. Цены, наркотики и другие детали - рекомендуем к прочтению. Именно на ее основе снимали фильм "Апокалипсис сегодня"
Еще о наркотиках во Вьетнаме:
https://www.history.com/news/drug-use-in-vietnam
Резня в Май Лай:
https://en.wikipedia.org/wiki/Mỹ_Lai_massacre</t>
  </si>
  <si>
    <t>https://www.youtube.com/watch?v=tfYaeaL9zRw</t>
  </si>
  <si>
    <t>Экзоскелеты в шкафу Ростеха, Apple без ушей, как Facebook тебя продаёт, iТрусы | В цепких лапах</t>
  </si>
  <si>
    <t>16M51S</t>
  </si>
  <si>
    <t>['goblin', 'гоблин', 'дмитрий пучков', 'Ростех', 'Apple', 'Facebook', 'Xiaomi', 'Samsung', 'iPhone 12']</t>
  </si>
  <si>
    <t>Изучай Python для веб-разработки в SkillFactory: https://oper.ru/follow/py1020 Получи 50% скидки по промокоду OPER
Красиво, быстро, без предоплаты! https://oper.ru/follow/lider1020 Поднажми с ремонтом.
В этом выпуске:
- Как Samsung и Xiaomi троллят Apple.
- Мечтают ли нейросети о коммунизме.
- Сколько стоит место в очереди за iPhone 12.
- А также - как выбраться из электрического пояса верности и не потерять достоинство.
Аудиоверсия: https://oper.ru/video/audio/v_lapah_communism.mp3
#Гоблин #Apple #Xiaomi #SkillFactory #Goblin #Reddit #Python
Сайт Тупичок Гоблина: https://oper.ru
Стань спонсором канала: https://www.youtube.com/channel/UCWnNKC1wrH_NXAXc5bhbFnA/join
Канал в Яндекс.Эфире: https://clck.ru/PG8CU
Канал в Telegram: https://t.me/oper_goblin
Гоблин в Twitter: https://twitter.com/goblin_oper
Гоблин Вконтакте: https://vk.com/goblin
Гоблин в Instagram: https://www.instagram.com/goblin_oper/
Гоблин в Facebook: https://goo.gl/GK13pD
Группа Вконтакте: https://vk.com/goblin_oper_ru</t>
  </si>
  <si>
    <t>https://www.youtube.com/watch?v=PXqqJVTWQeA</t>
  </si>
  <si>
    <t>SokoL[off] TV</t>
  </si>
  <si>
    <t>ПАЦАНЫ – Обзор Сериала, Проблемы Второго Сезона</t>
  </si>
  <si>
    <t>['Sokol[off]', 'Sokoloff', 'Соколов Александр', 'кино', 'обзор кино', 'movie', 'film', 'trailer', 'critics', 'review', 'Пацаны', 'Сокол', 'the Boys', 'Хоумлендер', 'Карл Крбан', 'Кубик в кубе', 'Твердыня', 'Энтони Старр']</t>
  </si>
  <si>
    <t>Разбработчик игр на Unity - https://clc.am/hJC_TQ
-45 % на обучение по промокоду Соколов
------------
Группа вконтакте http://vk.com/sokoloff_show
Инстаграм: http://instagram.com/alex_sokoloff
Твиттер https://twitter.com/sokoloff_show
Новости в Телеграм: https://t.me/sokoloff_show
Второй канал: https://www.youtube.com/itsSokolOther
-------------
Почта для сотрудничества и коммерческих предложений:
sokol.work.mail@gmail.com
Предложения по сотрудничеству: https://vk.com/anastasia.sokolova1986
-------------
В этом видео обзор сериала Пацаны.</t>
  </si>
  <si>
    <t>ЛУЧШЕЕ современное КУПЕ</t>
  </si>
  <si>
    <t>22M33S</t>
  </si>
  <si>
    <t>02m55</t>
  </si>
  <si>
    <t>['Асафьев', 'Стас', 'Автопрагмат', 'Выездная диагностика', 'Автоподбор', 'Бу авто', 'С пробегом', 'Обзор авто', 'спорткупе', 'купе', 'бмв', 'bmw', 'm4', '4er', 'Series 4', 'v8', 'e92', 'M3', 'e46', 'm tech', 'спортивное авто', 'Mercedes-Benz', 'Мерседес бенц', 'Ауди', 'Audi', 'competition', 'f type', 'Jaguar', 'Ягуар', 'JLR', 'Порш Кайман', 'Porsche Cayman', 'M5', 'x5', 'f30', 'f10', '5er']</t>
  </si>
  <si>
    <t>«Разработчик на Go» в SkillFactory: https://clc.am/THdrEg
45% скидки по промокоду Асафьев (до 20.11.2020)
______
Благодарим RDRС за предоставление трека для съемок: https://rdrc.ru/
______
«Автопрагмат» — поможем быстро и безопасно подобрать автомобиль с пробегом. https://vk.cc/aav6Jv
______
Автоподбор в Москве и Московской области:
Тел. +7(495)120-17-38
Email: asafev.zakaz@mail.ru
Автоподбор в Санкт-Петербурге и области
Тел. +7(960)239-26-27
VK — http://vk.com/id4076586
______
Компания «Автопрагмат» осуществляет полный спектр услуг по автоподбору: выездная диагностика, специалист на день, подбор авто под ключ. 
Предоставляем юридическую гарантию и берем на себя полное сопровождение клиента на всех этапах подбора. 
Диагностика при автоподборе включает в себя:
Проверку автомобиля на юридическую чистоту по всем доступным базам;
Подтверждение сервисной истории автомобиля;
Проверку кузова и ЛКП на предмет дефектов и качество ремонта;
Проверку всех маркировок и VIN-номеров;
Проверку комплектности автомобиля; 
Компьютерную диагностику, включающую в себя проверку пробега, КПП/ДВС/SRS и общий компьютерный опрос всех ЭБУ. 
Тест-драйв рассматриваемого автомобиля для выявления отклонений в работе рулевого управления, КПП/ДВС, подвески
Анализ обоснованности стоимости автомобиля
Связаться с нами:
Паблик ВК: https://vk.cc/aav6Jv
Инстаграм: https://www.instagram.com/autopragmat/
Сайт: http://www.autopragmat.ru
________
Асафьев Стас в социальных сетях:
VK: https://vk.com/stasasafyev
Instagram: https://www.instagram.com/asafevstas/
ПО ВОПРОСАМ РАЗМЕЩЕНИЯ РЕКЛАМЫ — reklama@autopragmat.ru</t>
  </si>
  <si>
    <t>20.11.2020</t>
  </si>
  <si>
    <t>ВАСЯ НА СЕНЕ</t>
  </si>
  <si>
    <t>17 лет живу в сарае с паспортом СССР. Тёму не смогли удержать...</t>
  </si>
  <si>
    <t>27M8S</t>
  </si>
  <si>
    <t>['Вася на сене', 'васянасене', 'вася', 'леха вася', 'леха вася на сене', 'помощь людям', 'добрые дела', 'подарил', 'подарки', 'Сергей Лукьянов', 'ОТШЕЛЬНИК', 'отшельник', 'отшельник в горах', 'бомжи', 'лукьянов', 'бедность', 'деревни', 'заброшенные места', 'заброшенные деревня', 'деревня']</t>
  </si>
  <si>
    <t>Профессия Data Scientist в SkillFactory:
https://clc.am/IrQayw
45 % скидки по промокоду Вася на Сене до 1.12.20
___________________________________________________________________________________
ПО ВОПРОСАМ РКЛАМЫ И СОТРУДНИЧЕСТВА: vasyanasene@spritemedia.ru
_______________________________________________________________
                                ПОМОЩЬ ДЛЯ КАНАЛА 
Вы можете поддержать нас и стать нашим спонсорам: https://www.youtube.com/channel/UCUQCJV9ksyRXe0sCH5noWNg/join
PayPal:  beton040@mail.ru
QIWI кошелек: +79108642101
Помочь каналу (на добрые дела) 4276 2200 1643 6886 сбербанк
_________________________________________________________
Мой Инстаграмм : https://www.instagram.com/vasya_na_sene/
_____________________________________________
#сергейлукьянов #васянасене)</t>
  </si>
  <si>
    <t>Вася на Сене</t>
  </si>
  <si>
    <t>01.12.2020</t>
  </si>
  <si>
    <t>https://www.youtube.com/watch?v=mD6OkWvBgKs</t>
  </si>
  <si>
    <t>Олёша</t>
  </si>
  <si>
    <t>Кто-то сделал Википедию обо мне...</t>
  </si>
  <si>
    <t>11M36S</t>
  </si>
  <si>
    <t>01m32</t>
  </si>
  <si>
    <t>['олеша', 'олёша']</t>
  </si>
  <si>
    <t>Профессия «Python для веб-разработки» в SkillFactory: https://clc.am/CK55sg 
45% скидки на обучение по промокоду ОЛЕША  (до 1.11.2020)
🎮 Стримы: https://www.twitch.tv/olesha 
📣 Группа: https://vk.com/oleshavk
📷 Инстаграм: https://www.instagram.com/FeelsHoroshoMan
По вопросам рекламы/сотрудничества: oleshareklama@gmail.com</t>
  </si>
  <si>
    <t>ОЛЕША</t>
  </si>
  <si>
    <t>https://www.youtube.com/watch?v=xYMvz4uVLlc</t>
  </si>
  <si>
    <t>Светлана Тихановская: разговор в ЦИКе, жизнь в Литве, ультиматум Лукашенко // А поговорить?..</t>
  </si>
  <si>
    <t>1H24M17S</t>
  </si>
  <si>
    <t>09m17</t>
  </si>
  <si>
    <t>['а поговорить', 'эксклюзив', 'интервью', 'шихман', 'ирина шихман', 'интервью дудя', 'юрий дудь', 'вдудь', 'дудь', 'апоговорить', 'никита лойк', 'режик', 'тихановская', 'светлана тихановская', 'лукашенко', 'александр лукашенко', 'беларусь', 'протесты в беларуси', 'выборы в беларуси', 'ультиматум лукашенко', 'власть беларуси', 'силовики', 'омон', 'минск', 'протесты в минске', 'белоруссия', 'протесты в белоруссии', 'новости беларуси', 'беларусь протесты', 'беларусь сегодня', 'белоруссия протесты', 'тихановская ультиматум лукашенко', 'тихановская интервью']</t>
  </si>
  <si>
    <t>Профессия Data Scientist в SkillFactory: https://clc.am/XX7Fvw
45% скидки на обучение по промокоду А поговорить до 30.11 - 45%, с 1.12 до 25.12 - 35%
Костюм ведущей: https://instagram.com/kogelfashion?igshid=xvqgt23s0gz2
Эксклюзивная коллекция одежды "А поговорить?" - https://shop.apogovorit.ru
Светлана Тихановская в эксклюзивном интервью Ирине Шихман рассказала о последних событиях в Беларуси, протестах в Беларуси, силовиков Лукашенко и ее ультиматуме Лукашенко
00:00 – Светлана Тихановская – гость «А поговорить?» 
03:31 – О реакции на включение в межгосударственный розыск 
04:45 – О жизни с детьми в Литве 
08:27 – О гражданском мышлении в Беларуси 
11:48 – О круглом столе в СИЗО КГБ и унижении для Лукашенко 
14:41 – О деталях разговора с мужем из СИЗО 
18:44 – О знакомстве с мужем 
21:55 – О жизни после выборов
27:33 – О реальной политической ситуации в Беларуси 
34:58 – О разговоре в ЦИКе
41:49 – Как Светлана узнала, что мужа задержали?
44:17 – Об осознании, что придут за всеми
47:37 – О вывозе детей за границу
50:11 – О дне объединения штабов 
53:18 – О ночи перед выборами
54:40 – О самых страшных случаях насилия со стороны власти
56:56 – О чувстве «это я всё устроила» 
1:01:12 – О звонке министра иностранных дел Канады 
1:03:29 – Об эмоциональных видео и поддержке людей 
1:05:50 – О смене имиджа и том, кто над этим работает
1:08:03 – Об общении с первыми лицами стран Европы 
1:11:07 – Об ультиматуме Лукашенко
1:14:18 – О том, почему чиновники и силовики за Лукашенко
1:16:51 – Об отсутствии результата мирного протеста 
1:20:00 – О будущем, если ультиматум не принесет результата
1:21:11 – О жизни с мужем после столь значимых перемен в их жизнях
Ирина Шихман берет эксклюзивные интервью у самых неожиданных гостей! А поговорить?..
НАМ РАССКАЖУТ ВСЕ!
#тихановская #лукашенко #шихман #апоговорить #интервью
Подпишись на канал https://www.youtube.com/channel/UCp2J7GRxQ36QLqW4ReLLt5g?sub_confirmation=1
Instagram Ирины Шихман: https://www.instagram.com/irinashikhman/
За логотипом и фирменным стилем к Борису Казачкову https://www.instagram.com/boris.kazachkov/</t>
  </si>
  <si>
    <t>30.11.2020</t>
  </si>
  <si>
    <t>https://www.youtube.com/watch?v=YHargz2Jmkw</t>
  </si>
  <si>
    <t>Дмитрий Череватенко</t>
  </si>
  <si>
    <t>Сумасшедшие РЕАКЦИИ на голос РОБЕРТА ПАТТИНСОНА в Чат Рулетке| Пикапмастер | ВЫПУСК #3.</t>
  </si>
  <si>
    <t>25M15S</t>
  </si>
  <si>
    <t>['роберт паттинсон', 'голос роберта паттинсона', 'эдвард каллен', 'сумерки', 'чатрулетка', 'череватенко', 'дмитрий череватенко', 'голос', 'голос за кадром']</t>
  </si>
  <si>
    <t>Профессия Full Stack Разработчик на Python: https://clc.am/cDRLvA - скидка 45% по промокоду Череватенко до 15.11.2020
________________________________________________________
Более 2000 человек Уже говорят красиво, присоединяйся :
http://program.speakgood.ru/program
________________________________________________________
Instagram cherevat_tv :
https://www.instagram.com/cherevat_tv/ 
Tik-Tok cherevat_tv
https://vm.tiktok.com/JYgVTH4/
________________________________________________________
Канал Саши Гаврилина : 
https://www.youtube.com/user/gopol81
________________________________________________________
Для рабочих вопросов : 
dmitriycherevatenko@adisom.com 
_______________________________ 
Соц.сети: 
Instagram : https://www.instagram.com/cherevat_tv/ 
VK : https://vk.com/cherevatenko94
#ЭдвардКаллен#Сумерки#РобертПаттинсон</t>
  </si>
  <si>
    <t>ДВИЖНОВ</t>
  </si>
  <si>
    <t>MELLSTROY - ДНО ЮТУБА ПРОБИТО? / МОШЕННИЧЕСТВО НА СТРИМАХ, КАЗИНО, БЛОКИРОВКА КАНАЛА</t>
  </si>
  <si>
    <t>13M59S</t>
  </si>
  <si>
    <t>02m50</t>
  </si>
  <si>
    <t>['мелстрой разоблачение', 'мелстрой казино', 'меллстрой девушка', 'мелстрой заблокировали', 'mellstroy stream', 'mellstroy новости', 'Движнов']</t>
  </si>
  <si>
    <t>Профессия «Аналитик данных» в SkillFactory: 
https://clc.am/pT3qDQ
45% скидки на обучение по промокоду Движнов (до 31.11.2020)
Ситуация с блогером МеллСтрой вышла на федеральный уровень! Молодой парень ударил девушку прямо во время стрима на глазах у сотен тысяч людей. Его канал на YouTube уже удален, а девушка написала заявление в полицию. Что будет с белорусским блогером?
Все сторонние материалы в ролике были использованы с целью обзора и критики.
===Я В СОЦ.СЕТЯХ===
INSTAGRAM: https://www.instagram.com/dviznov/
VK: https://vk.com/dviznov
Рекламные/деловые вопросы - dviznov@wildjam.ru</t>
  </si>
  <si>
    <t>31.11.2020</t>
  </si>
  <si>
    <t>SNAILKICK</t>
  </si>
  <si>
    <t>#ГОЛОВНЫЕМЮСЛИ: Стримеры - обитель зла (мелстрой и пр).</t>
  </si>
  <si>
    <t>23M55S</t>
  </si>
  <si>
    <t>02m03</t>
  </si>
  <si>
    <t>['snailkick', 'snail', 'kick', 'снейлкик', 'снэйлкик', 'неблогер', 'не', 'блогер', 'блог', 'badroom', 'bad', 'room', '55х55', 'fun', 'юмор', 'смешно', 'весело', 'умора', 'лол', 'lol', 'озон', 'головныемюсли', 'мелстрой', 'стримеры', 'хард плей', 'мята', 'разоблачения', 'твич', 'дно стримов']</t>
  </si>
  <si>
    <t>Освой профессию «Data Scientist» в SkillFactory: https://clc.am/Qwh90w 
50% скидки по промокоду SNAILKICK (до 30.10.2020)
Видео для понимания - https://www.youtube.com/watch?v=okHg47EIFvo
Insta - https://instagram.com/snailkick |  https://vk.com/snailkick - VK
• http://vk.com/snailkick_tm - VK PUBLIC
• http://www.twitch.tv/snailkicktm - TWITCH
• http://www.youtube.com/SNAILPLAY - Второй канал</t>
  </si>
  <si>
    <t>Алексей Макаренков</t>
  </si>
  <si>
    <t>ВАЖНЫЕ ОСОБЕННОСТИ PS5 и нового Xbox: Новые факты о Playstation 5 и Xbox Series X</t>
  </si>
  <si>
    <t>18M54S</t>
  </si>
  <si>
    <t>04m45</t>
  </si>
  <si>
    <t>['Playstation 5', 'Playstation 5 цена', 'Playstation 5 цены', 'Playstation 5 игры', 'плейстейшен 5', 'плойка 5', 'иксбокс Х', 'иксбокс', 'хбокс', 'PS5 цена', 'ПС5 цена', 'ПС5 цены', 'Playstation 5 цена в рублях', 'Playstation 5 лучшие игры', 'PS5 цена в россии', 'консоли нового поколения', 'новые консоли', 'новый Xbox', 'Xbox Series X', 'Xbox Series S', 'PS5', 'Xbox', 'Алексей Макаренков', 'Игросториз', 'Sony', 'Microsoft', 'Сони', 'Майкрософт', 'перегрев консолей', 'Xbox Series X перегрев', 'PS5 температура', 'PS5 перегрев', 'playstation 5']</t>
  </si>
  <si>
    <t>Разбработчик игр на Unity - https://clc.am/2PRoAw
-45% на обучение по промокоду Макаренков
Чем ближе к релизу, тем больше появляется фактов о PS5 и Xbox Series X. Алексей Макаренков разбирает ситуацию с перегревом Playstation 5 и Xbox Series X. Изучает, как ведет себя температура в сравнении с прошлым поколением консолей. Объясняет, зачем нужна постоянная запись голоса на Playstation 5. Как обстоят дела с SSD на новом поколении консолей (пепел к голове прилагается) и как изменить цвет консолей нового поколения. Всем приятного просмотра!
Поддержать канал можно:
Через сервис Boosty - https://boosty.to/makarenkoff
Через Patreon - https://www.patreon.com/makarenkoff</t>
  </si>
  <si>
    <t>ПЕТЯ ЛЮБИТ ВЫПИТЬ</t>
  </si>
  <si>
    <t>Daniel Shake (группа МЫ/WE): cекс, наркотики и инди-поп.</t>
  </si>
  <si>
    <t>50M17S</t>
  </si>
  <si>
    <t>14m08</t>
  </si>
  <si>
    <t>['группа МЫ', 'МЫ', 'группа WE', 'WE', 'Daniel Shake', 'Shake', 'Daniel', 'Возможно', 'песни', 'музыкант', 'музыка', 'интервью', 'интервью с Daniel Shake', 'Даня Шейк', 'песня Тупой', 'инди-поп', 'Петя Плосков', 'ploskov', 'измены', 'Мирель', 'Mirele', 'Ева Краузе', 'Ева Гурари', 'VASYA']</t>
  </si>
  <si>
    <t>Сегодня у меня в гостях один из моих любимых музыкантов, основатель групп МЫ, WE, фестиваля WE-FEST - Daniel Shake!
___
Aviasales — поиск дешёвых авиабилетов https://i.avs.io/4a9nro
___
Профессия «Графический дизайнер» в Contented: https://clc.am/PK2HbA 
45% скидка по промокоду Петя (действует до 15.11.2020)
___
Рубашка на Пете ZNWR: https://znwr.ru 
СКИДКА в 30% по ПРОМОКОДУ: PLOSKOV (действует до 15 ноября)
___
YouTube канал Daniel Shake: https://www.youtube.com/user/TheSHAKEnSTAR 
Instagram Daniel Shake https://www.instagram.com/daniel_shake
Новый EP Дани: https://upupupmusic.com/release-iz-kluba-k-ney
Новый клип Daniel Shake: https://youtu.be/dEOH122P6Io
Ближайший концерт в Москве: https://www.16tons.ru/concert/2020-we-30oct/
___
РЕЦЕПТ КОКТЕЙЛЯ "ЛЕНИВЫЙ ИРЛАНДСКИЙ КОФЕ":
45 мл ирландского виски
15 мл сахарного сиропа
120 мл кофе
45 мл сливки/молоко 
___
РЕЦЕПТ КОКТЕЙЛЯ "ШОТЛАНДСКИЙ ФЛИП":
40 мл шотландский виски 
40 мл портвейн руби
10 сахарный сироп
5 шт желтков перепелиного яйца
корень имбиря
мускатный орех
___
мой Instagram: https://www.instagram.com/ploskov
мой Twitch: https://www.twitch.tv/petrploskov
___
КОНТАКТ ДЛЯ СВЯЗИ:
тел.  + 7 (495) 642-30-22 
e-mail: petr@ploskov.pro
www.ploskov.pro
00:00 у меня в гостях талантливый музыкант и исполнитель Даня Шейк
1:30 рецепт коктейля «Ленивый ирландский кофе»
2:25 о своих проектах 
3:50 про организацию WE-FEST
4:30 «Я бы назвал свою музыку народной»
5:52 рубрика «Самолетные страсти»
8:47 про скандальный трек «Возможно»
11:30 изменения в творчестве 
14:06 реклама Contented
15:15 рецепт коктейля «Шотландский флип»
15:47 в чем разница между МЫ и WE
16:40 об отношениях с Евой Краузе (МЫ/ Mirele)
18:30 мнение Дани о MIRELE
20:00 «Я за то, чтобы объединять усилия»
20:55 о лейблах
22:52 рубрика «Вот это у тебя инструмент!»
26:10 о женитьбе 
28:39 какой Даня в отношениях?
30:10 о последней девушке Ксюше и публичном расставании
32:39 о наркотиках
33:20 свободно ли сердце Дани?
34:15 рубрика «Имя любимое моё»
38:14 певица VASYA 
41:00 «Я сделал акцент на себе» 
41:35 про семью Дани 
42:40 о контенте и как он появляется 
44:30 живое выступление Daniel Shake. Премьера трека «Тупой»
48:40 три любимых блогера
49:07 три нелюбимых блогера</t>
  </si>
  <si>
    <t>Петя</t>
  </si>
  <si>
    <t>https://www.youtube.com/watch?v=3WZJv7UOEsA</t>
  </si>
  <si>
    <t>Как хоронили русских царей</t>
  </si>
  <si>
    <t>34M5S</t>
  </si>
  <si>
    <t>02m17</t>
  </si>
  <si>
    <t>['Председатель', 'архитектура', 'культурный слой', 'загадки', 'тайны', 'потоп', 'археология', 'засыпанные города', 'забытая история', 'история', 'альтернативная история', 'Москва', 'Кремль', 'новый миропорядок', 'крепостное право', 'романовы', 'война 1812', 'екатерина 2', 'карты', 'петр 1', 'питер', 'санкт петербург', 'пётр первый', 'провославие', 'архангельский собор', 'московский кремль', 'кремль', 'соборная площадь', 'царь пушка', 'царь колокол', 'гробницы', 'саркофаги', 'египет', 'мощи святых', 'мощи царей', 'гробницы царей', 'усыпальница', 'склеп', 'обряд похорон']</t>
  </si>
  <si>
    <t>Курс «Аналитик данных» в SkillFactory: https://clc.am/u5JKKw 
Скидкой 45%* по промокоду Председатель при оплате обучения до 10.11.2020г.
Красивая и удобная одежда из натуральных и экологичных материалов в магазине Предсельмаг:https://xn--80agbdb0bhtjm7j.xn--p1ai/
Мой второй канал Ильин День : https://www.youtube.com/channel/UC1jC0l8P39BKpuWjmw2gUvQ
Председатель в Яндекс Дзене : zen.yandex.ru/id/5c4afce16ddc3700bdacab52
Фильм про нашу историю, церковь, гробницы нашей царей и императоров. Романовы как новая династия затмили собой старую династию Рюриковичей, в Архангельском соборе Московского кремля устроили просто склад из гробов царей. В одном месте просто все утыкано одинаковыми гробами, они совершенно обезличены, хотя это наша история и каждое надгробие должно просто сиять нашей историей.﻿
Вскрытие гробницы Иоанна Грозного : https://proza.ru/2012/06/19/1127
Полное собрание законов Российской Империи 1649-1825гг. : https://cloud.mail.ru/public/337Q/4aHW3CiLS
Инструкция к собранию законов : https://1649-1825.livejournal.com/1226.html
===============================
Если вам нравится  канал и вы желаете помочь :
Яндекс кошелек: 410013052425758
VISA Tinkoff : 5536 9138 1275 8783
карта сбербанка: 5469 3800 9715 7589
QIWI: +7 964 582‑62‑86
PayPal : https://paypal.me/predsed
WebMoney рубль: R846383786986
===============================
💗 Likecoin – крипта за лайки: https://likecoin.pro/@daelan/ayu8/gaw2
Моя Партнерская программа:  https://yoola.app/r/6115825091768
===============================
✆/✉ контакты для связи:
✉ почта - daelantera@gmail.com
instagram : https://www.instagram.com/predsedatelcnt/
ВК : https://vk.com/daelan3d
Facebook : https://www.facebook.com/profile.php?id=100033071093244</t>
  </si>
  <si>
    <t>Председатель</t>
  </si>
  <si>
    <t>ГУД МОРНИНГ: УНИВЕР</t>
  </si>
  <si>
    <t>30M14S</t>
  </si>
  <si>
    <t>15m19</t>
  </si>
  <si>
    <t>['гришечкина', 'плосков', 'гуд морнинг', 'женя давай', 'петя любит выпить', 'сметана тв', 'smetana tv', 'женя гришечкина', 'петр плосков', 'утреннее шоу', 'универ', 'учеба', 'утро']</t>
  </si>
  <si>
    <t>Профессия «Product Manager» в SkillFactory:
https://clc.am/hesBJQ
Скидка 45% по промокоду «Женя, давай» до 10.11.2020
Пупсики, мы вернулись! Сегодня тряхнем стариной и вспомним все о своей студенческой жизни! Всем гудморнинг, молодежь!
Мы в инсте:
Петя Плосков https://www.instagram.com/ploskov/
Женя Гришечкина https://www.instagram.com/jane_gri/
Тест на знания:
https://cadelta.ru/tests/id7203?_gl=1*4hgn1a*_ga*NXRrc1o4YUM3enlHd0J0Z0lzR0labG5mSm1yeHJOYmVmYWQ5ZGNRaHlZREM2SFg3T1ppRDNaQVFta2pCSGlVTg..</t>
  </si>
  <si>
    <t>Женя давай</t>
  </si>
  <si>
    <t>https://www.youtube.com/watch?v=0jbBnC0k_-E</t>
  </si>
  <si>
    <t>Найти двух чужаков | Гуманитарии вычисляют Технарей  | Свой/Чужой | Куб</t>
  </si>
  <si>
    <t>20M15S</t>
  </si>
  <si>
    <t>05m53</t>
  </si>
  <si>
    <t>['Куб свой чужой', 'куб мафия', 'технари гуманитарии', 'технари ищат гуманитариев', 'технари вычисляют гуманитариев', 'технари против гуманитариев', 'технари гуманитарии куб', 'cdjq xe;jq', 'мафия куб', 'куб', 'свой чужой', 'куб игра', 'эмоции', 'Свой/Чужой', 'формат мафия', 'психологическая игра', 'технари', 'гуманитарии', 'группа людей', 'шоу', 'Among Us', 'among us в реальной жизни']</t>
  </si>
  <si>
    <t>Профессия «Аналитик данных» в SkillFactory: 
https://clc.am/qZPHDg
45% скидки на обучение по промокоду КУБ (до 20.11.2020)
В этом выпуске «Свой/Чужой» на канале КУБ гуманитариям придется проверить, смогут ли представители технических профессий убедительно выдать себя за тех, кем не являются.
КУБ в instagram - https://www.instagram.com/kanal__kub/
Василий – https://www.instagram.com/fox_stilgar/
Андрей – https://www.instagram.com/dorozhnij/
Талгат – https://www.instagram.com/talgat_batalov/
Галя – https://www.instagram.com/galyatsepilova/
Кирилл – https://www.instagram.com/ksaff.jpeg/
https://www.instagram.com/media_zp/
Катя – https://www.instagram.com/ekaterin_mrr/
Иван – https://www.instagram.com/heretic.eyes/
Тайм коды:
00:00 - Начало
00:51 - Какие профессии будут больше востребованы в будущем?  
05:51 - Реклама
07:43 - Продолжение выпуска 
07:51 - Обязательно ли высшее образование для работы в гуманитарной профессии? 
13:06 - Кто больше зарабатывает технари или гуманитарии? 
16:58 - Итоги
#куб  #технари #гуманитарии #профессии #свойчужой
Свой Чужой это Among Us в реальной жизни  или игра "Мафия" ? Не важно, главное эмоции.</t>
  </si>
  <si>
    <t>https://www.youtube.com/watch?v=xcWlo-WjzrI</t>
  </si>
  <si>
    <t>Триады Гонконга - китайская мафия. (история преступности // Redroom)</t>
  </si>
  <si>
    <t>23M5S</t>
  </si>
  <si>
    <t>05m02</t>
  </si>
  <si>
    <t>['триады', 'триады гонконга', 'триады китая', 'гонконг', 'триад', 'sleeping dogs', 'триада китайская мафия', 'китайская триада', 'история триады', 'триада', 'опиумные войны в китае', 'китайская мафия', 'организованная преступность', 'история организованной преступности', 'история китая', 'история гонконга', 'редрум триада', 'редрум история', 'редрум', 'ред рум', 'ред рум история', 'redroom', 'red room', 'redroom китай', 'red room китай', 'redroom триады', 'история', 'кланы триады', 'иерархия триады']</t>
  </si>
  <si>
    <t>Профессия «Аналитик данных» в SkillFactory: 
https://clc.am/Xe1xsw
45% скидки на обучение по промокоду Red Room
Триады. Зловещие преступные организации далекой Поднебесной, овеянные десятками и сотнями мифов, появившихся во многом благодаря кинематографу, годами эксплуатирующему самый знаменитый образ китайской организованной преступности. Однако, что будет, если заглянуть за ширму легенд о триадах? Китайская мафия, будь то крупнейшие преступные синдикаты Гонконга или  мелкие шанхайские уличные банды, предстают то чуть ли не древним религиозно-мистическим орденом, то китайской версией семейно-этнической преступности по типу знаменитой Коза Ностры, а то и вовсе закрытой полувоенной организацией. Сегодня мы погружаемся в историю Китая на несколько веков назад, чтобы отделить правду от вымысла, разобраться в истории триады, ну и заодно вспомнить всякие смешные истории из жизни Китайской Империи, окружавших ее северных и не очень варваров и европейцев, которые никак не могли проплыть мимо. Опиумные войны, Гонконг, южнокитайские пираты, военные повстанцы и бунтари-монахи, приятного просмотра. 
#триада #триадыгонконга #история
Ссылки:
Подписывайтесь на инстаграм - https://www.instagram.com/egor_redroom/
Patreon для поддержки канала - https://www.patreon.com/redroomlimb
Следить за роликами в вк - https://vk.com/redroom_video
Купить мерчик - https://mamcupy.com/catalog/redroom/
Ведущий: Егор Зырянов
Сценарий: Егор Зырянов
Фактчек: Сергей Байгушев
Режиссер монтажа, оператор, художник анимации - Алёна Пашко
Дизайн и анимация персонажей - Юлия Солуданова 
Фирменные треки: Александр Zender (http://alexzender.tilda.ws/)
Использованы фильмы:
Пока не высохнут слезы
Падшие ангелы
Шанхайская триада
Двойная рокировка
Крестный отец
Падение династии Мин
Молчание
Легенда о мести
Опиумная война
55 дней в Пекине
36 ступеней Шаолиня
Сестры Сун
Китайский квартал
Воин (сериал)
Ип Ман
Платформа
Секретный указ императора</t>
  </si>
  <si>
    <t>Red Room</t>
  </si>
  <si>
    <t>Карьера и зарплаты айтишников в Германии. Алгоритмы и депрессия / Ксения Over Engineer</t>
  </si>
  <si>
    <t>1H19M8S</t>
  </si>
  <si>
    <t>10m05</t>
  </si>
  <si>
    <t>['как стать программистом', 'как стать хорошим программистом', 'хороший программист', 'интервью с программистом', 'software developer', 'software engineer', 'developer', 'web developer', 'web development', 'programmer', 'back end', 'full stack', 'berlin', 'working abroad', 'working in berlin', 'jobs in berlin', 'germany', 'зарплаты программистов', 'зарплаты в германии', 'зарплаты в айти', 'поиск работы в германии', 'переезд в другую страну', 'экспаты', 'переезд в берлин', 'переезд в берлин на пмж']</t>
  </si>
  <si>
    <t>«Хочешь усложнить себе жизнь? Поставить цель». Говорили с Ксенией про учебу, поиски работы программистом, токсичный Хабр, зарплаты и как обсчитывают переселенцев ушлые баварцы. Про причины и борьбу с депрессией.
Курс «Java-разработчик» в SkillFactory: https://clc.am/XpSTnA 
45% скидки на обучение по промокоду SSV2020 (до 10.11.2020)
Канал Ксюши https://www.youtube.com/channel/UCiLvUtG9mQt_CxWnj5Oh3BQ
Полная версия интервью https://www.patreon.com/posts/41715406
Обучение и первая работа
00:00 Вступление
00:27 Учеба на прикладной информатике
01:43 Преподавание и работа в студенчестве
03:41 Собеседование в mail.ru в столовке
04:50 Статья на Хабр и второй заход в mail.ru
05:16 Тьюринг полный MySQL
10:00 Скидка 45% на курс Java-разработчик от SkllFactory
Работа в Маил.ру
11:14 Собесы в mail.ru и регулярки
14:28 Работа в Деньги Mail.ru
16:02 Проект в маил.ру, сеньоры и лиды программисты
19:36 Платежная система на динамических языках - не лучшая затея
Переезд, алгоритмы и зарплаты
25:44 Решение переехать, английский и TOEFL
29:31 Собеседование в Google
33:22 Поиск работы за рубежом
37:06 ЗАРПЛАТЫ понаехов, доширак И 3000 лайков!
39:26 Повышение зарплаты
42:05 Вторая работа в Германии и Майкрософт
51:26 Язык программирования - это инструмент. Все равно на чем писать
51:54 Учить в свободное время или на работе
53:10 Алгоритмы и Leetcode
58:38 Поставить цель и усложнить себе жизнь
Выгорание и депрессия
01:01:06 Владение проектами и мотивация к работе
01:04:16 Выгорание и депрессия
01:14:22 Признаки депрессии
Доступ к плюшкам:
https://www.youtube.com/channel/UCX3w3jB05SHLbGjZPR0PM6g/join
Телеграм: https://t.me/seniorsoftwarevlogger
Инстаграм: https://instagram.com/seniorsoftwarevlogger
Senior Software Vlogger — канал о жизни людей в айти и интересных фактах. Написание кода, интервью с программистами, переезд на ПМЖ в другие страны, лайфхаки профессии.
#программирование #ityoutubersru</t>
  </si>
  <si>
    <t>Lada Granta — катафалк | Самые выгодные кроссоверы | Как россияне выбирают авто?</t>
  </si>
  <si>
    <t>30M24S</t>
  </si>
  <si>
    <t>04m50</t>
  </si>
  <si>
    <t>['Асафьев', 'Стас', 'Автопрагмат', 'Выездная диагностика', 'Автоподбор', 'Автоновости', 'Новости', 'Автоньюс', 'покупка авто', 'как выбрать авто', 'водительские права', 'BMW x6', 'бмв', 'x5', 'Mercedes-Benz', 'Мерседес бенц гл', 'Toyota land cruiser', 'Тойота ленд крузер', 'Рено дастер', 'Renault Duster', 'sx4', 'Suzuki', 'Jimny', 'Каптюр', 'Форд', 'Ford', 'GLE', 'Делимобиль', 'Автоваз', 'Лада Гранта', 'Lada Granta', 'Hummer', 'Хаммер', 'Hyundai', 'Хендай', 'ionic', 'Бентли', 'Volkswagen', 'Фольксваген', 'KIA', 'КИА', 'Вольво', 'Volvo', 'Порше', 'Macan', 'Cayenne', 'Каен', 'Панамера', 'Веста', 'Vesta', '4х4', 'Tiguan', 'Rav4']</t>
  </si>
  <si>
    <t>Профессия «Python для веб-разработки» в SkillFactory: 
https://clc.am/LoSIGQ
45% скидки на обучение по промокоду Асафьев  (до 01.12.2020)
Таймкоды: 
00:00 Что почитать? 
03:43 Про самую прибыльную змею 
06:12 Аналитики: молодые россияне чаще всего выбирают автомобиль по внешнему виду
07:08 В России могут разрешить использование водительских прав для подтверждения личности
11:53 Британцы назвали 10 самых проблемных кроссоверов с пробегом 
14:24 «Делимобиль» ввёл умный тест на трезвость для водителей каршеринга 
16:24 В России придумали очень бюджетный катафалк – из Lada Granta
18:04 «Режим краба» для нового Хаммера: посмотрите, как он работает 
18:59 В России появится новый автомобильный бренд 
19:23 Bentley предлагает клиентам более 5 тысяч вариантов отделки интерьера
20:04 Новый Volkswagen ID.3 получил высший балл в европейском краш-тесте
21:22 Porsche запустила сервис аренды автомобилей в России
22:26 Рынок электромобилей с пробегом в сентябре вырос более чем в 2 раза
23:47 Стало известно, сколько автомобилей LADA купили жители Украины 🇺🇦
25:43 Российский электрокар Zetta планируется поставлять на экспорт
26:48 Дилеры рассказали о дефиците на вторичном авторынке
27:52 Каким из популярнейших кроссоверов SUV (С) выгоднее владеть? 
29:20 Послевкусие 
_____
Предложить авто на обзор — https://forms.gle/ffDAsTSahBjR3Koy9 
_____
Автоподбор в Москве и Московской области:
Тел. +7 (495) 120-17-38
Email: asafev.zakaz@mail.ru
Автоподбор в Санкт-Петербурге и области
Тел. +7(960)239-26-27
VK — http://vk.com/id4076586
______
Компания «Автопрагмат» осуществляет полный спектр услуг по автоподбору: выездная диагностика, специалист на день, подбор авто под ключ. 
Предоставляем юридическую гарантию и берем на себя полное сопровождение клиента на всех этапах подбора. 
Диагностика при автоподборе включает в себя:
Проверку автомобиля на юридическую чистоту по всем доступным базам;
Подтверждение сервисной истории автомобиля;
Проверку кузова и ЛКП на предмет дефектов и качество ремонта;
Проверку всех маркировок и VIN-номеров;
Проверку комплектности автомобиля; 
Компьютерную диагностику, включающую в себя проверку пробега, КПП/ДВС/SRS и общий компьютерный опрос всех ЭБУ. 
Тест-драйв рассматриваемого автомобиля для выявления отклонений в работе рулевого управления, КПП/ДВС, подвески
Анализ обоснованности стоимости автомобиля
Связаться с нами:
Паблик ВК: https://vk.com/autopragmat
Инстаграм: https://www.instagram.com/autopragmat/
Сайт: http://www.autopragmat.ru
________
Асафьев Стас в социальных сетях:
VK: https://vk.com/stasasafyev
Instagram: https://www.instagram.com/asafevstas/
ПО ВОПРОСАМ РАЗМЕЩЕНИЯ РЕКЛАМЫ — reklama@autopragmat.ru</t>
  </si>
  <si>
    <t>https://www.youtube.com/watch?v=g4mLTICIXwQ</t>
  </si>
  <si>
    <t>НОВЫЙ “НУ, ПОГОДИ”! Голубые пингвины крадут яйца. Кроссовушка. Спортзал-церковь. || НБоД</t>
  </si>
  <si>
    <t>16M44S</t>
  </si>
  <si>
    <t>06m25</t>
  </si>
  <si>
    <t>['this is хорошо', 'Стас Давыдов', 'и это хорошо', 'это хорошо', 'реакция', 'РЕАКЦИЯ', 'приколы', 'камчатка', 'лучшие приколы', 'приколы 2020', 'новости мира', 'последние новости', 'мировые новости', 'стас давыдов', 'this is horosho', 'коронавирус в россии', 'Ну погоди', 'заяц', 'волк', 'пингвины', 'коронавирус', 'covid19', 'золушка', 'кроссовушка', 'спортзал', 'церковь', 'польша', 'россия', '2020', 'китай', '30 лет']</t>
  </si>
  <si>
    <t>Курс «Тестировщик ПО» в SkillFactory https://clc.am/rLA8qA 
45% скидки на обучение по промокоду Стасик Карасик (до 20.11.2020)
📣 Оформить спонсорство: https://www.youtube.com/channel/UCPT9_sNLoBLjH1uea7zpVIA/join 
📣 Мерч: https://mamcupy.com/catalog/this-is-khorosho/shapka-tix/ 
📣 Discord: https://discord.gg/E4jXY6G 
📣 Instagram: https://www.instagram.com/orangebrained/ 
📣 Tik-Tok: https://vm.tiktok.com/s6wvx8/ 
📣 По вопросам сотрудничества: business@vidoe.pro 
#Новости по таймкоду:
00:00 - Новый дизайн Зайца из «Ну, погоди!»
02:06 - Остросоциальная реклама в Благовещенске 
05:39 - Как стать тестировщиком ПО
07:39 - Кроссовушка
08:48 - Китаец убегал от полиции 30 лет
11:07 - Голубые пингвины крадут яйца
12:32 - Незадачливый наркокурьер
14:53 - Спортзал-церковь
Музыка взята c
https://player.epidemicsound.com/ 
Дополнительные звуки взяты с http://www.freesound.org</t>
  </si>
  <si>
    <t>Стасик Карасик</t>
  </si>
  <si>
    <t>Виктор Шендерович: я пишу подлецов этюдным методом</t>
  </si>
  <si>
    <t>50M18S</t>
  </si>
  <si>
    <t>27m47</t>
  </si>
  <si>
    <t>['Виктор Шендерович', 'Шендерович', 'ЖЗЛ', 'ЖЗЛ с Дмитрием Быковым', 'Дмитрий Быков', 'Быков', 'Шендерович куклы', 'Шендерович нтв']</t>
  </si>
  <si>
    <t>Профессия «Product Manager» в SkillFactory: https://clc.am/gsq2Qw 
Скидка 45% по промокоду ЖЗЛ
В этом видео Виктор Шендерович и Дмитрий Быков спорят о театре, прогнозируют будущее и вспоминают потрясающие истории. Что такое примета гениальности и отчего у Шендеровича были слезы на глазах? Как отличить хорошего артиста от плохого и для чего нужен натуральный вирджинский табак?  
Шендерович делится секретами писательского мастерства и рассказывает о том, как создателям «Игры престолов» удалось его обмануть.
Таймкоды:
00:00 Виктор Шендерович: я пишу подлецов этюдным методом
01:18 о театре
04:18 о МХАТе
05:01 об Олеге Табакове
06:31 об антрепризах
08:23 о БДТ и Георгии Товстоногове
09:36 о Юрии Любимове и Анатолии Эфросе
10:15 о Сергее Юрском
16:30 об отличии хорошего актера от плохого
16:50 о том, как писать подлецов
18:53 об этюдном методе
19:25 о Театре.doc и новом театральном языке
21:01 об «Игре престолов» и сериалах
22:55 об искусстве оттепели
24:42 о Венедикте Ерофееве
25:39 о поколениях
30:11 о Владимире Высоцком
31:34 о Евгении Евстигнееве и Николае Гриценко
32:44 об Аль Пачино, Роберте Де Ниро, Джеке Николсоне
34:01 о Евгении Вахтангове
35:07 о приметах гения
36:30 о театре Фоменко
37:18 о Елене Майоровой
39:27 о Петре Фоменко
41:11 о Соломоне Михоэлсе
41:45 о том, что объединяет и разъединяет народы и страны
47:13 об эволюции, революции, деградации и свободе
49:14 традиционный вопрос о любимом животном
4 ноября состоится концерт Виктора Шендеровича «День альтернативного единства». Он будет читать Грибоедова, Маяковского, Самойлова, Окуджаву, Бродского, Левитанского, Мандельштама. 
Если любите поэзию, присоединяйтесь. Билеты и онлайн-трансляция — по ссылке: https://l.pryamaya.ru/shen0411
Подписывайтесь на канал Дмитрия Быкова ЖЗЛ:
https://youtube.com/c/ЖЗЛсДмитриемБыковым
По вопросам сотрудничества: zhzldb@gmail.com
Facebook Виктора Шендеровича: https://www.facebook.com/profile.php?id=100001762579664 
Instagram Дмитрия Быкова: https://www.instagram.com/dmi_bykov/
Facebook Дмитрия Быкова: https://www.facebook.com/BykovDmitriyLvovich  
#ВикторШендерович #ЖЗЛсДмитриемБыковым</t>
  </si>
  <si>
    <t>https://www.youtube.com/watch?v=X6KT7GyQLU0</t>
  </si>
  <si>
    <t>На Малибу с Амираном / Снова снимаю работу в США / Свич 1.31</t>
  </si>
  <si>
    <t>25M57S</t>
  </si>
  <si>
    <t>['dr kru', 'drkru', 'др кру', 'доктор кру', 'дневник хача', 'амиран сардаров', 'сша', 'америка', 'калифорния', 'малибу', 'амиранбомж', 'байк', 'мотоцикл', 'байкеры', 'русские в америке', 'русские в сша', 'как живут американцы', 'дом американцев', 'что в доме американцев', 'Appliance repair', 'работа в сша', 'зарплата в сша', 'ремонт бытовой техники']</t>
  </si>
  <si>
    <t>Освойте профессию  «Web-дизайнер» в Contented: https://clc.am/tK4-VQ и получите 
45% скидку на обучение по промокоду DrKru
🏍 Acerider: https://www.instagram.com/acerider.la/
В начале выпуска вы увидите покатушки на мотоциклах.  Затем будет уделено немало внимания любимым ремонтам техники. Кстати, банк проверил соответствия заявленной стоимости на квартиру с размерами запрошенного кредита. Они так делают, чтобы избежать мошенничества, но в моём случае всё совпало, звёзды сошлись, возможно всё будет в ажуре. 
🎬 Второй канал: https://bit.ly/2y0sa5i
📲 ПРЯМЫЕ ЭФИРЫ https://www.instagram.com/drkru/  📲
🎥Повторы прямых эфиров: https://bit.ly/2OMyaKa
ВСЕ, ЧТО ТЫ ИЩЕШЬ ЕСТЬ ТУТ!
https://drkru.la/
🎬МОНТАЖ И ДИЗАЙН, пишите сюда:
🔴https://instagram.com/lobovdenis/
🔴https://vk.com/lobovdenis
Тайм-коды:
00:00 Беру перчатки, шлем и отправляюсь на покатушки.
02:43 Откуда берутся дерьмовые мотоциклы.
04:44 Поехали!
05:12 Потеря первого мотоцикла.
07:18 DrKru на мотике, вид сзади.
08:00 Едем потихоньку, пока колёса оботрутся от масла.
09:06 Берег океана и бесплатная реклама.
09:40 Русские ребята на интересных тачках.
10:25 Интересная защита от угона на мотоциклах.
12:16  Вернулся в объятия родной Приусятинки.
12:59 Сегодня покажу мастер-класс по выполнению заказов.
13:32  Нашёл скрипящее колесико в сушилке.
14:36 Неполадки с холодильником. Требуется дырочкоразмораживатель 2000.
15:55 Айсмейкер затертый во льдах, и горошинка в отверстии.
16:39  Вся работа в этом доме сделана.
17:41 Ублюдский холодильник, который я искренне ненавижу.
18:43 Задняя стена на липучке.
20:08  Столько работы, а денег ноль.
20:35  Перед выдачей кредита банк проверяет соответствие стоимости квартиры.
21:45 Забавные жизненные коллизии.
22:52 Приехал на заказ Свича, про который я чуть не забыл.
23:23  Проблема на стиралке с мотором.
24:49 Я не могу чинить Control board, только менять.</t>
  </si>
  <si>
    <t>https://www.youtube.com/watch?v=n4dcKmii67k</t>
  </si>
  <si>
    <t>СЛИВ ДАННЫХ | реальная история | скандал каршеринг</t>
  </si>
  <si>
    <t>31M24S</t>
  </si>
  <si>
    <t>08m13</t>
  </si>
  <si>
    <t>Профессия «Моушн-дизайнер в 2d и 3d» в Contented: https://bit.ly/34HUHhj
45% скидки по промокоду KONASOVA (до 20.11.2020)
В своем инстаграм парень опубликовал шокирующий пост с просьбами о помощи. На его имя набрали кредитов и повесили серьезные обвинения. Всему виной слив документов: паспорта, водительского и фото, — которые он передавал в каршеринги. Давайте выясним, почему такое произошло и как в России хранятся, обрабатываются и утилизироваться наши личные данные. Реальная история кредита по фото! 
Спасибо за комментарий!
Рафаэль: https://instagram.com/raf.bz
Шаркович Юрий — лидер Общественного движения «Гражданин»
www.гражданин.сайт 
Инстаграм: https://instagram.com/ysharkovich
ИЩИ МЕНЯ ЗДЕСЬ: 
Мой личный ТГ канал #ПроектШмеля: https://t.me/ProektShmelya 
Мой телеграм канал с подборками вещей с Алиэкспресс: https://t.me/zalezv
Мой инстаграм: https://www.instagram.com/katyakonasova
Мой ТикТок: https://vm.tiktok.com/J1vbbnE</t>
  </si>
  <si>
    <t>KONASOVA</t>
  </si>
  <si>
    <t>https://www.youtube.com/watch?v=-SlId4gg1fo</t>
  </si>
  <si>
    <t>КЕНТ ИЗ АМЕРИКИ</t>
  </si>
  <si>
    <t>Водительские Права в США на 6 Лет по Тур Визе / Как Разводят Своих на 1200$ В Америке</t>
  </si>
  <si>
    <t>19M10S</t>
  </si>
  <si>
    <t>04m54</t>
  </si>
  <si>
    <t>['Водительские Права в США на 6 Лет по ТУР ВИЗЕ', 'Как Разводят Своих на 1200$ В Америке', 'как получить права в сша', 'экзамен на права в сша', 'как сдать на права в сша', 'экзамен по вождению в сша', 'водительские права в сша', 'сдача на права в сша', 'права в сша по туристической визе', 'права в сша', 'американские права', 'водительское удостоверение', 'водительские права', 'как получить права в вашингтоне', 'как сдать на права', 'эмиграция в сша', 'сша', 'кент из америки', 'права в майами', 'права на 6 лет в сша']</t>
  </si>
  <si>
    <t>Профессия «Python для веб-разработки» в SkillFactory: https://clc.am/MMLzWQ 
45% скидки на обучение по промокоду Кент (из Америки) (до 28.11.2020)
Водительские Права в США на 6 Лет по ТУР ВИЗЕ / Как Разводят Своих на 1200$ В Америке
По причине того, что у некоторых коммерсантов появляется желание, перепродать информацию, добавлять ( адреса школ, телефоны, билеты ) в открытый  доступ не стал. Кому нужна - скину в Инстаграм. Надеюсь на понимание)
0:00 Вступление
1:03 История развода на 1200 $
3:16 Как получить права дешево и на долго в Сиэтле
6:40 Что делать если плохо знаешь английский?
7:12 Как выглядит автошкола и сам процесс
11:04 Поездка по району где сдают на права
13:52 Что нужно сделать после всех процедур  в автошколе
17:52 Сколько стоит сделать права?
Обучающие Видео которые вам дадудт посмотреть в автошколе перед сдачей вождения:
https://youtu.be/Qw4-0GfcFYA
https://youtu.be/Il5KdPDJG98
https://youtu.be/eRgeq8xrqTg
Мой Инстаграмм в котором переодически полезная инфа проскакивает : https://instagram.com/ditrixditrix
Чудо оператор https://instagram.com/lubasha_gavrilova
Монтаж от Бога https://instagram.com/gladarev_alexandr
Превью: https://instagram.com/ovannesag
По вопросам Сотрудничества, и рекламы: https://t.me/vovlezz
КАНАЛ "КЕНТ ИЗ АМЕРИКИ" НЕ РЕКЛАМИРУЕТ :
СТАВКИ НА СПОРТ, КАПЕРОВ, ПРЕДСКАЗАТЕЛЕЙ И ПРОВИДЦЕВ СПОРТИВНЫХ СОБЫТИЙ, УСПЕШНЫЙ УСПЕХ, И ЛЮБЫЕ ЗАРАБОТКИ В ИНТЕРНЕТЕ!!!</t>
  </si>
  <si>
    <t>28.11.2020</t>
  </si>
  <si>
    <t>https://www.youtube.com/watch?v=Q4vjhCCD9bg</t>
  </si>
  <si>
    <t>О настоящих друзьях, о Москве и блогерских тусовках. И о том, почему я не стану DJ))</t>
  </si>
  <si>
    <t>28M8S</t>
  </si>
  <si>
    <t>08m09</t>
  </si>
  <si>
    <t>['таня старикова', 'хорошие новости', 'подруги', 'скайенг', 'блогер', 'москва', 'старикова', 'таня скайенг', 'шоу подруги', 'нежный редактор', 'ксюша дукалис', 'карина истомина', 'дукалис']</t>
  </si>
  <si>
    <t>СПОНСОР НЕДЕЛИ: В онлайн-школе дизайна Contented новый набор на курс "Профессия моушн-дизайнер в 2d и 3d": https://bit.ly/3edOSLQ 
Переходите по ссылке и почитайте подробности) 
До 15.11.2020 скидка 45% по промокоду STARIKOVA !
Мой INSTAGRAM https://instagram.com/starikova.t.v
Итак, в этом видео:
0:00 Поехали, пау.
0:43 Безумная прошлая неделя - девичник и 15 невест.
4:02 Почему я оказалась в Геленджике в голове совы.
5:36 DJ - новое хобби, которое мне пока не под силу.
8:09 Спонсор недели - ВСЕ ПЕРЕХОДИМ ПО ССЫЛКЕ)))) 
9:57 Что я больше всего ненавижу в блогинге.
10:46 Жизнь на два города - как? и зачем?
13:35 Про постоянное чувство вины
14:10 Про московские и блогерские тусовки: как я туда попала? Там прикольно?
16:07 Шкала от «ну такое» до «это - говно» и как перевести её с московского языка на мой.
18:40 Скучаешь ли по прошлой Тане?
19:23 Нужно ли нам знание мировых трендов? Отвечаю, зачем да.
19:52 Как отпустить себя прошлую? Отвечаю, почему НЕ НАДО
20:10 Про шоу Подруги и как мы поладили
21:03 Про друзей: как мы так долго дружим такой большой компанией
23:43 Как от меня отворачивались близкие и как отличать компанию от настоящих друзей.
26:17 Про личную жизнь - ДА, МЫ ЖЕНИМСЯ!)
26:40 2020 имеет меня от души. А я, знаете ли, моногамна.
27:05 Мантра
27:30 СПАСИБО ВАМ! Это важно.
Хотите видеться чаще? Я тут, я тут!!) 
INSTAGRAM https://instagram.com/starikova.t.v
По вопросам сотрудничества: Starikova.TV@abrikosmedia.ru
Спасибо за просмотр и за то, что нажали "like"! Вы ведь нажали?)
Ваша Starikova TV, то есть Старикова Т.В.</t>
  </si>
  <si>
    <t>STARIKOVA</t>
  </si>
  <si>
    <t>ГУД МОРНИНГ: СТАРОСТЬ</t>
  </si>
  <si>
    <t>32M6S</t>
  </si>
  <si>
    <t>['плосков', 'гришечкина', 'Петя плосков', 'женя гришечкина', 'гуд морнинг', 'доброе утро', 'утренне шоу', 'Петя любит выпить', 'сметана тв', 'smetana tv', 'старость', 'возраст', 'пятница']</t>
  </si>
  <si>
    <t>Профессия «Графический дизайнер» в Contented: https://bit.ly/37T2vi6
45% скидки по промокоду Женя, давай (до 20.11.2020)
Вот так пятница, вот так тема! Сегодня Плосков и Гришечкина покажут все свои стареющие места, обсудят Мадонну и даже введут немного ботокса! Всем гудморнинг, старожилы!
Мы в инсте:
Петя Плосков https://www.instagram.com/ploskov/
Женя Гришечкина https://www.instagram.com/jane_gri/
Тест на психологический возраст:
https://peopletalk.ru/article/psihologicheskij-test-skolko-tebe-let/
Сканер возраста:
https://apps.apple.com/ru/app/возраст-сканер-2017/id1292316109</t>
  </si>
  <si>
    <t>https://www.youtube.com/watch?v=GQyZDZVIci4</t>
  </si>
  <si>
    <t>5 финансовых ошибок, которые я совершила в 20 лет. Мои финансовые привычки</t>
  </si>
  <si>
    <t>04m04</t>
  </si>
  <si>
    <t>['марина могилко', 'marina mogilko', 'финансовые привычки', 'могилко разоблачение', 'разоблачение финансов', 'финансовое планирование', 'инвестиции', 'инвестиции для начинающих', 'как инвестировать в 2020', 'доллары', 'рубли']</t>
  </si>
  <si>
    <t>Рассказываю, какие главные ошибки я совершила с деньгами в 20 лет.
Реклама: Профессия Project Manager от SkillFactory: https://clc.am/kme40w (50% скидки на обучение по промокоду Марина Могилко)
Калькулятор сложных процентов - 
http://www.moneychimp.com/calculator/compound_interest_calculator.htm
Моя табличка по финансам (шаблон) - https://docs.google.com/spreadsheets/d/1xvCKGiXIiQ3PRdYOOH-Cnu7h86MK7Fpeq_SozcdU1Fo/edit?usp=sharing
Доходность индекса S&amp;P500 - https://www.investopedia.com/ask/answers/042415/what-average-annual-return-sp-500.asp
Правило, как инвестируют американцы - https://www.investopedia.com/articles/investing/093015/why-saving-10-isnt-enough-get-you-through-retirement.asp
00:00 почему начала заниматься финансами только сейчас
00:51 никогда не вела раньше учет финансов
02:00 моя финансовая табличка в Google Sheets
03:32 какие мои личные проекты убыточны
03:55 рекламная пауза
04:43 смотрим дальше мою финансовую табличку
05:15 как я поступила с грантом 30 000 рублей в 2007 году и что бы было, если бы я его инвестировала. Сложный процент
08:27 вкладывайте деньги в себя и в свое образование
09:32 лучше не пытаться кому-то что-то доказать предметами роскоши
10:24 ошибка - брать кредит на покупки предметов роскоши
10:37 стараться жить на уровне ниже того, который вы можете себе позволить
12:05 по какому правилу американцы откладывают на пенсию
13:30 как я инвестирую, и что будет, если каждый год вы будете откладывать на пенсию 100 $ в год
15:35 20 лет - лучшее время рисковать
Получить бесплатную консультацию по языковым программам за рубежом - http://bit.ly/2sLFVSN 
В Инстаграме я каждый день делаю сториз из США - https://www.instagram.com/linguamarina
Мои курсы по Ютубу и вебинары по блогингу можно посмотреть здесь - https://bit.ly/35lVbXW
Скачать мой воркбук для изучения английского языка на английском языке: http://english.online
Скачать мой воркбук для изучения английского языка на русском языке: https://bit.ly/38mW2IU
Моя книга о том, как добиваться целей через английский язык: работать удаленно из дома, заниматься блогингом, путешествовать и эмигрировать - https://marinamogilko.ru/book
📝 Здесь вам носители языка быстро откорректируют текст на английском (еще один проект нашей команды) - https://fluent.express/
📷 НА ЧТО Я СНИМАЮ
- Оборудование для записи "говорящей головы" - https://kit.co/linguamarina/gear-for-...
- Камера для влоговых видео - https://kit.co/linguamarina/current-v...
💰 Приложения, сайты и книги по теме инвестирования:
- Лучший брокеры в России 2019 года: https://vc.ru/finance/86808-reyting-b...
- Открыть брокерский счёт в Тинькофф Банке: https://www.tinkoff.ru/sl/3oDAhRDdraj
- Приложение для инвестиций Robinhood (доступно только в США): https://join.robinhood.com/marinam241
- Приложение для инвестиций Webull: https://act.webull.com/i/ov8wp37ijU84...
- Cервис по отслеживанию банковских, инвестиционных счетов Personal Capital: https://share.personalcapital.com/x/K...
- Книги про инвестиции: https://kit.co/linguamarina/books-abo...
🎈ПРОМО
$5 НА ПОЕЗДКУ НА ТАКСИ - http://ubr.to/2k1B89L
Везде, где возможно, я использую аффилиатные ссылки (если вы купите что-то из списка выше, я получу вознаграждение)
#финансы #пенсия #инвестиции</t>
  </si>
  <si>
    <t>https://www.youtube.com/watch?v=n2r0PivBi1k</t>
  </si>
  <si>
    <t>КРАТКАЯ ИСТОРИЯ</t>
  </si>
  <si>
    <t>Краткая история самых страшных экспериментов над людьми</t>
  </si>
  <si>
    <t>11M4S</t>
  </si>
  <si>
    <t>03m16</t>
  </si>
  <si>
    <t>['краткая история', 'история', 'наука', 'образование', 'факты', 'лекции', 'история всего', 'что если', 'знакомьтесь боб', 'боб', 'Краткая история самых страшных экспериментов над людьми', 'научпоп', 'эксперименты', 'изучение', 'люди', 'страх']</t>
  </si>
  <si>
    <t>Профессия «Дизайнер интерактивных медиа» в Contented: https://bit.ly/2TBq9Hw
45% скидки по промокоду HISTORY20 (до 20.11.2020)
----------------------------------------------------------------------------------------------------------------------
Вы же знаете, что очень много продуктов до сих пор испытывают на животных. На них проверяют лекарства, косметику и многое другое. Это ужасно, но есть вещи и похуже! Например, эксперименты на живых людях. Как раз о таких случаях в истории человечества мы и расскажем в этом выпуске. Надеемся, вы не особо впечатлительные, а то мы бы не хотели вас травмировать!
0:00 Начало
1:09 5000 лет до н.э.
1:45 1796
2:39 1818
3:57 1921
4:49 1932
5:35 1933
6:31 1947
6:59 1951
7:50 1954
8:54 1971
9:35 1984
#краткаяистория #факты #образование #научпоп
От создателей ЧТО, ЕСЛИ
Сотрудничество: gamemind@wildjam.ru
Что, если на YouTube: https://www.youtube.com/channel/UCaH6_l7kegoxm84cLsJjziw
Что, если в ВК: https://vk.com/whatif_official
Что, если в Tik Tok: https://vm.tiktok.com/wnjauN/
Знакомьтесь, Боб на https://www.youtube.com/channel/UCFA23i6dYWRd9hYnaRW7RqQ
Знакомьтесь, Боб в Вк: https://vk.com/thisisbob_official
Знакомьтесь, Боб в Instagram: https://www.instagram.com/official_this_is_bob/
Знакомьтесь, Боб в Tik Tok: https://vm.tiktok.com/wS5EWy/
----------------------------------------------------------------
Хочешь стать настоящим гением как Тони Старк или Эйнштейн? Тогда ты пришёл по адресу. Здесь мы будем рассказывать сложные вещи простым языком. Как появились тату? Какая компьютерная игра была самой первой? Как создали кино? Это и многое другое можно увидеть здесь. Смотри все ролики "КРАТКОЙ ИСТОРИИ" и стань настоящим супергероем!</t>
  </si>
  <si>
    <t>HISTORY20</t>
  </si>
  <si>
    <t>https://www.youtube.com/watch?v=LVCiMaAt6D4</t>
  </si>
  <si>
    <t>Сборка в стиле Джейсон Пятница 13 (Friday the 13th) [Кастом Aerocool Atomic]</t>
  </si>
  <si>
    <t>29M47S</t>
  </si>
  <si>
    <t>18m30</t>
  </si>
  <si>
    <t>👨🏻‍🏫Курс «Java-разработка» в SkillFactory: https://clc.am/N7MeNw
45% скидки на обучение по промокоду "чай" до 25.11.2020
...........................................................................
🎃Про Moddoween тут: https://aerocool.io/moddoween/
▪Aerocool Atomic: https://clck.ru/RfiqG
▪Aerocool Cylon 4F: https://clck.ru/Rfivy
▪Aero Bronze 650W : https://clck.ru/Rfj7V
▪ Saturn 12F ARGB Pro : https://clck.ru/RfjBR
...........................................................................
✔KFA2: https://vk.com/kfa2ru
💥Видеокарта KFA2 GTX1660SuperEX : https://clck.ru/NiuYz
...........................................................................
✔Память ADATA XPG SpectrixD50: https://clck.ru/RfjVR 
...........................................................................
✔SSD Goodram IRDM Ultimate X: https://clck.ru/RfjcQ
...........................................................................
✔Кабели: https://vk.com/custom_cables 
...........................................................................
🧔🏻Никитос VSN2: https://vk.com/nekit.kent  
...........................................................................
🤡Джейсон тут : http://ali.pub/58disy
▪Мой клеевой пистолет: http://ali.pub/58dgjv 
▪Моя бормашинка : http://ali.pub/58dgud
▪Магниты: http://ali.pub/58i10p
🧨Мой 3d принтер: http://ali.pub/577aq9
📢 Моя Группа ВК (вся инфа и музыка там): https://vk.com/designinglab
📢 Лайв канал : https://www.youtube.com/channel/UCoHhZGCqPeuIkwd-Bl4L1uA
📢Instagram: https://instagram.com/dimadesigninglab
🔥НИШТЯКИ с Aliexpress👇🏻
◆Радиатор для M2 : http://ali.pub/557is1
◆Термопрокладки: http://ali.pub/557j3i
◆Термопаста Arctic MX4: http://ali.pub/557ipw
◆Термопаста GD900 в баночке: http://ali.pub/557im7
◆Термопаста GD900 в шприце: http://ali.pub/557igk
◆Вентиляторы Arctic: http://ali.pub/557i9y
◆Вентилятор Jonsbo Slim: http://ali.pub/557ite
◆Неоновая лента : http://ali.pub/557iww
◆Длинные выброгасы: http://ali.pub/557i1l 
◆Короткие виброгасы: http://ali.pub/557j00
◆Коннекторы для лент: http://ali.pub/557i4p
◆Ступенчатое сверло: http://ali.pub/557i6u82t
◆4-pin коннектор для ргб ленты:http://ali.pub/50d765
◆Студийное освещение как у меня: http://ali.pub/50d6h2
◆Ик термометр: http://ali.pub/50d71a
◆Шумомер: http://ali.pub/50d6uh
◆Пылевой фильтр как у Fractal : http://ali.pub/4vlm2q
◆Заклепочник для корпуса: http://ali.pub/4vlrzn
◆Заклепки 3.2мм  для корпуса: http://ali.pub/4vls9d
◆Виброгасы для вертушек: http://ali.pub/4vlppz
◆Виброгасы длинные : http://ali.pub/4wxv15
◆Резиновый кожух для проводов : http://ali.pub/4vllst
◆Карбоновая пленка: http://ali.pub/4un9i8
◆Сетки на вертушки: http://ali.pub/4rdxxo
◆Мой паяльник: http://ali.pub/5594sk
◆Никелированные жала: http://ali.pub/5594v3
◆Белая лента: http://ali.pub/4qsi18
◆Кнопки включения ПК : http://ali.pub/4vllfz
◆PCI слоты сетка: http://ali.pub/4vllpb
◆Винты Барашки : http://ali.pub/4vlluy
◆Радиаторы на ОЗУ : http://ali.pub/4vlly2
◆Саморезы для вертушек : http://ali.pub/4vlm77
◆Контроллер 3pin: http://ali.pub/4vlpmv
◆RGB контроллер для ленты👇🏻 : http://ali.pub/4vlm95
◆RGB лента  : http://ali.pub/4vlpjy 
◆Диммер для разных LED лент : http://ali.pub/4vlmgj
◆Резиновые ножки для пк: http://ali.pub/4tdvfs
◆Сетки для вертушек: http://ali.pub/4vlpsp
◆Проверенный Снеговик: http://ali.pub/4vlpz4
00:00 вскрываюсь
01:51 готовлю
02:25 сверлю морду
02:40 крашу
03:10 режу 
04:00 долблю
04:30 кастом
08:30 печатаю
10:00 1660Super
11:40 подсветка
12:00 кастом
12:47 железки
14:05 собираю
15:10 Джейсон 
18:30 реклама
20:20 кастом
21:00 чай
21:25 кабели
22:30 железки
23:30 крашу Кулер
24:00 стресстест
24:30 игрули
26:30 это я
28:05 ВСЕ ГОТОВО
💰Донат на чай : https://yoomoney.ru/to/410011799482538
Другие видео с моими корпусами:
▶️Be Quiet Dark Base 700: https://clck.ru/RfkKc
▶️TT View 51: https://clck.ru/RHnAh
▶️Deepcool CL500: https://clck.ru/QwsJ5
▶️AeroCool Flo: https://clck.ru/QuFJy
▶️DeepCool Matrexx 70: https://clck.ru/Qg9Xs
▶️DeepCool Earlkase в стиле Apex Legends: https://clck.ru/QK6gN
▶️DeepCool Earlkase: https://clck.ru/QJrwr
▶️RX580 , Crucial, Snowman: https://clck.ru/PrQpf
▶️NZXT H210 : https://clck.ru/PfsS9
▶️AeroCool Aero One : https://clck.ru/PQHS9
▶️Ginzzu ML600: https://clck.ru/P9TfX
▶️Aerocool Tomahawk : https://clck.ru/NxUp3
▶️Fractal Design Meshify C : https://clck.ru/NpKJA
▶️Corsair Carbide Series: https://clck.ru/NaTga
▶️Aerocool Aero Engine : https://clck.ru/NSxgo
▶️1stplayer firerose f5 : https://clck.ru/NMEru
▶️Powercase Maestro X3 : https://clck.ru/NGZgf
▶️Powercase Mistral x4 Mesh : https://clck.ru/NGZhC
▶️1STPlayer RAINBOW R5 : https://clck.ru/NGZiR
▶️Zalman S3 : https://clck.ru/NGZqa
▶️Zalman ZM-T6 : https://clck.ru/NGa7u 
#moddoween</t>
  </si>
  <si>
    <t>чай</t>
  </si>
  <si>
    <t>25.11.2020</t>
  </si>
  <si>
    <t>https://www.youtube.com/watch?v=CKyEiUdeMxE</t>
  </si>
  <si>
    <t>Ремонт ПК из АДА и его апгрэйд</t>
  </si>
  <si>
    <t>23M51S</t>
  </si>
  <si>
    <t>01m01</t>
  </si>
  <si>
    <t>['ремонт пк', 'компьютер не включается', 'что делать если компьютер не включается', 'компьютер', 'нет изображения на мониторе', 'не включается компьютер', 'черный экран', 'сломался компьютер', 'диагностика компьютера', 'пк', 'ремонт блока питания', 'блок питания', 'комп', 'своими руками', 'не работает компьютер', 'компобудни', 'ремонт компьютера', 'чистка компьютера']</t>
  </si>
  <si>
    <t>Ремонт пк и апгрэйд компьютера очень убитого пк
Профессия Full Stack Разработчик на Python: https://clc.am/oLastw - 45 % по промокоду nitroxsenys до 30.11.2020</t>
  </si>
  <si>
    <t>nitroxsenys</t>
  </si>
  <si>
    <t>рома гений</t>
  </si>
  <si>
    <t>Песни Наоборот – ЭТО СМЕШНО / SLAVA MARLOW - Снова я напиваюсь</t>
  </si>
  <si>
    <t>20M19S</t>
  </si>
  <si>
    <t>07m39</t>
  </si>
  <si>
    <t>['песни наоборот', 'угадай песню наоборот', 'моргенштерн', 'маша тимошенко', 'угадай песню наоборот за 10 секунд', 'угадай наоборот', 'slava marlow снова я напиваюсь', 'слава марлоу снова я напиваюсь', 'снова я напиваюсь снова говорю пока', 'el problema', 'моргенштерн тимати', 'вокруг людей куча', 'я хочу чтоб ты почувствовал каково это', 'снова я напиваюсь реакция', 'слава марлоу снова напиваюсь', 'рома гений', 'эрик и эдгар', 'morgenshtern', 'morgenshtern тимати', 'угадай песню наоборот 2020']</t>
  </si>
  <si>
    <t>Профессия «Графический дизайнер» в онлайн-школе дизайна Contented: 
https://clc.am/eKsVfw
45% скидки на обучение по промокоду Рома Гений (до 15.11.2020)
Мы возрождаем песни наоборот! Сегодня у нас будут песни Slava Marlow, Моргенштерна и других, которые я не назову, потому что должна быть какая-то тайна, в конце концов.
Канал Эрика и Эдгара – https://www.youtube.com/channel/UCaUEmoEolkPhy-7Bsi_lszA
Канал Маши Тимошенко – https://www.youtube.com/channel/UCg4U8Oeh2338hgUSzJ2qCRQ
http://instagram.com/Hromtastic/
  - мой инстик
https://www.tiktok.com/@romaheniy
 - мой тикток
https://twitter.com/Hromtastic
 - мой твиттер
Сегодня мы снова споем с Эриком и Эдгаром Енокянами и Машей Тимошенко легендарные Песни Наоборот! Мы вспомним про актуальные треки Славы Марлоу и Morgenshtern, Тимати, ANIKV и другие. Будет как всегда весело, потому что снова я напиваюсь, снова... Ой, извиняюсь, заело. В общем, приятного просмотра!
Внести финансовый вклад в эту тупократию – 5167985500112560 (приват банк)</t>
  </si>
  <si>
    <t>СТРЕМНЫЙ ОБЗОР</t>
  </si>
  <si>
    <t>КУПИЛ ОБУВЬ VALENTINO НА ОСЕНЬ</t>
  </si>
  <si>
    <t>['iMovie', 'обувь', 'кроссовки', 'мужская', 'красота', 'стиль', 'одежда', 'отзыв', 'мода', 'зимняя', 'осеняя', 'обзор', 'valentino', 'gucci', 'bottega', 'armani', 'louis vuitton']</t>
  </si>
  <si>
    <t>Курс «Тестировщик ПО» в SkillFactory: https://clc.am/8VFsew
45% скидки на обучение по промокоду Стремный Обзор (до 1.12.20)
ПОДПИШИСЬ НА ЭТО:
ТИК ТОК: https://vm.tiktok.com/JJVRu7s/
ТЕЛЕГРАМ (мысли) https://T-do.ru/stremobzor
ИНСТАГРАМ (моя жизнь) https://www.instagram.com/stremobzor/
ВК НАША БАРАХОЛКА https://vk.com/stremobzorstore
ВК ПАБЛИК https://vk.com/stremobzorpublic
КАНАЛ ЛАЙФ https://www.youtube.com/channel/UCDviN7QwIRf4Oa0eQxjvPmw
КАНАЛ ОСНОВНОЙ https://www.youtube.com/channel/UCwwxtsfjLxasrWnVpu5Z3Pw
КАНАЛ ВЛОГОВ https://www.youtube.com/channel/UCWY1WY8Leeg7EBLXN9a0chw
КУПИТЬ РЕМЕНЬ МЕРЧ https://vk.com/heritage
СОТРУДНИЧЕСТВО stremobzor@gmail.com</t>
  </si>
  <si>
    <t>Постсоветская грусть о прекрасном прошлом / Максим Кац</t>
  </si>
  <si>
    <t>14M23S</t>
  </si>
  <si>
    <t>['Кац', 'политика', 'Кац предлагает победить', 'Россия', 'демократия', 'выборы', 'депутаты', 'почему в СССР было хорошо', 'почему в СССР было плохо', 'ностальгия по прошлому', 'пожилые автократы', 'Путин и Лукашенко', 'о чем думает Путин', 'о чем думает Лукашенко', 'о чем мечтает Путин', 'о чем мечтает Лукашенко', 'история СССР', 'история России', 'история Беларуси', 'что в голове у Путина', 'бумеры', 'поколение 50-ых', 'поколение пятидесятых', 'Меркель Германия', 'Трамп США']</t>
  </si>
  <si>
    <t>Я не знаю, что творится в голове у пожилых автократов, и не могу ничего прогнозировать, но мы можем попробовать с вами разобраться, что влияло на их жизнь и развитие. Мы с вами очень далеки от этой системы мышления, но давайте попробуем разобраться.
-= Реклама =-
Профессия «Дизайнер интерактивных медиа» в онлайн-школе дизайна Contented: https://clc.am/LIR55w
-45% скидки на обучение до 20.11.2020
_________________________
Оформить спонсорство: https://www.youtube.com/channel/UCUGfDbfRIx51kJGGHIFo8Rw/join
Подкаст: https://katz.buzzsprout.com (а также на всех популярных платформах)
Подписывайтесь на мои социальные сети:
Твиттер: 
https://twitter.com/max_katz
Телеграм-канал: 
https://teleg.run/maximkatz
Инстаграм: 
https://www.instagram.com/maxim_katz/
Группа в ВК: 
https://vk.com/maximkatz
Фейсбук: 
https://www.facebook.com/katz.max/
По вопросам рекламы пишите на maxkatz@avtormedia.ru
#НостальгияпоСССР #РоссияиСССР #история</t>
  </si>
  <si>
    <t>https://www.youtube.com/watch?v=noKphYFBlxc</t>
  </si>
  <si>
    <t>Проблемы iPhone 12, школьники против системы, зачем отключают 5G, BMW доставляет | В цепких лапах</t>
  </si>
  <si>
    <t>17M7S</t>
  </si>
  <si>
    <t>Курс «Этичный хакер» в SkillFactory: https://oper.ru/follow/skill1020
Скидка 45% по промокоду OPER до 15.11.2020
1-й в России детский солнечный гипермаркет Бубль-Гум: https://oper.ru/follow/gum1020
В этом выпуске:
- Что делать, чтобы iPhone 12 отрезал тебе пальцы.
- Как школьники обманывают искусственный интеллект.
- Что замышляет BMW на AliExpress.
- А также - из-за чего Китай отключает вышки 5G.
Аудиоверсия: https://oper.ru/video/audio/v_lapah_5goff.mp3
#Гоблин #BMW #AMD #Apple #iPhone #VR #Goblin #SkillFactory #Xilinx #5G
Сайт Тупичок Гоблина: https://oper.ru
Стань спонсором канала: https://www.youtube.com/channel/UCWnNKC1wrH_NXAXc5bhbFnA/join
Канал в Яндекс.Эфире: https://clck.ru/PG8CU
Канал в Telegram: https://t.me/oper_goblin
Гоблин в Twitter: https://twitter.com/goblin_oper
Гоблин Вконтакте: https://vk.com/goblin
Гоблин в Instagram: https://www.instagram.com/goblin_oper/
Гоблин в Facebook: https://goo.gl/GK13pD
Группа Вконтакте: https://vk.com/goblin_oper_ru</t>
  </si>
  <si>
    <t>https://www.youtube.com/watch?v=GAEdWqST3X8</t>
  </si>
  <si>
    <t>Да, я купил лучший Porsche.</t>
  </si>
  <si>
    <t>November</t>
  </si>
  <si>
    <t>21M46S</t>
  </si>
  <si>
    <t>['Асафьев', 'Стас', 'Автопрагмат', 'Автоподбор', 'Выездная диагностика', 'покупка авто', 'бу авто', 'новый авто', 'M3', 'порше кайман', 'Porsche Cayman', '981', 'Cayman S', 'личный авто', 'на чем ездит', 'Фольксваген', 'Volkswagen', 'VAG', 'Купил себе', '718', '982', 'gts', 'bbs', 'купе', 'спорткупе', 'спорткар', 'Camry', 'Toyota', 'Тойота', 'Камри', 'купил']</t>
  </si>
  <si>
    <t>Курс «Тестировщик ПО» в SkillFactory: https://clc.am/-fnVHg 
50% скидки на обучение по промокоду Асафьев (до 01.12.2020)
______
Предложить авто на обзор — https://forms.gle/ffDAsTSahBjR3Koy9 
______
«Автопрагмат» — поможем быстро и безопасно подобрать автомобиль с пробегом. https://vk.cc/aav6Jv
______
Автоподбор в Москве и Московской области:
Тел. +7(495)120-17-38
Email: asafev.zakaz@mail.ru
Автоподбор в Санкт-Петербурге и области
Тел. +7(960)239-26-27
VK — http://vk.com/id4076586
______
Компания «Автопрагмат» осуществляет полный спектр услуг по автоподбору: выездная диагностика, специалист на день, подбор авто под ключ. 
Предоставляем юридическую гарантию и берем на себя полное сопровождение клиента на всех этапах подбора. 
Диагностика при автоподборе включает в себя:
Проверку автомобиля на юридическую чистоту по всем доступным базам;
Подтверждение сервисной истории автомобиля;
Проверку кузова и ЛКП на предмет дефектов и качество ремонта;
Проверку всех маркировок и VIN-номеров;
Проверку комплектности автомобиля; 
Компьютерную диагностику, включающую в себя проверку пробега, КПП/ДВС/SRS и общий компьютерный опрос всех ЭБУ. 
Тест-драйв рассматриваемого автомобиля для выявления отклонений в работе рулевого управления, КПП/ДВС, подвески
Анализ обоснованности стоимости автомобиля
Связаться с нами:
Паблик ВК: https://vk.cc/aav6Jv
Инстаграм: https://www.instagram.com/autopragmat/
Сайт: http://www.autopragmat.ru
________
Асафьев Стас в социальных сетях:
VK: https://vk.com/stasasafyev
Instagram: https://www.instagram.com/asafevstas/
______
ПО ВОПРОСАМ РАЗМЕЩЕНИЯ РЕКЛАМЫ — reklama@autopragmat.ru</t>
  </si>
  <si>
    <t>https://www.youtube.com/watch?v=7Mty2XGYD3k</t>
  </si>
  <si>
    <t>Python 5 алгоритмов для новичка!</t>
  </si>
  <si>
    <t>9M50S</t>
  </si>
  <si>
    <t>['python', 'пайтон', 'питон', 'для новичка', 'уроки', 'алгоритмы', 'сортировка', 'бинарный поиск', 'сортировка выборкой', 'линейный поиск', 'алгоритм евклида', 'переворот строки', 'уроки python', 'с нуля', 'хауди хо']</t>
  </si>
  <si>
    <t>Рассматриваем еще 5 популярных алгоритмов в программировании!
В том числе сортировку выборкой, бинарный поиск, алгоритм Евклида и тд.
🥝 Курс «Python для веб-разработки» в SkillFactory: https://clc.to/dBYRXw
===
Получите 45% скидку по промокоду Хауди Хо
*** Первая часть выпуска - https://www.youtube.com/watch?v=3h62xQ9Ko4g
🆇 Ссылки из видео 🆇
𝟭: CodeWars - https://www.codewars.com/
🔵 Наш TELEGRAM: https://t.me/howdyho_official
Наш ВК: https://www.vk.com/howdyho_net
Сотрудничество https://vk.com/topic-84392011_33285530
💗 Музыка предоставлена YouTube Audio Library.</t>
  </si>
  <si>
    <t>https://www.youtube.com/watch?v=_ah_2qRg-nU</t>
  </si>
  <si>
    <t>HANSON</t>
  </si>
  <si>
    <t>Офигенная тачка ЛАДА "Надежда"</t>
  </si>
  <si>
    <t>06m40</t>
  </si>
  <si>
    <t>['лада', 'ваз', 'надежда', 'хэнсон', 'хенсон', 'мерседес', 'w140', 'кабан', '90е', 'волга', 'лоурайдер', 'газ 24', 'бандиты', 'пистолеты', 'mercedes', 'ak47', 'оружие', 'hanson', 'хэнсон лоурайдер', 'лада 2120', 'лада надежда']</t>
  </si>
  <si>
    <t>Профессия «Python для веб-разработки» в SkillFactory:
https://clc.am/QVuG6w
45% скидки на обучение по промокоду Hanson (до 1.12.2020)
-------
Мы с вами видели самые разные машины и примерно 30 рестайлингов Волг.
Сегодня, молодой Том Хэнсон начинает знакомство с АвтоВазом, причем не с самой простой машиной! Погнали!
-----
Купить билеты на стендап Алены: https://www.instagram.com/heymiu
------
Владелец Надежды: https://www.instagram.com/mihapim
------
Видос Стаса про безопасность: https://www.youtube.com/watch?v=cnJ2GKQN-28&amp;t=3466s&amp;ab_channel=%D0%90%D1%81%D0%B0%D1%84%D1%8C%D0%B5%D0%B2%D0%A1%D1%82%D0%B0%D1%81
------
Моя инста - https://www.instagram.com/therealtomhanson/
Группа в вк : https://vk.com/hansonworks 
Оператор Вова(Эдуард,Альберт,Кивис): https://www.instagram.com/vakivis
Оператор Алёна: https://www.instagram.com/heymiu
Лайф канал https://www.youtube.com/channel/UC_MHlIbgyvQzGthF0QEu0TQ</t>
  </si>
  <si>
    <t>https://www.youtube.com/watch?v=CweQfKk9JwI</t>
  </si>
  <si>
    <t>КАКОВО?!</t>
  </si>
  <si>
    <t>СИНИЕ ЗВЕЗДЫ РОССИЙСКОЙ ЭСТРАДЫ | АЛКОГОЛИЗМ ЗНАМЕНИТОСТЕЙ | КТО ЗАПЛАТИЛ ЗА БУТЫЛКУ ЖИЗНЬЮ?</t>
  </si>
  <si>
    <t>47M42S</t>
  </si>
  <si>
    <t>['Отар Кушанашвили', 'Кушанашвили', 'Каково', 'Программа Каково', 'Пьяные звезды', 'Алкоголь звезды', 'Марина Хлебникова', 'Павел Воля', 'Ирина Аллегрова', 'Любэ', 'Расторгуев', 'Сергей Мазаев', 'Пьющие звезды', 'Знаменитости пьяные', 'Новости шоу-бизнеса']</t>
  </si>
  <si>
    <t>Курс «Аналитик данных» в SkillFactory: https://clc.am/lktbHA 
Скидка 45% по промокоду КАКОВО до 15.11.202
Отар Кушанашвили расскажет о тех, кто пьет чаще, чем поет. Как выживают такие, как Гарик Сукачев и Марина Хлебникова, когда выпивка может быть вместо завтрака, обеда и ужина. Что помогло выжить Аллегровой, Павлиашвили, Преснякову и Паше Воле? Правда ли, что Сергей Мазаев уже 20 лет не употребляет ничего, а у Николая Расторгуева не осталось почек после бурной молодости. Агутин, Леонтьев, Женя Белоусов и группа "Иванушки" - кто зависел и кто продолжает зависеть от уровня наполненности стакана? 
Для коммерческих предложений:
denis@leningrad.io
Инст Отарика - https://www.instagram.com/otar.kushanashvili/?hl=ru</t>
  </si>
  <si>
    <t>КАКОВО</t>
  </si>
  <si>
    <t>Откуда НАЗВАНИЕ? Red Hot Chili Peppers, Linkin Park и другие</t>
  </si>
  <si>
    <t>22M16S</t>
  </si>
  <si>
    <t>01m10</t>
  </si>
  <si>
    <t>Изучай «Data Science» в SkillFactory: https://clc.am/dY3rpg 
Получи 45% скидки по промокоду Лонгплей (до 15.11.2020)
Почему RHCP, Linkin Park, Deep Purple, Motörhead, Radiohead, Black Eyed Peas, Panic! At The Disco, Fall Out Boy, The Doors, Zdob Si Zdub, Lynyrd Skynyrd, Blue Oyster Cult, Jerhro Tull, Steppenwolf, Moloko и другие называются именно так?  
Обсуждаем названия групп и псевдонимы исполнителей в сегодняшнем выпуске на канале Лонгплей!
Мой инстаграм - https://www.instagram.com/alexandertobolskiy
Ваня - https://instagram.com/ivan.padrez
Песни из выпуска и много интересного в пабликах:
VK - https://vk.com/longplaymusicchannel
Telegram - https://t.me/longplaymusicchannel 
Реклама на канале - longplay@mediacube.in
Сотрудничество - longplaymusicchannel@gmail.com</t>
  </si>
  <si>
    <t>Заброшенный особняк, подворотни и коммуналки Петроградской стороны. Мастерская Опекушина</t>
  </si>
  <si>
    <t>1H7M14S</t>
  </si>
  <si>
    <t>['петроградская сторона петербурга', 'экскурсия по петербургу', 'коммунальные квартиры петербурга', 'проходные дворы петербурга', 'гид павел перец', 'гид в петербурге', 'экскурсовод в петербурге', 'необычная экскурсия по петербургу']</t>
  </si>
  <si>
    <t>Профессия "Дизайнер интерактивных медиа" в Contented: https://clc.am/HATp1Q
-45% скидки на обучение по промокоду Павел Перец до 01.12.2020
Группа экскурсий по Петербургу и Москве https://vk.com/spbtrip Сайт https://peretzprint.ru/ https://www.instagram.com/pavelperetz
Оператор Даня https://vk.com/saushev_d</t>
  </si>
  <si>
    <t>https://www.youtube.com/watch?v=ee5B1msdHfQ</t>
  </si>
  <si>
    <t>Клавиатура для программиста. Механическая или мембранная?</t>
  </si>
  <si>
    <t>15M51S</t>
  </si>
  <si>
    <t>03m56</t>
  </si>
  <si>
    <t>['механическая клавиатура', 'выбор клавиатуры', 'клавиатура программиста', 'лучшая клавиатура', 'тихая клавиатура', 'игровая клавиатура', 'клавиатура с подсветкой', 'мембранная клавиатура', 'какую клавиатуру выбрать', 'обзор клавиатуры']</t>
  </si>
  <si>
    <t>Какую клавиатуру выбрать программисту. В чем разница между механической и мембранной клавиатурой. Хороша ли механика. Какие свичи лучше красные или коричневые. Низкопрофильные свичи или стандартные. Keychron K1 vs AKKO 3068
👉 Курс «Android-разработчик» в SkillFactory: https://clc.am/5RKaSg 
🎉 45% скидки на обучение по промокоду SSV2020 (до 20.11.2020)
00:00 Подпишись
00:19 Мембранные клавиатуры
01:04 Механические клавиатуры
02:37 Распаковка Keychron K1 и моя история
03:33 Громкость механических клавиатур и разные свичи
03:56 Андроид разработчик, скидка 45%!
06:51 Обзор AKKO 3068
10:00 Звук красных свичей MX Cherry Red
10:41 Обзор клавиатуры Keychron K1 Version 4
13:23 Звук коричневых свичей Gateron Brown
13:58 Выводы
Доступ к плюшкам:
https://www.youtube.com/channel/UCX3w3jB05SHLbGjZPR0PM6g/join
Телеграм: https://t.me/seniorsoftwarevlogger
Инстаграм: https://instagram.com/seniorsoftwarevlogger
Senior Software Vlogger — канал о жизни людей в айти и интересных фактах. Написание кода, интервью с программистами, переезд на ПМЖ в другие страны, лайфхаки профессии.
#программирование #ityoutubersru</t>
  </si>
  <si>
    <t>Лишение авто за пьяное вождение | Текила от Tesla | Ford отзывает авто</t>
  </si>
  <si>
    <t>38M18S</t>
  </si>
  <si>
    <t>07m36</t>
  </si>
  <si>
    <t>['Асафьев', 'Стас', 'Автопрагмат', 'Автоподбор', 'Подбор авто', 'Выездная диагностика', 'Пассат', 'Passat', 'Toyota', 'бу авто', 'авторынок', 'тойота', 'Мерседес', 'Киа', 'БМВ', 'Хендай', 'Ниссан', 'Фольксваген', 'Mercedes', 'Nissan', 'BMW', 'Volkswagen', 'KIA', 'электрокар', 'превышение 20км', 'Bentley', 'Бентли', 'Subaru', 'Субару', 'Tiguan', 'Тигуан', 'Гольф', 'Golf R', 'Пьяный за рулем', 'Лишение прав', 'Алкозамок', 'Тесла', 'Tesla', 'Илон Маск', 'Порше', 'Porsche', '911 Turbo S', 'Explorer', 'Форд', 'Ford', 'Каршеринг', 'Новости', 'Автоновости', 'Автоньюс', 'Автовзгляд']</t>
  </si>
  <si>
    <t>Разработчик игр на Unity:
https://clc.am/aMwzWA 
-45% на обучение по промокоду Асафьев
Таймкоды: 
00:00 Что посмотреть? 
03:41 За девять месяцев россияне потратили на подержанные машины 2 трлн рублей
04:48 В Китае презентовали сервис по аренде съемных батарей для электрокаров
07:36 интеграция 
09:51 МВД поставило точку в вопросе отмены +20 км/ч
12:50 Bentley через 10 лет будет производить только электрокары
14:38 Итальянцы представили премиальный внедорожный седан
16:10 Subaru назвал российские цены на спортивный Forester
18:41 Volkswagen представил самый мощный Golf в истории
20:28 В России предложили лишать автомобиля водителей, повторно севших пьяными за руль
25:24 Компания BMW представила костюм-крыло, в котором можно летать со скоростью 300 км/ч
26:14 Tesla выпустила собственную текилу — первую партию моментально раскупили
+ Марка Porsche выпустила специальный 911 Turbo S – его можно купить только в комплекте с самолётом
27:26 Компания Ford отозвала 375 тысяч дефектных кроссоверов Explorer — уже есть пострадавшие
28:37 Хитрости при замене моторного масла, о которых мало, кто знает
31:26 Почему не стоит бояться покупать подержанный автомобиль из каршеринга
36:25 Послевкусие 
_____
Предложить авто на обзор — https://forms.gle/ffDAsTSahBjR3Koy9 
_____
ПО ВОПРОСАМ РАЗМЕЩЕНИЯ РЕКЛАМЫ — reklama@autopragmat.ru
_____
Автоподбор в Москве и Московской области:
Тел. +7 (495) 120-17-38
Email: asafev.zakaz@mail.ru
Автоподбор в Санкт-Петербурге и области
Тел. +7(960)239-26-27
VK — http://vk.com/id4076586
______
Компания «Автопрагмат» осуществляет полный спектр услуг по автоподбору: выездная диагностика, специалист на день, подбор авто под ключ. 
Предоставляем юридическую гарантию и берем на себя полное сопровождение клиента на всех этапах подбора. 
Диагностика при автоподборе включает в себя:
Проверку автомобиля на юридическую чистоту по всем доступным базам;
Подтверждение сервисной истории автомобиля;
Проверку кузова и ЛКП на предмет дефектов и качество ремонта;
Проверку всех маркировок и VIN-номеров;
Проверку комплектности автомобиля; 
Компьютерную диагностику, включающую в себя проверку пробега, КПП/ДВС/SRS и общий компьютерный опрос всех ЭБУ. 
Тест-драйв рассматриваемого автомобиля для выявления отклонений в работе рулевого управления, КПП/ДВС, подвески
Анализ обоснованности стоимости автомобиля
Связаться с нами:
Паблик ВК: https://vk.com/autopragmat
Инстаграм: https://www.instagram.com/autopragmat/
Сайт: http://www.autopragmat.ru
________
Асафьев Стас в социальных сетях:
VK: https://vk.com/stasasafyev
Instagram: https://www.instagram.com/asafevstas/</t>
  </si>
  <si>
    <t>https://www.youtube.com/watch?v=JIs7NawnlQ0</t>
  </si>
  <si>
    <t>Bulkin Drive</t>
  </si>
  <si>
    <t>Mazda RX-8 на 2JZ - Сжигаем или нет?!</t>
  </si>
  <si>
    <t>30M13S</t>
  </si>
  <si>
    <t>03m01</t>
  </si>
  <si>
    <t>['Булкин', 'Авто', 'Драйв', 'новый канал', 'второй канал', 'тест-драйв', 'обзор', 'автовлог', 'Bulkin', 'Drive', 'тачки', 'мазда', 'рх8', 'сжег', 'поджег', 'мерседес', 'литвин', 'продал', 'купил', 'новая тачка', 'mazda', 'rx8', 'rx-8', 'рыкса', 'джейзет', 'джей', '2jz', '1jz', 'mercedes', 'гори гори ясно', 'гори гори', 'ремонт', 'поломка']</t>
  </si>
  <si>
    <t>Курс «Тестировщик ПО» в SkillFactory: https://clc.to/LpWpWA
-45% по промокоду BULKIN до 10.12.2020
=========================
Будь в курсе всех новостей, подпишись на мой Инстаграм: https://www.instagram.com/bulkinspb/
Мой развлекательный канал: https://www.youtube.com/user/xBulletGTx
По вопросам рекламы: delovoy_bulkin@mail.ru</t>
  </si>
  <si>
    <t>BULKIN</t>
  </si>
  <si>
    <t>10.12.2020</t>
  </si>
  <si>
    <t>https://www.youtube.com/watch?v=XuhVNQLDUGU</t>
  </si>
  <si>
    <t>20 дней с iPhone 12 Pro | ЭПОЛ ВЕРНИ ДЕНЬГИ😂</t>
  </si>
  <si>
    <t>21M12S</t>
  </si>
  <si>
    <t>['полный обзор iphone 12 pro', 'iphone 12 pro', 'iphone 12', 'айфон 12 про', 'айфон 12', 'iphone 12 pro max', 'обзор iphone 12 pro', 'iphone 12 обзор', 'iphone 12 mini', 'обзор iphone 12', 'iphone 12 pro обзор', 'айфон', 'apple iphone 12', 'iphone 12 камера', 'apple iphone 12 pro', 'айфон 12 обзор', 'apple', 'iphone 12 pro опыт использования', 'лучков', 'канал лучкова', 'лучков iPhone 12 pro']</t>
  </si>
  <si>
    <t>Курс «iOS-разработчик с нуля» в SkillFactory: https://clc.am/OgBm3w 
45% скидки на обучение по промокоду Лучков (до 15.11.2020)
Это полный опыт использования iPhone 12 Pro и ответы на вопросы. Постарался собрать все минусы смартфона в одном видео. Смотрим что на самом деле с камерой у iPhone 12 Pro, как обстоят дела с автономностью и другими важными функциями устройства.
Самые быстрые новости в нашем телеграме https://tele.click/LuchkovCh
Подписаться на этот канал в YouTube: https://www.youtube.com/c/LuBlog?sub_confirmation=1
Я в Instagram http://instagram.com/luchkov
Подкаст Лучкова в iTunes: https://goo.gl/YHdBLb
Подкаст Лучкова в SoundCloud: https://goo.gl/ZWxu5p
Подкаст Лучкова в Google Подкастах http://bit.ly/2MBsBek 
МОЙ ВЛОГ http://bit.ly/2NrOxsM
Реклама и сотрудничество Luchkov.1van@gmail.com
Канал Лучкова - это обзоры самых лучших смартфонов, интересных гаджетов, носимой электроники и ноутбуков. Интересно какой смартфон выбрать, какая камера лучше, какой игровой ноутбук купить? Ты по пришел по адресу.</t>
  </si>
  <si>
    <t>Лучков</t>
  </si>
  <si>
    <t>https://www.youtube.com/watch?v=K5tY8f4tL8g</t>
  </si>
  <si>
    <t>Литвин под арестом // Дудь кидает страйки Юлику</t>
  </si>
  <si>
    <t>10M58S</t>
  </si>
  <si>
    <t>04m01</t>
  </si>
  <si>
    <t>['литвин', 'литвин мерседес', 'литвин сжег мерседес', 'литвин сжег мерседес реакция', 'литвин сжег мерседес новости', 'литвин реакция', 'литвин сжег', 'литвин оп мусорок', 'блогеры', 'новости блогеров', 'новости', 'масленников', 'дима масленников', 'масленникова ограбили', 'масленников гостбастер', 'ивлеева', 'настя ивлеева', 'извлеева збс', 'ивлеева ламба', 'ивлеева штрафы', 'навальный', 'юлик', 'дудь', 'дудь моргенштерн', 'моргенштерн', 'юлик реакция', 'антон власов', 'пьюдипай', 'pewdiepie', 'Pokimane', 'ютуб', 'ютубер.']</t>
  </si>
  <si>
    <t>Литвин под арестом // Дудь кидает страйки 
https://clc.am/EJDe5w - 45% в SkillFactory по промокоду Ютубер до 10.12.2020
Литвина арестовали на пять суток, Диму Масленникова обвиняют в хайпе, Ивлееву оштрафовали больше сотни раз за три месяца, Пьюдипай отказался от донатов, а Юрий Дудь пожаловался на Юлика!
#литвин #дудь #юлик #ивлеева
00:00 - Анонс тем выпуска
00:27 - За что Литвину дали пять суток?
1:25 - Истоки конфликта Литвина и Мерседес
3:02 - Блогеры в топе самых нежеланных профессий
3:45 - Рассказываем, как легко обучиться востребованной профессии
5:17 - Счастливый конец истории с ограблением Масленникова
6:24 - Дудь пожаловался на Юлика
7:43 - Ивлеева погрязла в штрафах
9:20 - PewDiePie отказался от донатов
10:08 - Pokimane ограничила сумму доната
Наши предыдущие ролики:
Mellstroy разнес эфир Малахова // Ограбление Димы Масленникова: https://youtu.be/CbnxPE7WLL0
Black Star банкроты? // Моргенштерн о связях с государством: https://youtu.be/xkuO54AqGnw
Mellstroy сядет на два года? // Драма на Первом канале: https://youtu.be/Q35SA59yvhw
Наши соцсети: 
Ютубер в телеграм: https://t.me/joinchat/AAAAAE9zsefxJAHG_EGMEQ 
Ютубер ВКонтакте: https://vk.com/ytber
Ютубер в инстаграм: https://www.instagram.com/ytber_news 
Литвина арестовали на пять суток. Блогер оказался в изоляторе из-за акции, которую устроил перед офисом «Мерседес». К его окнам Литвин привез свой сожженный автомобиль. По изначальному плану, машина должна была простоять у дилерского центра пару дней, но уже спустя несколько часов к зданию подъехала полиция.
Очередной опрос, на этот раз от портала SuperJob, показал, что профессия блогера у старшего поколения не пользуется популярностью. Самым нежеланными вариантом будущего для своего ребенка российские родители назвали работу дворником. Также в топе анти-рейтинга оказались кассир, полицейский, чиновник, а вместе с ними и блогер. Эту профессию наряду с работой артиста участники исследования, судя по всему, посчитали несерьезной. 
История с кражей оборудования Димы Масленникова завершилась Хэппи эндом. Пять дней назад Дима рассказал подписчикам, что у них с командой прямо во время съемок украли сумку, в которой хранилась вся дорогостоящая техника, а вдобавок еще и отснятый материал. Блогер сразу написал заявление в полицию, где ущерб от пропажи оценили в 837 000 рублей.
Юлик рассказал подписчикам как на его ролик прилетела жалоба от Дудя. Три дня назад блогер в паре с Антоном Власовым выпустил реакцию на новое интервью Юры с Моргенштерном. Точнее - ее первую часть, целиком за один присест этот выпуск парни не осилили. Правда, выход второй части реакта оказался под угрозой. Да что там второй, даже первая на время исчезла с просторов интернета: “Не будет интервью, Дудь обиделся на настоящих творцов”, - написал Юлик в телеграме.
Настя Ивлеева поразила подписчиков безответственным отношением к правилам дорожного движения. За три месяца с момента, как девушка исполнила свою мечту и обзавелась дорогущей Lamborghini Aventador S, она успела насобирать 142 штрафа! Большинство из которых за превышение скорости.
Пока русские блогеры тратят баснословные суммы на оплату штрафов, Пьюдипай отказывается принимать деньги от своих подписчиков. Во время одного из последних стримов по Hades Феликс рассказал, что отключил на своем канале функцию донатов. Такое неожиданное решение Пьюдс объяснил тем, что больше не нуждается в материальной поддержке фанатов, а на трансляциях хочет просто общаться с подписчиками, не пытаясь выудить из них деньги.</t>
  </si>
  <si>
    <t>✅Переделал Xiaomi в НОРМАЛЬНЫЙ СМАРТФОН и Сливаю на АВИТО</t>
  </si>
  <si>
    <t>13M32S</t>
  </si>
  <si>
    <t>03m23</t>
  </si>
  <si>
    <t>['EVG', 'кидала', 'мошенник', 'барыга с авито', 'отлов барыг', 'евг', 'Жека и Еврей', 'разоблачение', 'авито', 'распаковка', 'Переделываю', 'Переделал', 'Xiaomi', 'НОРМАЛЬНЫЙ СМАРТФОН', 'Сливаю', 'Xiaomi Redmi Note 5', 'дауны', 'смартфон', 'гугл', 'SkillFactory']</t>
  </si>
  <si>
    <t>Курс «Android-разработчик» в SkillFactory: https://clc.am/gYwgHg
Скидка 45% по промокоду EVG (до 15.11.2020)
Переделываю Дешевый Xiaomi Redmi Note 5 в дорогой и новый Google Pixel XE с помощью замены прошивки Pixel Experience!
Получаю весьма приятный и не лагучий смартфон с фишками от гугл и без навязчивой рекламы и сливаю его даунам с авито.
Посмотрим на реакцию людей и разбирающихся в этой теме и прошаренных барыг, ведь кто-то будет говорить что это подделка, а кто-то не поймет что это вообще такое!
Официальный сайт прошивки со списком устройств https://download.pixelexperience.org/
Ставьте прошивку на свой страх и риск!
ВК- https://vk.com/zh_prank 
Реклама: https://vk.com/topic-57064925_36347060
Второй канал: http://www.youtube.com/channel/UCNTpQQfkB-thkFbDyocbLFQ
Жека: http://vk.com/evg_srg
Жекин Инстаграм: http://instagram.com/evg_srg
Еврей: https://vk.com/jewvor92
Еврейский Инстаграм: http://instagram.com/jew_vor
Стать спонсором канала: https://www.youtube.com/channel/UC8qjk39Hk7i8i7VUNnWVVNQ/join
Схемы обмана мошенников, отловы барыг авито, разоблачения и приколы- это ЕВГ, это Жека и Еврей!</t>
  </si>
  <si>
    <t>KATZ.NEWS. 14 ноября: Народный Трибунал в Беларуси / Путин и идеи / Дегтярёв под охраной</t>
  </si>
  <si>
    <t>19M23S</t>
  </si>
  <si>
    <t>['Кац', 'политика', 'Кац предлагает победить', 'Россия', 'демократия', 'выборы', 'депутаты', 'минск', 'тихановская', 'беларусь', 'народный трибунал', 'арест Лукашенко', 'Лукашенко проиграл', 'выборы в Беларуси', 'воскресный марш', 'новости Путин', 'утренние новости', 'мэр Томска', 'арест мэра', 'арест мэра Томска', 'дегтярёв', 'хабаровск', 'телохранители для дегтярёва', 'роскомнадзор', 'кончаловский', 'оскар', 'папа римский', 'новости пропаганды', 'о чем рассказывает пропаганда', '14 ноября', 'Максим Кац', 'Макс Кац', 'KATZ NEWS']</t>
  </si>
  <si>
    <t>Доброе субботнее утро! Сегодня расскажу о Беларуси, Путине и сильных идеях, Томском мэре, Дегтярёве и телохранителях, Роскомнадзоре, Кончаловском и Оскаре, роботах и Папе Римском Франциске, а также о том, за чем следить 14 ноября. 
-=Реклама=-
Профессия «Product Manager»: https://clc.to/q1fSQw   
Скидка 45% по промокоду Максим Кац до 10.12.2020
_________________________
Оформить спонсорство: https://www.youtube.com/channel/UCUGfDbfRIx51kJGGHIFo8Rw/join
Подкаст: https://katz.buzzsprout.com (а также на всех популярных платформах)
Подписывайтесь на мои социальные сети:
Твиттер: 
https://twitter.com/max_katz
Телеграм-канал: 
https://teleg.run/maximkatz
Инстаграм: 
https://www.instagram.com/maxim_katz/
Группа в ВК: 
https://vk.com/maximkatz
Фейсбук: 
https://www.facebook.com/katz.max/
По вопросам рекламы пишите на maxkatz@avtormedia.ru
#KATZNEWS #новостиОтКаца #МаксимКац</t>
  </si>
  <si>
    <t>Курс доллара в ноябре 2020 и поствыборные тренды на рынках / Итоги недели</t>
  </si>
  <si>
    <t>18M50S</t>
  </si>
  <si>
    <t>['доллар', 'курс доллара', 'прогноз курса доллара', 'рубль', 'курс рубля', 'евро', 'прогноз курса рубля', 'доллар прогноз', 'куда пойдет доллар', 'когда покупать доллары', 'ноябрь 2020', 'декабрь 2020', 'что будет с долларом', 'доллар в ноябре 2020', 'выборы в сша', 'нефть', 'цена на нефть', 'локдаун', 'карантин', 'трамп', 'байден', 'валюта', 'курс валюты', 'форекс', 'валютный рынок', 'волатильность', 'кризис 2020', 'рецессия', 'обвал рынков', 'падение акций', 'финансовые рынки', 'investfuture', 'кира юхтенко', 'инвест фьюче', 'финансы', 'инвестиции', 'трейдинг']</t>
  </si>
  <si>
    <t>Курс «Маркетолог-аналитик» в SkillFactory: https://clc.to/ZU4QvA 
Скидкой 45% по промокоду InvestFuture до 16.11.2020
Что будет с курсом доллара и финансовыми рынками? Прошедшая неделя оказалась насыщена событиями: поздравления Байдена с победой от лидеров разных государств, новости от компании Pfizer о высокой эффективности вакцины, новости из Поднебесной о госрегулировании технологических компаний и другие. Все это задало разнонаправленный тон внешним рынкам. По традиции обсудим макроэкономическую ситуацию на рынках, статистику и движение основных валютных пар. 
Дисклеймер: Мы не прогнозируем курс рубля, а изучаем факторы, влияющие на движение рынков, мировых валют и российского рубля.
Экономика и инвестиции - последние новости на сайте InvestFuture: https://investfuture.ru/
Таймкоды из видео:
00:00 Введение
00:34 Выборы и рынок
05:07 Индексы и вирус
09:39 Индекс доллара
10:10 Трежерис
12:04 Золото
13:58 Нефть
15:39 Российский рынок
Контакты:
Телеграм-канал "InvestFuture": https://t.me/investfuture (@InvestFuture)
Телеграм-канал "IF Stocks": https://t.me/if_stocks (@if_stocks)
Мы ВК - https://clck.ru/G8yn4
Мы в Facebook - https://clck.ru/G8yn8
Кира Юхтенко в инстаграм - https://clck.ru/G8ynM
По вопросам сотрудничества: info@investfuture.ru
Подписаться на канал - https://goo.gl/qTRmG8
Поддержать канал: https://clck.ru/MFJmX
Полезные видео:
1) С чего начать инвестиции: https://youtu.be/XKkJ0sCOw44
2) Что такое ИИС: https://youtu.be/2nufZlCRTMU
3) Что такое ОФЗ: https://youtu.be/MEXrTXtQQ-E
4) Что такое ETF: https://youtu.be/FuBdDzvweDc
5) Чем опасны кредиты: https://youtu.be/cQhSRQI5p60
6) Топ-20 книг по финансам: https://youtu.be/sazgUfgNESQ</t>
  </si>
  <si>
    <t>16.11.2020</t>
  </si>
  <si>
    <t>Самая глупая война в истории.</t>
  </si>
  <si>
    <t>9M32S</t>
  </si>
  <si>
    <t>['Другая История', 'история', 'Что если бы вы стали', 'Что если', 'Войны', 'война в афганистане', 'афган', 'вьетнам', 'война во вьетнаме', 'самые глупые войны']</t>
  </si>
  <si>
    <t>Профессия «Аналитик данных» в SkillFactory: 
https://clc.to/Fa9Low
45% скидки на обучение по промокоду Другая История (до 20.12.2020)
Люди - забавные создания, готовые воевать по любому поводу. И вот примеры войн, которые превзошли все мыслимые рамки идиотизма.</t>
  </si>
  <si>
    <t>20.12.2020</t>
  </si>
  <si>
    <t>Запретная зона - ТРЕШ ОБЗОР на фильм (Чернобыль глазами Белорусов)</t>
  </si>
  <si>
    <t>22M6S</t>
  </si>
  <si>
    <t>['запретная зона', 'запретная зона 2020', 'запретная зона фильм', 'запретная зона треш обзор', 'запретная зона трэш обзор', 'запретная зона треш обзор на фильм', 'запретная зона трэш обзор на фильм', 'запретная зона чернобыль', 'запретная зона 2020 треш обзор', 'запретная зона 2020 трэш обзор', 'треш обзор', 'трэш обзор', 'треш обзор на фильм', 'трэш обзор на фильм', 'смешной обзор фильма', 'обзор фильма', 'треш обзор фильма', 'беттер войс', 'better voice треш обзор', 'better voice']</t>
  </si>
  <si>
    <t>Профессия моушн-дизайнер в 2d и 3d: 
https://clc.am/BfGtIg
Скидка 45% по промокоду better voice до 1.12.2020
Треш обзор на фильм Запретная Зона (2020)
Еще одна "Запретная зона". Еще один фильм про Чернобыль. Но на этот раз, про Зону Отчуждения сняли Белорусы. Смогла ли новая "Запретная зона" интересно показать и рассказать про Чернобыль, Припять и саму Зону отчуждения - узнаешь из моего треш обзора на фильм Запретная Зона (логика превосходная, оптимизация слов великолепная) 
Смотреть фильм: https://www.ivi.ru/watch/418273
Производство: 
Mediacube Pro, Film Wagen, Megogo Stugios</t>
  </si>
  <si>
    <t>better voice</t>
  </si>
  <si>
    <t>https://www.youtube.com/watch?v=eNtyO8SgvZM</t>
  </si>
  <si>
    <t>ЖИЗА</t>
  </si>
  <si>
    <t>10 глупых вопросов ДИЗАЙНЕРУ ИНТЕРЬЕРОВ</t>
  </si>
  <si>
    <t>42M36S</t>
  </si>
  <si>
    <t>['дизайн интерьеров', 'дизайнер', 'интерьер', 'interior design', 'contented', 'образование', 'высшее образование', 'скетч', 'чертёж', 'черчение', 'дизайн квартиры', 'дневник дизайнера', 'архитектор', 'строитель', 'ремонт', 'мебель', 'кухонная мебель', 'зал', 'кухня', 'шкафы', 'бытовая техника', 'ванная', 'душ', 'спальня', 'обои', 'краска', 'бетон', 'потолок', 'лампочки', 'строители', 'прораб', 'good wood', '10 глупых вопросов', '10 тупых вопросов', 'тупые вопросы', 'глупые вопросы', 'ЖИЗА', 'канал ЖИЗА']</t>
  </si>
  <si>
    <t>Новый герой «10 глупых вопросов» – дизайнер интерьеров, куратор онлайн-школы дизайна «Сontented» Степан Бугаев. Мы задали Степану глупые вопросы о евроремонте, креативе, странных заказчиках и получили на них умные ответы. 
Профессия «дизайнер интерьеров» в онлайн-школе Contented со скидкой 50% по промокоду ЖИЗА (до 01.12.20): https://clc.to/MazzqQ
Слушай этот выпуск как подкаст с озвучкой вопросов на Яндекс.Музыке: https://music.yandex.ru/album/10441350/track/73700310
Смотри другие выпуски "10 глупых вопросов": https://clck.ru/E8WsH 
Подписывайся на наш разговорный канал «ЖИЗА подкаст»: https://clck.ru/KyZ2E  
Instagram: 
ЖИЗА https://instagram.com/zhiza_show  
Голос заставки – Пётр Гланц http://glanz.ru   
Для коммерческих запросов: new@yardmedia.ru  
Все права защищены.  
YARD New Media House ©</t>
  </si>
  <si>
    <t>https://www.youtube.com/watch?v=xfDzLthuRl0</t>
  </si>
  <si>
    <t>ЮТУБ ЧЁТАМ</t>
  </si>
  <si>
    <t>Раша Павер получил бан от Ютуба / канал Russia Paver забанили</t>
  </si>
  <si>
    <t>6M17S</t>
  </si>
  <si>
    <t>['RussiaPaver', 'Раша павер', 'Russia Paver забанили', 'Раша павер забанили', 'Раша Павер забанили канал ютуб', 'Ютуб забанил Раша павер', 'Ютуб Чё там', 'юч', 'Ютуб']</t>
  </si>
  <si>
    <t>https://clc.am/9mDPng - 50% в Скилфэктори +5000 руб в подарок на обучение по промокоду “Ютуб, Че Там” до 30.11.20
Канал Russia Paver забанили на Ютубе. Ютуб заблокировал и удалил канал Раша Павер во время вчерашнего стрима. В соцсетях Раша Павер пишет, что YouTube, пока, не собирается возвращать канал. Поэтому Russia Paver уже создал новый канал на Ютубе, который сейчас будет запасным, а в случае, если Ютуб не разбанит основной аккаунт, станет постоянным. Напомним, что на канале Russia Paver, до бана на Ютуб, было 900 тыс подписчиков
⏩ МАРЬЯНА РО оставила комментарий у ИВАНГАЯ в инсте
https://youtu.be/SqToxRnJmjY
⏩ КИТАЙ БУГАГА продаёт канал за 6 МЛН рублей
https://youtu.be/NNoGV9T7Yyo
👽 Ютуб Четам в Телеграм 
https://teleg.run/youtube_chetam
https://t.me/youtube_chetam
🔵Ютуб Четам в ВК 
https://vk.com/yt_chetam
Привет. Это Ютуб Четам(ЮЧ). Приятного просмотра
#Ютуб #забанили #ЮЧ</t>
  </si>
  <si>
    <t>Ютуб Че Там</t>
  </si>
  <si>
    <t>Очередной успех Илона Маска, Смартфон-рулон скоро в продаже, Ray Tracing от Huawei и другие новости</t>
  </si>
  <si>
    <t>['кикобзор', 'кик', 'обзор', 'kik', 'obzor', 'kikobzor', 'новости', 'дайджест', 'техника', 'наука', 'смартфон', 'apple', 'samsung', 'xiaomi', 'google', 'android', 'ios', 'tesla', 'elon', 'musk', 'техноновости', 'crew dragon', 'crew 2', 'crew dragon 2', 'стыковка', 'стыковка с МКС', 'oppo x 2021', 'смартфон рулон', 'лучший смартфон', 'революционный смартфон', 'рулон экран', 'spacex']</t>
  </si>
  <si>
    <t>Курс «Тестировщик с автоматизацией на Java» в SkillFactory: https://clc.to/trfZZw 
Успейте на Черную пятницу: скидка 50% до 30.11.2020
Инстаграм: https://www.instagram.com/kikobzor
Телега с быстрыми новостями: https://t.me/kikobzor
Реклама и сотрудничество: info@kikobzor.com
#CrewDragon #OppoX2021#ВиртуальнаяРеальность</t>
  </si>
  <si>
    <t>Как умирали без кислорода в больнице Ростова / Расследование / Лядов с места событий</t>
  </si>
  <si>
    <t>36M43S</t>
  </si>
  <si>
    <t>['the люди', 'люди', 'как живут люди', 'интервью', 'лядов', 'антон лядов', 'лядов с места событий', 'северная корея', 'венесуэла', 'ростов', 'ростовская область', 'больница ростов', 'ростов вторая волна', 'ростов covid', 'covid-19', 'больницы ростова', 'коронавирус', 'ростов коронавирус', 'ростов на дону', 'эпидемия', 'кислород', 'ростов кислород', 'ростов ивл', 'нехватка кислорода ростов', 'перебои с кислородом', 'артур топоров', 'ковидный госпиталь', 'ковид', 'городская больница 20 ростов']</t>
  </si>
  <si>
    <t>Профессия «Аналитик данных» https://clc.am/5o-RVw Черная пятница в SkillFactory: скидка 50% до 30.11.2020 + бонусная скидка по промокоду Лядов
Купить конструктор Ugears со скидкой 20% по промокоду "NY2020": https://bit.ly/ludiThe
Время без десяти одиннадцать вечера, это Ростовская область. И примерно в это время здесь началась жесть, от которой у меня до сих пор глаза на лоб лезут. В больнице, где лежат, соответственно, пациенты с Covid-ом, в один момент, по словам врачей, «какого-то хрена закончился медицинский кислород». Это вот та штука, которую подают людям, когда вот им тяжело дышать. И вот в какой-то момент это тупо закончилось! Кислорода, типа, нет больше в больнице! Хотя, ну блин, при такой ситуации, да, у нас, типа, 2-я волна в самом разгаре. Соответственно, этих, запасы этого кислорода должны быть везде и просто тоннами! И что произошло? В какой-то момент люди начали задыхаться, а утром сообщили о том, что в той самой больнице за одну ночь погибло 13 человек
https://www.youtube.com/watch?v=sr8Rh0aH_9s - Проект Студента - медика Алексея о том как увековечить память врачей, спасающих нас во время пандемии. 
Акция помощи ростовским медикам #помогиврачам61
https://www.instagram.com/p/CHIeKLQIMs8/?igshid=10cu0kznmjwle
Новостной портал, в котором работает Макар. https://donday.ru/
#ростов #ковид #антонлядов #theлюди
Подпишись на канал, чтобы не пропустить следующий выпуск https://www.youtube.com/channel/UCwPzq5yQwczLmivBX8zq7Mw?sub_confirmation=1 
Instagram Антона Лядова: https://www.instagram.com/anton_gerzen/?hl=ru
VK Антона Лядова: https://vk.com/id2733742
Поддержать The Люди рублем: https://money.yandex.ru/to/410018668361180
Paypal: agerzen@gmail.com</t>
  </si>
  <si>
    <t>https://www.youtube.com/watch?v=yQQIS5Io1ss</t>
  </si>
  <si>
    <t>Евросоюз — как появился и как туда вступить / Максим Кац</t>
  </si>
  <si>
    <t>25M34S</t>
  </si>
  <si>
    <t>07m15</t>
  </si>
  <si>
    <t>['Кац', 'Максим Кац', 'Максим Катс', 'Макс Катс', 'Макс Кац', 'Евросоюз', 'что такое Евросоюз', 'европейский союз', 'кто входит в Евросоюз', 'как попасть в Евросоюз', 'история Евросоюза', 'ес', 'Европа', 'история Европы', 'экономика Европы', 'история от Максима Каца', 'как образовался Евросоюз', 'Страны Евросоюза', 'шенгенская виза', 'как попасть в Европу', 'кто входит в состав Евросоюза', 'Россия и Евросоюз', 'Какие страны входят в Евросоюз', 'как войти в Евросоюз']</t>
  </si>
  <si>
    <t>Страны Евросоюза — это демократии с рыночной экономикой и относительно высоким уровнем жизни. Сегодня поговорим подробнее о ЕС, его истории и структуре, и о том, почему европейская интеграция — это уникальный проект.
=- Реклама =-
Черная пятница в Online-школе Contented: https://clc.to/yipRxg 
55% скидка на обучение до 30.11 включительно
_________________________
Оформить спонсорство: https://www.youtube.com/channel/UCUGfDbfRIx51kJGGHIFo8Rw/join
Подкаст: https://katz.buzzsprout.com (а также на всех популярных платформах)
Подписывайтесь на мои социальные сети:
Твиттер: 
https://twitter.com/max_katz
Телеграм-канал: 
https://teleg.run/maximkatz
Инстаграм: 
https://www.instagram.com/maxim_katz/
Группа в ВК: 
https://vk.com/maximkatz
Фейсбук: 
https://www.facebook.com/katz.max/
По вопросам рекламы пишите на maxkatz@avtormedia.ru
#Евросоюз #европа #историяотКаца</t>
  </si>
  <si>
    <t>Как Xbox затормозит игровую индустрию, прогиб Apple и великий взлом Capcom</t>
  </si>
  <si>
    <t>23M36S</t>
  </si>
  <si>
    <t>08m16</t>
  </si>
  <si>
    <t>['Консоли нового поколения', 'новые консоли', 'Xbox', 'Xbox Series S', 'новый Xbox', 'Хбокс', 'Хящик', 'битва консолей', 'старт консолей нового поколения', 'xbox', 'xbox one', 'иксбокс', 'хбокс', 'xbox series x', 'xbox series s', 'microsoft', 'сони', 'майкософт', 'алексей макаренков', 'игросториз', 'пк', 'pc', 'ps4', 'ps5', 'ps 4', 'ps 5', 'пс4', 'пс5', 'пс 4', 'пс 5', 'playstation 4', 'playstation 5', 'sony playstation', 'playstation', 'плейстейшен', 'resident evil', 'цены на игры', 'подорожание игр', 'игры скидки', 'игры цена']</t>
  </si>
  <si>
    <t>«Разработчик на Go» в SkillFactory: https://clc.to/yx4bcg
-50% скидки на Черную Пятницу и 5000р в подарок по промокоду Макаренков (до 30.11.2020)
У Capcom стянули огромный ворох информации и потихоньку сливают ее в Сеть. Возобновилось обсуждение, что младшие консоли нового поколения - речь о Xbox Series S, - могут потянуть на дно всю игровую индустрию. Потому что обе версии Playstation 5 имеют одну и ту же начинку, а вот младший Xbox заметно отстает от Xbox Series X. Алексей Макаренков в деталях разбирает, так ли все плохо или некоторые сгущают краски. Плюс обсуждаем битву Apple и Epic, вероятное еще одно подорожание игр и всякие другие интересные факты. Всем приятного просмотра!
Поддержать канал можно:
Через сервис Boosty - https://boosty.to/makarenkoff​
Через Patreon - https://www.patreon.com/makarenkoff
Ролик про среднебюджетные игры - https://youtu.be/kwzHAw_gycM</t>
  </si>
  <si>
    <t>https://www.youtube.com/watch?v=YZCtKu18dwc</t>
  </si>
  <si>
    <t>Чё Происходит #37 | Дело белорусских врачей, детский концлагерь в Карелии, налоги россиян в Карабахе</t>
  </si>
  <si>
    <t>1H12M24S</t>
  </si>
  <si>
    <t>34m17</t>
  </si>
  <si>
    <t>['varlamov', 'илья варламов', 'варламов ютуб', 'чп', 'чё происходит', 'новости', 'события недели', 'россия', 'америка', 'беларусь', 'путин', 'трамп', 'лукашенко', 'протесты', 'митинги', 'бондаренко', 'убийство', 'марш', 'акция', 'белорусы', 'силовики', 'омон', 'сизо', 'ковид', 'коронавирус', 'больницы', 'пандемия', 'ситуация в стране', 'врачи', 'карабах', 'война', 'конфликт', 'кредит', 'долги', 'соловьёв', 'youtube']</t>
  </si>
  <si>
    <t>-=Уголок спонсора=- 
Чёрная пятница в Ингосстрахе! - https://clc.to/ingos_youtube
С 22 по 29 ноября получите -20% на Экспресс-КАСКО и страхование квартиры, жилого дома, движимого имущества!
Заморозьте чёрную пятницу сейчас, воспользуйтесь предложением до 31 декабря!
https://clc.to/EqPoAw - Черная Пятница в школе Product Live: -60 % на курсы по менеджменту + дополнительная скидка по промокоду Варламов до 30.11
В Беларуси прошли акции памяти в честь убитого Романа Бондаренко, сторонники Трампа устроили протесты в США после выборов, в Молдавии избрали нового президента, а в Карелии построили концлагерь для детей. Тем временем в Иркутской области делали дорогу на человеческих костях, в России обострилась ситуация с коронавирусом, YouTube обидел Соловьёва, а Россия принялась за восстановление Карабаха. Эти и другие новости — в новом ЧП.
#ЧёПроисходит #Новости #Варламов #Бондаренко #Беларусь #Коронавирус
Ёлки от Варламова: https://yolka.varlamov.ru
Твиттер Олега Кашина: https://twitter.com/kshn 
Канал Олега Кашина: https://www.youtube.com/user/anotherkashin
Блог Лёвы: https://levik.blog/
Инстаграм Лёвы: http://instagram.com/levik
Ролики, которые вам стоит посмотреть: 
Седьмая годовщина Майдана. Анатомия украинского протеста на улицах Киева
https://youtu.be/TXClFmFntLc
Чё Происходит #36 | Лукашенко отключил воду, в Дагестане всё развалилось, дураки запретили Zoom
https://youtu.be/YZCtKu18dwc
Архангельск: руины Русского Севера | Гнилые бараки и тысячи людей в развалинах
https://youtu.be/YZCtKu18dwc
На что я снимаю: iPhone 12 Pro Max и iPhone 11 Pro Max, DJI Pocket, Sony ZV-1, GoPro, Panasonic GH5
https://youtu.be/YZCtKu18dwc
Если хотите сделать наши города лучше, присоединяйтесь к нашему общественному движению! Есть чаты по всей стране, регистрируйтесь в вашем городе: https://vrlmv.com/city4people
Купить книгу 100 советов мэру: https://vrlmv.com/100
Поддержать фонд «Внимание»: https://fondvnimanie.ru/donate
Станьте спонсором канала, и вы получите доступ к эксклюзивным бонусам. Подробнее: https://www.youtube.com/channel/UC101o-vQ2iOj9vr00JUlyKw/join
Для тех, кто хочет помочь с субтитрами или переводом этого ролика: https://goo.gl/Tcv863 
___
Канал для стримов: https://www.youtube.com/channel/UChccvlH7O3ch8cfc221rAXA
Сайт: https://varlamov.ru/
Телеграм-канал: https://t.me/varlamov
Новостной телеграм-канал: https://t.me/varlamov_news
Инстаграм: https://instagram.com/varlamov/
Твиттер: https://twitter.com/varlamov/
ВК: https://vk.com/varlamov
Фейсбук: https://facebook.com/varlamov/
Вайбер: https://vrlmv.com/viber
Подкасты:
Apple Podcasts: https://vrlmv.com/podcastapple
Яндекс.Музыка: https://vrlmv.com/podcastyandex
Google Podcasts: https://vrlmv.com/podcastgoogle
Вконтакте: https://vrlmv.com/podcastvk
SoundCloud: https://vrlmv.com/podcastsc
Mixcloud: https://vrlmv.com/podcastmixcloud
Anchor: https://vrlmv.com/podcastanchor
Предложения по поводу коллабораций, развития канала и сотрудничеству (кроме рекламы): mayavolf@varlamov.ru
Реклама: reklama@varlamov.me
Тайм-коды: 
00:00 Вступление
1:00 Россия простила долги Беларуси 
2:52 Акция памяти Романа Бондаренко 
5:53 Деанон убийц Бондаренко 
11:10 Дело белорусских врачей 
14:38 Сторонники Трампа вышли на улицу 
19:49 В Молдавии выбрали нового президента 
21:05 Концлагерь для детей в Карелии 
25:00 В Иркутской области дорогу сделали из человеческих останков 
26:03 Депутат оправдывает большое количество ДТП 
28:35 Критическая ситуация с ковидом в России 
31:51 Жуткое преступление в Петербурге 
35:17 Финальная стадия разработки вакцин 
37:18 Где взять пушистые ёлки на Новый год? 
38:24 Новости из Китая 
42:20 Брошенные старики в России 
44:38 Стихийное бедствие во Владивостоке 
46:01 Парень – счастливчик!
48:53 Хорошие новости среди плохих 
51:06 Новости фонда «Внимание»
52:50 В Москве на рельсы вышли новые поезда 
53:58 Полицейский участок как мусорный бак 
56:29 Меня и Соловьёва угнетает Ютуб!
1:04:28 Массовый дефицит продуктов в Туркменистане 
1:06:27 Россия восстанавливает Карабах 
1:07:56 Комментарий Олега Кашина по поводу ситуации в Карабахе 
1:10:06 Результаты конкурса</t>
  </si>
  <si>
    <t>https://www.youtube.com/watch?v=u6UkIrGKcLg</t>
  </si>
  <si>
    <t>КАК Я УПРАВЛЯЛ СВОИМИ ПОДПИСЧИКАМИ?! - Психологический эксперимент</t>
  </si>
  <si>
    <t>14M35S</t>
  </si>
  <si>
    <t>00m03</t>
  </si>
  <si>
    <t>['психологический эксперимент', 'психология', 'эксперимент', 'эксперименты', 'окно овертона', 'как управлять людьми', 'как манипулировать людьми', 'как управлять мнением людей', 'мнение', 'как изменить чужое мнение', 'харчевников', 'как выиграть спор', 'управление людьми', 'управление чужим мнением', 'как я управлял подписчиками', 'как я обманул подписчиков', 'как я управлял людьми', 'манипуляция сознанием', 'как изменить мышление', 'эксперимент над подписчиками', 'манипуляция людьми', 'как влиять на людей']</t>
  </si>
  <si>
    <t>https://clc.to/zE_jog - 50% в Скилфэктори +5000 руб в подарок на обучение по промокоду Харчевников до 30.11.
Разворот!
доп материалы - https://t.me/kharchevnikov
Как часто вы вступаете с кем-либо в спор? На что он обычно похож? Как правило, это высказывание каких-либо аргументов с обеих сторон, где каждая опирается на собственное мнение и старается убедить оппонента в своей правоте. Однако по итогу в большинство случаев каждый остается при своем мнении. Сегодня в видео мы возьмем группу людей, относящихся к мошенничеству резко негативно, и, пользуясь одной популярной теорией, незаметно разрушим их моральные устои и изменим мнение на положительное, и даже попробуем завербовать испытуемых в выдуманную мошенническую группировку. Приятного просмотра!
ссылки:
реклама - https://goo.gl/2lWnBY
инст - https://www.instagram.com/sanyanegay
телега - https://t.me/kharchevnikov
вк - https://vk.com/sashkabugaga
вк группа - https://vk.com/kh4rch
лайв канал - https://www.youtube.com/саня228</t>
  </si>
  <si>
    <t>https://www.youtube.com/watch?v=Hb3M636ANwI</t>
  </si>
  <si>
    <t>Игровой ПК за 40к рублей</t>
  </si>
  <si>
    <t>22M37S</t>
  </si>
  <si>
    <t>Стань Java - программистом с SkillFactory, промокод для получения дополнительной скидки в 5000 рублей«Ремонтяш»
Отправить заявку: https://clc.am/HJh9JQ
Железоньки
Процессор http://got.by/5beltq
Мат. плата http://got.by/5bem66
Оп. память https://fas.st/rmJgL
Видеокарта https://slmrt.ru/aiFe
Бл. питания https://slmrt.ru/ahFe
Охлаждение https://fas.st/C9j6IL
Дополнительные ссылки:
Процессор 12 ядерный, E5 2678: http://ali.pub/58eqeb
Память серверная для него (И для неё): http://ali.pub/58eqrj
Мать под него: http://ali.pub/58erqq
Канал Димаса https://www.youtube.com/channel/UCTfYZ9DcFjlfNEFGMwdIIrQ
http://got.by/5bffxd - Адаптер Sata-USB</t>
  </si>
  <si>
    <t>5000 rub</t>
  </si>
  <si>
    <t>https://www.youtube.com/watch?v=ujnDP8inmvU</t>
  </si>
  <si>
    <t>Ты ТОЧНО хотел КУПИТЬ ЭТУ ТАЧКУ</t>
  </si>
  <si>
    <t>20M14S</t>
  </si>
  <si>
    <t>01m59</t>
  </si>
  <si>
    <t>['Асафьев', 'Стас', 'Автопрагмат', 'Автоподбор', 'подбор авто', 'Выездная диагностика', 'Обзор авто', 'Лексус', 'Lexus', 'IS250', 'Что купить', 'Тойота', 'Toyota', 'бу авто', 'с пробегом', '4gr', 'Land Cruiser Prado', 'Camry', 'Камри', 'Ленд Крузер Прадо', 'C class', 'Mercedes', 'BMW 3er', 'Мерседес ц класс', 'БМВ 3']</t>
  </si>
  <si>
    <t>Профессия «Аналитик данных» в SkillFactory: 
https://clc.to/AOrwjw
50% скидки на обучение по промокоду Асафьев  (до 30.11.2020)
______
Предложить авто на обзор — https://forms.gle/ffDAsTSahBjR3Koy9 
______
ПО ВОПРОСАМ РАЗМЕЩЕНИЯ РЕКЛАМЫ — reklama@autopragmat.ru
______
«Автопрагмат» — поможем быстро и безопасно подобрать автомобиль с пробегом. https://vk.cc/aav6Jv
______
Автоподбор в Москве и Московской области:
Тел. +7(495)120-17-38
Email: asafev.zakaz@mail.ru
Автоподбор в Санкт-Петербурге и области
Тел. +7(960)239-26-27
VK — http://vk.com/id4076586
______
Компания «Автопрагмат» осуществляет полный спектр услуг по автоподбору: выездная диагностика, специалист на день, подбор авто под ключ. 
Предоставляем юридическую гарантию и берем на себя полное сопровождение клиента на всех этапах подбора. 
Диагностика при автоподборе включает в себя:
Проверку автомобиля на юридическую чистоту по всем доступным базам;
Подтверждение сервисной истории автомобиля;
Проверку кузова и ЛКП на предмет дефектов и качество ремонта;
Проверку всех маркировок и VIN-номеров;
Проверку комплектности автомобиля; 
Компьютерную диагностику, включающую в себя проверку пробега, КПП/ДВС/SRS и общий компьютерный опрос всех ЭБУ. 
Тест-драйв рассматриваемого автомобиля для выявления отклонений в работе рулевого управления, КПП/ДВС, подвески
Анализ обоснованности стоимости автомобиля
Связаться с нами:
Паблик ВК: https://vk.cc/aav6Jv
Инстаграм: https://www.instagram.com/autopragmat/
Сайт: http://www.autopragmat.ru
________
Асафьев Стас в социальных сетях:
VK: https://vk.com/stasasafyev
Instagram: https://www.instagram.com/asafevstas/
Production Music courtesy of Epidemic Sound" www.epidemicsound.com</t>
  </si>
  <si>
    <t>https://www.youtube.com/watch?v=DAFlPunRfmU</t>
  </si>
  <si>
    <t>ЯНДИЕВ ПРОТИВ ХАРИТОНОВА, ограбление в туалете, Хабиб Телеком, драка боксеров в поезде / Шоу "ДиЧ"</t>
  </si>
  <si>
    <t>28M27S</t>
  </si>
  <si>
    <t>11m32</t>
  </si>
  <si>
    <t>['дичь', 'дич', 'деменция и честь', 'яндиев харитонов', 'харитонов яндиев', 'яндиев', 'адам яндиев', 'харитонов', 'сергей харитонов', 'яндиев харитонов драка', 'руслан абдо', 'хабиб', 'хабиб нурмагомедов', 'нурмагомедов', 'скандал', 'ислам махачев', 'драка', 'драки', 'ограбление', 'добряк', 'анубис', 'голые кулаки', 'eagle mobile', 'новости бокса', 'новости мма', 'кулачные бои', 'fist fighting', 'удар', 'видео', 'против', 'обзор', 'бойцы', 'боец', 'бой', 'бои', 'мма', 'mma', 'ufc', 'bellator', 'бокс', 'боксер', 'боксеры', 'спорт', 'юмор', 'единоборства', 'грандмастер', 'бобо', 'боевые ботаники', 'fightnerds']</t>
  </si>
  <si>
    <t>Курс «Разработчик на Go» в SkillFactory: https://clc.to/lbL-og
Скидка 50% в честь Черной Пятницы и 5000 руб. в подарок по промокоду "БоБо" на 3 дня дольше (до 30.11.2020)!
Творческий ПРИЗОВОЙ КОНКУРС с розыгрышем фитнес-браслета Huawei: https://cli.co/konkurs
Вступай в наше сообщество на Бусти: https://boosty.to/fightnerds
Все способы задонатить БоБо: https://cli.co/bobopay
Инстаграм Грандмастера: https://instagram.com/fightnerds 
Все выпуски шоу "ДиЧ" ("Деменция и Честь"): https://cli.co/ditch
Самые обсуждаемые выпуски БоБо: https://cli.co/bobohype
СОДЕРЖАНИЕ:
00:00 22-я серия шоу "ДиЧ" (вступление) 
00:22 Адам Яндиев vs. Сергей Харитонов
11:32 Черная пятница в SkillFactory
13:36 Идеальное преступление именем Хабиба
14:38 Ислам Махачев и харамная болезнь
15:28 Осквернение граффити с Хабибом Нурмагомедовым
16:25 Кулачный боец Добряк и ограбление в туалете
17:39 Фехтовальщик-реконструктор Круглов и резня из-за мобилы
21:53 Eagle Mobile как новый бизнес Нурмагомедова
23:25 Драка боксеров Иванова и Мирсиябова в поезде 
26:49 Стихотворение Грандмастера
27:26 Финальные слова 
27:38 "Вырезанные сцены"
ОСНОВНЫЕ ИСТОЧНИКИ ЭТОГО ВЫПУСКА:
Полное видео драки Яндиева и Харитонова на канале Slava Marlow Gang: https://youtu.be/B8FMSdn5-_M 
Материалы канала "Александр Лютиков": https://www.youtube.com/channel/UClk_DNP1t5fXhu9yBQRD6yg
Материалы канала Podcast Golitsin Experience: https://www.youtube.com/channel/UC8PowJEmicShRAOKccSV3OA  
Материалы канала  "Ушатайка: Спорт-Экспресс": https://www.youtube.com/channel/UCaPUQ2WnmAxqdl8mbgIfzng 
Интервью с Бекханом Хадзиевым на канале "Бекхан Хадзиев": https://youtu.be/FbvZX-Z24I4
Бой Анубис vs. Добряк на канале Hardcore Fighting Championship: https://youtu.be/hFw8_jfHp18
***
РЕКЛАМА НА КАНАЛЕ "БОЕВЫЕ БОТАНИКИ": https://cli.co/boboadv
Как стать героем "Боевых ботаников": https://cli.co/bobohero
Быстрый и недорогой аудит вашего YouTube-канала: https://cli.co/boboaudit
Закажи фирменную одежду БоБо: http://vk.cc/44bCxK
***
БоБо во ВКонтакте: http://vk.com/fightnerds
БоБо на Facebook: https://www.facebook.com/fightnerds
БоБо в Twitter: https://twitter.com/FightNerdsRu
***
Обзоры единоборств и боевых искусств: https://cli.co/M1cVTYg
Межстилевые бои (спарринги) на БоБо: https://cli.co/bobofight
"Русский стиль" в боевых искусствах: https://cli.co/boborus
Единоборства и здоровье: https://cli.co/2KNxhc1
Все уроки героев "Боевых ботаников": https://cli.co/gn36ZXx
Самооборона в уличных драках: https://cli.co/V25BBvJ
Физическая подготовка бойцов: https://cli.co/EirLzdu
Проект "Лучшие из лучших": https://cli.co/Idnk3OJ
Реалити-шоу "Встряска!": https://cli.co/wx_6UiL
Реалити-шоу "Проект "Коряга": https://cli.co/7wnDF10
Разборы стилей и карьер известных бойцов: https://cli.co/bobostyle
Лучшие уроки бокса на русском языке: https://cli.co/DLqBjbR
Лучшие уроки борьбы: https://cli.co/bqJCf6x
Тайский бокс (муай тай): https://cli.co/OY0wU72
Тренировки и уроки ММА: https://cli.co/eSolGpA
Бои и бойцы ММА (разборы, анализ, интервью, прогнозы): https://cli.co/akVqxa7
Как защищаться от ударов: https://cli.co/ECnzAcS
Комбинации ударов руками и ногами: https://cli.co/H7UY59M
Удары ногами для спорта и улицы: https://cli.co/L2N7tTA
Работа ног и передвижение на ногах: https://cli.co/xWXr_jm
Тренировки с популярными блогерами: https://cli.co/VyPjYch
Ударные стили единоборств: https://cli.co/6kzbvuA
Смешанные стили единоборств: https://cli.co/teJ_8rj
Восточные единоборства: https://cli.co/NjXTkEi
Работа с оружием и против оружия: https://cli.co/yBKYyQt
Как поставить удар на снарядах: https://cli.co/Uz-c7IR
Растяжка и гибкость: https://cli.co/UszvOkP
Единоборства для детей: https://cli.co/K5IdSEa
Единоборства для женщин: https://cli.co/YHvzlfU
Интервью со звездами БоБо на канале "Пекло": https://cli.co/jQLkxaF
Двадцать вторая серия шоу "ДиЧ" (саркастически-аналитический обзор новостей мира единоборств). 
В этом выпуске — нападение Адама Яндиева на Сергея Харитонова, кража денег у торговца капустой именем Хабиба, харамная болезнь Ислама Махачева, челябинские вандалы против граффити с Хабибом Нурмагомедовым, Абубакар Мамедов aka Добряк и ограбление в туалете, петербургский фехтовальщик Дмитрий Круглов aka Дункан МакМастер против азербайджанцев, Eagle Mobile как новый бизнес Хабиба, приключения боксеров Никиты Иванова и Бассира Мирсиябова в поезде.
Форматы выпусков БоБо — обзоры новостей единоборств (шоу "ДиЧ), интервью с мастерами и тренерами боевых искусств, видеоуроки, тренировки, мастер-классы.
#ДиЧ #деменцияичесть #боевыеботаники #яндиев #харитонов #хабиб #бокс #мма #fightnerds #боевыеискусства #единоборства</t>
  </si>
  <si>
    <t>Хватит так говорить: ТИПИЧНЫЕ ОШИБКИ русских в английском</t>
  </si>
  <si>
    <t>['обучение за рубежом', 'марина могилко', 'marina mogilko', 'linguatrip', 'linguatrip tv', 'ошибки в английском', 'типичные ошибки в английском', 'английский', 'как быстро выучить английский', 'русские по-английски', 'ошибки русских в английском', 'ошибки русскоговорящих в английском', 'ошибки школьного английского', 'марина могилко английский', 'учить английский', 'как выучить английский', 'как не делать ошибки в английском', 'как улучшить английский', 'школьный английский', 'английский для русских', 'английский язык']</t>
  </si>
  <si>
    <t>Курс по «Data Science»: https://clc.to/Rd9LKQ 
Черная пятница в SkillFactory: скидка 50% до 30.11.2020
+ бонусная скидка по промокоду MARINA
Помните, что ошибки в английском делают все: я, учителя, носители. Это нормально! Но я за то, чтобы совершенствовать свои знания, кто со мной? В этом видео мы разберем 12 типичных ошибок в английском для русскоговорящих.
Тайм-коды: 
0:27 Типичные ошибки русских в английском
2:03 Говорить “Congratulations”, когда у человека день рождения
3:28 Отвечать “I’m normal” на “How are you?”
4:14 Говорить “I and my husband…”
5:26 Про SkillFactory
6:57 Спрашивать “How does it look like?”
7:36 Говорить “I feel myself not well today”
8:31 Говорить “I think no”
9:13 Забывать про conditionals
10:24 Использовать “and” при перечислении в отрицательном предложении
11:07 Использовать “knowledge” с окончанием “s”
12:27 Путать “opportunity” и “possibility”
13:22 Неправильное использование предлогов
13:50 Говорить “very like”
Получить бесплатную консультацию по языковым программам за рубежом - https://bit.ly/392DQZk
В Инстаграме я каждый день делаю сториз из США - https://www.instagram.com/linguamarina
Мои курсы по Ютубу и вебинары по блогингу можно посмотреть здесь - https://bit.ly/2KsdghS
Скачать мой воркбук для изучения английского языка на английском языке: http://english.online
Скачать мой воркбук для изучения английского языка на русском языке: https://bit.ly/3pFZ8l8
Моя книга о том, как добиваться целей через английский язык: работать удаленно из дома, заниматься блогингом, путешествовать и эмигрировать - https://marinamogilko.ru/book
📝 Здесь вам носители языка быстро откорректируют текст на английском (еще один проект нашей команды) - https://fluent.express/
📷 НА ЧТО Я СНИМАЮ
- Оборудование для записи "говорящей головы" - https://kit.co/linguamarina/gear-for-youtube
- Камера для влоговых видео - https://kit.co/linguamarina/current-vlogging-setup
🎈ПРОМО
$20 НА АРЕНДУ ЖИЛЬЯ НА AIRBNB - http://bit.ly/2g0F87Q
$5 НА ПОЕЗДКУ НА ТАКСИ - http://ubr.to/2k1B89L
Везде, где возможно, я использую аффилиатные ссылки (если вы купите что-то из списка выше, я получу вознаграждение)
#Ошибкиванглийском #АнглийскийЯзык #УчимАнглийский</t>
  </si>
  <si>
    <t>MARINA</t>
  </si>
  <si>
    <t>Мотор для Mercedes от Geely | АвтоВАЗ показал новую Ниву | Volkswagen Golf 8 едет в Россию</t>
  </si>
  <si>
    <t>32M14S</t>
  </si>
  <si>
    <t>['Асафьев', 'Стас', 'Автопрагмат', 'Автоновости', 'Новости', 'Выездная диагностика', 'автоподбор', 'Geely', 'Daimler', 'Mercedes', 'Volvo', 'Джили', 'Мерседес', 'Вольво', 'электрокар', 'электромобиль', 'Porsche', 'Порше', '911', 'Taycan', 'Тайкан', 'авторынок', 'бу авто', 'Ford Focus', 'Hyundai Solaris', 'KIA Rio', 'Ваз 2114', 'Toyota Corolla', 'Форд Фокус', 'Хендай солярис', 'Киа Рио', 'Тойота королла', 'Мазда', 'Mazda', 'Лексус', 'Lexus', 'CX 5', 'Хонда', 'Honda', 'электронный птс', 'АвтоВАЗ', 'Нива', '4х4', 'Niva', 'Lada', 'Шевролет', 'Vesta Sport', 'Веста Спорт', 'Audi RS', 'Ауди', 'Maybach', 'Volkswagen Golf']</t>
  </si>
  <si>
    <t>Профессия Веб-разработчик в онлайн-школе SkillFactory: https://clc.to/tzLUxg
50% скидки на обучение на Черную Пятницу + 5000р в подарок по промокоду Асафьев
Таймкоды: 
00:00 Коллаба, о которой вы не просили 
03:30 Daimler и Geely создадут мотор, который появится на Mercedes и Volvo
05:07 На Сахалине появилась бесплатная зарядка для электромобилей
06:09 Как заработать многа денях 
08:04 Пытка парковкой: водитель Porsche дважды врезался за несколько секунд. Видео 
09:26 Вторичный авторынок в России в октябре вырос на 12%
11:30 Американцы назвали самые надёжные автомобили — и это не Тойоты
16:28  Переход на электронные ПТС в России обернулся проблемами 
18:16 АвтоВАЗ собрал первый экземпляр обновлённого внедорожника Lada Niva 
19:12 Это — самая дорогая Веста в России
21:13 Новый купит: подросток разбил папин Pagani за 3,4 миллиона долларов 
23:39 Тюнеры из Mansory сделали Audi RS Q8 быстрее Porsche 911
24:41 Второе поколение Subaru BRZ рассекречено: 228 сил, задний привод и прежняя платформа
25:07 Я буду икры твои наминать: 8 фактов про новый Mercedes-Maybach S-класса 
28:07 Новые Volkswagen Golf и Golf GTI для России: первые подробности
29:46 Книга, послевкусие и яблочные истории 
_____
Мой инстаграм — https://www.instagram.com/asafevstas/
_____
Предложить авто на обзор — https://forms.gle/ffDAsTSahBjR3Koy9 
_____
ПО ВОПРОСАМ РАЗМЕЩЕНИЯ РЕКЛАМЫ — reklama@autopragmat.ru
_____
Автоподбор в Москве и Московской области:
Тел. +7 (495) 120-17-38
Email: asafev.zakaz@mail.ru
Автоподбор в Санкт-Петербурге и области
Тел. +7(960)239-26-27
VK — http://vk.com/id4076586
______
Компания «Автопрагмат» осуществляет полный спектр услуг по автоподбору: выездная диагностика, специалист на день, подбор авто под ключ. 
Предоставляем юридическую гарантию и берем на себя полное сопровождение клиента на всех этапах подбора. 
Диагностика при автоподборе включает в себя:
Проверку автомобиля на юридическую чистоту по всем доступным базам;
Подтверждение сервисной истории автомобиля;
Проверку кузова и ЛКП на предмет дефектов и качество ремонта;
Проверку всех маркировок и VIN-номеров;
Проверку комплектности автомобиля; 
Компьютерную диагностику, включающую в себя проверку пробега, КПП/ДВС/SRS и общий компьютерный опрос всех ЭБУ. 
Тест-драйв рассматриваемого автомобиля для выявления отклонений в работе рулевого управления, КПП/ДВС, подвески
Анализ обоснованности стоимости автомобиля
Связаться с нами:
Паблик ВК: https://vk.com/autopragmat
Инстаграм: https://www.instagram.com/autopragmat/
Сайт: http://www.autopragmat.ru</t>
  </si>
  <si>
    <t>https://www.youtube.com/watch?v=AG4vZTCNflI</t>
  </si>
  <si>
    <t>Украина арестовала российские самолеты / Птичий грипп в Дании / В России заблокируют Ютуб</t>
  </si>
  <si>
    <t>41M43S</t>
  </si>
  <si>
    <t>04m59</t>
  </si>
  <si>
    <t>['Артемий Лебедев', 'Лебедев', 'Артемий', 'Лебедев отвечает на вопросы', 'обзор новостей', 'новости политики', 'новости дизайна', 'дизайн', 'Трамп', 'Байден', 'ютуб', 'блокировка ютуба', 'Украина арестовала российские самолеты', 'птичий грипп', 'извержение вулкана', 'Марш камерунских активистов', 'пересчет голосов', 'выборы в США', 'памятник Иосифу Кобзону', 'Роман Виктюк', 'мобильный туалет-трансформер', 'складной iPhone']</t>
  </si>
  <si>
    <t>Черная пятница в Online-школе Contented: https://clc.to/-dxvBQ
55% скидка на обучение Графическому дизайну до 30.11 по промокоду ТЕМА
*****
Чёрная Пятница в США:
https://bit.ly/35N9WpJ
Удобная и быстрая доставка из США с Poсhtoy.com 🇺🇸: 
https://bit.ly/3fgnWvi
Poсhtoy.com выкупят за вас товары на американских сайтах ➡️ с промокодом на бесплатную услугу “Помощь при покупке”: TEMA 
Промокод действует до 31 декабря 2020 года.
*****
Таймкоды: 
00:00 Важнейшая новость
00:06 Глава школьного совета уходит в отставку после расистских твитов его жены о Камале Харрис
00:38 Помощник шерифа уволен за пост, в котором Камала Харис изображена в виде хэллоуинского фонаря из арбуза
01:49 Во Владивостоке бетонная плита упала с крыши девятиэтажного дома на автомобиль
02:49 Во Владивостоке из-за обледенения закрыли мост
04:07 В 2021 году вы сможете побывать на «Титанике»
04:58 Нативная интеграция: Онлайн-школа Contented
06:04 Авиакомпания Эйр Нью Зиланд отправит пассажиров экономкласса в глубокий сон
07:15 Китайские войска «заживо изжарили» индийских солдат
08:07 Крупнейшая в истории раздача продуктов питания
08:41 Произошло извержение вулкана Стромболи
08:59 Марш камерунских активистов за туалеты и улучшение санитарно-гигиенических условий
10:19 В честь Всемирного дня туалета, в школах 8 деревень штата Харья́на появятся уборные
11:01 Можно ли школьницам носить шорты покороче?
11:51 Про зрение
14:22 Нативная интеграция: Poсhtoy.com
15:39 Осторожно, мошенники
 19:08 Работа над ошибками
19:28 Суд в Пенсильвании отклонил требования Трампа о пересчете голосов
19:57 Трамп распорядился начать передачу власти Байдену
20:17 Алиев анонсировал совместные операции России и Турции в Карабахе
20:55 Турецкий парламент одобрил отправку военных в Азербайджан
21:26 Польша и Венгрия отказались одобрять семилетний бюджет ЕС
22:24 Французский трюкач Винсент Реффе погиб во время полета на турбокрыльях
22:51 Украина арестовала 44 российских самолета, летавших в Крым
23:43 Венгрия стала первой страной Евросоюза, получившей российскую вакцину от коронавируса для клинических испытаний
24:28 Норковые варианты Ковид-19 обнаружены среди людей в семи странах
25:22 На фермах в Дании убили всех норок с коронавирусом
25:28 Не норки, так курицы. Из-за птичьего гриппа в Дании решили уничтожить 25 тысяч цыплят
25:48 ФБР наймет 140 роботов для автоматизации архива с двумя миллиардами бумажных документов
25:57 Главным по безопасности в Твиттере назначен хакер из Культа мертвой коровы
26:07 Канадцев призвали остерегаться лижущих автомобили лосей
27:32 В США мужчина пытался сбежать от ФБР в «стиле Бонда» на подводном буксировщике
28:12 Правительство выпустит мобильное приложение «Стопкоронавирус. Мои контакты»
29:12 Приложение Минцифры для отслеживания контактов с заболевшими КОВИД-19 появилось в Эпп Сторе и Гугл Плее
29:40 Правительство обязало производителей предустанавливать 16 российских приложений
30:39 Бывшему главе Минстроя Михаилу Меню предъявили обвинение в хищении 700 миллионов рублей
31:31 Михаил Мень даже сесть не успеет
31:46 Двух школьников из Канска обвиняют в создании террористического сообщества
32:29 Депутаты предложили основания для санкций и блокировки Фейсбука и Ютуба
34:09 Скорость электросамокатов, моноколес и гироскутеров ограничат до 20 км/ч
35:18 ГИБДД получит приборы для мгновенного выявления нетрезвых водителей
35:29 На памятник Иосифу Кобзону, который собираются установить в Москве, планируют потратить 52 млн рублей
35:47 Режиссер Роман Виктюк умер после заражения коронавирусом
35:55 Дело историка Дмитриева пересмотрят из-за показаний о том, что он смотрел порно
37:31 В Петербурге депутат порвал портрет «неизвестного, похожего на Путина»
38:58 На улицы Петербурга выйдет мобильный туалет-трансформер «Оптимус»
39:34 Российский полицейский принял бизнесмена за кабана и застрелил его
40:15 Раскрыты сроки выхода складного Айфона
40:25 Израильские ученые заявили, что нашли способ борьбы со старением
40:54 Новости дизайна
*****
Партнерская программа по стратегическим исследованиям: https://www.artlebedev.ru/strategies/partnership/
Логотип магазинов ПУД: https://www.artlebedev.ru/pud/
Инфосопровождение зоны паспортного контроля и досмотра в Шереметьево: https://www.artlebedev.ru/svo/passport-control/
Сайт компании «Сколково венчурз»: https://www.artlebedev.ru/skolkovo-ventures/
*****
Экспресс-стажировка для менеджеров в студии: https://www.artlebedev.ru/internship/
*****
Спонсорская подписка: https://www.youtube.com/user/temalebedev/join
*****
Магазинус с нашими штуками и дизайнами: https://store.artlebedev.ru 
*****
Почта для ошибок и замечаний: errata@artlebedev.ru 
***** 
По вопросам рекламы: reklama@tema.ru 
По всем остальным вопросам: tema@tema.ru
Домашняя страница: https://www.tema.ru/ 
Рабочая страница: https://www.artlebedev.ru 
*****
Я социален: 
Телеграм — https://t.me/temablog/ 
Инстаграм — http://instagram.com/temalebedev/ 
Фейсбук — https://www.facebook.com/temalebedev 
ЖЖ — http://tema.livejournal.com/</t>
  </si>
  <si>
    <t>ТЕМА</t>
  </si>
  <si>
    <t>ВИТАМИНЫ: лечат или калечат? Последние исследования. Витамин С и простуда. Борис отвечает #5</t>
  </si>
  <si>
    <t>['витамины', 'мультивитамины', 'витамин с', 'витамин ц', 'орви', 'простуда', 'витамины для беременных', 'витамин д', 'состав', 'вред витамина д', 'витамины польза и вред', 'пневмония', 'инфекция', 'лечение', 'витамины для мужчин', 'витамины для женщин', 'каротин', 'витамин а', 'ретинол', 'дефицит', 'борис отвечает', 'витаминно минеральные комплексы', 'бады с iherb', 'какие витамины лучше', 'пп', 'питание', 'витамины железо', 'здоровье', 'добавки', 'бады', 'диета', 'научный подход', 'cmtscience', 'cmt', 'медицина', 'омега', 'рыбий жир', 'белки', 'углеводы', 'борис цацулин']</t>
  </si>
  <si>
    <t>Курс «Разработчик на Go» в SkillFactory: https://clc.to/8qPLfw
Скидка 50% в честь Черной Пятницы и 5000 руб. в подарок по промокоду Цацулин  до 30.11.2020
ВИТАМИНЫ: лечат или калечат? Последние исследования. Витамин С и простуда. Борис отвечает #5 
СПАСИБО ЗА ПОДПИСКУ!
ОПРОСНИК по витаминам ЗАКРЫТ, всем спасибо! Соберу информацию и  позже поделюсь статистикой с вами.
___________________________
Для всех зрителей этого выпуска действует скидка на все полезные добавки у нас на сайте:
https://cmtscience.ru/catalog
— по промокоду "ChooseHealth" скидка в 10%;
— для тех, кто разбирается в добавках, по промо-коду "SAVE500" вы получите скидку в 500 рублей при заказе на сумму от 3999 рублей.
___________________________
Подсказки и выпуски по теме:
— О пользе и вреде витаминов. Скептикон, 2016
https://youtu.be/m2HCfq5q7fQ 
— Как выбрать рыбий жир
 https://youtu.be/0Ak-snLSvB4
— Железо и йод: проект «Отвечает Менделеев»
https://youtu.be/cIgTRQP_DvM 
— Дорогая, веганы убивают детей! Документальный фильм
https://youtu.be/jFQiy6cvKEQ 
— Акне: причины, мифы, питание
https://youtu.be/kYty9u_9RJg 
— Вредно или полезно? ТОП мифов о питании
https://youtu.be/hT-2uJa0o-0  
— Как изучать тему? Витамины и микрофлора организма
https://youtu.be/-SRmJEDDh-k 
___________________________
ТАЙМКОДЫ:
0:00 Выпуск видеоканала СМТ (Научный подход). Сегодня: Витамины, мифы и факты. Рубрика Борис отвечает.
1:16 Курс «Разработчик на Go» в SkillFactory.
3:34 Витамины: проблема состава. Минеральные комплексы. Токоферол.
4:33 Состав витаминов. Виды капсул. Желчные соли, кальций.
5:10 Биоэквивалентность и биодоступность. Витамин А, каротин, ретинол.
6:32 Витамины не повышают продолжительность жизни?
7:38 Смерть от витаминов? Влияние на организм. Отчёт токсикологического центра.
9:35 Витамин С не лечит? Простуда и Витамин Ц. ОРВИ, инфекция, пневмония.
12:46 Какие витамины принимать? Дефицит, микроэлементы, питание.
15:53 Подкасты и аудиоверсии выпусков СМТ! На сайте и др. платформах.
___________________________
Сотрудничество, партнёрство, предложения, реклама: 
sales@cmtscience.com 
Второй канал с доп. материалами и переводами:
http://www.youtube.com/c/НаучныйПодход 
Статьи, выпуски и новые материалы на сайте проекта:
http://cmtscience.ru
Мы ведём все соцсети:
https://vk.com/cavemanstech 
https://www.facebook.com/cmtsciencecom
https://www.instagram.com/cmtscience
https://t.me/cmtscience
https://twitter.com/cmtscience
https://www.tiktok.com/@cmtscience
Аудиоверсии роликов, подкасты и аудиостатьи проекта:
ЯндексМузыка (ЯндексПодкаст)
https://bit.ly/3jg6t7z
Google Podcasts
https://bit.ly/30m988e
iTunes
https://apple.co/30lT4Dp
Я (Борис Цацулин) в соцсетях. Пишите и добавляйтесь в друзья:
https://vk.com/tsatsan 
https://www.facebook.com/boris.tsatsulin
https://www.instagram.com/cmtscience
ССЫЛКИ НА ПЕРВОИСТОЧНИКИ в статье на сайте проекта:
https://cmtscience.ru/article/vitaminylechat-ili-kalechat-vitamin-s-i-prostuda-boris-otvechaet-5
#цацулин #борисцацулин #витамины #витаминс #побочныеэффекты #каротин #ретинол #здоровье #питание</t>
  </si>
  <si>
    <t>СЛОВО ГОДА! Фотосессии с PS5. Уволили за TikTok.  В США опять скупили всю туалетную бумагу || НБоД</t>
  </si>
  <si>
    <t>18M3S</t>
  </si>
  <si>
    <t>['this is хорошо', 'Стас Давыдов', 'и это хорошо', 'это хорошо', 'обзор видео', 'выпуск', 'новый', 'НОВЫЙ', 'новый выпуск', 'лучшее', 'за неделю', 'на ютубе', 'на youtube', 'реакция', 'РЕАКЦИЯ', 'смешное видео', 'приколы', 'угар', 'новости', 'НОВОСТИ', 'Новости', 'события', 'События', 'СОБЫТИЯ', 'this is horosho', 'стас давыдов', 'СЛОВО ГОДА', 'PS5', 'TikTok', 'США', 'пингвины', 'фотосесии', 'фотосессия', 'краска', 'краски', 'тикток']</t>
  </si>
  <si>
    <t>«Аналитик данных» в SkillFactory: https://clc.to/wJge4A
 + 5000 рублей на обучение по промокоду Стасик Карасик
📣 Оформить спонсорство: https://www.youtube.com/channel/UCPT9_sNLoBLjH1uea7zpVIA/join 
📣 Мерч: https://mamcupy.com/catalog/this-is-khorosho/ 
📣 Discord: https://discord.gg/E4jXY6G 
📣 Instagram: https://www.instagram.com/orangebrained/ 
📣 Tik-Tok: https://vm.tiktok.com/s6wvx8/ 
📣 По вопросам сотрудничества: business@vidoe.pro 
#Новости по таймкоду:
00:00 - Голубые пингвины стали родителями
00:53 - Оксфордский словарь не смог выбрать слово года
02:27 - Чёрная Пятница 
04:37 - Увольнение за tik-tok
07:29 - Паника PS5
10:02 - В США опять скупили всю туалетную бумагу
12:00 - Журналист попал на конференцию министров обороны
14:36 - «Архив интернета» начал сохранять Flash-анимацию и игры
Музыка взята c
https://player.epidemicsound.com/ 
Дополнительные звуки взяты с http://www.freesound.org</t>
  </si>
  <si>
    <t>https://www.youtube.com/watch?v=03a8X2B1D_k</t>
  </si>
  <si>
    <t>ЛЕДЯНОЙ ШТОРМ на Востоке России //ТАЙНАЯ ДОЧЬ ПУТИНА // ОТМЕНА Galaxy NOTE // Цена вакцины</t>
  </si>
  <si>
    <t>21M53S</t>
  </si>
  <si>
    <t>['Руслан Усачев', 'usachevshow', 'Руслан', 'Усачев', 'юмор', 'usachevtoday', 'новости россии', 'новости', 'россия', 'коронавирус в россии', 'россия 2020', 'Ледяной шторм', 'владивосток', 'остров русский', 'ледяной дождь', 'катаклизмы', 'шторм', 'катаклизмы 2020', 'дочь путина', 'проект', 'проект медиа', 'расследование путин', 'путин', 'третья дочь', 'дети путина', 'Galaxy Note', 'samsung', 'galaxy', 'русское по', 'предустановка приложений', 'закон', 'Спутник V', 'цена вакцины', 'вакцина от коронавируса', 'коронавирус', 'природные катаклизмы', 'новости сегодня']</t>
  </si>
  <si>
    <t>🔥 Черная пятница в Online-школе Contented: https://clc.to/Zl37Xg
55% скидка на обучение по промокоду USACHEV до 30.11
📰 Новости сегодня:
0:00 - Вступление #UsachevToday
0:14 - Закон о предустановке российского ПО на гаджеты
3:48 - Курс моушен-дизайна от Contented
5:15 - Тайная дочь Путина. Расследование Проект
7:20 - Коронавирус Today: вред от ношения маски и смертность в Росси
10:57 - Цена русской вакцины Спутник V
12:27 - Ледяной шторм в Приморье. Владивосток и Остров Русский
14:09 - Samsung отказались от Galaxy Note
16:46 - Реальные пацаны против зомби - трейлер фильма ТНТ
18:55 - Завтра Выспимся
19:30 - DOOM запустили
20:56 - Свежие анонсы 
👁‍🗨 ПОДПИСЫВАЙТЕСЬ НА СОЦИАЛЬНЫЕ СЕТИ
Telegram https://t.me/usachevruslan
Вконтакте  http://vk.com/UsachevRuslan
Instagram  http://instagram.com/UsachevRuslan
Twitter  http://twitter.com/RuslanUsachev
📧 ПОЧТА ДЛЯ СВЯЗИ:
UsachevShow@gmail.com</t>
  </si>
  <si>
    <t>https://www.youtube.com/watch?v=BRSkvdajNLk</t>
  </si>
  <si>
    <t>Вселенная нагревается и похожа на мозг? Астрообзор #68</t>
  </si>
  <si>
    <t>04m09</t>
  </si>
  <si>
    <t>['Космос', 'научпоп', 'вселенная', 'наука', 'астрономия', 'космос просто', 'space', 'science', 'astronomy', 'universe', 'cosmos', 'видео о космосе', 'глобальное потепление', 'вселенная нагревается', 'расширение вселенной', 'вселенная похожа на мозг', 'марс', 'марсоход', 'звуки космоса', 'астероид', 'аресибо', 'радиотелескоп', 'туманность', 'сверхновая', 'туманность голубое кольцо', 'млечный путь', 'столкновение галактики', 'андромеда', 'геркулес', 'геракл', 'кракен']</t>
  </si>
  <si>
    <t>Черная пятница в Online-школе Contented: https://clc.to/U7L48Q
55% скидка на курс Дизайн Интерактивных Медиа до 30.11 включительно по промокоду Космос Просто
Во вселенной происходит “Глобальное потепление”? Какова история столкновений нашей галактики. Раскрыта загадка туманности Голубое кольцо. Вселенная похожа на мозг? Это и многое другое в новом выпуске астрообзора.
По вопросам рекламы и сотрудничества prostokosmos@avtormedia.ru
Мой инстаграм: https://www.instagram.com/cosmos.prosto/
Поддержать проект “Космос просто”:
Patreon: https://www.patreon.com/cosmosprosto
Яндекс Деньги: https://money.yandex.ru/to/41001280047003
Donation Alerts: http://www.donationalerts.ru/r/endgvard
Paypal: https://www.paypal.me/cosmosprosto
Звуки межпланетного пространства:
https://soundcloud.com/nasa/perseverance-rover-sounds
Фильм о Пущинской обсерватории:
https://www.youtube.com/watch?v=ur_UmUc76vg
Источники: 
1. Вселенная нагревается
https://www.eurekalert.org/pub_releases/2020-11/kift-hot111320.php
https://iopscience.iop.org/article/10.3847/1538-4357/abb403
https://arxiv.org/pdf/2006.14650.pdf
https://climate.nasa.gov/vital-signs/global-temperature/
https://earthobservatory.nasa.gov/features/GlobalWarming/page2.php
http://hyperphysics.phy-astr.gsu.edu/hbase/quantum/comptint.html
https://radiopaedia.org/articles/compton-effect
2. Вселенная похожа на мозг?
https://www.eurekalert.org/pub_releases/2020-11/udb-dth111620.php
https://www.frontiersin.org/articles/10.3389/fphy.2020.525731/full
https://www.nature.com/scitable/blog/brain-metrics/are_there_really_as_many/
3. Панорама Кьюриосити
https://www.nasa.gov/feature/jpl/nasas-curiosity-takes-selfie-with-mary-anning-on-the-red-planet
4. Звуки космоса
https://www.nasa.gov/feature/jpl/hear-audio-from-nasas-perseverance-as-it-travels-through-deep-space
5. Астероид рядом с Землей
https://phys.org/news/2020-11-asteroid-vt4-skimmed-earth.html
6. Аресибо
https://www.space.com/arecibo-telescope-suffers-more-damage-cable-failure
https://www.space.com/arecibo-observatory-evaluating-serious-damage.html
https://www.nasa.gov/feature/nasa-statement-on-nsf-s-planned-controlled-decommissioning-of-arecibo-radio-telescope
7. История столкновений нашей галактики
https://phys.org/news/2020-11-family-tree-milky-deciphered.html
https://www.universetoday.com/21822/age-of-the-milky-way/
https://academic.oup.com/mnras/article/498/2/2472/5893320
https://phys.org/news/2020-11-astronomers-fossil-galaxy-deep-milky.html
https://www.universetoday.com/21822/age-of-the-milky-way/
8. Тайна туманности Голубое Кольцо
https://www.nasa.gov/feature/jpl/16-year-old-cosmic-mystery-solved-revealing-stellar-missing-link
https://www.nature.com/articles/s41586-020-2893-5
https://arxiv.org/pdf/2011.09589.pdf
https://phys.org/news/2020-11-mysterious-blue-nebula-scientists-fate.html</t>
  </si>
  <si>
    <t>Юрий Арабов: «Верхний слой бытия» #ещенепознер</t>
  </si>
  <si>
    <t>1H40M17S</t>
  </si>
  <si>
    <t>['ещенепознер', 'николай солодников', 'интервью', 'культура', 'политика', 'искусство', 'журналистика', 'что', 'послушать', 'мнения', 'разговоры', 'юрий арабов', 'арабов сокуров', 'александр сокуров', 'молох', 'мысленный волк', 'орлеан', 'юрьев день', 'кирилл серебренников', 'юрий арабов сценарист', 'вгик', 'гражданская оборона', 'pink floyd', 'beatles', 'советское кино', 'еще по одной', 'сценарное мастерство', 'как написать сценарий']</t>
  </si>
  <si>
    <t>Профессия «Data Scientist» в SkillFactory https://clc.to/EduhuQ -50% на Черную Пятницу + дополнительная скидка по промокоду Ещенепознер до 30.11.2020
Приготовьте кофе одним нажатием с кофемашиной Philips LatteGo серии 5400! Промокод «POZNER3000» на скидку 3000 руб. в интернет-магазине МВидео: https://bit.ly/35Aqh0W
Вступление Николая Солодникова: 
— Юрий Николаевич Арабов — новый герой #ещенепознер. Выдающийся сценарист, поэт, педагог. Его работы стали основой лучших фильмов Александра Сокурова, Кирилла Серебренникова, Александра Прошкина, Андрея Хржановского и многих других режиссёров. Блестящий интеллектуал. Свободный и независимый человек. Честь и радость жить с ним в одно время. 
Контекст выпуска — https://eshenepozner.ru/episodes/arabov
Благодарим культурный центр «ЗИЛ» за помощь в проведении съёмки https://zilcc.ru/
О чём этот выпуск: 
00:00 Тизер 
01:25 О Наталье Рязанцеве и Илье Авербахе 
03:28 «В моём поколении всё было дико. Мы как бы рок-н-рольщики»
03:48 «Я эту отраву слушаю с 1965 года»: о The Beatles и других любимых группах
06:25 «Рэп как музыку не воспринимаю. Ритм — первичная стихия»
07:42 Сольные альбомы Пола Маккартни 
10:55 О Pink Floyd 
13:01 Русский рок
14:55 «Я всеми пальцами за, чтобы вырубить на!»
15:40 «Инерционность — основа жизни»: о Кьеркегоре, авторском кино и биг-маках
20:03 «Я никогда не абсолютизировал воспоминания»
20:37 Лучшие советские фильмы
22:34 Настольный фильм для всех режиссёров и другие шедевры 
24:18 «Кем бы я был в собственных глазах, если бы не унижал наши картины?»
27:39 О родителях, ковиде и государстве
32:35 «Обезьяна, прыгающая вверх-вниз» — об искусстве после войны и развитии кино
37:23 «Всё будет то же самое» — что ждёт Россию в будущем
39:35 Знакомство с Александром Сокуровым, учёба во ВГИКе и «Одинокий голос человека»
45:09 «Каждый в молодости считает, что он гений» — о том, как Арабов нашёл с Сокуровым точки соприкосновения
50:43 Рубрика «Мераб Мамардашвили»
52:12 Как строилась работа тандема Сокуров-Арабов и фильм Арабова, который пока нельзя посмотреть
56:12 «Надувались иначе, чем надуваются сейчас» — реакция киносообщества на «Одинокий голос человека»
56:50 Ещё о Мамардашвили, сломе эпох и композиторах
1:07:05 «Многому кирдык из того, в чём мы жили»
1:08:55 «Мы — белый вороны, дутые величины, да и вообще неизвестно кто»
1:10:15 «Ну, какой я крутой?»
1:12:05 «Я сталкивался с реальным чудом. Оно существует» — о чуде, церкви и Боге
1:24:53 «Моя позиция: нужно всё знать, всё понимать и оставаться самим собой»
1:26:33 О литературных первоисточниках в сценариях 
1:27:52  «А давай сделаем картину про Гитлера» — о «Молохе» и при чём тут Тарантино
1:34:51 Что будет после смерти
Мы на связи:
Сайт https://www.eshenepozner.ru
Приложение для iOS https://apple.co/3bRhOH8
Приложение для Android https://bit.ly/2wO3uQN
ВК https://vk.com/eshenepozner 
FB https://facebook.com/eshenepozner 
Instagram https://www.instagram.com/solodnikovnn
Telegram https://t.me/eshenepozner
Подкаст http://bit.ly/ENPPodcast</t>
  </si>
  <si>
    <t>KATZ.NEWS. 27 ноября: Лавров в Минске / Признание Карабаха / Право на оффлайн</t>
  </si>
  <si>
    <t>16M25S</t>
  </si>
  <si>
    <t>['Кац', 'Максим Кац', 'Макс Кац', 'Лавров Минск', 'Лавров Лукашенко', 'встреча Лаврова с Лукашенко', 'Беларусь и Россия', 'кто победил в Беларуси', 'признание нагорного карабаха', 'франция и карабах', 'удалённая работа', 'закон об удалённой работе', 'отдых на удалёнке', 'запрет однополых браков', 'Однополые браки', 'самоцензура россиян', 'о чем боятся шутить', 'россияне о политике', 'иноагенты', 'кто такие иноагенты', 'инагенты', 'мёртвые пользователи вконтакте', 'утренние новости', 'Шушары', 'KATZ NEWS', '27 ноября']</t>
  </si>
  <si>
    <t>Доброе утро! Сегодня расскажу о встрече Лаврова с Лукашенко в Минске, сенате Франции и Нагорном Карабахе, законопроекте по удалёнке, однополых браках, самоцензуре россиян, иноагентах, Вконтакте, Шушарах, пропаганде, а также о том, за чем следить 27 ноября.
-= Реклама =-
Профессия «Data Scientist» в SkillFactory: https://clc.to/y87WOw
-50% на Черную Пятницу + дополнительная скидка по промокоду Максим Кац до 30.11
_________________________
Оформить спонсорство: https://www.youtube.com/channel/UCUGfDbfRIx51kJGGHIFo8Rw/join
Купить книгу «100 советов мэру»: https://shop.city4people.ru/
Подкаст: https://katz.buzzsprout.com (а также на всех популярных платформах)
Подписывайтесь на мои социальные сети:
Твиттер: 
https://twitter.com/max_katz
Телеграм-канал: 
https://teleg.run/maximkatz
Инстаграм: 
https://www.instagram.com/maxim_katz/
Группа в ВК: 
https://vk.com/maximkatz
Фейсбук: 
https://www.facebook.com/katz.max/
По вопросам рекламы пишите на maxkatz@avtormedia.ru
#KATZNEWS #новостиОтКаца #МаксимКац
0:00 ИНТРО
0:05 ЛАВРОВ В МИНСКЕ
3:20 ПРИЗНАНИЕ КАРАБАХА
5:56 УДАЛЕНКА БЕЗ ПРАВА НА ОФФЛАЙН
6:57 ОДНОПОЛЫЕ БРАКИ ПОД ЗАПРЕТОМ
8:48 САМОЦЕНЗУРА
10:24 ИНОАГЕНТЫ
12:01 ВКОНТАКТЕ ОПОВЕСТИТ О СМЕРТИ ПОЛЬЗОВАТЕЛЕЙ
13:00 БАЗОВЫЕ ЖЕЛАНИЯ
13:52 ПРОПАГАНДА
16:00 ЗА ЧЕМ СЛЕДИМ 27 НОЯБРЯ</t>
  </si>
  <si>
    <t>https://www.youtube.com/watch?v=q-PMWf0Tp94</t>
  </si>
  <si>
    <t>Кино Огонь</t>
  </si>
  <si>
    <t>ГЛАВНЫЕ СЕРИАЛЫ ЗИМЫ 2020-2021</t>
  </si>
  <si>
    <t>['Кино', 'Огонь', 'КиноОгонь', 'Фильмы', 'сериалы', 'сериалы 2020', 'сериалы 2021', 'новые сериалы', 'что посмотреть', 'подборка', 'сериалы зимы', 'какие выходят сериалы', 'новинка', 'нетфликс', 'hbo', 'showtime', 'главные сериалы зимы', 'ваша честь', 'флэш', 'ходячие мертвецы', 'бриджертоны', 'противостояние', 'стража', 'вандавижен', 'вандавижн', 'дисней', 'хороший сериал']</t>
  </si>
  <si>
    <t>Черная пятница в Online-школе дизайна Contented: 
https://clc.to/7qPzYA
55% скидка на обучение UX -дизайну до 30.11 по промокоду ОГОНЬ
--------------
Бам-бам-бам, зима стучится! Мы решили попробовать что-то новое (а на самом деле хорошо забытое старое) и сделать гид по всем самым заметным сериальным премьерам зимы ❄ Все ведь хотят заглянуть немного в будущее и узнать, что нас ждёт впереди? 🔮Владимир спешит рассказать вам, что грядет вплоть до 28 февраля!
--------------
Наши подкасты - @Кино Огонь Подкасты 
В iTunes - https://itunes.apple.com/ru/podcast/кино-огонь/id1247290527
На SoundCloud - https://soundcloud.com/kinoogon
-------------- 
Наш второй канал - @ПОЖАРНАЯ КОМАНДА 
Группа ВК - https://vk.com/kinoogon
Инстаграм - https://www.instagram.com/kinoogon/
Твиттер - https://twitter.com/kinoogon
Фейсбук - https://www.facebook.com/kinoogon
-------
Музыка:
Marin Hoxha, Ane Flem - Dreamer
Daniel Pemberton - Growing Up Londinium
Daniel Pemberton - Set it up</t>
  </si>
  <si>
    <t>ОГОНЬ</t>
  </si>
  <si>
    <t>https://www.youtube.com/watch?v=qLBtzdBUTwg</t>
  </si>
  <si>
    <t>88; ЛУЧШИЙ СЮРПРИЗ НА ДЕНЬ РОЖДЕНИЯ!</t>
  </si>
  <si>
    <t>31M39S</t>
  </si>
  <si>
    <t>13m27</t>
  </si>
  <si>
    <t>черная пятница в оnline-школе дизайна Сontented: https://clc.to/aRdK2w
55% скидка на обучение графическому дизайну по промокоду SEVENTEENINE до 30.11
___________________________________
inst
https://www.instagram.com/basechkaa/
https://www.instagram.com/larkicheva
___________________________________
предложения о сотрудничестве
basistayam@gmail.com 
видео спонсировано 
Online-школой дизайна Contented
скидка ~40€ на аренду квартиры 
https://abnb.me/e/KHqc9Rfh6Y
//adobe premiere
//sony a5100</t>
  </si>
  <si>
    <t>https://www.youtube.com/watch?v=UiPslCrnfz4</t>
  </si>
  <si>
    <t>РЕАЛИЗУЮСЬ КАК МАТЬ В SIMS 4</t>
  </si>
  <si>
    <t>16M46S</t>
  </si>
  <si>
    <t>['sims 4', 'conservi', 'игры']</t>
  </si>
  <si>
    <t>Черная пятница в Online-школе дизайна Contented: https://clc.to/0I2uag
55% скидка на курс по Графическому Дизайну по промокоду CONSERVI  до 30.11 включительно
Иногда очень хочется детей. Пытаюсь реализовать свою мечту в жизнь в симс, но получается не очень :))))
Ссылки на меня:
 инстагрэм https://www.instagram.com/conservi/
 паблик вконтэкте https://vk.com/conservishit
 пэтрион если вам не нужны деньги https://www.patreon.com/conservi</t>
  </si>
  <si>
    <t>https://www.youtube.com/watch?v=0gZP7kcsmwE</t>
  </si>
  <si>
    <t>Карточный домик Дональда Трампа</t>
  </si>
  <si>
    <t>17M55S</t>
  </si>
  <si>
    <t>['профайлинг', 'mental', 'ментал', 'mental tv', 'ментал тв', 'психологический анализ', 'дональд трамп', 'трамп', 'трамп байден', 'дональд трамп разбор', 'трамп разбор', 'трамп рукопожатие', 'трамп остается президентом', 'выборы в сша', 'трамп и байден 2020', 'сша', 'анализ поведения трампа', 'разбор трампа', 'трамп ментал', 'трамп ментал тв', 'трамп мастер иронии', 'президент сша', 'выборы в сша как проходят', 'сша выборы президента', 'выборы президента сша', 'выборы в сша 2020', 'выборы в сша трамп', 'байден трамп']</t>
  </si>
  <si>
    <t>Курс по «Data Science» в SkillFactory: https://clc.to/rMH5Aw
50% скидки на обучение по промокоду MENTAL (до 30.11.2020)
Как Дональд Трамп стал президентом, если даже создатели симпсонов шутили, когда предсказывали его правление? Как он ведёт себя со своими оппонентами? Как он воздействует на публику? Какие психологические приёмы использует? Почему он так любит сниматься в кино и почему он в итоге проиграл выборы? 
Коммерческие предложения и сотрудничество: mentalroom.tv@gmail.com
Подробнее про рукопожатия Трампа: https://youtu.be/UBH_YrmTn0U
Мой INSTAGRAM: https://www.instagram.com/sergey_bubovich/
Группа ВК: https://vk.com/mental_tv
Telegram: https://tele.click/mentalroom
Сайт проекта: http://mentalroom.ru/
#mental #mentaltv #ментал #менталтв #трамп #дональдтрамп #трампбайден #выборысша</t>
  </si>
  <si>
    <t>https://www.youtube.com/watch?v=2hFJnXrshLY</t>
  </si>
  <si>
    <t>Эволюция Source 2 / CS:GO от создателей Крайзиса / Донат от Гейба Ньюэлла - Выпускаем пар #2</t>
  </si>
  <si>
    <t>7M38S</t>
  </si>
  <si>
    <t>01m03</t>
  </si>
  <si>
    <t>['gabe follower', 'гейб фолловер', 'гейб ньюэлл', 'cs go', 'кс го', 'valve', 'валв', 'source 2', 'сорс 2', 'gabefollower', "garry's mod", 'gmod', 'sandbox', 'сэндбокс', 's&amp;box', 'гаррис мод', 'обнова', "Garry's Mod 2", 'gmod 2', 'Эволюция Source 2 / CS:GO от создателей Крайзиса / Донат от Гейба Ньюэлла - Выпускаем пар #2', 'конкурент CS:GO']</t>
  </si>
  <si>
    <t>Разработчик игр на Unity - https://clc.to/mefP_g
- 50% в Скилфэктори +5000 руб в подарок на обучение по промокоду “Gabe Follower” до 30.11.
Сегодня мы выпускаем пар на тему: обновления и нововведения в s&amp;box (духовный наследник гаррис мод на сорс 2) / процедурная генерация уровней в редакторе карт для source 2 / конкурент кс го от создателей Crysis / конфликт игрока со сценаристом из Valve и многое другое / Gabe Follower
Блог пост S&amp;Box - https://sbox.facepunch.com/news/laying-foundations
Ремейк Half-Life 2 - https://80.lv/articles/recreating-the-trainstation-plaza-from-half-life-2-in-ue4/
🍆 Twitch стримы - https://twitch.tv/gabefollower
🍆 Я в ВК - https://vk.com/neimko
🍆 Телега - https://gabefollower.ru/telegram
🍆 Инстаграм - https://www.instagram.com/gabefollower
0:00 - Вступление
0:16 - Новости S&amp;Box
1:09 - Skillfactory
2:06 - Процедурная генерация уровней на Source 2
3:00 - Конкурент CS:GO от Crytek
3:31 - Осенняя распродажа в Steam
3:42 - Конфликт Шона Ванамана в Dota 2
4:36 - Трейлер Insertion 2
5:01 - Приколы на сайте Valve
5:29 - Ремейк Half-Life 2 на Unreal Engine 4
5:58 - Half-Life: Alyx не станет игрой года
6:17 - Гнома отправили в космос
6:36 - Поддержка контроллера от PS5
7:07 - Завершение
Music: Jim Yosef - Imagine
NCS: https://youtube.com/NoCopyrightSounds
#csgo #ксго #игры #gabefollower #гейбфолловер #cs #кс #новости #valve #source2</t>
  </si>
  <si>
    <t>https://www.youtube.com/watch?v=z_NWpLQQ6aI</t>
  </si>
  <si>
    <t>Югославия: южнославянский национализм, марсельское убийство, геноцид сербов. (Redroom // XX век)</t>
  </si>
  <si>
    <t>26M38S</t>
  </si>
  <si>
    <t>00m16</t>
  </si>
  <si>
    <t>['югославия', 'история югославии', 'югославия в xx веке', 'королевство югославия', 'марсельское убийство', 'геноцид сербов', 'режим усташей', 'анте павелич', 'усташи в хорватии', 'хорватия', 'сербия', 'история хорватии', 'история сербии', 'косово', 'война', 'балканы', 'война в югославии', 'славяне', 'южные славяне', 'усташи', 'вторая мировая война', 'павелич', 'нацизм', 'сербы', 'четники', 'сербские четники', 'история', 'национализм', 'геноцид', 'гражданская война', 'македония', 'босния герцеговина', 'редрум', 'ред рум', 'redroom', 'редрум история', 'red room']</t>
  </si>
  <si>
    <t>Черная Пятница в Скилфэктори: https://clc.to/35PfkQ
-50% на обучение + 5000 рублей в подарок по  промокоду Red Room (до 30.11.2020)
История Югославии - увлекательнейшая тема хотя бы просто потому что за свою короткую, менее, чем вековую историю эта страна успела побывать королевством, россыпью коллаборционистских государств-марионеток Третьего Рейха и коммунистической федеративной республикой с одним из самых нетипичных диктаторов среди всех стран социалистического блока - Тито Брозом. И все только для того, чтобы в итоге опять развалиться на множество стран, у которых, строго говоря, дела идут не то что бы слишком хорошо.
Сегодня, однако, речь пойдет не об этом, а о том, как создавалась Югославия, почему национальный вопрос в едином государстве южных славян стал настолько ключевым, что даже местные коммунисты выступали в поддержку сохранения национальной идентичности, в чем заключался конфлит сербов с хорватами и о том, что эта история - стопроцентно отличный вариант для очередной игры серии про ассасинов. Серьезно, число тайных и не очень обществ и движений в королевстве Югославия (или королевстве сербов, хорватов и словенцев) на квадратный метр зашкаливало, да еще и на любой вкус - националистских, не-националистских, монархических, фашистских, коммунистических, сербских, хорватских - что мы не могли не уделить им внимание, тем более, что им была отведена важная роль в истории Югославии.
Да и сама Югославия оказалась в самом центре событий, захлебнувших Европу в первой половине 20-го века, что впрочем, не удивительно - в конце-концов, обе Мировые войны начинались на Балканах. Но если убийство эрцгерцога Фердинанда помнят все, то сравнимое с ним (а по степени загадочности - еще и с убийством Кеннеди), марсельское убийство часто забывают, хотя эта страница югославской истории для остальной Европы тоже была крайне значимой. Да и для самой Югославии,  превратившейся в огромное поле боя партизанской войны между самыми различными силами, вроде красных партизан, четников и фашистского режима усташей в Хорватии под руководством Анте Павелича, ответственного за геноцид сербов, цыган и евреев.
В общем, желаем приятного просмотра всем, кому интересна полная драмы история, как славяне на юге Европы ковали свое государство и к чему это привело. 
У нас, кстати, последние дни бешеных скидок на мерч:  https://mamcupy.com/catalog/redroom/
Ссылки:
Подписывайтесь на инстаграм - https://www.instagram.com/egor_redroom/
Patreon для поддержки канала - https://www.patreon.com/redroomlimb
Следить за роликами в вк - https://vk.com/redroom_video
Купить мерч - https://mamcupy.com/catalog/redroom/
Ведущий: Егор Зырянов
Сценарий: Егор Зырянов
Фактчек: Сергей Байгушев
Режиссер монтажа, оператор, художник анимации - Алёна Пашко
Монтаж: Илья кармазинский
Дизайн и анимация персонажей - Юлия Солуданова 
Фирменные треки: Александр Zender (http://alexzender.tilda.ws/)
Использованы фильмы:
Андерграунд
Время цыган
Терминал
Полковник Редль
Утиный суп
Евротрип
Мстители: эра Альтрона
Бал вампиров
#югославия #геноцидсербов #история</t>
  </si>
  <si>
    <t>https://www.youtube.com/watch?v=EBOcqomwPXc</t>
  </si>
  <si>
    <t>В шлеме</t>
  </si>
  <si>
    <t>10 Ошибок при выборе мото экипировки</t>
  </si>
  <si>
    <t>13M31S</t>
  </si>
  <si>
    <t>['мото', 'мотоциклы', 'экипировка', 'защита', 'обзор', 'в шлеме', 'шлем', 'ошибки']</t>
  </si>
  <si>
    <t>Курс «Разработчик на Python» в SkillFactory: https://clc.to/qUgLZw 
Скидка 55% по промокоду VSHLEME до 30.11.2020
В этом выпуске я собрал десяток наиболее популярных ошибок при покупке мото экипировки, которые совершал я, а также мои знакомые. Расскажу всё на примерах... благо экипа за 16 лет езды на мотоцикле накопилось изрядно ))
► Наша Инста:
Сергей Ланкарра: https://www.instagram.com/s_lankarra/
Андрей Гав: https://www.instagram.com/gav_an/
✅Стать любимым спонсором канала  "В шлеме":
►https://www.youtube.com/channel/UCT09PL3tcSJOSyYQwdDRoZA/join
-----------------------------------
★ Футболки "В шлеме": https://www.vshleme.com/
★ Наша мотошкола "В шлеме": http://vshleme-school.com/ https://www.instagram.com/vshlemeschool/   https://www.facebook.com/groups/185116528679256/
https://vk.com/vshleme_school
★ Наше СТО "В шлеме": http://vshleme-mechanics.com/
https://instagram.com/vshlememechanics
★ Телеграм канал: https://telegram.me/gavlife
-----------------------------------
Реклама и сотрудничество - https://vk.com/gav_l_s или на почту lavarsavoja@gmail.com
-----------------------------------</t>
  </si>
  <si>
    <t>VSHLEME</t>
  </si>
  <si>
    <t>Игорь Линк</t>
  </si>
  <si>
    <t>КУПИЛ "НЕУДАЧНУЮ" PS5 ЗА 90.000</t>
  </si>
  <si>
    <t>16M43S</t>
  </si>
  <si>
    <t>['ps5', 'игорь линк', 'itpedia', 'логвинов', 'playstation 5', 'обзор', 'распаковка', 'тесты', 'dualsense', 'сравнение', 'xbox series x', 'sony']</t>
  </si>
  <si>
    <t>-50% в Скилфэктори + 5000 рублей на курс «Python для веб-разработки» https://clc.to/KiysBQ
Я в ВК: https://vk.com/tokach
Я в инсте: https://instagram.com/link_huink</t>
  </si>
  <si>
    <t>https://www.youtube.com/watch?v=NCRHsQbuO98</t>
  </si>
  <si>
    <t>ОБЗОР НА ВИКТОРА БЛУДА</t>
  </si>
  <si>
    <t>1H33M17S</t>
  </si>
  <si>
    <t>06m59</t>
  </si>
  <si>
    <t>['виктор блуд', 'блуд', 'обзор', 'гога тупурия', 'ОБЗОР НА ВИКТОРА БЛУДА', 'ОБЗОР НА', 'ВИКТОРА БЛУДА', 'семья', 'дочка', 'гога', 'силовые', 'становая тяга', 'брусья', 'подтягивания', 'питание', 'завтрак', 'ответы на вопросы', 'ВИКТОРА', 'БЛУДА', 'СПОРТ', 'ссш', 'гири', 'силачи старой школы', 'гиревой спорт']</t>
  </si>
  <si>
    <t>Курс «Разработчик на Python» https://clc.to/U_V8_A
Скидка 55% по промокоду Blud300 до 30.11.2020
—————
►Забугорный канал - https://clck.ru/SCkzV
►Тренируйся вместе со мной  - https://blud.info/
►Скидка на спортпит по промокоду "BLUD" по ссылке
https://bit.ly/3il2JQF
►Сотрудничество - blud.manager@gmail.com
---------------------------------------
Салют! С Вами Виктор Блуд и сегодня у меня для Вас подарок в виде полуторачасового обзора на меня. Как проходит моё утро? Какие у меня силовые на сегодняшний день? Сможет ли порвать колоду карт? Смотрите видео до конца и узнаете. Приятного просмотра. 
#ВикторБлуд #обзор #гога
ОБЗОР НА ВИКТОРА БЛУДА
————————————————————
►ГОГА - https://instagram.com/goga_tupuriya?igshid=wvppd3j988ny
►КАТЯ - https://instagram.com/avrora1312?igshid=1dxas0q1duwzu
►ЦЫКЛОН - https://instagram.com/cyclone_bl?igshid=1gb6afwwj3328
————————
Ссылки на мои соц сети:
►Нева 33 - https://neva33.com/
►Тик-ток - https://vm.tiktok.com/uyrWAq/
►Инстаграм - https://www.instagram.com/victorblud
►Телеграм - https://teleg.run/victorblud
►ВК - https://vk.com/victorblud
►Фейсбук - https://www.facebook.com/v1ctorblud/
►На зубочистки-5536910011007509
►Магазин - https://www.instagram.com/v.bludshop/
►Сайт магазина -  http://blud.shop/blud
►Спасибо Гио Пике за его творчество https://www.instagram.com/komicrime_official/?hl=ru</t>
  </si>
  <si>
    <t>Blud300</t>
  </si>
  <si>
    <t>⚡ УСКОРЯЕМ PYTHON в 20 РАЗ! | Новый способ :3</t>
  </si>
  <si>
    <t>December</t>
  </si>
  <si>
    <t>10M36S</t>
  </si>
  <si>
    <t>02m34</t>
  </si>
  <si>
    <t>['python', 'пайтон', 'уроки для новичков', 'ускорение кода', 'pypy', 'как устроен python', 'python за час', 'python с нуля', 'rpython', 'оптимизация', 'скорость', 'как писать код', 'очень быстрый python', 'хауди хо']</t>
  </si>
  <si>
    <t>Рабочий способ как ускорить любой Python код вплоть до 20 раз!
Даже быстрее, чем C ⚡.
🚀 Профессия «Системный администратор» в SkillFactory: https://clc.to/L-9YYg
===
50% скидки на обучение по промокоду Хауди Хо (до 10.12.2020)
🆇 Ссылки из видео 🆇
1) PyPy - https://www.pypy.org/
2) PyPy Advanced Download - https://www.pypy.org/download_advanced.html
3) R 3.6.3 - https://cran.r-project.org/bin/windows/base/old/3.6.3/
4) Rtools 35 - https://cran.r-project.org/bin/windows/Rtools/history.html
5) RStudio - https://rstudio.com/
6) rPython-win - https://github.com/cjgb/rPython-win
7) Python 2.7 - https://www.python.org/downloads/release/python-2718/
8) MSVC версии 14 - https://visualstudio.microsoft.com/ru/downloads/
🔵 Наш TELEGRAM: https://t.me/howdyho_official
Наш ВК: https://www.vk.com/howdyho_net
Сотрудничество https://vk.com/topic-84392011_33285530
💗 Музыка предоставлена YouTube Audio Library.</t>
  </si>
  <si>
    <t>https://www.youtube.com/watch?v=PZx9tKprL-M</t>
  </si>
  <si>
    <t>Arkadiy Gershman</t>
  </si>
  <si>
    <t>Кострома: спасение вокзала, Ленин, сыр и чебуреки</t>
  </si>
  <si>
    <t>47M46S</t>
  </si>
  <si>
    <t>01m38</t>
  </si>
  <si>
    <t>['Кострома', 'РЖД', 'ласточка', 'вокзал', 'активисты', 'история', 'архитектура', 'памятники', 'деревья', 'кремль', 'Ленин', 'храм', 'торговые ряды', 'центр', 'бар', 'квартира', 'дизайн', 'улицы', 'Сусанин', 'сковорода', 'дороги', 'монастырь', 'фонари', 'воркшоп', 'снег', 'парк', 'новый район', 'поезд', 'Кремль', 'новодел', 'машины', 'свет']</t>
  </si>
  <si>
    <t>Профессия UX — дизайнер в онлайн-школе дизайна Contented Contented
https://clc.to/b_xmiA — 40% по промокоду ГЕРШМАН до 7.12
Кострома — древний и приятный город, где смогли сохранить историческую среду без человейников и капрома. Здесь одни из самых больших торговых рядов в России, а рядом с ними даже пытаются частично воссоздать утраченные виды и образы, сейчас как раз идёт восстановления храмов Кремля под строгим взглядом Ленина. Другие современные вмешательства хорошо знакомы многим из вас: заборы, лёд с песком и проблемы ЖКХ.
Вторая часть ролика посвящена старому жд вокзалу, который работал до середины 20 века, после чего появилась «Кострома-новая». Здание 19 века сейчас законсервировано, но потихоньку разваливается. Активисты и жители пытаются спасти его, тут даже смогли получить Президентский грант на изучение старого здания, опросы и вовлечение жителей. Уже после моего отъезда появилась информация, что покупатель нашёлся — надеюсь труды архитекторов, исследователей и жителей оценят и примут в работу.
Бонус: чебуречная и сырная биржа!
Ролик из Ярославля, спасение Красного перекопа и золотое кольцо: https://youtu.be/11MXMscCuJY
По вопросам сотрудничества: gershmanarkadiy@gmail.com
Поддержать автора:
С банковский карты через Я.Деньги: https://money.yandex.ru/to/410011269417398
Спонсорство Ютуба: https://www.youtube.com/arkadiygershman/join
Телеграм: https://telegram.me/gre4ark
ВК: http://vk.com/gre4ark
ФБ: https://www.facebook.com/gre4ark
Твиттер: https://twitter.com/arkadiygershman
Инстаграм: http://instagram.com/gre4ark
Блог с текстовыми постами: https://gre4ark.livejournal.com
Таймкоды:
00:00 Мы в Костроме!
01:12 Площадь Сусанина, она же сковорода, дороги и классная каланча 
07:52 Охрана памятников
08:51 Восстановление Кремля
11:39 Ленин
12:50 Центральный парк и борьба за деревья
15:03 Новые деревья
16:27 Проблема заборов
18:41 Здоров Кострома
19:07 Торговые ряды
20:32 Что делать в Костроме
21:14 Уборка снега: песок и крошка
22:31 Разрушение памятников
24:21 Утки и терема 
25:26 Проблема дорог и туризма
27:50 Самый старых храм Костромы
28:40 Новые фонари, освещение зимой и влияние на архитектуру
30:39 Старый жд вокзал на Московской улице
34:55 Развалины вокзала
36:46 Проблема скуки и упадок района
40:12 Вокзал как новый центр
40:43 Вовлечение жителей
41:46 Классная квартира в центре, интерьер и дизайн
Меня зовут Аркадий Гершман, последние шесть лет я пропагандирую здоровое отношение к городу (гуглить Город для людей). Если по-простому, то я урбанист с нездоровой любовью к транспорту. Я не архитектор, поэтому не расскажу про выбор материалов или разные стили архитектуры, зато расскажу про правильную градостроительную политику, как прокладывать трамвай, какой должна быть улица и как сделать парк без наркоманов и алкоголиков.</t>
  </si>
  <si>
    <t>ГЕРШМАН</t>
  </si>
  <si>
    <t>07.12.2020</t>
  </si>
  <si>
    <t>https://www.youtube.com/watch?v=5GQCj8jZWCU</t>
  </si>
  <si>
    <t>ЭПИЗОДЫ</t>
  </si>
  <si>
    <t>Что именно УИЛЛОУБИ написал МИЛДРЕД и ДИКСОНУ?! | скрытый смысл фильма ТРИ БИЛБОРДА | кинообзор СПГС</t>
  </si>
  <si>
    <t>00m22</t>
  </si>
  <si>
    <t>['три билборда', 'три билборда на границе эббинга миссури', 'фильм', 'фильмы', 'кино', 'синдром поиска глубинного смысла', 'спгс', 'обзор фильма', 'скрытый смысл', 'смысл фильма', 'кинокритика', 'оскар', 'вуди харрельсон', 'сэм рокуэлл']</t>
  </si>
  <si>
    <t>Профессия Data Scientist в SkillFactory:
https://clc.to/idlEQg
45 % скидки по промокоду Эпизоды до 01.01.2021
Если бы не конъюнктура, премию "Оскар" в главной номинации в 2018 году выиграла бы не "Форма воды" Гильермо дель Торо, а "Три билборда на границе Эббинга, Миссури" (2017) Мартина Макдонаха с Фрэнсис Макдорманд, Вуди Харрельсоном и Сэмом Рокуэллом в главных ролях. Это, действительно, одна из самых грамотно написанных драм последнего времени, нетривиально разбирающая такие проблемы, как влияние вторжения США в Ирак на образ жизни и рост преступности в самой Америке, предвзятое отношение чернокожих к местной полиции и дискредитацию института церкви (то есть о том, за что другие фильмы получают заветную статуэтку). Удивительным образом ни многие блогеры, типа @Скандально Неизвестная Сценаристка, ни члены Американской Киноакадемии не увидели того, что лежало у них прямо под носом!
00:00 начало выпуска
00:22 реклама
03:01 вступление
04:35 начало разбора
04:55 самое популярное мнение о смысле "Трёх билбордов"
05:18 что в фильме указывает на то, что он об опасности насилия
08:42 почему "Три билборда", на самом деле, не о насилии
10:32 реальные причины, побудившие Милдред установить билборды
15:47 почему "Три билборда" не о старании
17:03 самая важная сцена фильма для понимания его смысла
20:13 в чем неправа Милдред
22:15 о чём "Три билборда"
23:24 конец разбора
СПГС - новый проект от создателей веб-сериала "Меня зовут Ally". Мы попробовали объединить форматы веб-сериала и кинообзора. В центре истории сценарист-неудачник, которому нормально жить мешают его знания о кинематографе и желание козырнуть ими. Каждый эпизод посвящён разбору одного культового фильма, истинный смысл которого большинство людей, как нам кажется, понимают неправильно.
Наше сообщество vkontakte - https://vk.com/sosmall
Наш Instagram - https://www.instagram.com/episodesfilm/</t>
  </si>
  <si>
    <t>Эпизоды</t>
  </si>
  <si>
    <t>01.01.2021</t>
  </si>
  <si>
    <t>Акции Tesla упадут? | Первые фото новой Lada Niva | Цены Hyundai Palisade в России</t>
  </si>
  <si>
    <t>38M52S</t>
  </si>
  <si>
    <t>09m21</t>
  </si>
  <si>
    <t>['Асафьев', 'Стас', 'Автопрагмат', 'Автоновости', 'Новости', 'Выездная диагностика', 'Автопродбор', 'Lada Niva', 'Лада нива', 'Toyota RAV4', 'Тойота рав4', 'Great Wall', 'Электрокар', 'Электромобиль', 'Volkswagen', 'Фольксваген', 'Ауди', 'Audi', 'VAG', 'Tiguan', 'Тигуан новый', 'Porsche', '911', 'Порше', 'Opel', 'Опель', 'Toyota Land Cruiser', 'Тойота Ленд Крузер прадо', 'Hyundai Palisade', 'Хендай палисад', 'Tesla', 'Тесла', 'Илон Маск', 'Mercedes-Benz S-класс', 'Мерседес Бенц', 'Q7', 'rs3', 'АвтоВАЗ', 'Веста', 'Vesta', 'китайские авто', 'Кама 1', 'Skoda', 'Seat', 'А3', 'RSQ8', 'RS6', 'RS7', 'Renault', 'Рено']</t>
  </si>
  <si>
    <t>Курс «Тестировщик с автоматизацией на Java» в SkillFactory: https://clc.to/K2VgDA
-45% по промокоду Асафьев  до 30.12
_____
Мой инстаграм — https://www.instagram.com/asafevstas/
_____
Таймкоды: 
00:00 «Бурят» сменил «Банкетного»
07:16 Появилось первое фото новой Lada Niva с внешностью Toyota RAV4 + Новую «Ниву» снова сфотографировали: теперь сзади
09:21 Как вкатиться в IT? 
11:21 Пикап Great Wall провалил африканский краш-тест. 
13:04  Названа дата премьеры недорогого россиийского электрокроссовера «Кама-1»
15:21 Затонувший автовоз распилили гигантской пилой вместе с машинами. Фото
16:22 Volkswagen объявил о полном уходе из автоспорта + Audi покидает Формулу-Е и DTM, но заявляется на Дакар и Ле-Ман
19:13 Audi рассказала о новинках для России в 2021 году
19:54 Новый Volkswagen Tiguan для России: что изменилось
22:15 Porsche приступила к тестам «высокой» версии спорткара 911
23:45 Opel представил обновленный логотип
25:25 Toyota Land Cruiser может сменить поколение уже в апреле
27:59 Hyundai назвал цены на флагманский кроссовер Palisade
29:45 В Европу впервые пришло судно с 5 тысячами «китайских» Tesla + Илон Маск предупредил о возможном резком падении акций Tesla
32:48 Сколько машин в минуту выпускают Toyota, Volkswagen и другие компании — рейтинг 
35:13 В России уже предлагают купить новые Mercedes-Benz S-класса. Очень дорого
36:04 Послевкусие 
_____
Предложить авто на обзор — https://forms.gle/ffDAsTSahBjR3Koy9 
_____
ПО ВОПРОСАМ РАЗМЕЩЕНИЯ РЕКЛАМЫ — reklama@autopragmat.ru
_____
Автоподбор в Москве и Московской области:
Тел. +7 (495) 120-17-38
Email: asafev.zakaz@mail.ru
Автоподбор в Санкт-Петербурге и области
Тел. +7(960)239-26-27
VK — http://vk.com/id4076586
______
Компания «Автопрагмат» осуществляет полный спектр услуг по автоподбору: выездная диагностика, специалист на день, подбор авто под ключ. 
Предоставляем юридическую гарантию и берем на себя полное сопровождение клиента на всех этапах подбора. 
Диагностика при автоподборе включает в себя:
Проверку автомобиля на юридическую чистоту по всем доступным базам;
Подтверждение сервисной истории автомобиля;
Проверку кузова и ЛКП на предмет дефектов и качество ремонта;
Проверку всех маркировок и VIN-номеров;
Проверку комплектности автомобиля; 
Компьютерную диагностику, включающую в себя проверку пробега, КПП/ДВС/SRS и общий компьютерный опрос всех ЭБУ. 
Тест-драйв рассматриваемого автомобиля для выявления отклонений в работе рулевого управления, КПП/ДВС, подвески
Анализ обоснованности стоимости автомобиля
Связаться с нами:
Паблик ВК: https://vk.com/autopragmat
Инстаграм: https://www.instagram.com/autopragmat/
Сайт: http://www.autopragmat.ru</t>
  </si>
  <si>
    <t>30.12.2020</t>
  </si>
  <si>
    <t>KATZ.NEWS. 8 декабря: Беларусы США / Тунеядство 2.0 / Белорусские креветки / Самосвалошеринг</t>
  </si>
  <si>
    <t>20M39S</t>
  </si>
  <si>
    <t>06m53</t>
  </si>
  <si>
    <t>['Кац', 'Максим Кац', 'Макс Кац', 'беларусь', 'беларусы в США', 'белорусский акт в США', 'Беларусь демократия США', 'лукашенко заявил', 'лукашенко сказал', 'тунеядство в Беларуси', 'акт магнитского', 'вакцина ковид', 'спутник ви', 'спутник 5', 'вакцина от коронавируса', 'российская вакцина', 'вакцинация в России', 'санкции', 'санкционка', 'белорусские креветки', 'Ирина Славина', 'дело Славиной', 'самосвалы каршеринг', 'камаз', 'разработка камаз', 'российская пропаганда', 'белорусская пропаганда', 'KATZ NEWS', 'утренние новости']</t>
  </si>
  <si>
    <t>Доброе утро, друзья! Расскажу об Акте о демократии в Беларуси в американском Конгрессе, Марше Мудрости, европейском акте Магнитского, вакцинации в Москве и России, санкционке, самосвалошеринге, а также о том, за чем следить в этот вторник.
-= Реклама =-
Курс «Маркетолог-аналитик» в SkillFactory: https://clc.to/j6l1yQ
Скидка 45%по промокоду Максим Кац до 31.12.2020 (скажите промокод менеджеру при оформлении заявки).
_________________________
Ways to help Belarus: https://docs.google.com/document/d/e/2PACX-1vTh-dUAn6XzREyvztWbQ0utH6NaBPiSyIKJZCX1CwsWeHOxh4SfCV3mhIPN4sbVc_qgBoLg8pdKorMV/pub
Оформить спонсорство: https://www.youtube.com/channel/UCUGfDbfRIx51kJGGHIFo8Rw/join
Наши с Варламовым ёлочки: https://yolka.varlamov.ru/?utm_source=katz 
Купить книгу «100 советов мэру»: https://shop.city4people.ru/
Подкаст: https://katz.buzzsprout.com (а также на всех популярных платформах)
Подписывайтесь на мои социальные сети:
Твиттер: 
https://twitter.com/max_katz
Телеграм-канал: 
https://teleg.run/maximkatz
Инстаграм: 
https://www.instagram.com/maxim_katz/
Группа в ВК: 
https://vk.com/maximkatz
Фейсбук: 
https://www.facebook.com/katz.max/
По вопросам рекламы пишите на maxkatz@avtormedia.ru
#KATZNEWS #новостиОтКаца #МаксимКац
0:00 ИНТРО
0:06 МОГУЧАЯ КУЧКА
5:45 ГРАЖДАНЕ АЛКОГОЛИКИ, ХУЛИГАНЫ, ТУНЕЯДЦЫ
8:05 ЕВРОПЕЙСКИЙ АКТ МАГНИТСКОГО
10:16 ВАКЦИНА-ПУТЕШЕСТВЕННИЦА
12:01 САНКЦИОНОЧКА
14:34 ДЕЛО ИРИНЫ СЛАВИНОЙ
15:57 КАРШЕРИНГ 2020-2021
16:49 ПРОПАГАНДА
19:39 ЗА ЧЕМ СЛЕДИМ 8 ДЕКАБРЯ</t>
  </si>
  <si>
    <t>31.12.2020</t>
  </si>
  <si>
    <t>https://www.youtube.com/watch?v=TIncGwMdunQ</t>
  </si>
  <si>
    <t>MS Office следит за тобой, медкарты слили в сеть, новые деньги PayPal, лунная гонка | В цепких лапах</t>
  </si>
  <si>
    <t>17M46S</t>
  </si>
  <si>
    <t>06m31</t>
  </si>
  <si>
    <t>['goblin', 'гоблин', 'дмитрий пучков', 'Hiper', 'Microsoft', 'McLaren', 'SkillFactory', 'биткоин', 'слив данных', 'медкарты']</t>
  </si>
  <si>
    <t>Курс по «Data Science» в SkillFactory: https://oper.ru/follow/skill1220
50% скидки на обучение по промокоду OPER
Решительно помочь вымиранию проводных динозавров: https://oper.ru/follow/hiper1220
В этом выпуске:
- Дотянется ли до звёзд невидимая рука рынка.
- Как Microsoft открыла и прикрыла портал в Ад.
- Почему 16 миллионов медицинских карт слили в сеть.
- А также - Цукерберг, PayPal и отскок биткоина.
Аудиоверсия: https://oper.ru/video/audio/v_lapah_moonrace.mp3
#Гоблин #Hiper #Microsoft #Goblin #SkillFactory #McLaren
Сайт Тупичок Гоблина: https://oper.ru
Стань спонсором канала: https://www.youtube.com/channel/UCWnNKC1wrH_NXAXc5bhbFnA/join
Канал в Яндекс.Эфире: https://clck.ru/PG8CU
Канал в Telegram: https://t.me/oper_goblin
Гоблин в Twitter: https://twitter.com/goblin_oper
Гоблин Вконтакте: https://vk.com/goblin
Гоблин в Instagram: https://www.instagram.com/goblin_oper/
Гоблин в Facebook: https://goo.gl/GK13pD
Группа Вконтакте: https://vk.com/goblin_oper_ru</t>
  </si>
  <si>
    <t>https://www.youtube.com/watch?v=CeW9LfVivDY</t>
  </si>
  <si>
    <t>Что бесит терапевта | Богдан Авраменко</t>
  </si>
  <si>
    <t>05m43</t>
  </si>
  <si>
    <t>['luki', 'что бесит', 'бесит', 'лукибесит', 'луки бесит', 'lukiua', 'lukiukraine', 'luki ukraine', 'меня бесит', 'новинка', 'lu;ki', 'терапевт', 'врач', 'семейный врач', 'поликлиника', 'больница', 'осмотр врача', 'диагностика', 'лечение', 'рецепт', 'простуда', 'болезнь', 'коронавирус', 'корона', 'ковид', 'маска', 'лекарства', 'без рецепта', 'гомеопатия', 'народная медицина', 'медицина', 'операция', 'инфаркт', 'гинеколог', 'гинекология', 'узи', 'анализы', 'телемедицина', 'лор', 'насморк', 'температура', 'симптомы', 'симптом', 'бесплатные лекарства', 'доктор', 'интерн', 'обучение']</t>
  </si>
  <si>
    <t>https://clc.to/0LR80Q - Профессия Продакт Менеджер в онлайн-школе Product Live 
-45% по промокоду LUKI
А трусы снимать надо? Выпишите мне гомеопатию! Нет, лечиться не хочу, сколько мне там осталось... Лучше я прокапаюсь! 
Мы записались на прием к Богдану Авраменко, чтоб он рассказал нам, что у него болит.
Богдан в Instagram - https://instagram.com/dr.avramenkob
LU;KI в Instagram - https://instagram.com/luki.ukraine
Команда LU;KI не всегда разделяет мнение нашего героя. Но мы хотим услышать разных людей. Призываем вас уважать наших гостей и не принимать их слова слишком близко к сердцу.
#лукибесит #luki</t>
  </si>
  <si>
    <t>Edvard Wolf</t>
  </si>
  <si>
    <t>Как сделать из FALLOUT 4 нормальную игру. Глобальный мод Horizon</t>
  </si>
  <si>
    <t>02m05</t>
  </si>
  <si>
    <t>['fallout 4', 'фоллаут', 'new vegas', 'fallout 1', 'fallout 2', 'fallout tactics', 'edvard wolf', 'слезы олдфага', 'отзвуки прошлого', 'обзор', 'гайд']</t>
  </si>
  <si>
    <t>Разработчик игр на Unity
https://clck.ru/SM7QG
45% на обучение по промокоду edvardwolf
Поддержать на Patreon: https://www.patreon.com/edvardwolf
Задонатить: https://www.donationalerts.ru/r/edvardwolf
Группа ВК: https://vk.com/public174121399
Я в ВК: https://vk.com/id517379384
Мой стрим-канал: https://www.youtube.com/channel/UC91Xtld1nym1Dbq2Izp54wQ
Всем привет! Как и обещал, вот вам видос про то, как устранить многие проблемы Fallout 4, и сделать его более похожим на RPG. Гайд по установке Горизонта по ссылке ниже:
https://docs.google.com/document/d/1BxFVmKDkm9-_KEkQpKlqmEnMfES12acaHrmJrgKrqtQ/edit?usp=sharing</t>
  </si>
  <si>
    <t>edvardwolf</t>
  </si>
  <si>
    <t>KATZ.NEWS. 12 декабря: Помощь Беларуси / БЧБ психоз / Человек года / Путин и Н / Мягкий робот</t>
  </si>
  <si>
    <t>25M39S</t>
  </si>
  <si>
    <t>07m09</t>
  </si>
  <si>
    <t>['Кац', 'Максим Кац', 'Максим Катс', 'Макс Кац', 'европа беларусь', 'помощь европы беларуси', 'ситуация в беларуси', 'ситуация в белоруссии', 'новости беларуси', 'новости белоруссии', 'БЧБ флаг', 'снимают флаги в белоруссии', 'человек года', 'TIME человек', 'чем отличаются вакцины', 'какая вакцина лучше', 'вакцины от коронавируса', 'вакцинирование', 'протестное голосование', 'дело Шестуна', 'путин и навальный', 'путин не называет навального', 'новогоднее чудо', 'мягкий робот', 'микророботы', 'KATZ NEWS', 'утренние новости', 'KATZ']</t>
  </si>
  <si>
    <t>Доброе утро! Сегодня расскажу о Еврокомиссии и Беларуси, красно-белом психозе, терпеливом саммите, человеке года, Пфайзере, Спутнике и АстраЗенеке, протестном голосовании, Путине и Навальном, а также о том, за чем следить в выходные.
Доклад о вакцине Пфайзер: https://www.fda.gov/media/144245/download
-= Реклама =-
Профессия продакт-менеджер в онлайн-школе Product Live: https://clc.to/GC2cEg
-45% по промокоду Максим Кац
_________________________
Оформить спонсорство: https://www.youtube.com/channel/UCUGfDbfRIx51kJGGHIFo8Rw/join
Новогодняя ёлка: https://yolka.varlamov.ru/?utm_source=katz 
Купить книгу «100 советов мэру»: https://shop.city4people.ru/
Подкаст: https://katz.buzzsprout.com (а также на всех популярных платформах)
Подписывайтесь на мои социальные сети:
Твиттер: 
https://twitter.com/max_katz
Телеграм-канал: 
https://teleg.run/maximkatz
Инстаграм: 
https://www.instagram.com/maxim_katz/
Группа в ВК: 
https://vk.com/maximkatz
Фейсбук: 
https://www.facebook.com/katz.max/
По вопросам рекламы пишите на maxkatz@avtormedia.ru
#KATZNEWS #новостиОтКаца #МаксимКац
0:00 ИНТРО
0:06 ПОМОЩЬ БЕЛАРУСИ
1:34 КРАСНО-БЕЛЫЙ ПСИХОЗ
4:11 ТЕРПЕЛИВЫЙ САММИТ
5:41 ЧЕЛОВЕК ГОДА
8:15 РАЗОБЛАЧЕНИЯ ОТ МИНОБОРОНЫ
9:22 ПФАЙЗЕР ОПРАВДАН
12:42 СПУТНИК ВИ И АСТРАЗЕНЕКА
13:26 ПРОТЕСТНОЕ ГОЛОСОВАНИЕ В ОМСКЕ
15:34 ДЕЛО ШЕСТУНА
17:29 ПУТИН И УКАЗАННЫЙ ГРАЖДАНИН
20:36 МАЛЕНЬКОЕ ЧУДО
21:38 МЯГКИЙ РОБОТ
22:42 ПРОПАГАНДА
24:19 ЗА ЧЕМ СЛЕДИМ НА ВЫХОДНЫХ</t>
  </si>
  <si>
    <t>https://www.youtube.com/watch?v=Df4JhTuHlVk</t>
  </si>
  <si>
    <t>Маск благодарит сотрудников за взрыв Starship, первый взгляд на Samsung Galaxy S21 и другие новости</t>
  </si>
  <si>
    <t>['кикобзор', 'кик', 'обзор', 'kik', 'obzor', 'kikobzor', 'новости', 'дайджест', 'техника', 'наука', 'смартфон', 'apple', 'samsung', 'xiaomi', 'google', 'android', 'ios', 'tesla', 'elon', 'musk', 'техноновости', 'starship', 'взрыв старшип', 'илон маск', 'samsung galaxy s21', 'galaxy s21', 'galaxy 2021', 'новый самсунг', 'флагман гэлекси', 'электробайк', 'hummer ev', 'покупка boston dynamics']</t>
  </si>
  <si>
    <t>Курс «Этичный хакер» в SkillFactory: https://clc.to/ZHxUuw  
Успей на Новогоднюю акцию по скидкой 55% по промокоду Кик Обзор до 25.12.2020
00:00 - Интро
00:30 - Становись хакером!
01:34 - Успешный тест со взрывом.
03:05 - Новый Samsung Galaxy S21
04:01 - Невероятный дрифт в городе!
05:00 - Живые видео Hummer EV
06:14 - Hyundai купили Boston Dynamics
06:50 - Супер электробайк с Кикстартера
08:43 - Обнаружения миллиона галактик за 300 часов!
Инстаграм: https://www.instagram.com/kikobzor
Телега с быстрыми новостями: https://t.me/kikobzor
Реклама и сотрудничество: info@kikobzor.com
#Старшип #Тест #Взрыв</t>
  </si>
  <si>
    <t>25.12.2020</t>
  </si>
  <si>
    <t>https://www.youtube.com/watch?v=23lX47lV6lY</t>
  </si>
  <si>
    <t>Обитель теней  - ТРЕШ ОБЗОР на фильм</t>
  </si>
  <si>
    <t>23M4S</t>
  </si>
  <si>
    <t>['обитель теней', 'обитель теней треш обзор', 'обитель теней трэш обзор', 'обитель теней треш обзор на фильм', 'обитель теней трэш обзор на фильм', 'обитель теней обзор', 'обитель теней треш обзор фильма', 'обитель теней трэш обзор фильма', 'треш обзор', 'трэш обзор', 'кинообзор', 'треш обзор фильма', 'трэш обзор фильма', 'треш обзор на фильм', 'обзор фильма', 'смешной обзор фильма', 'треш обзор better voice', 'беттер войс', 'better voice', 'обзор']</t>
  </si>
  <si>
    <t>Профессия “Data Scientist” в SkillFactory: https://clck.ru/SG8xK 
Промокод BETTERVOICE со скидкой -55% (до 28.12.2020)
Музыка из ролика: https://vk.com/sub_us
Инстаграм : https://www.instagram.com/bet_vc/
Сотрудничество: https://vk.com/id30260304
Группа VK: https://vk.com/better_voice
Треш обзор на фильм Обитель теней
Обитель теней - испанский фильм ужассов, но по больше части это все же триллер. Вообще, Обитель теней не особо популярный фильм, да вообще не популярный, но все им восхищаются. А почему я решил сделать треш обзор на обитель теней? Потому что хочу так. Что? Почему я так много пишу обитель теней? Потому что это треш обзор на фильм обитель теней, а я эксплуатирую слова для оптимизации. Кто-то это вообще читает? Чиркани мне в личку, мне интересно. Ну или не пиши, но дай знать)
Приобрести фильм: https://itunes.apple.com/ru/movie/id1347020222
Производство: 
Lions Gate International
Volga Film
Mediaset
Marrowbone
Telecinco Cinema
Ruidos en el Ático, AIE.
ICAA
Movistar+
Universal Pictures</t>
  </si>
  <si>
    <t>BETTERVOICE</t>
  </si>
  <si>
    <t>https://www.youtube.com/watch?v=z7eHdR7kAo0</t>
  </si>
  <si>
    <t>Брекзит. Почему Великобритания разошлась с Евросоюзом / Максим Кац</t>
  </si>
  <si>
    <t>41M16S</t>
  </si>
  <si>
    <t>13m33</t>
  </si>
  <si>
    <t>['Кац', 'Максим Кац', 'Максим Катс', 'Макс Катс', 'Макс Кац', 'брекзит', 'что такое брекзит', 'почему великобритания вышла из Евросоюза', 'что такое Евросоюз', 'кто входит в евросоюз', 'почему англия вышла из евросоюза', 'великобритания и Европа', 'северная ирландия', 'когда великобритания вышла из евросоюза', 'страны евросоюза', 'великобритания и брекзит', 'англия брекзит', 'когда состоялся брекзит', 'последствия брекзита', 'тереза мэй брекзит', 'борис джонсон брекзит', 'история от Максима Каца', 'история европы']</t>
  </si>
  <si>
    <t>Брекзит — это история о том, как нация зачем-то выстрелила себе в ногу и теперь пытается разобраться с последствиями. Давайте сегодня разберемся, как британцы и их соседи пришли к этому странному положению вещей и что будет дальше.
-= Реклама =-
 Скидка на профессию дизайнер интерактивных медиа -55% по промокоду МАКСИМ КАЦ
В будущее вместе с онлайн-школой дизайна Contented. Кликай: https://clc.am/AEVNFw
_________________________
Оформить спонсорство: https://www.youtube.com/channel/UCUGfDbfRIx51kJGGHIFo8Rw/join
Новогодняя ёлка: https://yolka.varlamov.ru/?utm_source=katz 
Купить книгу «100 советов мэру»: https://shop.city4people.ru/
Подкаст: https://katz.buzzsprout.com (а также на всех популярных платформах)
Подписывайтесь на мои социальные сети:
Твиттер: 
https://twitter.com/max_katz
Телеграм-канал: 
https://teleg.run/maximkatz
Инстаграм: 
https://www.instagram.com/maxim_katz/
Группа в ВК: 
https://vk.com/maximkatz
Фейсбук: 
https://www.facebook.com/katz.max/
По вопросам рекламы пишите на maxkatz@avtormedia.ru
#брекзит #Великобритания #Евросоюз
0:00 ИНТРО
1:28 ЧТО ТАКОЕ ЕВРОСОЮЗ
3:15 БРИТАНИЯ И ЕС
8:03 ДЭВИД КЭМЕРОН И РЕФЕРЕНДУМ ПО БРЕКЗИТУ
15:42 ТЕРЕЗА МЭЙ И РЕАЛИЗАЦИЯ БРЕКЗИТА
18:30 ВОПРОС О НЕЗАВИСИМОСТИ ШОТЛАНДИИ
20:11 КОНФЛИКТ В СЕВЕРНОЙ ИРЛАНДИИ
24:48 ПЕРЕГОВОРЫ О ВЫХОДЕ ВЕЛИКОБРИТАНИИ ИЗ ЕС
30:15 СОГЛАШЕНИЕ О ВЫХОДЕ
34:00 ЧТО ДАЛЬШЕ
37:39 ЧТО ЗНАЧИТ БРЕКЗИТ ДЛЯ НАС</t>
  </si>
  <si>
    <t>МАКСИМ КАЦ</t>
  </si>
  <si>
    <t>Супер самокат на ЭЛЕКТРОТЯГЕ</t>
  </si>
  <si>
    <t>30M8S</t>
  </si>
  <si>
    <t>03m37</t>
  </si>
  <si>
    <t>['DIY', 'craft', 'crafts', 'самоделки', 'в Домашних Условиях', 'из хлама', 'сделай сам', 'madman', 'электросамокат', 'гироскутер', 'моторколесо', 'электротяга']</t>
  </si>
  <si>
    <t>Изучай «Python для веб-разработки» в SkillFactory: https://clc.to/wFugTw 
Получи 50% скидки по промокоду Madman до 31.12.20
Наконец я завершил свой проект по созданию бюджетного электросамоката на базе моторколес от гироскутера. Конечно это было долго, но зато я теперь смело могу делать обзоры на любую модель электросамоката, так как я на каждом узле как говориться собаку съел)) 
Что я забыл указать - максимальная скорость на одном моторколесе 25км/ч, вес самоката около 28 кг. Моторколеса идут с магнитами 25мм, обмотка на 4 жилы в одном пучке. 
ПО ВОПРОСАМ СОТРУДНИЧЕСТВА ПИСАТЬ НА ПОЧТУ - lavilassanek@gmail.com 
Инстаграм - https://www.instagram.com/lavilassanek/
Мой второй канал - https://www.youtube.com/channel/UCNJQ_gUTQq7OS2_uN0kbFMQ
Что будет у меня: 
Котроллеры 48в 18 ампер, покупал вот тут - https://ali.ski/Wu1gDZ 
БМСка подбиралась с учетом токоотдачи батареи и максимального тока контроллеров, а это 35 ампер 13s, 
покупал вот тут - https://ali.ski/glu2i (сейчас только 30а в продаже) 
Батарею изготовил сам из 18650 с токоотдачей 5.2 ампера на ячкейку. Покупал тут - https://ali.ski/BGmsW 
Вся батарея получилась 13s6p емкостью 48в 15.6мАч с токоотдачей около 35 ампер; 
Все комплектующие для изготовления батареи: 
термоусадочный  рукав - https://ali.ski/weere 
лента - https://ali.ski/dmddn 
прокладки для изоляции контактов - https://ali.ski/fjxnu 
пластиковый держатели - https://ali.ski/ZS-nTL 
разъем хс60 - https://ali.ski/gJE4Q 
Тормозные диск с тормозным супортом покупал вот тут - https://ali.ski/NGW7eq 
Если интересует, то вот ссылка на гидравлические тормоза - https://ali.ski/Ly_0- 
Тормозные ручки под тросик с датчиком для рекуперации вот тут - https://ali.ski/cmJUH7 
Руль покупал тут - https://ali.ski/xX2xK 
Вынос покупал вот этот - https://ali.ski/tL6Xg 
Фару купил простую, со встроенным гудком - https://ali.ski/RIP9A 
Наждачку на дэку купил от скейтборда вот тут - https://ali.ski/5xMs04 
Амортизаторы - https://ali.ski/rIV18 
Вот можно поставить воздушные амортеры - https://ali.ski/i08lg 
Курок газа решил поставить с вольтметром, чтобы отслеживать заряд аккума - https://ali.ski/ZKNwyT 
Чтобы следить за скоростью и пробегом, можно поставить вот такой спидометр - https://ali.ski/fbj8q 
Мой сварочный аппарат TIG - https://clck.ru/PEyjL
А ЭТО ВСЕ МОЁ ОБОРУДОВАНИЕ: 
JET BD-11G НАСТОЛЬНЫЙ ТОКАРНЫЙ СТАНОК ПО МЕТАЛЛУ https://clck.ru/KzQKK 
JET HVBS-712K ЛЕНТОЧНОПИЛЬНЫЙ СТАНОК 230 В https://clck.ru/KzQKV 
JET JMD-X2S ФРЕЗЕРНО-СВЕРЛИЛЬНЫЙ СТАНОК https://clck.ru/KzQKZ 
JET JSMS-12L Торцовочно-усовочная пила https://clck.ru/KzRqN 
AMV/SP-75 Станочные, двухосевые, прецизионные тиски https://clck.ru/KzQKf 
КОМПЛЕКТ ПРИХВАТОВ ДЛЯ 12-ММ Т-ОБРАЗНОГО ПАЗА https://clck.ru/KzQKs 
WILTON УНИВЕРСАЛЬНЫЕ СВЕРЛИЛЬНЫЕ ТИСКИ 125 ММ  https://clck.ru/KzQL8</t>
  </si>
  <si>
    <t>Ирина Хакамада: что не так с Навальным, синдром самозванца, качества лидера и мода на счастье</t>
  </si>
  <si>
    <t>45M7S</t>
  </si>
  <si>
    <t>29m35</t>
  </si>
  <si>
    <t>['Хакамада Big Money', 'Хакамада А поговорить', 'Хакамада синдром самозванца', 'Хакамада лидерство', 'Психология', 'Лабковский психолог', 'Лабковский RTVI', 'Хакамада как вас начать с начала', 'Хакамада муж', 'Хакамада энергия', 'А поговорить', 'Осторожно Собчак', 'Вдудь', 'Дудь интервью', 'Собчак интервью', 'Soft skills', 'Навальный', 'Навальный отравление', 'Лабковский интервью', 'Шихман интервью', 'Навальный фильм', 'Дворец для Путина. История самой большой взятки', 'Навальный расследование', 'Навальный интервью']</t>
  </si>
  <si>
    <t>Заказывайте готовую еду с помощью функции Самовывоз в Яндекс Go: https://ya.cc/t/uzyrxGtNFi4No 
Скачивайте приложение Flowwow и покупайте подарки, цветы, торты и другие товары с быстрой доставкой в 950 городах мира: https://flowwow.onelink.me/PZAR/STRELETS  
Промокод STRELETS дает скидку 10% до конца января.
Профессия Дизайнера интерьеров в Сontented: https://clc.to/zl4U3Q 
Получите 45% скидки по промокоду «Стрелец» до 15.01.21
Новый курс Ирины Хакамады «Сила баланса»: https://hakamaton.ru/main-page
1-я часть интервью с Ириной Хакамадой: https://youtu.be/galzUHEHf6M
0:00 — В этом выпуске 
1:03 — Бэкстейдж 
1:15 — Что такое «декоративная эмпатия»?
2:08 — Много ли у Хакамады учеников, жизнь которых изменилась после ее курса?
3:02 — О самых сложных моментах в жизни Ирины Хакамады 
4:51 — Про уход из политики 
6:21 — Про выборы. Почему Ирина Хакамада стала кандидатом в президенты РФ
6:53 — Что не так с нашей оппозицией? 
8:54 — В чем проблема Навального?
9:32 — Рекламная интеграция 
11:12 — В чем секрет успеха тренингов Хакамады 
13:30 — Каким должен быть лидер сегодня?
14:40 — «Я никогда не говорила, что смогу стать президентом»
16:45 — Искусству переговоров можно научить любого. Как? 
16:59 — Техника «айкидо переговоров»
18:39 — «Вы скажете, что это манипуляция? В жизни все манипуляция»
18:46 — Рекламная интеграция 
20:43 — Вопрос-ответ в Инстаграме Ирины Хакамады
21:18 — Что такое синдром самозванца? Почему это психология лузеров?
25:17 — Как все начать сначала 
25:29 — Технология Хакамады «Рестарт», которую она даёт на тренингах 
29:35 — Рекламная интеграция 
31:06 — Как Хакамада предсказала все, что происходит сейчас в мире 
33:29 — Что пришло на смену турбулентности? В каком мире мы живем?
35:00 — Софт скиллс. Кого ждет успех сегодня?
35:47 — Про моду на счастье 
36:35 — Про большой бизнес. Люди и тренды 
39:09 — «Никто не анализирует тех, кто не заразился. И почему они не заражаются» 
40:21 — Про бизнес-проекты Ирины Хакамады
Подпишись на канал https://www.youtube.com/channel/UCF2E-9dtRrpl2aMv3i0_6BA?sub_confirmation=1 
Надежда Стрелец:
Instagram — https://www.instagram.com/nadin_strelets/ 
Telegram — https://t.me/strelets_molodec
Ирина Хакамада: 
Instagram — https://www.instagram.com/irina_hakamada/ 
#иринахакамада</t>
  </si>
  <si>
    <t>15.01.2021</t>
  </si>
  <si>
    <t>Развал Югославии и война на Балканах: этнические чистки и "гуманитарная интервенция" НАТО</t>
  </si>
  <si>
    <t>29M59S</t>
  </si>
  <si>
    <t>['распад югославии', 'развал югославии', 'отделение косова', 'отделение косово', 'косово', 'слободан милошевич', 'нато', 'бомбардировки белграда', 'гуманитарная интервенция', 'сербия', 'албания', 'косово война 1999', 'бомбардировки белграда нато', 'бомбардировки белграда 1999', 'бомбардировки сербии', 'новейшая история', 'распад югославии и война на балканах', 'войн на балканах', 'сербия и косово', 'история', 'бросок на приштину', '1999', 'редрум', 'ред рум', 'редрум история', 'redroom', 'red room']</t>
  </si>
  <si>
    <t>Профессия Data Scientist в SkillFactory: https://clc.to/3RXBbQ
55% скидки по промокоду  Redroom до 25.12.2020
Сегодня мы выпускаем нетипичное для нас видео, посвященное новейшей и довольно трагичной истории, истории того, как последняя европейская страна соцлагеря распадалась на части. Веселого тут мало, как и места для шуток, но мы посчитали необходимым сделать этот ролик, чтобы закрыть цикл, посвященный истории Югославии, и потому что эта тема представляется нам весьма важной. В прошлом видео про Иосипа Броз Тито мы рассказывали о том, как политическая и экономическая модель Югославии завели страну в тупик и кризис, сегодня же говорим, о том, чем этот кризис для нее обернулся: отделением Словении, Хорватии, Македонии, Боснии и Герцеговины, Косово и в итоге Черногории, несколькими гражданскими войнами, кровавыми этническими чистками, бомбардировками силами НАТО столицы Сербии - Белграда - настоящей кровавой бойней в казалось бы уже давно мирной и спокойной Европе. Повествуем об истории, в которой сложновато найти положительную сторону, будь то президент США Билл Клинтон или сербский президент Слободан Милошевич, но которая точно мало кого оставит равнодушнной - слишком уж шокирующими событиями обернулись 90-е годы для жителей Югославии, а главное - слишком уж они близки к нашим дням. О самой неприглядной и невеселой странице новейшей европейской истории - в новом видео на канале Redroom.
03:13 - Словения
05:44 -  SkillFactory
07:48 - Хорватия
10:50 - Македония
12:37 - Босния и Герцеговина
15:34 - Косово
Ссылки:
Подписывайтесь на инстаграм - https://www.instagram.com/egor_redroom/
Patreon для поддержки канала - https://www.patreon.com/redroomlimb
Следить за роликами в вк - https://vk.com/redroom_video
Купить мерч - https://mamcupy.com/catalog/redroom/
Ведущий: Егор Зырянов
Сценарий: Егор Зырянов, Евгений Каланский
Режиссер монтажа, оператор, художник анимации - Алёна Пашко
Монтаж: Илья Карамзинский
Дизайн и анимация персонажей - Юлия Солуданова 
Фирменные треки: Александр Zender (http://alexzender.tilda.ws/)
Использованы фильмы:
Красивые сёла красиво горят
Время цыган</t>
  </si>
  <si>
    <t>https://www.youtube.com/watch?v=L7pvGDmTRm4</t>
  </si>
  <si>
    <t>МЕГАЗЕМЛИ существуют? Насколько огромными могут быть землеподобные планеты</t>
  </si>
  <si>
    <t>19M29S</t>
  </si>
  <si>
    <t>['Космос', 'научпоп', 'вселенная', 'наука', 'астрономия', 'космос просто', 'space', 'science', 'astronomy', 'universe', 'cosmos', 'видео о космосе', 'экзопланета', 'суперземля', 'мегаземля', 'мининептун', 'юпитер', 'газовый гигант', 'сатурн', 'нептун', 'уран', 'солнечная система', 'самая большая планета', 'землеподобная планета']</t>
  </si>
  <si>
    <t>Профессия «Разработчик на Go» в SkillFactory: https://clc.am/Apdgaw
-55% по промокоду Космос Просто + мешок курсов в подарок от образовательного Санты
О суперземлях можно услышать часто, но что такое мегаземли? В этом выпуске разбираемся, существуют ли такие планеты, и насколько большими могут становится землеподобные планеты. 
По вопросам рекламы и сотрудничества prostokosmos@avtormedia.ru
Мой инстаграм: https://www.instagram.com/cosmos.prosto/
Поддержать проект “Космос просто”:
Patreon: https://www.patreon.com/cosmosprosto
Яндекс Деньги: https://money.yandex.ru/to/41001280047003
Donation Alerts: http://www.donationalerts.ru/r/endgvard
Paypal: https://www.paypal.me/cosmosprosto
Мой выпуск о коричневых карликах:
https://www.youtube.com/watch?v=t8yqPz79QyA
Источники: 
Параметры Земли
https://nssdc.gsfc.nasa.gov/planetary/factsheet/earthfact.html
Параметры Урана
Красные карлики
https://arxiv.org/pdf/1508.01767.pdf
Данные по одному из наименее массивных красных карликов
https://arxiv.org/pdf/1508.01767.pdf
Каталог экзопланет НАСА
https://exoplanets.nasa.gov/discovery/exoplanet-catalog/
Масса Kepler-62с
https://arxiv.org/ftp/arxiv/papers/1304/1304.7387.pdf
Масса Kepler-106b
https://arxiv.org/pdf/1707.01942.pdf
https://arxiv.org/pdf/1401.4195.pdf
Что такое Суперземля:
https://exoplanets.nasa.gov/what-is-an-exoplanet/planet-types/super-earth/
https://www.livescience.com/33493-super-earth-definition.html
Kepler-226 c
http://exoplanet.eu/catalog/kepler-226_c/
http://www.exoplanetkyoto.org/exohtml/Kepler-226_c.html
Kepler-10c
https://www.jpl.nasa.gov/news/news.php?release=2014-171
https://arxiv.org/pdf/1405.7881.pdf
https://astrobites.org/2017/08/07/the-mass-of-kepler-10c-revisited-upping-the-radial-velocities-game/
https://arxiv.org/pdf/1707.06192.pdf
Расчет свойств экзопланет
https://www.sfu.ca/colloquium/PDC_Top/astrobiology/discovering-exoplanets/calculating-exoplanet-properties.html
Измерения расстояний:
http://www.astronomy.ohio-state.edu/~pogge/Ast162/Unit1/distances.html
https://www.ifa.hawaii.edu/~barnes/ASTR110L_S03/inversesquare.html
Формула 3 закона Кеплера
https://www.astro.umass.edu/~weinberg/a114/handouts/concept1.pdf
Мегаземля BD+20 594b
https://arxiv.org/pdf/1601.07608.pdf
http://exoplanet.eu/catalog/bd%2B20_594_b/
Доля массы Солнца
https://www.space.com/58-the-sun-formation-facts-and-characteristics.html
Модель нестабильности диска
https://ui.adsabs.harvard.edu/abs/2007lyot.confE..18J/abstract
Насколько большими могут быть землеподобные планеты
https://www.universetoday.com/13757/how-big-do-planets-get/
Пробел Фултона:
https://iopscience.iop.org/article/10.3847/1538-3881/aa80eb/meta
https://theconversation.com/even-planets-have-their-size-limits-121075
https://www.quantamagazine.org/as-planet-discoveries-pile-up-a-gap-appears-in-the-pattern-20190516/
Ядро гиганта, земля в 40 Земных
https://exoplanets.nasa.gov/exoplanet-catalog/7643/toi-849-b/
https://www.nature.com/articles/s41586-020-2421-7
https://arxiv.org/pdf/2003.10314.pdf
Массивные твердые планеты, моделирование
https://arxiv.org/pdf/0707.2895.pdf</t>
  </si>
  <si>
    <t>Что, если бы вы стали солдатом США в Афганистане на один день?</t>
  </si>
  <si>
    <t>['Что если', 'Что если бы вы стали', 'Афган', 'Война в Афганистане', 'Афган документалка', 'Афган кратко', 'СССР Афганистан', 'Война во Вьетнаме', 'Афганистан война', 'Другая История', 'История']</t>
  </si>
  <si>
    <t>Профессия Data Scientist в SkillFactory:
https://clc.to/Sxalhw
55% скидки по промокоду Другая История до 25.12.2020
Источники, статьи и материалы дополнительного чтения для желающих:
Книга Lone Survivor - много информации о ликвидации террористов и общих задачах спецподразделений США. Для ленивых - есть одноименный фильм.
Horse Soldiers - еще одна книга и снова имеется фильм 12 Strong.
Полная хронология фактов о войне в Афганистане - https://www.britannica.com/event/Afghanistan-War
Немного о зарплатах военных США - https://www.businessinsider.com/how-much-us-troops-were-paid-in-every-american-war-2018-3
Еще немного о зарплатах - https://en.wikipedia.org/wiki/Uniformed_services_pay_grades_of_the_United_States
Много текста о Афгане и его влиянии на общество в США - https://journals.openedition.org/transatlantica/1181</t>
  </si>
  <si>
    <t>Как ФРАНЦИЯ ВЛЮБИЛА мир в АВТОМОБИЛИ. Часть 1.</t>
  </si>
  <si>
    <t>1H52M51S</t>
  </si>
  <si>
    <t>['Асафьев', 'Стас', 'Автопрагмат', 'Автоподбор', 'Выездная диагностика', 'Картавые истории', 'Франция', 'Французские авто', 'Исторический ролик', 'документальный фильм', 'Стасье', 'Стасяо сан', 'Пежо', 'Рено', 'Ситроен', 'Peugeot', 'Renault', 'Citroen', 'Даймлер', 'Де Дион', 'Панар Левассор', 'Деляж', 'Автомобильные гонки', 'Наполеон', 'История Франции', 'de dion bouton', 'delage', 'mercedes', 'mercedes-benz', 'паровый двигатель', 'французская революция', 'napoleon', 'париж', 'осман', 'османизация', 'darraq', 'даррак', 'япония', 'детройт', 'дтп', '75 минут', 'опель', 'opel', 'alfa romeo']</t>
  </si>
  <si>
    <t>📚 Профессия Data Scientist в SkillFactory: https://clc.am/wMC0RQ
📚 55% скидки на обучение по промокоду Асафьев  до 31.12 + мешок курсов в подарок
✅ Бюджетные смартфоны на Е-Каталог — https://www.e-katalog.ru/u/I5V8Sn/a
Покупайте удобно
🚗 Авто ТОЛЬКО от собственников: https://clc.am/avito_asafiev
🚗 Пробить историю перед покупкой: https://clc.am/autoteka_asafiev
_____
Таймкоды:
00:00:00 Франция – главная автомобильная страна мира
00:02:45 Божественная интеграция
00:05:19 ГЛАВА 1. Как Колян транспорт изобрёл
00:12:00 ГЛАВА 2. Бабочки, революции и торт
00:22:01 Ещё более божественная интеграция
00:23:50 ГЛАВА 3. Как французы сносили Париж и железками хвастались
00:38:38 Мульти-божественная интеграция
00:41:44 ГЛАВА 4. Лучший мотиватор для мужчин 
00:50:38 ГЛАВА 5. Как женщина замутила моторы, автомобили и мужа
00:57:09 ГЛАВА 6. Первые петролхеды мира
01:11:26 ГЛАВА 7. Забытый отец
01:22:59 ГЛАВА 8. Безумие, имя которому – бензин
01:32:20 ГЛАВА 9. Смертельная гонка 1903 года 
01:41:22 ГЛАВА 10. Если бы был только один шанс
______
Мой инстаграм — https://www.instagram.com/asafevstas/ 
______
«Автопрагмат» — поможем быстро и безопасно подобрать автомобиль с пробегом. https://vk.cc/aav6Jv
______
Автоподбор в Москве и Московской области:
Тел. +7(495)120-17-38
Email: asafev.zakaz@mail.ru
Автоподбор в Санкт-Петербурге и области
Тел. +7(960)239-26-27
VK — http://vk.com/id4076586
______
Компания «Автопрагмат» осуществляет полный спектр услуг по автоподбору: выездная диагностика, специалист на день, подбор авто под ключ. 
Предоставляем юридическую гарантию и берем на себя полное сопровождение клиента на всех этапах подбора. 
Диагностика при автоподборе включает в себя:
Проверку автомобиля на юридическую чистоту по всем доступным базам;
Подтверждение сервисной истории автомобиля;
Проверку кузова и ЛКП на предмет дефектов и качество ремонта;
Проверку всех маркировок и VIN-номеров;
Проверку комплектности автомобиля; 
Компьютерную диагностику, включающую в себя проверку пробега, КПП/ДВС/SRS и общий компьютерный опрос всех ЭБУ. 
Тест-драйв рассматриваемого автомобиля для выявления отклонений в работе рулевого управления, КПП/ДВС, подвески
Анализ обоснованности стоимости автомобиля
Связаться с нами:
Паблик ВК: https://vk.cc/aav6Jv
Инстаграм: https://www.instagram.com/autopragmat/
Сайт: http://www.autopragmat.ru
ПО ВОПРОСАМ РАЗМЕЩЕНИЯ РЕКЛАМЫ — reklama@autopragmat.ru
Источники, использованные для написания: https://docs.google.com/document/d/1ytefMf_oeeGHJHEJ7M1rE_j-Vd4NbVl8AbLHpVoSL-s/edit?usp=sharing</t>
  </si>
  <si>
    <t>Nobel</t>
  </si>
  <si>
    <t>ЦСКА - Академия, которая работает</t>
  </si>
  <si>
    <t>1H35M38S</t>
  </si>
  <si>
    <t>10m46</t>
  </si>
  <si>
    <t>['Нобель', 'Нобель Арустамян', 'Nobel', 'футбол', 'выпуск Нобеля про ЦСКА', 'интервью Нобеля', 'интервью Бабаева', 'Нобель про ЦСКА', 'чемпионат России', 'интервью Кучаева', 'интервью Чалова', 'академия ЦСКА', 'школа ЦСКА', 'молодежь ЦСКА', 'спорт', 'Бабаев', 'скауты ЦСКА', 'выпуск про ЦСКА', 'молодежка ЦСКА', 'молодые ЦСКА', 'Чалов', 'Кучаев', 'Марадишвили', 'Аванесян', 'ДЮСШ ЦСКА', 'воспитательница ЦСКА']</t>
  </si>
  <si>
    <t>https://clc.to/rxpCrw курс Профессия Data Scientist в онлайн-школе программирования Скилфэктори - 55% по промокоду Нобель до 31.12
Покупайте автомобили Hyundai в онлайн-шоуруме: https://bit.ly/37hrTNT
Или берите авто в аренду в приложении Hyundai Mobility: https://bit.ly/3mly7Rc
В академии ЦСКА нет никаких излишеств, но она регулярно поставляет талантливых игроков для первой команды. Мы узнали, почему спартанские условия лучше подходят для воспитания молодежи. А еще выяснили, что Кучаев чистил трубы в туалете, а Дзагоев спал на сломанной кровати. Мы погрузились в быт сегодняшних обитателей армейского интерната – будущих звезд российского футбола – и поговорили с людьми, которые отвечают за их подготовку. Как все устроено в одной из самых продуктивных футбольных школ России – все здесь! Давайте с нами!
Инстаграм Нобеля: https://www.instagram.com/nobel_arust...
Телеграм Нобеля: https://t.me/nobel_arustamyan
Инстаграм Академии ЦСКА: https://instagram.com/pfc_cska_academy/
Инстаграм Федора Чалова: https://www.instagram.com/chal_f9
Инстаграм Константина Кучаева: https://www.instagram.com/kuchaev_kostya
Инстаграм Константина Марадишвили: https://www.instagram.com/maradishvili/
Инстаграм Тиграна Аванесяна: https://www.instagram.com/tigrik8cska/
Внутри выпуска: 
0:00 Поехали!
1:29 Объяснительная от Головина
2:56 Как ЦСКА воспитывает столько звезд в скромнейших условиях
5:48 Го смотреть на быт юных армейцев!
8:37 Ищем запрещенку в пакете воспитанника
10:46 Великий тренер по аутам
13:21 Почему в академии ЦСКА все так скромно устроено
18:06 Экскурсия по комнатам армейцев
21:34 Кучаев – о первом месяце в академии ЦСКА
26:20 Как ЦСКА нашел Головина
29:39 Что такое тренировочный рентген?
31:24 Как не облажаться, приглашая юных игроков
33:29 Мчим в Тамбов на просмотр!
39:31 Какие бонусы получают скауты (и не только) за удачные трансферы
42:02 Как покупают игроков из других академий
43:53 Особенности работы детских тренеров
48:51 Кучаев – о ненависти со стороны одноклубников
49:48 Почему тьютор – ключевая фигура в академии
52:50 Конфликты между детьми
58:07 Как следит за дисциплиной старший по академии
1:03:54 Вонь из туалета, как Кучаев чистил трубы
1:04:55 Чалов – о том, за что отчисляли детей из академии
1:08:08 Говнюки, воришки и клептоман
1:12:05 Как ЦСКА теряет воспитанников
1:17:21 Как ЦСКА чуть не расстался с Марадишвили
1:21:44 Устройство селекционной службы ЦСКА
1:23:51 Почему ЦСКА предпочитает искать игроков в Сибири
1:28:59 Как Дзагоев спал на сломанной кровати
1:29:47 Что ждет академию ЦСКА в будущем 
1:34:54 Конкурс!
Друзья, подписывайтесь на канал!</t>
  </si>
  <si>
    <t>https://www.youtube.com/watch?v=-RxMU7SSwxU</t>
  </si>
  <si>
    <t>Pixel_Devil Live</t>
  </si>
  <si>
    <t>Что такое Cyberpunk 2077 / Обзор</t>
  </si>
  <si>
    <t>21M31S</t>
  </si>
  <si>
    <t>00m57</t>
  </si>
  <si>
    <t>['cyberpunk 2077', 'киберпанк 2077', 'киберпанк обзор', 'cyberpunk обзор', 'cyberpunk обзор без спойлеров', 'Cyberpunk 2077 обзор', 'киберпанк 2077 обзор', 'ps4', 'ps5', 'playstation 4', 'playstation 4 pro', 'playstation 5', 'cd projekt red', '2077', 'геймплей', 'обзор', 'Киберпанк ревью', 'Cyberpunk 2077 игра года', 'Cyberpunk 2077 концовки', 'cp 2077', 'Киберпанк аналитика', 'лаги', 'баги', 'фризы', 'киберпанк на консолях', 'компьютерные игры', 'Николай', 'Pixel_Devil', 'Губанов', 'Николай Губанов', 'Пискель Девил', 'PxlDevil', 'pixeldevillive']</t>
  </si>
  <si>
    <t>Разработчик игр на Unity -
https://clc.am/wKoZag
-55% на обучение по промокоду Пиксель
________________________
✔Новые видео каждую неделю! Подписывайся - http://www.youtube.com/subscription_center?add_user=pixeldevillive
✔Поддержать канал - https://www.patreon.com/pixel_devil
Что такое Cyberpunk 2077? / Обзор
★ Футболки с моим дизайном - http://rgeekshop.ru/
☆ Мой основной канал - http://www.youtube.com/user/PxlDevil
☆ Мой стрим канал - https://www.youtube.com/channel/UCiZCfOkt1XmPKcUHFSdxt1Q
Канал в Телеграм - https://t.me/pxldevil
Мой паблик Вконтакте - https://vk.com/pxldevil
Я Вконтакте - https://vk.com/pixel_devil
Твиттер - https://twitter.com/Pixel_Devil
Инстаграм - http://instagram.com/pxldevil
Перископ - https://www.periscope.tv/pixel_devil
#Cyberpunk2077 #Киберпанк #Pixel_Devil
Теги: Киберпанк, Что такое киберпанк, киберпанк обзор, лаги, баги фризы, минимальная настройка, взлом, прокачка, квесты, сюжет, Cyberpunk 2077 обзор, скачать, купить, Playstation 5, PS5, Playstation 4, PS4, PC, Xbox, Gog.
✔ Реклама и сотрудничество - https://vk.com/topic-46775184_27913782 или письмом на reklamapxldevil@yandex.ru</t>
  </si>
  <si>
    <t>Пиксель</t>
  </si>
  <si>
    <t>БИТВА ШЕФОВ - Прожарка кулинарного тв-шоу</t>
  </si>
  <si>
    <t>24M27S</t>
  </si>
  <si>
    <t>01m30</t>
  </si>
  <si>
    <t>['михаил', 'кшиштовский', 'михаил кшиштовский', 'кшиштан', 'психодозер', 'кшиштос', 'обзор', 'мнение', 'битва шефов', 'Константин Ивлев', 'Ренат Агзамов', 'адская кухня', 'кондитер', 'гордон рамзи', 'рецепт', 'готовка', 'кулинария', 'пятница', 'пухляш', 'little big', 'gordon ramsay', "hell's kitchen"]</t>
  </si>
  <si>
    <t>Профессия «Аналитик данных» в SkillFactory: 
https://clc.to/D20OJg
55% скидки на обучение по промокоду Кшиштовский  до 31.12.2020
Гуляя по просторам интернета, наткнулся на отечественное телевизионное шоу Битва Шефов с Константином Ивлевым и Ренатом Агзамовым. Пилотный выпуск получился удивительно корявой пародией на иностранные кулинарные шоу, а я люблю и готовить, и такие шоу, и вообще - кино и сериалы. На стыке моих интересов держите мою попытку выйти немного за рамки обычных обзоров.
#Кшиштовский #БитваШефов
INSTAGRAM: https://www.instagram.com/kshishtos
TWITCH: https://www.twitch.tv/kshishtovskiy
TWITTER: https://twitter.com/psychodozer
ТЕЛЕГРАМ: http://t.me/kshishtovsky
TIKTOK: https://www.tiktok.com/@kshishtos
ПОЧТА: mk@tag.show
https://tag.show</t>
  </si>
  <si>
    <t>Франсиско Франко. История испанского диктатора и его страны / @Максим Кац</t>
  </si>
  <si>
    <t>29M34S</t>
  </si>
  <si>
    <t>['Кац', 'Максим Кац', 'Максим Катс', 'Макс Катс', 'Макс Кац', 'франко', 'история испании', 'диктатура в Испании', 'фашизм', 'фашизм в Испании', 'диктаторы Европы', 'испанский диктатор', 'франсиско франко', 'испанская империя', 'войны в Европе', 'гражданская война', 'гражданская война в Испании', 'демократизация Испании', 'могила Франко']</t>
  </si>
  <si>
    <t>Сегодня мы поговорим об истории Испании в которой было всё — и период империи, и гражданская война, и диктатура, и переход к демократии. Причем этот переход был не просто успешным, а еще и быстрым.
-= Реклама =-
Профессия «Python для веб-разработки» в SkillFactory:
https://clc.am/muDMAQ
55% скидки на обучение по промокоду Максим Кац  (до 1.01. 2021)
_________________________
Оформить спонсорство: https://www.youtube.com/channel/UCUGfDbfRIx51kJGGHIFo8Rw/join
Новогодняя ёлка: https://yolka.varlamov.ru/?utm_source=katz 
Купить книгу «100 советов мэру»: https://shop.city4people.ru/
Подкаст: https://katz.buzzsprout.com (а также на всех популярных платформах)
Подписывайтесь на мои социальные сети:
Твиттер: 
https://twitter.com/max_katz
Телеграм-канал: 
https://teleg.run/maximkatz
Инстаграм: 
https://www.instagram.com/maxim_katz/
Группа в ВК: 
https://vk.com/maximkatz
Фейсбук: 
https://www.facebook.com/katz.max/
По вопросам рекламы пишите на maxkatz@avtormedia.ru
#Франко #Испания #история
00:00 - ИНТРО
01:00 - ИСПАНСКАЯ ИМПЕРИЯ
03:45 - КРАХ ИМПЕРИИ И ПОЛИТИЧЕСКАЯ НЕСТАБИЛЬНОСТЬ
08:25 - ФРАНСИСКО ФРАНКО — ОБРАЗЦОВАЯ ВОЕННАЯ КАРЬЕРА БУДУЩЕГО ДИКТАТОРА
11:17 - ИСПАНСКАЯ ГРАЖДАНСКАЯ ВОЙНА, 1936-1939
15:55 - ПРАВЛЕНИЕ ФРАНКО
18:24 - ИСПАНСКОЕ ЭКОНОМИЧЕСКОЕ ЧУДО
21:21 - ПЕРЕХОД К ДЕМОКРАТИИ
26:18 - НАСЛЕДИЕ ФРАНКО
28:34 - ПОСЛЕСЛОВИЕ</t>
  </si>
  <si>
    <t>Птушкин и Дудь не дошли до конца. А мы сможем? Ликийская тропа, Турция</t>
  </si>
  <si>
    <t>59M16S</t>
  </si>
  <si>
    <t>09m40</t>
  </si>
  <si>
    <t>['турция', 'ликийская тропа', 'поход', 'хочу домой', 'пашковский', 'легкохождение', 'пеший поход', 'горный поход', 'хайкинг в турции', 'птушкин у дудя', 'дудь', 'птушкин', 'дудь и птушкин ликийская тропа', 'дудь и птушкин турция', 'леня пашковский']</t>
  </si>
  <si>
    <t>-- Профессия «Аналитик данных» в SkillFactory: https://clc.to/s7v6mw
Скидка 55% по промокоду "Хочу Домой" до 25.12.2020
-- Подписаться на канал Good Wood - https://clc.to/nYWa5g
Дудь и Птушкин, главный путешественник Ютуба, несколько дней шли по Ликийской тропе - это пеший маршрут длиной более 500 км вдоль Средиземного моря на побережье Турции. Мы с друзьями как раз недвно случайно узнали о нем и решили попробовать его пройти - без подготовки, туристического снаряжения и опыта таких пеших горных походов. 
На ногах у нас были обычные кроссовки, одеты - в городскую одежду, а на спинах - маленькие рюкзаки с парой сменных маек и камерами. Ни палаток, ни спальных мешков, ни запасов еды и воды - ничего из того, что взяли с собой на Ликийскую тропу Дудь и Птушкин.
Мы планировали пройти маршрут за две недели и налегке, останавливаться ночевать в деревнях и городках по пути. А для этого  нам нужно проходить каждый день по 30-40 километров минимум.
Мы не выясняли, насколько это реально, за сколько люди обычно проходят эту тропу и есть ли там вообще населенные пункты на каждом из отрезков. 
Путеводитель обещал, что пейзажи на тропе невероятно красивые, развалины древнеримских и древнегреческих городов прекрасны, а гостеприимство местных жителей в деревнях по пути не знает границы. 
Поставив на это и на удачу, мы, недолго думая, просто пошли.
Получится ли у нас пройти 500 км по горам без подготовки? Фиг его знает ))) Если смотрели выпуск о том, как Дудь и Птушкин начали поход по Ликийской тропе, посмотрите, что там на ней дальше и как она меняет людей. 
Снято на Lumix GH5, Leica 12-60 
Мой Инстаграм - https://www.instagram.com/pashkowski/</t>
  </si>
  <si>
    <t>Какой iPhone выбрать в 2021? Полное руководство: достоинства, недостатки, кому подойдут.</t>
  </si>
  <si>
    <t>19M45S</t>
  </si>
  <si>
    <t>['какой айфон выбрать в 2021', 'какой iphone выбрать в 2021', 'лучший айфон 2021', 'лучший iPhone 2021', 'какой айфон выбрать', 'какой iphone выбрать', 'какой айфон купить 2021', 'какой iphone купить 2021', 'айфон 2021', 'iphone 2021', 'сравнение', 'apple', 'iphone', 'айфон', 'iPhone 12 mini', 'iPhone 12', 'iPhone 12 Pro', 'iPhone 12 Pro Max', 'iPhone 11', 'iPhone 11 Pro', 'iPhone XR', 'iPhone XS', 'iPhone SE 2 (2020)', 'protech', 'обзор айфон', 'обзор iphone', 'какой смартфон выбрать в 2021']</t>
  </si>
  <si>
    <t>Вы на канале ProTech и сегодня я расскажу, какой Apple iPhone выбрать в 2021 году. Вы узнаете все достоинства и недостатки актуальных айфонов, мы обсудим для кого подойдет тот или иной смартфон. В нашем сравнении участвуют iPhone 12 mini, iPhone 12, iPhone 12 Pro, iPhone 12 Pro Max, iPhone 11, iPhone 11 Pro, iPhone XR, iPhone XS, iPhone SE 2 (2020). Также я расскажу кому подойдет каждый из них и что стоит покупать, а от чего лучше воздержаться. Приятного просмотра!
💻 Научись писать сайты и приложения на Phytone в SkillFactory: https://clck.ru/SQwzb 
💡Промокод ProTech со скидкой -55% (до 31.12.2020)
⏰ ТАЙМ-КОДЫ:
00:00 — Начало 
00:52 — Партнерская интеграция 
01:34 — Общие моменты
02:28 — iPhone 12 Pro и iPhone 12 Pro Max
07:07 — iPhone 12 и iPhone 12 mini 
09:44 — iPhone 11 Pro и iPhone 11 Pro Max 
11:15 — iPhone 11 и iPhone XR  
14:19 — iPhone XS и iPhone XS Max 
15:57 — iPhone SE 2 (2020) 
18:11 — Жизненный совет  
Благодаря каналу ProTech вы всегда сможете узнать о технике, лучшем софте и играх для iOS, Android, macOS и Windows, а также событиях высокотехнологичной индустрии нечто большее, чем сухие цифры, яркая обертка, количество полигонов и поверхностное мнение.
😉 Стать спонсором YouTube канала ProTech — https://bit.ly/3e20r7y
📷 Наш канал в Instagram - https://goo.gl/T3yhCZ
💬 Наша группа Вконтакте - http://bit.ly/2OhKCNx
🎼 Трек-лист:
3 (Instrumental Version) - Bambi Haze
Afrodeziac - Far Orange
Slide By - Far Orange
Bitter Move - Far Orange
No Stampede - Far Orange
Back on Deck (Instrumental Version) - Xavy Rusan
Been Had (Instrumental Version) - Nbhd Nick
Slam Dunk Funk - Duckmaw</t>
  </si>
  <si>
    <t>История германского язычества. часть 4. Боги, шаманы, войны.</t>
  </si>
  <si>
    <t>1H17M32S</t>
  </si>
  <si>
    <t>01m43</t>
  </si>
  <si>
    <t>Курс «Аналитик данных» в SkillFactory:https://clck.ru/SQrvQ 
Скидкой 55%* по промокоду KLIM при оплате обучения до 31.12.2020.
Аудиоверсия - https://mcdn.podbean.com/mf/web/jcne27/istoriya-religii-02-04.mp3
Все выпуски серии - https://youtube.com/playlist?list=PLUuqyGc-1E3qeTXX_BsPhZfpO5XKsnf35
Мы в соц. сетях:
Telegram https://t.me/uzhukova
Вконтакте: https://vk.com/uzhukoffa
Twitter: https://twitter.com/Klim_Zhukoff
Instagram: https://www.instagram.com/klimzhukoff/
Facebook: https://www.facebook.com/groups/uzhukoffa/</t>
  </si>
  <si>
    <t>KLIM</t>
  </si>
  <si>
    <t>RAMusic</t>
  </si>
  <si>
    <t>ТОП НЕДОВОЛЬНЫХ ЗВЕЗД | BEST CELEBRITY REACTIONS</t>
  </si>
  <si>
    <t>24M1S</t>
  </si>
  <si>
    <t>['рамузыка', 'реакция', 'топ лучших', 'топ худших', 'лучшие выступления', 'песни', 'подпевает', 'зрители', 'reaction', 'vocal', 'fail', 'ariana grande', 'taylor swift', 'miley cyrus', 'nicki minaj', 'what’s good', 'kesha', 'jerry sinefeld', 'lady gaga', 'beyonce', 'camila cabello', 'harry styles', 'cardi b', 'little mix', 'demi lovato', 'jlo', 'selena gomez', 'леди гага', 'ариана гранде', 'майли сайрус', 'кеша', 'ники минаж', 'бейонсе', 'Гарри стайлз', 'jennifer lopez', 'джейло', 'камила кабейо']</t>
  </si>
  <si>
    <t>Профессия Data Scientist в SkillFactory:
https://clc.am/C52BQg
55% скидки по промокоду РаМузыка до 25.12.2020
С наступяо! Это вам: https://song.link/snegnetaet ❤️
Примите членство канала, и получите доступ к эксклюзивным бонусам:
https://www.youtube.com/ramusicru/join
ТОП ЛУЧШИХ выступлений: https://youtu.be/HJ9aYSaQnPI
ТОП разочарований 2020: https://youtu.be/jG964P2iEtw
Ярмарка реакций 2020 продолжается! Розыгрыш в каждом видео! Вся информация там же!
А итоги подведем в инстаграме в конце декабря! С вас праздничный лайк! С наступающим!
Лучшие новогодние плейлисты уже обновлены!
Бешеный апгрейд и обновление для самых популярных платформ!
CLASSICS: бессмертная классика (3 часа)
https://bit.ly/SPOTIclassic - Spotify
http://bit.ly/NGCLASSIC - Apple Music
https://bit.ly/YTMclassic - Youtube Music
http://bit.ly/NGclassic - Яндекс.Музыка
http://bit.ly/NGVKclassic - Вконтакте
https://bit.ly/DEEZERclassic - Deezer
MODERN: современные версии и новинки (5 часов)
https://bit.ly/SPOTImodern - Spotify
http://bit.ly/NGMODERN - Apple Music
https://bit.ly/YTMmodern - Youtube Music
http://bit.ly/NGmodern - Яндекс.Музыка
http://bit.ly/NGVKmodern - Вконтакте
https://bit.ly/DEEZERmodern - Deezer
ULTIMATE: 8-часовой плейлист и на всю праздничную ночь!
https://bit.ly/SPOTIultimate - Spotify
http://bit.ly/ULTIMATENG - Apple Music
https://bit.ly/YTMultimate - Youtube Music
http://bit.ly/NGultimate - Яндекс.Музыка
http://bit.ly/NGVKultimate - Вконтакте
https://bit.ly/DEEZERultimate - Deezer
НГ по-русски: для тех, кто любит Новый год на русском языке! (3 часа)
https://bit.ly/SPOTIrus - Spotify
http://bit.ly/NGRUSSIA - Apple Music
https://bit.ly/YTMrus - Youtube Music
http://bit.ly/NGrussia - Яндекс.Музыка
http://bit.ly/NGVKrussia - Вконтакте
https://bit.ly/DEEZERrus - Deezer
Выбирайте свою платформу и вперед! Сохраняйте, добавляйте, лайкайте, делитесь с друзьями, хорошая подборка нeжна ВСЕМ!
🎅🏼🎄🎅🏼
#Новыйгод #рамузыка #ярмаркареакций
————————————————————­­­--------------------------------------­-­-­------------------------------------­--­--­------
Если едете куда-то, снимите хату на Airbnb, так всегда дешевле.
Бонус в 20$ (2100 руб) от меня на первую поездку: https://goo.gl/XogkUn
РАМИН в интернете:
ГРУППА VK: http://vk.com/RamusicRU
Видео: http://www.youtube.com/RamusicRU
ВЛОГИ: http://www.youtube.com/RamusicLIFE
Telegram: https://t.me/RamusicRu
Twitter: http://twitter.com/ramin4ig
Instagram: http://instagram.com/ramin4ig
_________________________________________
Отдельное спасибо спонсорам, указанным ниже, вы очень помогаете Рамузыке:
Sasha Shares
Sofia N
Варвара Исаева
Julia Dekun
Elizaveta Romm
Jekaterina Druteikė
Валерия Грибова
taisiia k
crazy_molecule
NastyaFly
Ксения Ковальчук
Анастасия Заболотских
ВЛАД не Дракула
Лилия Нилова
Екатерина И
Yelizaveta Karhu
Marie Shunina</t>
  </si>
  <si>
    <t>РаМузыка</t>
  </si>
  <si>
    <t>Как Китай стал сверхдержавой ?</t>
  </si>
  <si>
    <t>9M54S</t>
  </si>
  <si>
    <t>['история', 'история всего', 'политика', 'китай', 'экономика', 'сша', 'ввп', 'комммунизм', 'социализм', 'америка', 'ссср', 'россия', 'реформы', 'сверхдержава', 'европа', 'рост', 'рынок', 'капитализм', 'торговля', 'мао цзэдун', 'дэн сяопин', 'си цзиньпин']</t>
  </si>
  <si>
    <t>Курс «Продуктовый аналитик» в SkillFactory: https://clck.ru/SQuc3
Patreon : https://www.patreon.com/history_of_everything
Второй канал : https://www.youtube.com/channel/UCNxdkp92jDGC3pSM2J4TG_w
VK : https://vk.com/history_of_everything
Telegram : https://teleg.run/historyyoutube</t>
  </si>
  <si>
    <t>Я АМЕРИКАнец</t>
  </si>
  <si>
    <t>Просили НЕ Побить? ПРОСТИТЕ :((</t>
  </si>
  <si>
    <t>20M2S</t>
  </si>
  <si>
    <t>02m33</t>
  </si>
  <si>
    <t>['сгоревшие автомобили', 'машины клиентов', 'битый jeep с копарта', 'реакция американцев', 'угон авто в опасном районе', 'ударил машину', 'смешные моменты сша', 'реакция клиентов', 'просили не разбить - простите']</t>
  </si>
  <si>
    <t>Научись писать сайты и приложения на Phytone в SkillFactory: https://clck.ru/SQvn2 
Промокод Американец со скидкой -55% (до 31.12.2020)
💬 Instagram: https://www.instagram.com/i_am_americanec/
👉 Телеграм: https://t.me/i_am_americanec
🎥 Монтаж: https://www.instagram.com/director.nick/
📞 Реклама: maznise@gmail.com
📢 Стримы: 
 https://www.youtube.com/channel/UCb_sb6g6CWW9P-OEDiCUbiw
📢 Склад неизданного:
https://www.youtube.com/channel/UCkGhVoue792oUxhc6rH0tsw</t>
  </si>
  <si>
    <t>Мандалорец - сериал поменял канон Звёздных войн?</t>
  </si>
  <si>
    <t>11M14S</t>
  </si>
  <si>
    <t>['Мандалорец', 'Мандалорец 2 сезон', 'Мандалорец 2 сезон 8 серия', 'Мандалорец обзор', 'Мандалорец разбор', 'Неспойлер', 'Мандалорец неспойлер', 'Малыш Йода', 'Грогу', 'Люк Скайуокер', 'Асока Тано']</t>
  </si>
  <si>
    <t>Профессия Data Scientist в SkillFactory:
https://clc.am/ipabaA
55% скидки по промокоду Не Спойлер до 31.12.2020 + мешок подарков от образовательного Санты
Наш паблик - https://vk.com/marvel_dc
Реклама и сотрудничество video@paprika.media</t>
  </si>
  <si>
    <t>Не Спойлер</t>
  </si>
  <si>
    <t>АРХИВАРИУС</t>
  </si>
  <si>
    <t>История Радио</t>
  </si>
  <si>
    <t>32M7S</t>
  </si>
  <si>
    <t>01m45</t>
  </si>
  <si>
    <t>['история', 'радио', 'пиратские радиостанции', 'история радио передатчиков и радио', 'история радио передатчиков', 'Гулье́льмо Марко́ни', 'александр попов', 'джаз', 'Хеди Ламарр', 'железный занавес', 'архивариус', 'луни', 'loony', 'история медицины']</t>
  </si>
  <si>
    <t>Курс «Продуктовый аналитик» в SkillFactory: https://clck.ru/SQwn7     
Успей на Новогоднюю акцию по скидкой 55% по промокоду Архивариус до 31.12.2020
Поддержать нас на патреоне - https://www.patreon.com/archivarius
Донат - https://www.donationalerts.com/r/archivariusblog
20-й век — век масштабных войн и век технического прогресса, век автомобилей и самолетов, век авангардного искусства в конце концов, и массовой культуры. А еще 20-й век — это время радио. Причем время не рассвета радио как явления, это в прямом смысле слова ВЕК РАДИО.
В 20-ом веке радио в том виде, в котором мы его знаем появилось, достигло вершины и можно сказать умерло, и всё это в пределах какой-то сотни лет. Оно возникло в самом конце 19-го века и сопровождало человечество весь 20-й век. 
Радио от начала до конца влияло на все, что тогда происходило. На военные действия и развитие космоса. С помощью радио нацистская Германия проводила тотальную пропаганду, а голос Америки проникал сквозь железный занавес. Радио также  способствовало популярности спорта и джаза. Радио проникло в каждый дом, не существовало человека, который бы не знал что такое радио. 
В общем, радио — истинное дитя 20го века, у него было и детство, и романтическая юность, и суровая зрелость и благородная старость. И если вам кажется, что радио сейчас совсем умерло, а его последние вздохи слышны лишь в автомобилях, то вы ошибаетесь. 
Сейчас им пользуются не менее активно, а может быть даже и активнее чем когда-то. Но у всего есть свое но, пользуются им сейчас далеко не в том смысле, в котором пользовались тогда. Ну а чтобы узнать как, досмотрите пожалуйста это видео до конца.
Наши соцсети:
https://vk.com/archivariusblog
https://www.instagram.com/archivariusblog/
Над роликом работали:
Сценарий - Андрей Аксенов (подкаст "Закат империи": https://dronopaedia.ru/)
Редактор: Владимир Близнецов, LOONY
Ведущий - LOONY
Монтаж - Владислав Сак (https://www.youtube.com/c/Sekicher), Руслан Заика
Лицензия Creative Commons Attribution 4.0 на использование трека March of the Mind (исполнитель: Kevin MacLeod): https://creativecommons.org/licenses/by/4.0/
Источник: http://incompetech.com/music/royalty-free/index.html?isrc=USUAN1100167
Исполнитель: http://incompetech.com/
Лицензия Creative Commons Attribution 4.0 на использование трека Lost Frontier (исполнитель: Kevin MacLeod): https://creativecommons.org/licenses/by/4.0/
Источник: http://incompetech.com/music/royalty-free/index.html?isrc=USUAN1300039
Исполнитель: http://incompetech.com/
Лицензия Creative Commons Attribution 4.0 на использование трека Covert Affair - Film Noire (исполнитель: Kevin MacLeod): https://creativecommons.org/licenses/by/4.0/
Источник: http://incompetech.com/music/royalty-free/index.html?isrc=USUAN1100795
Исполнитель: http://incompetech.com/
Лицензия Creative Commons Attribution 4.0 на использование трека Breakdown - Take the Lead (исполнитель: Kevin MacLeod): https://creativecommons.org/licenses/by/4.0/
Источник: http://incompetech.com/music/royalty-free/index.html?isrc=USUAN1100796
Исполнитель: http://incompetech.com/
Лицензия Creative Commons Attribution 4.0 на использование трека Almost in F - Tranquillity (исполнитель: Kevin MacLeod): https://creativecommons.org/licenses/by/4.0/
Источник: http://incompetech.com/music/royalty-free/index.html?isrc=USUAN1100394
Исполнитель: http://incompetech.com/
Лицензия Creative Commons Attribution 4.0 на использование трека Drone in D (исполнитель: Kevin MacLeod): https://creativecommons.org/licenses/by/4.0/
Источник: http://incompetech.com/music/royalty-free/index.html?isrc=USUAN1200044
Исполнитель: http://incompetech.com/</t>
  </si>
  <si>
    <t>ПОЕХАВШИЙ</t>
  </si>
  <si>
    <t>ПАРАГВАЙ — ВОНЮЧАЯ ДЫРА Южной Америки // Уехал в кругосветку</t>
  </si>
  <si>
    <t>32M47S</t>
  </si>
  <si>
    <t>09m46</t>
  </si>
  <si>
    <t>['парагвай', 'южная америка', 'парагвай аргентина', 'бразилия', 'аргентина', 'сьюдад дель эсте', 'асунсьон', 'игуасу водопад', 'автостоп', 'вонючая дыра', 'кругосветка', 'кругосветное путешествие', 'парагвай история', 'латинская америка', 'автостопом', 'путешествие', 'путешествия', 'приключение', 'приключения', 'поехавший', 'поехавший кругосветка', 'поехавший южная америка', 'парагвай столица', 'диктатор парагвая', 'франсия', 'стресснер', 'орел и решка', 'орел и решка кругосветка', 'последняя кругосветка', '2021', 'петенька планетка', 'главная дыра', 'мир']</t>
  </si>
  <si>
    <t>☝️ Научись писать сайты и приложения на Python в SkillFactory: https://clck.ru/SQxMK 
Промокод ПОЕХАВШИЙ со скидкой -55% (до 31.12.2020)
Парагвай – страна, которая очень любит прогибаться под диктатуру. Местные путины правили тут десятками лет. Рекорд поставил чувак по фамилии Стресснер – 35 лет подряд он просидел президентом, выжигая страну нахер.
3️⃣ как выглядит Парагвай после такого
2️⃣ почему страну называют вонючей дырой Южной Америки 
1️⃣ и что будет, если заавтостопить Иисуса
🚀 смотри в первом ролике из моей кругосветки, юху
⬇️ Подпишись на меня в
1️⃣ Инстаграме: https://instagram.com/misha_edet
2️⃣ Телеграме: https://t.me/misha_edet
3️⃣ Вконтакте: https://vk.com/misha_edet
4️⃣ Фэйсбуке: https://www.facebook.com/misha.edet
5️⃣ Твиттере: http://twitter.com/misha_edet
---
👋 Давай знакомиться! Я Миша Ронкаинен, он же блогер Поехавший.
У меня нет инстинкта самосохранения, потому я выбираюсь в самые опасные путешествия и страны своим ходом. Я уже посетил Йемен, КНДР, Афганистан, Донецк (ДНР), Луганск (ЛНР), Узбекистан, Таджикистан, Монголию, Сомали, Судан, Ливию, Средиземье (Бир-Тавиль), Лаос, Антарктиду.
🇷🇺 Я люблю путешествия по России тоже. Бывал на самых окраинах нашей страны: от Чечни до Ямала, и от Курильских островов до Калининграда. Снимал, как живёт самый богатый регион России и самый бедный.
☝️Мой контент не стерильный, как Орел и Решка. Я снимаю что вижу, без цензуры. И хорошее, и плохое. Иногда это не всем нравится. Иногда я плохо себя веду – я же обычный человек. Но я никогда не скрываю этого.
Моя цель – показать тебе мир, как он есть на самом деле. Без уловок и попыток понравиться. Давай дружить?! Подписывайся на канал и смотри мои фильмы про путешествия. Увидим мир вместе 😉
---
© Для СМИ и любых информационных площадок: вы можете использовать материалы из этого ролика про Парагвай – вонючую дыру Южной Америки, но только с указанием моего авторства (Миша Ронкаинен) и ссылкой на это видео или канал ПОЕХАВШИЙ.
#Парагвай #ЮжнаяАмерика #Поехавший #кругосветка #ПоследняяКругосветка</t>
  </si>
  <si>
    <t>https://www.youtube.com/watch?v=0jCpomuxE08</t>
  </si>
  <si>
    <t>UncleShurik</t>
  </si>
  <si>
    <t>ПЯТЬ ПРИЧИН ПЕРЕСТАТЬ ЧИТАТЬ КНИГИ ПО ЭЗОТЕРИКЕ</t>
  </si>
  <si>
    <t>13M37S</t>
  </si>
  <si>
    <t>04m25</t>
  </si>
  <si>
    <t>['саморазвитие', 'диагностика кармы', 'эзотерика', 'ошо', 'трансерфинг реальности', 'эзотерика для тебя', 'эзотерика для тебя ютуб', 'что почитать', 'треш обзор', 'дядя шурик', 'uncleshurik', 'буктьюб', 'с чего начать саморазвитие', 'личностный рост', 'саморазвитие личности']</t>
  </si>
  <si>
    <t>В будущее вместе с онлайн-школой дизайна Contented. Кликай: 
https://clc.am/wCkcOA
Скидка на профессию дизайнер интерактивных медиа -60% по промокоду ШУРИК 
Все больше эзотерика проникает в нашу жизнь, обещая деньги, здоровье, успех и прочие прекрасные вещи. Отказаться от этого не так просто, но мы попробуем.
У меня есть целых пять причин чтобы перестать читать книги по эзотерике
А тут мой телеграм - https://t.me/shuriktut</t>
  </si>
  <si>
    <t>ШУРИК</t>
  </si>
  <si>
    <t>el Gato</t>
  </si>
  <si>
    <t>Социально справедливый праздник к нам приходит (обзор сериала "Сквозь снег")</t>
  </si>
  <si>
    <t>24M47S</t>
  </si>
  <si>
    <t>07m47</t>
  </si>
  <si>
    <t>['Фэнтези', 'сериалы', 'эль гато', 'СЖВ', 'Социальная справедливость', 'Трэш обзор', 'Новый год', 'фильмы про новый год', 'сериал фантастика', 'повесточка', 'социальная справедливость', 'трэш сериалы', 'сериал 2020', 'обзор на плохое', 'Какая гадость эта ваша заливная рыба']</t>
  </si>
  <si>
    <t>Научись писать сайты и приложения на Phytone в SkillFactory: https://clc.am/w5qPQw
Промокод ELGATO со скидкой -45% (до 28.12.2020)
------
Обзор сериала "Сквозь снег" (Snowpiercer).
------
Поддержать канал можно став спонсором канала на ютубе – https://www.youtube.com/channel/UCMi0GeuPcmJzL8eaok_NEig/join
или же патроном на Патреоне – https://www.patreon.com/elgatowhiskas
Биткоин-кошелек для ваших крипточаевых – 1BUE7BD8wmq7mV2o4tZuqDFyuPuoquhg7v
Эфир – 0xEb60204DDb335376dC4bF8d6600776afA2718033
Стеллар – GBAQKOH5DW6T2EQPVSFRIXRENH3ACRFBONJZ2DWMULSZQMBW3DJV3AFT
Биткоин Кэш – qzy8g5ef9r6lk2gnaqyxh6laszf42q2musmhr4sd54
Подпольная группа VK о всяком – https://vk.com/elgatovk
По вопросам рекламы прошу писать на: elgatomailbox@gmail.com</t>
  </si>
  <si>
    <t>ELGATO</t>
  </si>
  <si>
    <t>28.12.2020</t>
  </si>
  <si>
    <t>https://www.youtube.com/watch?v=YqyHz2a0URM</t>
  </si>
  <si>
    <t>Что бесит прораба | Алексей Целиковский</t>
  </si>
  <si>
    <t>18M43S</t>
  </si>
  <si>
    <t>['luki', 'что бесит', 'бесит', 'лукибесит', 'луки бесит', 'lukiua', 'lukiukraine', 'luki ukraine', 'меня бесит', 'новинка', 'lu;ki', 'ремонт', 'дизайн интерьера', 'шпаклевка', 'штукатурка', 'подвесной потолок', 'покраска стен', 'поклейка обоев', 'косметический ремонт', 'электрика', 'сантехника', 'установка розеток', 'дизайн квартиры', 'дизайн', 'квартира', 'укладка ламината', 'краска', 'штробление стен', 'перепланировка', 'план квартиры', 'цена ремонта', 'стоимость ремонта', 'стоимость потолка', 'потолок', 'кривая стена', 'выровнять стены']</t>
  </si>
  <si>
    <t>Скидка на профессию Дизайнер интерьеров -60% до 31.12. по промокоду LUKI 
В будущее вместе с онлайн-школой дизайна Contented. Кликай: https://clc.am/Wq09aA
Найти плиточку по-дешевле, поклеить обои на обои и желательно закончить за три недельки? Алексею Целиковскому снятся такие СамСебеДизайнеры. Он - прораб. Мы хотели еще пошутить, мол, он мечтает, чтоб в моду вернулись хлестанья плетью. Но потом решили, что вы, пошляки, не поймете аналогии с Древним Египтом.
Алексей в Instagram - https://instagram.com/a_tselikovsky
LU;KI в Instagram - https://instagram.com/luki.ukraine
Команда LU;KI не всегда разделяет мнение нашего героя. Но мы хотим услышать разных людей. Призываем вас уважать наших гостей и не принимать их слова слишком близко к сердцу.
#лукибесит #luki</t>
  </si>
  <si>
    <t>https://www.youtube.com/watch?v=yz3NkrzO0KM</t>
  </si>
  <si>
    <t>Сделал турчанке подарок / Последние дни в Турции 12 серия</t>
  </si>
  <si>
    <t>34M28S</t>
  </si>
  <si>
    <t>['кузен', 'кузен влог', 'kuzen vlog', 'kuzen', 'turkey', 'настоящая турция', 'путешествие по Турции', 'кузен турчанка', 'красивая турчанка', 'автостопом с турчанкой', 'выживание в чужой стране', 'Виталий Кузнецов', 'путешествие во время пандемии', 'куда поехать', 'русский в чужой стране', 'путешественник из России', 'подарил телефон', 'сделал девушке подарок']</t>
  </si>
  <si>
    <t>Курс «Тестировщик ПО» в SkillFactory https://clc.am/1MOWug
55% скидки на обучение по промокоду Кузен до 25.12.2020 + мешок подарков от образовательного Санты!
_______________________________________________________
 Привет, привет👋🤝 А вот и новая информация которая затрудняет наше путешествие по Турции🤗 Введён комендантский час и теперь мы не можем находиться на улице после 9 вечера😬 При том в выходные турки вообще не могут покидать свои дома!!! А времени всё меньше... Нам нужно торопиться, в связи с этим в спешке погуляли в Трабзоне👀 И вскоре отправимся дальше)
 Напомню:
 РЕПОСТ-0 рублей❗
 ЛАЙК-0 рублей ❗
 КОММЕНТАРИЙ-0 рублей❗
Поддержать видео очень просто, а для меня эта поддержка очень важна🙏 Спасибо, приятного просмотра 🤠
📷Instagram: https://www.instagram.com/kuzenvlog/
📸Instagram Зульфие: https://instagram.com/zulus.o/
💼 Сотрудничество: kuzen.pr@gmail.com
_______________________________________________________
🔹️Поддержать путешествие:
•Номер карты(Сбербанк): 5469 4600 1201 0483
•PayPal: https://www.paypal.me/kuzenvlog
•Донатер: http://www.donationalerts.ru/r/kuzen_vlog
•ЯндексДеньги: https://money.yandex.ru/to/410015850783387
•QIWI: 4890 4947 0889 2344
Спасибо за поддержку!
_______________________________________________________
⚠️Запасной канал: https://www.youtube.com/channel/UCvdUhhGggkKsEbK6m3YQ_AA
• Как начать путешествовать, куда поехать, как сделать визу, где ночевать, где есть? Всё рассказываю на консультации: https://vk.com/market-49053593?w=product-49053593_4145649
• Как сделать свой канал, на что снимать, где монтировать? Всё рассказываю на консультации: https://vk.com/market-49053593?w=product-49053593_4145640
#нетуристическая #турция2020</t>
  </si>
  <si>
    <t>https://www.youtube.com/watch?v=eqsg3Blzmdg</t>
  </si>
  <si>
    <t>Разработчик-«ВЕТЕРАН» / 50 ЛЕТ ОПЫТА в программировании / История Евгения Владимировича Полищука</t>
  </si>
  <si>
    <t>3H11M36S</t>
  </si>
  <si>
    <t>['itbeard', 'айтиборода', 'айти борода', 'айти', 'it борода', 'программирование', 'разработка', 'разработчик', 'программист', 'самый старый программист', 'программист-ветеран', 'oldest programmer', 'евгений владимирович полищук', 'программист сквозь века', 'любовь к программированию', 'трансморфоз', 'единая теория взаимодействий', 'герловин', 'эсперанто', 'инф', 'пиджи', 'алгон', 'фортарн', 'днепр-21', 'наири-2', 'см-4', 'искра', 'старые компьютеры', 'логлан']</t>
  </si>
  <si>
    <t>Курс «Алгоритмы и структуры данных» в SkillFactory: https://clc.am/Q6pq5g 
Сегодня вас ждет завораживающая история семидесятивосьмилетнего программиста, Евгения Владимировича Полищука, который вот уже более пятидесяти лет несет в себе любовь к программированию и биоинформатике. Через этот выпуск вы узнаете о том, как программировали в 60е, для чего биологам тех времен нужны были системники размером со спортзал и как побеждать на хакатонах в 76 лет. 
Мы поговорили о языке АЛГОМ, БЭСМ, Днепр-21, НАИРИ-2, СМ-4, Искра, Инф, Алго, Логлане, трансморфозе и даже Боге.
Так что, заваривайте чаинский/кофеинский и погнали, последний выпуск в году обещает быть очень интересным 😉
ДОП. МАТЕРИАЛЫ: 
- Почта Евгения Владимировича: sCtOuOdLy@gmail.com
- Аудио-версия выпуска: https://soundcloud.com/itbeard/e108
- Материалы из выпуска: https://t.me/itbeard/500
- Стать спонсором канала: https://www.youtube.com/itbeard/join
НАВИГАЦИЯ:
0:00 - Вступление
4:52 - Детство
7:36 - Интеграция
9:42 - Переезд из Кубани
11:30 - Как учились в 50е
13:40 - Почему физфак
17:30 - Переход на биофак
19:05 - Период открытий
24:27 - Ленинградский гос университет
26:40 - Старшекурсник
28:30 - Отличие образования в университете тогда от сейчас
31:30 - Научная деятельность в институте имени Павлова
34:15 - Нервные волокна
36:30 - Программирование в биологии того времени
47:11 - Перфорирование и дебаг
50:30 - Переход к PC
57:40 - Что запомнилось больше всего из всего процесса улучшения технологий
59:20 - Мозг и кошки
1:05:40 - Про языки программирования и Фортран
1:07:30 - О старении
1:09:49 - Трансморфоз
1:17:35 - Работа над единой теории всех взаимодействий и Герловине Илье Львовиче
1:24:40 - Насколько глубоко можно копаться в науке
1:26:00 - Живая клетка
1:31:51 - Необычный алфавит
1:41:02 - Практическое использование алфавита Полищука
1:50:25 - Компьютерный клуб и интернет
1:53:00 - Сколько зарабатывал Евгений Владимировчи
1:54:03 - Работа курьером
1:56:16 - Почему не пошел работать коммерческим программистом
1:59:15 - Работа дежурным в парикмахерской и изучение Ruby
2:00:25 - Про крипту и биржи
2:08:00 - Что такое ООП
2:10:20 - Идея создать лучший ЯП
2:15:30 - Создание лучшего естественного языка
2:22:00 - Про участие в хакатоне
2:32:00 - Книги
2:35:47 - Советы себе в молодости
2:41:08 - Совет начинающим программистам
2:45:18 - Размышления про Бога и биологию
3:09:51 - КОНКУРС
МОИ КОНТАКТЫ: 
- Подпишись на этот YouTube канал :)
- Telegram: https://t.me/itbeard 
- Instagram: https://instagram.com/itbeard
- Twitter: https://twitter.com/iamitbeard
- SoundCloud: https://soundcloud.com/itbeard 
- Discord: https://s.itbeard.com/discord
- Сайт:  https://itbeard.com
#айтиборода #ityoutubersru #78летнйпрограммист</t>
  </si>
  <si>
    <t>https://www.youtube.com/watch?v=DVEW7Qc_aXU</t>
  </si>
  <si>
    <t>ODONATA CINEMA</t>
  </si>
  <si>
    <t>Nissan 350z Рэйчел из NFS Underground 2. Дал дал ушел.</t>
  </si>
  <si>
    <t>6M6S</t>
  </si>
  <si>
    <t>['need for speed', 'nfs', 'need for speed underground 2', 'nfsu2', 'nfs underground 2', 'nissan 350z', 'rachel nissan 350z', 'дрифт на озере', 'дрифт на льду', '3d animation', 'cgi animation', 'Corona render', '3d анимация вертолета', 'Sikorsky UH 60 Black', '3d max анимация', '350z', 'ниссан из Underground 2', 'тачка Рэйчел', 'виртуальная реальность', 'зимний дрифт', 'провалился под лед', 'ушел под лед', 'машина утонула', 'машина ушла под лед', 'helicopter CGI', 'NFS 2021', 'deaf bonce', 'саня блять', 'витек потом все объясню']</t>
  </si>
  <si>
    <t>На этот раз нам пришла огромная посылка ... точнее  сказать "прилетела". И в ней было задание, которое одному из нас сразу не понравилось. Но бонус за его выполнение стоил того... 
"А скидка на курс по моушен дизайну целых 60% про промокоду ODONATA! https://clc.am/5bAzXQ  Не упустите возможность получить крутой навык! 
и +60 видеоуроков в подарок к покупке курса до 31.12
Донат на следующий ролик : https://donate.stream/odonatacinema
VK account: 
 https://vk.com/spiderx
https://vk.com/e777kx60
Instagram: 
https://www.instagram.com/odonatacinema
https://www.instagram.com/saneksmirnovv/
Website:  http://odonatacinema.ru
VK group: https://vk.com/odonatacinema
email:  odonatacinema@gmail.com
#NFS #NFSU2 #NFS2021</t>
  </si>
  <si>
    <t>ODONATA!</t>
  </si>
  <si>
    <t>МЯЧ Production</t>
  </si>
  <si>
    <t>ТОП 10 Футбольных провалов 2020</t>
  </si>
  <si>
    <t>20M51S</t>
  </si>
  <si>
    <t>['топ 10', 'мяч лаб', 'александр журавлев', 'красава', 'эгриси', 'амкал', 'уткин', 'герман эль классико', 'osporte tv', 'мяч продакшн', 'оспорте тв', 'безумства', 'безумный год', 'футбольные безумства', 'топ', 'провалы сезона', 'провалы', 'провалы года', 'отмена золотого мяча', 'руководство локомотива', 'финасовые потери клубов', 'кризис шальке 04', 'провал сборной россии', 'реакция черчесова', 'ужасный год кепы', 'расизм', 'провальный сезон азара', 'результаты гвардиолы', 'зм', 'золотой мяч']</t>
  </si>
  <si>
    <t>Подводим итоги уходящего года и вспоминаем самые больше разочарования 2020-го. Кризис игроков и клубов, расизм, провалы российских команд в еврокубках, неудачный сезон Гвардиолы и еще много событий, от которых нам становилось грустно. 
Выиграй 50 крутых призов и Play Station 5, подробности по ссылке: https://www.instagram.com/p/CIVob_8rmsa/
Монтаж: https://vk.com/venastudio
Мой ВК: https://vk.com/alexzh
Мой instagram: https://www.instagram.com/alex_juravlev/
Группа ВК: https://vk.com/alex_top10
Facebook: https://goo.gl/pPgync
Telegram-канал "МЯЧ Production": https://t.me/myachPRO
TikTok: https://vm.tiktok.com/J1yYAyh/
Подпишись на Мяч Lab: http://myach.pro/u/lab
Наш канал про теннис "Мяч Поинт": https://clck.ru/Ffmq3
#МЯЧProduction #ТОП10 #Провалысезона</t>
  </si>
  <si>
    <t>https://www.youtube.com/watch?v=f1d7_6C3htI</t>
  </si>
  <si>
    <t>ANOIR</t>
  </si>
  <si>
    <t>Как мы одобряем убийства?</t>
  </si>
  <si>
    <t>['Ануар', 'Anoir', 'Кино', 'Обзор', 'Фильм', 'Джон Уик', 'Крестный Отец', 'Шейн', 'Жубан']</t>
  </si>
  <si>
    <t>Скидка на профессии моушн и медиа-дизайнер -60% по промокоду АНУАР до 31.12
В будущее вместе с онлайн-школой дизайна Contented. Кликай: https://clc.am/LFDBaA
Патреон – https://www.patreon.com/zhubanoir
Мой Инст – https://www.instagram.com/anuarogram/
Обязательно Вступай в Паблик - https://vk.com/uspublic
Разовая поддержка – http://donatepay.ru/d/zhubanoir
Так же есть PayPal – https://www.paypal.me/zhubanoir
Телеграм - https://t.me/zhubanoir
==============================================
ANOIR – произносится как Ануар, но ты скорее всего будешь звать меня Аноир</t>
  </si>
  <si>
    <t>АНУАР</t>
  </si>
  <si>
    <t>https://www.youtube.com/watch?v=XjfVKJEPojU</t>
  </si>
  <si>
    <t>Проклятый дом 3 (За стеной) - ТРЕШ ОБЗОР на фильм</t>
  </si>
  <si>
    <t>22M48S</t>
  </si>
  <si>
    <t>['проклятый дом 3', 'проклятый дом 3 треш обзор', 'проклятый дом 3 трэш обзор', 'за стеной треш обзор', 'за стеной трэш обзор', 'проклятый дом треш обзор', 'проклятый дом 3 треш обзор на фильм', 'проклятый дом 3 трэш обзор на фильм', 'треш обзор', 'трэш обзор', 'треш обзор на фильм', 'трэш обзор на фильм', 'кинообзор', 'смешной обзор фильма', 'беттер войс', 'better voice', 'better voice треш обзор', 'обзор фильма', 'проклятый дом за стеной', 'проклятый дом 2']</t>
  </si>
  <si>
    <t>Cкидка на профессию веб-дизайнер -60% по промокоду Better до 31.12 
В будущее вместе с онлайн-школой дизайна Contented. Кликай: https://clc.am/cblKLg
Музыка из ролика: https://vk.com/sub_us
Инстаграм : https://www.instagram.com/bet_vc/
Сотрудничество: https://vk.com/id30260304
Группа VK: https://vk.com/better_voice
Треш обзор на фильм Проклятый дом 3
Приобрести фильм: https://itunes.apple.com/ru/movie/id1537308243
Проклятый дом 3 или же За стеной, пожалуй худший фильм ужасов, что попадался мне за последнее время. На его фоне Проклятый дом и Проклятый дом 2 - шедевры кинематографа. Это самый настоящий треш, я не знаю, что добавить. Короче, это проклятый дом, это треш, это треш обзор на проклятый дом 3. Оп как ловко закрутил, а?
Производство: 
Dual Visions, Roaming Elephant Productions</t>
  </si>
  <si>
    <t>Better</t>
  </si>
  <si>
    <t>https://www.youtube.com/watch?v=Jr1UIo6NZ5Q</t>
  </si>
  <si>
    <t>ИМПЕРИЯ ИНКОВ: ламы, жертвоприношения и госплан (история, общество и культура цивилизации инков)</t>
  </si>
  <si>
    <t>30M40S</t>
  </si>
  <si>
    <t>05m15</t>
  </si>
  <si>
    <t>['инки', 'империя инков', 'индейцы', 'куско', 'доколумбовая америка', 'перу', 'южная америка', 'история инков', 'культура инков', 'религия инков', 'цивилизация инков', 'писсаро', 'империя', 'мачу пикчу', 'анды', 'кечуа', 'общество инков', 'золото инков', 'кипу', 'письменность инков', 'доколумбовой америки', 'инки ацтеки майя', 'история', 'история древних цивилизация', 'редрум', 'ред рум', 'редрум история', 'redroom', 'red room', 'redroom инки']</t>
  </si>
  <si>
    <t>Скидка на профессии веб-дизайнер и дизайнер интерактивных медиа -55% по промокоду RedRoom. В будущее вместе с онлайн-школой дизайна Contented. Кликай: https://clc.am/2WGaVw
Инки, друзья! Империя инков, начавшаяся с одного города в долине Куско, была совершенно удивительным государством даже на фоне других государств индейцев доколумбовой Америки. В силу своих географических особенностей запад Южной Америки развивался совершенно иначе, нежели, например, Мексиканская долина, так что поклонявшиеся солнцу обитатели древнего Перу (и не только его) построили уникальное для региона государство. С централизированной экономикой и политикой, сложной административной иерархией и технологическими достижениями, значительно опережавшими то, чем пользовались ближайшие соседи - ацтеки и майя. А, еще с живописными горами, где можно было, например, построить Мачу Пикчу.
И хотя цивилизация инков не успела просуществовать слишком долго, в итоге рухнув под натиском испанских конкистадоров под командованием Франсиско Писсаро, она успела достигнуть множества успехов, пусть и методами, которые нам сейчас бы наверное не понравились. Итак, сегодня рецепт коктейля инков, объединяющего андские народы: еда, ламы, человеческие жертвоприношения, централизация, ловкая этническая политика, кровь и железо, все как у людей. Приятного просмотра.
Ссылки:
Подписывайтесь на инстаграм - https://www.instagram.com/egor_redroom/
Patreon для поддержки канала - https://www.patreon.com/redroomlimb
Следить за роликами в вк - https://vk.com/redroom_video
Купить мерчик - https://mamcupy.com/catalog/redroom/
Ведущий: Егор Зырянов
Сценарий: Егор Зырянов
Фактчек: Сергей Байгушев
Режиссер монтажа, оператор, художник анимации - Алёна Пашко
Монтаж: Илья Карамзинский
Дизайн и анимация персонажей - Юлия Солуданова 
Фирменные треки: Александр Zender (http://alexzender.tilda.ws/)
#империяинков #инки #история</t>
  </si>
  <si>
    <t>https://www.youtube.com/watch?v=544CdXyXiSk</t>
  </si>
  <si>
    <t>Кому отключат ВКонтакте, Disney и идиоты, AirPods Max следит за покупателями | В цепких лапах</t>
  </si>
  <si>
    <t>19M47S</t>
  </si>
  <si>
    <t>08m30</t>
  </si>
  <si>
    <t>Системный аналитик PRO от SkillFactory: https://oper.ru/follow/sf1220 -50% по коду OPER.
Медицинский респиратор RED ZONE: https://oper.ru/follow/redz1220 Скидка по коду OPER12.
Новогодние наборы «Сделай бокс» для выпечки: https://oper.ru/follow/box1220 Гарантированно вкусно и красиво!
В этом выпуске:
- Забанит ли Еврокомиссия Telegram и ВКонтакте.
- Зачем Disney поощрял идиотов.
- Как Microsoft подкинул проблем Intel.
- А также - как новые наушники от Apple будут тебя подслушивать.
Аудиоверсия: https://oper.ru/video/audio/v_lapah_vk.mp3
#Гоблин #Apple #Subaru #Telegram #Microsoft #Goblin #Disney #ВКонтакте #DJI
Сайт Тупичок Гоблина: https://oper.ru
Стань спонсором канала: https://www.youtube.com/channel/UCWnNKC1wrH_NXAXc5bhbFnA/join
Канал в Яндекс.Эфире: https://clck.ru/PG8CU
Канал в Telegram: https://t.me/oper_goblin
Гоблин в Twitter: https://twitter.com/goblin_oper
Гоблин Вконтакте: https://vk.com/goblin
Гоблин в Instagram: https://www.instagram.com/goblin_oper/
Гоблин в Facebook: https://goo.gl/GK13pD
Группа Вконтакте: https://vk.com/goblin_oper_ru</t>
  </si>
  <si>
    <t>https://www.youtube.com/watch?v=HDmeJA12hfs</t>
  </si>
  <si>
    <t>Пушка Гараж</t>
  </si>
  <si>
    <t>Сделали лютый проект из лимузина для шоу-бизнеса!</t>
  </si>
  <si>
    <t>34M50S</t>
  </si>
  <si>
    <t>['пушкагараж', 'пушка гараж', 'тюнинг', 'тачка на прокачку', 'авто', 'автомобили', 'custom', 'лимузин', 'lincoln', 'мальбек', 'видеоклип', 'тачка для видеоклипа', 'болгарка', 'brorace', 'машины', 'корч', 'низкие машины', 'тачка', 'дорого богато', 'автоблог']</t>
  </si>
  <si>
    <t>Скидка на профессию веб-дизайнер -60% по промокоду «ПУШКА» 
Кликай:  https://clc.am/wxrNUw
Всем респект! 
В лучших традициях «Пушка гараж» выкладываем видос с лютым проектом, где конечно же все в одной серии. Это для меня новый опыт, где я делал тачку для видеоклипа и немного на этом заработал. 
Приятного просмотра 🤘🏽
!Подпишись!
Наш официальный Инстаграм:
https://www.instagram.com/pushka_gara...
Подгон проекта от бро:
https://www.youtube.com/channel/UCXLC-QtERT07xNUvt1v_iJw
https://www.instagram.com/brorace
Инстаграм нашего вэна  
https://www.instagram.com/vanlife_russia
Всякие анонсы, встречи, объявления и прочее вы сможете наблюдать в нашей группе в ВК: https://vk.com/pushkagarage
Ну а мы увидимся с вами в следующих сериях! 
РЕСПЕКТЫ Лайк, подписка, колокольчик!
#пушкагараж #лимузин</t>
  </si>
  <si>
    <t>ПУШКА</t>
  </si>
  <si>
    <t>https://www.youtube.com/watch?v=DGnnI7lMbqc</t>
  </si>
  <si>
    <t>Удалилась из соц сетей на 5 дней, ЧТОБЫ НАУЧИТЬСЯ РИСОВАТЬ</t>
  </si>
  <si>
    <t>42M31S</t>
  </si>
  <si>
    <t>03m13</t>
  </si>
  <si>
    <t>['Эвелина', 'Эвелинушка', 'evelinushka', 'eveliinushka', 'арт', 'рисование', 'художник', 'medibang', 'procreate', 'ipad', 'apple pencil', 'как научиться рисовать', 'ошибки в рисовании', 'как подбирать цвета', 'спидпеинт', 'спидарт', 'стикеры', 'наклейки', 'туториал', 'асинастра', 'палитра', 'Asinastra', 'учусь рисовать', 'рисую 24 часа', 'рисую 72 часа']</t>
  </si>
  <si>
    <t>В будущее вместе с онлайн-школой дизайна Contented. Кликай: https://clc.am/NSiAGw
по промокоду Evelinushka СКИДКА -60%
Я решила удалится из всех социальных сетей для того, чтобы научится рисовать. Можно сказать, до этого я толком никогда и не рисовала и сегодня я хочу провести небольшой эксперимент: действительно ли можно научится всему? В этом видео я вместе с вами буду учится рисовать! Пишите в комментариях свои советы и свои истории! 
Я рисую в программе Adobe Photoshop
на планшете WACOM One Medium (CTL-672) 
https://pokupki.market.yandex.ru/product/100324824296
INSTAGRAM: https://www.instagram.com/eveliinushkaa
VK: https://vk.com/evellinushka
СОТРУДНИЧЕСТВО:
https://vk.cc/ax7lHA
Музыка в видео:
Softy (Sting) - Peter Sandberg
Merry Had a Little Christmas - Jobii
We Wish You a Merry Christmas (Spanish Guitar Version) - Andres Cantu
When the Noise Settles - Dusty Decks
Hearthstone - Bad Reputation
Hearthstone Knights of the Frozen Throne - Mulligan
Hearthstone  Tavern Brawl - Main Title (Solo)
Hearthstone Soundtrack - Main Title
Hearthstone - Tavern Brawl
Marble Floors - Guustavv
We Wish You a Merry Christmas (Lofi Version) - Timothy Infinite
Hearthstone - Don't Let Your Guard Down
Hearthstone - Duel
Kevin MacLeod - Folk Round
She Is Whimsical - Arthur Benson
Dusty Conscience - Matt Large
Marble Floors - Guustavv
Kevin MacLeod - Achaidh Cheide
P.S. Это видео спонсировано Contented</t>
  </si>
  <si>
    <t>РЕКЛАМА МОСКВЫ, ПОЛИТИКОВ, СЛИВ СТАСА АЙ КАК ПРОСТО (непристойные предложения ч.1)</t>
  </si>
  <si>
    <t>12M33S</t>
  </si>
  <si>
    <t>['реклама москвы', 'политическая реклама у блогеров', 'политическая реклама', 'выборы', 'политика', 'продажные блогеры', 'реклама', 'политическая реклама блогеров', 'слив стаса ай как просто', 'ай как просто', 'стас ай как просто', 'max power', 'ikakprosto', 'стас васильев', 'стас сатори', 'ларин и стас ай как просто', 'реклама у блогеров', 'мои рекламные предложения', 'поправки в конституцию 2020', 'политическая реклама россия', 'конституция', 'ларин', 'дмитрий ларин', 'реклама политическая', 'сливы блогеров', 'блогеры', 'бузова']</t>
  </si>
  <si>
    <t>Курс «Тестировщик ПО» в SkillFactory https://clc.am/f7ZBrQ
55% скидки на обучение по промокоду Ларин до 31.12.2020 + мешок подарков от образовательного Санты
Многие блогеры продажные! Почему? Им предлагают сделать политическую рекламу выборов, Москвы, политиков или поправок в Конституцию России. Мне тоже такое предлагали, но я отказался. Какие рекламные предложения ко мне приходят? Кто готов проплатить слив Стаса Ай Как Просто (Стас Сатори, Max Power, Стас Васильев и еще много личностей Стаса) или вообще спалить 10 000 книг Бузовой. 
Кстати, это не все непристойные предложения, конечно. Если вам интересно, то могу залить вторую часть про то как за меня хотели прячься военные бандиты, как продавали адрес Хованского и пытались подвязать на 1Хбет
ДИСКЛЕЙМЕР
следует понимать, что достоверность всех писем подтвердить на 100 невозможно. Существует вероятность, что это все пранки. Или нет.
ТЕЛЕГРАМ-КАНАЛ — https://tlgg.ru/@larinpost
ИНСТАГРАМ — https://instagram.com/zloilarin/
РЕКЛАМА — larinmanager@gmail.com</t>
  </si>
  <si>
    <t>Жанна Бадоева Жизнь Других</t>
  </si>
  <si>
    <t>Рождественский Страсбург - Франция | Столица рождества | Жизнь других | 27.12.2020</t>
  </si>
  <si>
    <t>44M52S</t>
  </si>
  <si>
    <t>24m20</t>
  </si>
  <si>
    <t>['Zhanna', 'Badoeva', 'vlog', 'blog', 'Жанна', 'Бадоева', 'влог', 'телеведущая', 'тревел', 'Жанна Бадоева', 'Zhanna Badoeva', 'блог', 'Жизнь Других', 'life of others', 'первый канал', 'реальная жизнь', 'путешествия', 'туризм', 'знаменитости', 'tourism', 'Встреча с Сантой Клаусом', 'Strasbourg', 'Colmar', 'France', 'Производство фуагра', 'Роды в Страсбурге', 'Meeting with students', 'Meeting with Santa Claus', 'Childbirth in Strasbourg', 'Visiting the charitable organization', 'Визит в благотворительную организацию', 'Страсбург', 'Франция', 'Эльзас']</t>
  </si>
  <si>
    <t>Авторское travel-шоу Жанны Бадоевой «Жизнь других»!  
Серия №17 (4 сезон) – о жизни в Страсбурге - Франция!
 #Страсбург #Франция #ЖизньДругих #ЖаннаБадоева  
______________________________________________ 
Курс «Аналитик данных» в SkillFactory:
https://clc.am/DRYGIE. Скидка 55% по промокоду ДРУГИЕ.
______________________________________________ 
Таймкоды выпуска про Страсбург:
03:00 Встреча с Сантой Клаусом
06:10 Роды в Страсбурге
13:30 Работа ночного стража
15:10 Общение с владельцем прачечной
18:40 Визит в благотворительную организацию 
25:00 Встреча с студентами
28:43 На гусиной ферме по производству фуа гр
39:00 В гостях местных жителей
______________________________________________ 
Подписаться на канал: 
https://www.youtube.com/channel/UCFGe3bs70DY3bpENODw3Ftg?sub_confirmation=1
Жанна Бадоева в социальных сетях:
Instagram: https://www.instagram.com/zhanna_badoeva
Facebook: https://www.facebook.com/zhanna.badoeva
ВКонтакте: https://vk.com/zhanna.badoeva
Одноклассники: https://ok.ru/zhanna.badoeva
Сообщество ВКонтакте: https://vk.com/zhanna.badoeva
Сообщество в Facebook:  https://www.facebook.com/BadoevaOfficialPageу Жанны Бадоевой</t>
  </si>
  <si>
    <t>ДРУГИЕ</t>
  </si>
  <si>
    <t>Драка на свадьбе, Шлеменко и мультики, залёт Ковалёва, Исмаилов против Минеева / Шоу "ДиЧ"</t>
  </si>
  <si>
    <t>25M56S</t>
  </si>
  <si>
    <t>['дичь', 'дич', 'деменция и честь', 'скандал', 'свадьба', 'драка на свадьбе', 'антигулов драка', 'гаджимурад антигулов', 'антигулов', 'дагестан', 'драка', 'драки', 'шлеменко', 'александр шлеменко', 'новости бокса', 'новости мма', 'кулачные бои', 'бои без правил', 'ковалев', 'сергей ковалев', 'мультики', 'удар', 'исмаилов', 'минеев', 'мага исмаилов', 'владимир минеев', 'магомед исмаилов', 'против', 'обзор', 'бойцы', 'боец', 'бой', 'бои', 'мма', 'mma', 'amc', 'мага', 'исма', 'смешанные единоборства', 'ufc', 'бокс', 'боксер', 'спорт', 'юмор', 'единоборства', 'грандмастер', 'бобо', 'боевые ботаники', 'fightnerds']</t>
  </si>
  <si>
    <t>Курс «АНАЛИТИК ДАННЫХ» в SkillFactory: https://clc.am/GwpdzQ
(скидка 55% по промокоду "БоБо" до 31.12.2020)
Тайское масло и тайский крем NAMMAN MUAY: https://cli.co/NammanMuay
(скидка 10% по промокоду "БоБо")
Вступай в наше сообщество на Бусти: https://boosty.to/fightnerds
Все способы задонатить БоБо: https://cli.co/bobopay
Инстаграм Грандмастера: https://instagram.com/fightnerds 
Все выпуски шоу "ДиЧ" ("Деменция и Честь"): https://cli.co/ditch
Самые обсуждаемые выпуски БоБо: https://cli.co/bobohype
СОДЕРЖАНИЕ:
00:00 23-я серия шоу "ДиЧ" (вступление) 
00:21 Гаджимурад Антигулов и драка на свадьбе
04:06 Александр Шлеменко и советский мультфильм
08:53 Курс "Аналитик данных" в Skill Factory
10:24 Сергей Ковалев и нелегальный стрим 
11:22 Марк Хант и шахматные успехи
13:02 Алексей Кудин и побег из Беларуси, 
16:19 Виктор Футурнюк и убийство жены
17:26 Се Дэшэн и рекорды с нунчаками,
18:33 Мэйси Барбер и девственность
19:10 Тайский крем и тайское масло Namman Muay
19:45 Умар Кремлев во главе AIBA
20:48 Драка вольников Бабули Цолоева и Алана Багаева, 
22:18 Стивен Сигал и адюльтер
23:14 Мага Исмаилов против Владимира Минеева и массовая драка 
24:58 Стихотворный тост Грандмастера
25:17 Финальные слова 
25:23 "Вырезанные сцены"
ОСНОВНЫЕ ИСТОЧНИКИ ЭТОГО ВЫПУСКА:
Драка на дагестанской свадьбе с участием Гаджимурада Антигулова на канале "Ушатайка: Спорт-Экспресс": https://youtu.be/Ulu00SsIoMc
"Примирение" Гаджимурада Антигулова и Расула Билалова в инстаграме lifedagestan: https://www.instagram.com/p/CIgK68yobV0
Разбор мультфильма "Мешок яблок" на канале Александра Шлеменко: https://youtu.be/kK5S8Jn-C-M 
"Мешок яблок" (полная версия) на канале "Мультики студии Союзмультфильм": https://youtu.be/rgSNmapyrHw
Интервью Алексея Кудина на канале Александра Лютикова: https://youtu.be/x8N8CFXrd04 
Драка борцов Цолоева и Багаева на первенстве России по вольной борьбе на канале Евгения Гурова: https://youtu.be/f2TfFSRp1oo 
Минеев против Исмаилова и массовая драка на турнир по ММА на канале Fight Nights Global TV: https://youtu.be/NmwkwEMZzc4
***
РЕКЛАМА НА КАНАЛЕ "БОЕВЫЕ БОТАНИКИ": https://cli.co/boboadv
Как стать героем "Боевых ботаников": https://cli.co/bobohero
Быстрый и недорогой аудит вашего YouTube-канала: https://cli.co/boboaudit
Закажи фирменную одежду БоБо: http://vk.cc/44bCxK
***
БоБо во ВКонтакте: http://vk.com/fightnerds
БоБо на Facebook: https://www.facebook.com/fightnerds
БоБо в Twitter: https://twitter.com/FightNerdsRu
***
Обзоры единоборств и боевых искусств: https://cli.co/M1cVTYg
Межстилевые бои (спарринги) на БоБо: https://cli.co/bobofight
"Русский стиль" в боевых искусствах: https://cli.co/boborus
Единоборства и здоровье: https://cli.co/2KNxhc1
Все уроки героев "Боевых ботаников": https://cli.co/gn36ZXx
Самооборона в уличных драках: https://cli.co/V25BBvJ
Физическая подготовка бойцов: https://cli.co/EirLzdu
Проект "Лучшие из лучших": https://cli.co/Idnk3OJ
Реалити-шоу "Встряска!": https://cli.co/wx_6UiL
Реалити-шоу "Проект "Коряга": https://cli.co/7wnDF10
Разборы стилей и карьер известных бойцов: https://cli.co/bobostyle
Лучшие уроки бокса на русском языке: https://cli.co/DLqBjbR
Лучшие уроки борьбы: https://cli.co/bqJCf6x
Тайский бокс (муай тай): https://cli.co/OY0wU72
Тренировки и уроки ММА: https://cli.co/eSolGpA
Бои и бойцы ММА (разборы, анализ, интервью, прогнозы): https://cli.co/akVqxa7
Тренировки с популярными блогерами: https://cli.co/VyPjYch
Ударные стили единоборств: https://cli.co/6kzbvuA
Смешанные стили единоборств: https://cli.co/teJ_8rj
Восточные единоборства: https://cli.co/NjXTkEi
Работа с оружием и против оружия: https://cli.co/yBKYyQt
Как поставить удар на снарядах: https://cli.co/Uz-c7IR
Растяжка и гибкость: https://cli.co/UszvOkP
Единоборства для детей: https://cli.co/K5IdSEa
Единоборства для женщин: https://cli.co/YHvzlfU
Интервью со звездами БоБо на канале "Пекло": https://cli.co/jQLkxaF
Двадцать третья серия шоу "ДиЧ" (саркастически-аналитический обзор новостей мира единоборств). 
В этом выпуске — драка на дагестанской свадьбе и "примирение" Гаджимурада Антигулова с Расулом Билаловым, педагог Александр Шлеменко и разбор советского мультфильма "Мешок яблок", DAZN и нелегальный стрим Сергея Ковалева, Марк Хант и его шахматные достижения, Алексей Кудин и побег из Беларуси, крымский рукопашник Виктор Футурнюк и убийство в Севастополе, китаец Се Дэшэн и его рекорды с нунчаками, Мэйси Барбер и признание в невинности, Умар Кремлев во главе AIBA, драка вольников-юниоров Бабули Цолоева и Алана Багаева, новая любовь Стивена Сигала, Магомед Исмаилов против Владимира Минеева и массовая драка на турнире AMC Fight Night Global.
Форматы выпусков БоБо — обзоры новостей единоборств (шоу "ДиЧ), интервью с мастерами и тренерами боевых искусств, видеоуроки, тренировки, мастер-классы.
#ДиЧ #деменцияичесть #боевыеботаники #шлеменко #ковалев #исмаилов #минеев #бокс #драка #мма #fightnerds #боевыеискусства #единоборства</t>
  </si>
  <si>
    <t>Какой язык программирования учить в 2021?</t>
  </si>
  <si>
    <t>22M50S</t>
  </si>
  <si>
    <t>06m16</t>
  </si>
  <si>
    <t>['стать', 'программистом', 'как стать программистом', 'как учить', 'что учить', '2021', 'как лучше учить проограммирование', 'проблемы в изучении программирования', 'советы программисту', 'как стать web программистом', 'как стать по программистом', 'программист android', 'программист ios', 'javascript', 'kotlin', 'php', 'python', 'html', 'css', 'топ 10', 'будущее', 'что будет актуально в 2021', 'что изучать в 2021', 'программирование в 2021', 'фриланс', 'веб разработка', 'хауди хо']</t>
  </si>
  <si>
    <t>Уже ставший традиционным, ежегодный выпуск.
Какой язык программирования учить в 2021 году, чтобы оставаться востребованным специалистом еще долгое время?
🚀 Изучай «Python для веб-разработки» в SkillFactory: https://clc.am/GvBKgg
===
55% скидки по промокоду Хауди Хо (до 31.12.2020)
🆇 Ссылки из видео 🆇
𝟭: https://www.tiobe.com/tiobe-index/
𝟮: http://pypl.github.io/PYPL.html
🔵 Наш TELEGRAM: https://t.me/howdyho_official
Наш ВК: https://www.vk.com/howdyho_net
Сотрудничество https://vk.com/topic-84392011_33285530
💗 Музыка предоставлена YouTube Audio Library.</t>
  </si>
  <si>
    <t>https://www.youtube.com/watch?v=k9VnvEl-QS0</t>
  </si>
  <si>
    <t>Anna_Studio</t>
  </si>
  <si>
    <t>ДЕВУШКА СДЕЛАЛА ШКАФ с НУЛЯ за Копейки СВОИМИ РУКАМИ</t>
  </si>
  <si>
    <t>24M</t>
  </si>
  <si>
    <t>['шкаф', 'шкафсвоимируками', 'строимшкаф', 'поделки', 'DIY', 'ремонт', 'ремонтсвоимируками', 'девушка', 'рукоделие', 'жалюзийныедверки', 'прованс', 'мебельсвоимируками', 'строиммебель', 'спальня', 'комната', 'жалюзийные']</t>
  </si>
  <si>
    <t>Строю шкафчик в рамках проекта "Хата на прокачку". Смета на все стройматериалы для шкафа будет в конце видео.
Скидка на профессию дизайнер интерьеров -55% по промокоду ANNA
В будущее вместе с онлайн-школой дизайна Contented. Кликай: https://clc.am/R0SKTw
Покупай выгодно в интернет-магазине "220 Вольт.ру" - https://www.220-volt.ru/annastudio
Промокод на скидку 10% на все товары ELITECH: АННА10
Заказать SILK PLASTER можно здесь: http://www.plasters.ru/catalog/zhidkie_oboi/?utm_source=article_4&amp;utm_medium=blog&amp;utm_campaign=blog_4
Шелковые обои коллекции ArtDesing
Стоимость 1 уп. - 1025 руб
Промокод: ANNA_YOUTUBE​ дает скидку 5%, использовать можно неоднократно, действует до 30 января
Рум-тур по этой квартире вы можете посмотреть здесь : https://youtu.be/he885_3bZXY
Ремонт спальни где стоит этот шкаф здесь https://youtu.be/VzqBIc6BKP0
Ремонт первой спальни можно посмотреть здесь https://youtu.be/0GR5kXIPBbU 
Ремонт Гостиной здесь https://youtu.be/M_ktDfhKGNc 
Ролик о реставрации комодов здесь https://youtu.be/-pGFfotNOrU</t>
  </si>
  <si>
    <t>ANNA</t>
  </si>
  <si>
    <t>MovieScience</t>
  </si>
  <si>
    <t>Когда Клипы Становятся Кино?</t>
  </si>
  <si>
    <t>23M48S</t>
  </si>
  <si>
    <t>Научитесь писать сайты и приложения на Python в SkillFactory: https://clc.am/lvoNHg
Добро пожаловать в новый год! 2021 станет для канала годом очень интересным - скоро увидите почему. А в первый день этого года я рад подарить вам самый продолжительный выпуск за два с половиной года. Выпуск о теме, которая не только на канале еще не была освещена, но и которая в принципе до сих пор успешно умудряется оставаться вне взгляда киноведения. Выпуск о клипах. Буду как никогда ждать ваших отзывов!
Всем любви:)
Озвучка - https://vk.com/onedaywill
Интро - https://vk.com/klimnikolaev96
Превью - https://vk.com/andreymagnus</t>
  </si>
  <si>
    <t>https://www.youtube.com/watch?v=tm3-xx3xZH4</t>
  </si>
  <si>
    <t>✅Поиски секретного тоннеля под Чернобыльский Реактор с Супер Сус ☢ Нашли Хранилище Ядерных Отходов</t>
  </si>
  <si>
    <t>19M36S</t>
  </si>
  <si>
    <t>['Чернобыль', 'канал Креосан', 'путешествия', 'опыты', 'эксперименты', 'Припять', 'атомная энергетика', 'научные видео', 'ЧЗО', 'сталкер', 'бесплатная энергия', 'компьютерная игра', 'дозиметр', 'опыты с радиацией', 'ИРП', 'техника', 'супер сус', 'тунель', 'атомная станция']</t>
  </si>
  <si>
    <t>Профессия Data Scientist в SkillFactory:
https://clc.am/gUBkyA 45 % скидки по промокоду Креосан  до 1.02.2021
Мы идём в Чернобыльскую Зону Отчуждения что бы проникнуть через секретный тоннель в четвёртый энергоблок Атомной Электростанции, да-да, тот самый который взорвался! Но атомка хорошо охраняется. Удастся ли нам туда попасть и остаться незамеченными? Смотри скорее видео
0:00 - Зачем мы идём в Чернобыль
0:32 - Заброс в Зону
3:20 - Брошенная техника ликвидаторов на Буряковке
8:46 - Хранилище Ядерных Отходов
10:17 - Нашли Трактор
12:11 - 5 энергоблок Чернобыльской АЭС
14:58 - Цех сборки Атомного Реактора
18:04 - Кран Реактора
18:31 - Наша Хата
═════════════════════════════════════════════
На нашем канале ты найдёшь необычные #эксперименты с электричеством, #опыты и #изобретения. Здесь мы делимся нестандартными идеями и претворяем в жизнь самые смелые задумки.
Следи за нашим каналом! Задавай вопросы в комментариях.
► Группа ВКОНТАКТЕ - http://vk.com/kreosann
► Наш ИНСТАГРАМ - https://www.instagram.com/kreosan
► Александр Крюков - http://vk.com/kreosan
► Заказ рекламы - https://vk.com/id63520946</t>
  </si>
  <si>
    <t>01.02.2021</t>
  </si>
  <si>
    <t>Голограммы, гибкие дисплеи, планшеты-рулоны и роботы-официанты с выставки CES 2021 и не только!</t>
  </si>
  <si>
    <t>00m33</t>
  </si>
  <si>
    <t>['кикобзор', 'кик', 'обзор', 'kik', 'obzor', 'kikobzor', 'новости', 'дайджест', 'техника', 'наука', 'смартфон', 'apple', 'samsung', 'xiaomi', 'google', 'android', 'ios', 'tesla', 'elon', 'musk', 'техноновости', 'tcl', 'lg', 'intel', 'alder lake', '12th gen', 'процессоры', 'ces 2021', 'цес', 'цес 2021', 'выставка', 'новейшие технологии']</t>
  </si>
  <si>
    <t>Скидка 55% по промокоду КикОбзор до 31.01.2021
Научись писать сайты и приложения на Python в SkillFactory: https://clc.am/Kik_obzor  
00:00 - Интро
00:33 - Стань перспективным специалистом!
01:24 - Голограммы на твоем смартфоне
03:00 - Сворачивающийся смартфон LG
03:44 - Дисплей-свиток TCL
04:15 - Intel и двенадцатое поколение процессоров
05:25 - Робот-официант Samsung
06:26 - Sony Vision-S. Современный дрон
07:09 - Автомобиль Sony
07:58 - Самый масштабный проект Tesla
08:45 - Космическое лассо для Спутников
Инстаграм: https://www.instagram.com/kikobzor
Телега с быстрыми новостями: https://t.me/kikobzor
Реклама и сотрудничество: info@kikobzor.com
#CES2021 #Смартфоны #Дисплеи</t>
  </si>
  <si>
    <t>31.01.2021</t>
  </si>
  <si>
    <t>САМЫЙ БОГАТЫЙ ЧЕЛОВЕК ПЛАНЕТЫ! Женщины-машинисты. Детский мультфильм об огромном достоинстве || НБоД</t>
  </si>
  <si>
    <t>15M41S</t>
  </si>
  <si>
    <t>03m33</t>
  </si>
  <si>
    <t>['this is хорошо', 'Стас Давыдов', 'и это хорошо', 'это хорошо', 'обзор видео', 'выпуск', 'новый', 'НОВЫЙ', 'новый выпуск', 'лучшее', 'за неделю', 'на ютубе', 'на youtube', 'реакция', 'РЕАКЦИЯ', 'смешное видео', 'приколы', 'угар', 'новости', 'НОВОСТИ', 'Новости', 'события', 'События', 'СОБЫТИЯ', 'this is horosho', 'стас давыдов', 'НБОД', 'новостной блок от давыдова', 'илон маск', 'маск', 'джефф безос', 'безос', 'метро', 'машинисты', 'поезд', 'профессии будущего', 'США', 'Россия', 'Америка', 'джанк фуд', 'вредная еда', 'самый', 'богатый', 'человек', 'РФ', '2021']</t>
  </si>
  <si>
    <t>Профессия Data Scientist в SkillFactory: https://clc.am/gjQbZg 
45% скидки по промокоду Стасик Карасик  до 01.02.2021
📣Мерч: https://mamcupy.com/catalog/this-is-khorosho/ 
📣 Оформить спонсорство: https://www.youtube.com/channel/UCPT9_sNLoBLjH1uea7zpVIA/join 
📣 Discord: https://discord.gg/E4jXY6G 
📣 Instagram: https://www.instagram.com/orangebrained/ 
📣 Tik-Tok: https://vm.tiktok.com/s6wvx8/ 
📣 По вопросам сотрудничества: business@vidoe.pro 
#Новости по таймкоду:
00:00 - Сяськи Илон-Масяськи
01:49 - Женщины машинисты метро
03:33 - Профессия будущего
05:38 - Беспорядки в США
08:47 - Джон Диллерманд и скульптура в Бразилии
11:47 - Труп в банке
13:12 - Запрет акций на джанк фуд
Музыка взята c
https://player.epidemicsound.com/ 
Дополнительные звуки взяты с http://www.freesound.org</t>
  </si>
  <si>
    <t>https://www.youtube.com/watch?v=eFQTvdcAX14</t>
  </si>
  <si>
    <t>Карен Шаинян / Karen Shainyan</t>
  </si>
  <si>
    <t>Самое Большое Простое Интервью с Кириллом Ивановым</t>
  </si>
  <si>
    <t>51M54S</t>
  </si>
  <si>
    <t>['самое большое простое число', 'сбпч', 'кирилл иванов', 'манижа', 'электропоп', 'imagine dragons', 'электронная музыка', 'живи там хорошо', 'иедальное место', 'сироткин', 'электронная музыкаъ', 'муджуз', 'mujuice']</t>
  </si>
  <si>
    <t>Курс «Аналитик данных» в SkillFactory: https://clck.ru/SQs9L 
Скидка 45% по промокоду KAREN при оплате обучения до 31.01.2021 
Интервью с Кириллом Ивановым, лидером группы СБПЧ, "Самое большое простое число", в котором мы поговорили и про секс, и про драгс, и про рок-н-ролл, а также про любовь, свободу и страхи, ну и про квир, конечно, тоже. Максимальная плотность музыки и смысла на единицу времени – постарались сделать компактное видео, чтобы вы не включали на ускоренном, и сполна насладились песнями, которых тут так много. А потом еще пришло сообщение от менеджера группы, говорит, что это лучшее интервью Кирилла. Ну, мы старались!
Материал в видео:
1) «Нежно»
2) Фильм «African Dream»
3) «Часы»
4) «Африка»
5) «Злой»
6) «Тайна»
7) «Нельзя сказать короче»
8) «Это»
9) «Идеальное место»
10) «У нас есть всё»
11) «Комната»
12) СБПЧ, Пасош, Kate NV в «J Hotel_ Музыкальные Номера»
#лгбт #спбч #квир
Спасибо Юрию Остроменцкому и Илье Рудерману за прекрасный шрифт CSTM Xprmntl 01, который вы можете найти на сайте https://type.today
Вот что внутри:
00:00 Африка и первая музыкальная коллаборация России и ЮАР: «Я въехал, давай!»
03:54 «Я никогда в жизни не испытывал таких чувств, как когда мы спели последнюю песню»
04:25 Концерт, который мы играли сутки
06:50 Аналитика данных - важный скилл
09:32 «Ты очень долго можешь прождать»
12:29 Музыка из зала и хаоса: «Это очень классное чувство»
13:23 «Я влюбляюсь в загадку»
15:38 «Я ни одной ноты в жизни не написал в состоянии наркотического опьянения»
18:59 «Я не знаю, что мне делать, я могу сейчас умереть»
24:22 «Как ты общаешься с детьми?»
27:06 «Я вырос без отца»
30:29 «Ты бы поцеловался с парнем?»
37:49 «Люди в России боятся смерти, потому что она  приватизирована государством»
45:44 «Еееееее! Мы любим жизнь!»</t>
  </si>
  <si>
    <t>KAREN</t>
  </si>
  <si>
    <t>https://www.youtube.com/watch?v=I4oWxBYjjKw</t>
  </si>
  <si>
    <t>ToriChyanChannel</t>
  </si>
  <si>
    <t>Наш ДОМ в Японии! ХАУС ТУР | HOUSE TOUR</t>
  </si>
  <si>
    <t>20M35S</t>
  </si>
  <si>
    <t>04m18</t>
  </si>
  <si>
    <t>['япония', 'токио', 'жизнь в японии', 'тур по японии', 'работа в японии', 'учеба в японии', 'японка', 'японец', 'торичан', 'рум тур', 'хаус тур', 'японский интерьер', 'japan', 'tokyo', 'life in japan', 'japanese', 'kominka', 'japanese house', 'house tour', 'room tour', 'torichyan']</t>
  </si>
  <si>
    <t>Мы переехали из квартиры в Токио в дом в небольшом японском городке!
House Tour Хаус Тур Наш новый дом
https://clc.am/dH0USQ  - Скидка на профессию дизайнер интерьеров -45% по промокоду TORI
В будущее вместе с онлайн-школой дизайна Contented
●Мои каналы
Tori&amp;Izumi : http://bit.ly/30dH3i3  Парный канал с моим мужем Изуми
Tori's House : https://bit.ly/2uvTSbH  Атмосфера Японии без слов
Tori&amp;Izumi Game : http://bit.ly/37R3Bb8 Играем в японские игры
●Где нас найти
Тори Instagram : https://bit.ly/2tFBXig
Изуми instagram : https://www.instagram.com/izumi_pj/
Лицензия Creative Commons Attribution 4.0 на использование трека Feelin Good (исполнитель: Kevin MacLeod): https://creativecommons.org/licenses/by/4.0/
Источник: http://incompetech.com/music/royalty-free/index.html?isrc=USUAN1100475
Исполнитель: http://incompetech.com/</t>
  </si>
  <si>
    <t>TORI</t>
  </si>
  <si>
    <t>https://www.youtube.com/watch?v=ea-JrFNFb9E</t>
  </si>
  <si>
    <t>Глобальная цензура, тотальные баны, либеральные рты России, куда стучит WhatsApp | В цепких лапах</t>
  </si>
  <si>
    <t>14m50</t>
  </si>
  <si>
    <t>Стать элитой IT в SkillFactory: https://oper.ru/follow/sf0121 Скидка 55% по промокоду OPER
8K-будущее уже здесь! https://oper.ru/follow/lg1120
В этом выпуске:
- Самая масштабная чистка в истории интернета.
- Что вытворяют с твоими личными данными WhatsApp и Facebook.
- На что похожа демократическая свобода слова.
- А также - куда послал сигнал Илон Маск.
Аудиоверсия: https://oper.ru/video/audio/v_lapah_ban.mp3
#Гоблин #Twitter #Свобода #Goblin #Whatsapp #Facebook #ElonMusk #Signal #Telegram
Сайт Тупичок Гоблина: https://oper.ru
Стань спонсором канала: https://www.youtube.com/channel/UCWnNKC1wrH_NXAXc5bhbFnA/join
Канал в Яндекс.Эфире: https://clck.ru/PG8CU
Канал в Telegram: https://t.me/oper_goblin
Гоблин в Twitter: https://twitter.com/goblin_oper
Гоблин Вконтакте: https://vk.com/goblin
Гоблин в Instagram: https://www.instagram.com/goblin_oper/
Гоблин в Facebook: https://goo.gl/GK13pD
Группа Вконтакте: https://vk.com/goblin_oper_ru</t>
  </si>
  <si>
    <t>ПриветТачка</t>
  </si>
  <si>
    <t>Новый царь-седан - Роллс Ройс Гост 2021 за $500 000! Rolls Royce Ghost против Майбах #ДорогоБогато</t>
  </si>
  <si>
    <t>19M59S</t>
  </si>
  <si>
    <t>04m37</t>
  </si>
  <si>
    <t>['привет тачка', 'дорого богато', 'дорого-богато', 'тест драйв', 'тест-драйв', 'обзор', 'тест', 'test', 'test drive', 'самый дорогой', 'самая дорогая', 'авто', 'тачка', 'седан', 'rolls royce', 'rolls royce ghost', 'роллс ройс', 'rolls', 'роллс', 'rr', 'гост', 'рр', 'лимузин', 'роллс ройс гост', 'v12', 'rolls royce wraith', 'rolls royce cullinan', 'кулинан', 'майбах', 'бентли', 'bentley', 'bentley mulsanne', 'бентли мульсан', 'maybach', 'мерседес майбах', 'фантик', 'rolls royce давидыч', 'ghost 2021', 'rolls royce 2021', 'новый роллс ройс', 'роллс ройс 2021']</t>
  </si>
  <si>
    <t>Научись писать сайты и приложения на Python в SkillFactory: https://clc.am/privet_tachka 
Скидка 55% по промокоду ТАЧКА до 31.01
Одновременно первый и последний - так можно сказать про новый Rolls-Royce Ghost 2021 модельного года. Первый, потому что в нем собраны самые крутые технологии для обеспечения комфорта, и последний на данный момент писк моды среди автомобилей люкс-класса. Огромный V-12, самостоятельно закрывающиеся двери и мягкость хода, достойная королей - про эти и другие изюминки "Призрака" ты узнаешь из нового выпуска Дорого-Богато
🏷️ Майбах, Maybach, Бентли, Bentley, Rolls-Royce, Роллс-Ройс, Мерс, Мерин, Эска, С класс, лимузин, Ауди А8, Audi A8, БМВ 7, BMW 7, Лексус ЛС, Lexus LS
❗Мерч с самыми крутыми тачками из наших выпусков!
Заходи и смотри ➡ http://www.privettachka.com
👁️ НОВОСТИ КАНАЛА, СТРИМЫ, ЭКСКЛЮЗИВЫ: https://www.instagram.com/privettachka/ 
☎️ РАЗМЕСТИТЬ РЕКЛАМУ/ДАТЬ МАШИНУ НА ОБЗОР: pr@rumonkey.ru
ХОЗЯЙКЕ НА ЗАМЕТКУ: 
Наши тексты на Драйве https://www.drive2.ru/users/privettachka/
Наши ролики раньше Ютуба на МегаФон ТВ http://bit.ly/2Ym69K2 
Инста Жутикова https://www.instagram.com/zhutikoff/ 
Инста Фролова https://www.instagram.com/il.frolov</t>
  </si>
  <si>
    <t>ТАЧКА</t>
  </si>
  <si>
    <t>https://www.youtube.com/watch?v=4mme3NVyMoo</t>
  </si>
  <si>
    <t>МЫ теряем США</t>
  </si>
  <si>
    <t>14M14S</t>
  </si>
  <si>
    <t>['itpedia', 'айтипедия', 'щевцов', 'шевцоф', 'алексей', 'сша', 'выборы', 'трамп', 'байден', 'джо байден', 'калифорния', 'техас', 'дональд трам', 'америка', 'россия', 'твиттер', 'фейсбук', 'инстаграм', 'twitter', 'instagram', 'президент', 'соединенные штаты америки', 'biden', 'trump', 'Joe Biden']</t>
  </si>
  <si>
    <t>Научись писать сайты и приложения на Pyton в SkillFactory: https://clc.am/Shevtcov 
Скидка 55% по промокоду ШЕВЦОВ до 31.01.2021
____________________________________________________________________
Мой основной канал https://www.youtube.com/user/itpediachannel
ВК https://vk.com/jolygolf</t>
  </si>
  <si>
    <t>ШЕВЦОВ</t>
  </si>
  <si>
    <t>Машина года 2021 | Илон Маск — самый богатый в мире | Автомобиль от Sony</t>
  </si>
  <si>
    <t>28M39S</t>
  </si>
  <si>
    <t>['Асафьев', 'Стас', 'Автопрагмат', 'Автоподбор', 'Выездная диагностика', 'Новости', 'Автоновости', 'Бу рынок', 'Тесла', 'Илон Маск', 'Tesla', 'General Motors', 'GM', 'Model Y', 'Электрокар', 'Электромобиль', 'Детройт автосалон', 'Sony', 'Сони', 'Volkswagen', 'Фольксваген', 'ВАГ', 'Тигуан', 'Tiguan', 'VAG', 'Hyundai Creta', 'Хендай крета', 'Range Rover', 'Land Rover', 'JLR', 'Porsche Taycan', 'Порш Тайкан', 'машина года', 'JEEp', 'BMW', 'Toyota', 'KIA', 'Nissan', 'БМВ', 'Тойота', 'Киа', 'Ниссан', 'Citroen', 'c4', 'Ситроен', 'Фиат 500', 'Fiat 500', 'Defender', 'Дефендер', 'Шкода Октавиа', 'Skoda Octavia', 'Yaris', 'id3']</t>
  </si>
  <si>
    <t>Профессия «Аналитик данных» в SkillFactory: 
https://clc.am/ckprNA
55% скидки на обучение по промокоду Асафьев  (до 1.02.2020)
Таймкоды: 
00:00 Стас и доски 
03:11 Концерн General Motors сменил логотип
04:19 Паркетник Tesla Model Y: базовая версия и успех в Китае 
05:53 Car of the Year 2021: объявлена семерка финалистов 
07:00 Автокомпании массово сокращают производство из-за нехватки микросхем
08:57 Как поднять бизнес 
11:17 Детройтский автосалон отменили второй раз подряд
12:58 Sony начала дорожные тесты своего первого автомобиля. 
14:55 Volkswagen анонсировал премьеру нового конкурента Hyundai Creta
15:19 Глава Tesla Илон Маск стал самым богатым человеком в мире
16:15 Канадец уже три года не может ездить на новом Мерседесе, потому что ему страшно
17:15 В Саудовской Аравии построят город без автомобилей
18:04 Персональные данные 1,3 млн российских клиентов Hyundai попали в Сеть
19:18 С большим экраном: шпионы засняли интерьер нового Range Rover
20:35 Porsche Taycan побил рекорд Tesla — на этот раз в гонке через всю Америку
22:51 Владельца Джипа лишили гарантии за езду по бездорожью
24:06 Сколько автомобилей приходилось на 1000 жителей в СССР? 
26:06 Послевкусие
_____
Мой инстаграм — https://www.instagram.com/asafevstas/
_____
Предложить авто на обзор — https://forms.gle/ffDAsTSahBjR3Koy9 
_____
ПО ВОПРОСАМ РАЗМЕЩЕНИЯ РЕКЛАМЫ — reklama@autopragmat.ru
_____
«Автопрагмат» — поможем быстро и безопасно подобрать автомобиль с пробегом. 
https://vk.com/autopragmat
_____
Автоподбор в Москве и Московской области:
Тел. +7 (495) 120-17-38
Email: asafev.zakaz@mail.ru
Автоподбор в Санкт-Петербурге и области
Тел. +7(960)239-26-27
VK — http://vk.com/id4076586
______
Компания «Автопрагмат» осуществляет полный спектр услуг по автоподбору: выездная диагностика, специалист на день, подбор авто под ключ. 
Предоставляем юридическую гарантию и берем на себя полное сопровождение клиента на всех этапах подбора. 
Диагностика при автоподборе включает в себя:
Проверку автомобиля на юридическую чистоту по всем доступным базам;
Подтверждение сервисной истории автомобиля;
Проверку кузова и ЛКП на предмет дефектов и качество ремонта;
Проверку всех маркировок и VIN-номеров;
Проверку комплектности автомобиля; 
Компьютерную диагностику, включающую в себя проверку пробега, КПП/ДВС/SRS и общий компьютерный опрос всех ЭБУ. 
Тест-драйв рассматриваемого автомобиля для выявления отклонений в работе рулевого управления, КПП/ДВС, подвески
Анализ обоснованности стоимости автомобиля
Связаться с нами:
Паблик ВК: https://vk.com/autopragmat
Инстаграм: https://www.instagram.com/autopragmat/
Сайт: http://www.autopragmat.ru</t>
  </si>
  <si>
    <t>https://www.youtube.com/watch?v=OUfiVHuw1TA</t>
  </si>
  <si>
    <t>МАСЛОЖОР, ТУПОЙ РОБОТ И КАПИТАЛКА МОТОРА - LADA VESTA SW CROSS</t>
  </si>
  <si>
    <t>35M6S</t>
  </si>
  <si>
    <t>Научись нужной профессии «Тестировщик ПО» в SkillFactory: https://clc.am/miheev_i_pavlov
Скидка 55% по промокоду МихеевПавлов до 31.01.2021
___________________________________
Мы ВКонтакте:
https://vk.com/miheevpavlov
Мы в TikTok:
https://vm.tiktok.com/ZSCEB75P/
Мы в Instagram:
https://www.instagram.com/denismiheev
https://www.instagram.com/artempavlov_official
https://www.instagram.com/dunlion_video
Музыка из видео:
A Tribute to Gold - Duke Herrington 
Always Raining - Frook 
Ga$ Money - Xavy Rusan 
Get Down - Jojo Avery 
Hold on Hold Up - The New Fools 
My Car Is My Castle - Stationary Sign 
Nite Glo - Molife 
Play It Cool - Duke Herrington 
Sunset Drive - Future Joust 
The Winter - Sebastian Winskog 
Top Speed - Nbhd Nick 
Transhumanism - ELFL 
Нинтендо - Шутники</t>
  </si>
  <si>
    <t>МихеевПавлов</t>
  </si>
  <si>
    <t>https://www.youtube.com/watch?v=QnLc5vuGh0M</t>
  </si>
  <si>
    <t>КАК СТАТЬ МОРГЕНШТЕРНОМ // Самая вредная книга по саморазвитию</t>
  </si>
  <si>
    <t>07m56</t>
  </si>
  <si>
    <t>['моргенштерн', 'морген ебанат', 'моргенштерн песни', 'morgenshtern', 'алишер моргенштерн', 'алишер', 'книга по саморазвитию', 'книга по психологии', 'ренди гейдж', 'буктьюб', 'дядя Шурик']</t>
  </si>
  <si>
    <t>Освой профессию «Разработчик на Go» в SkillFactory: https://clc.am/uncle_shurik
Скидка 55% по промокоду ШУРИК до 31.01.21
Каждый из нас мечтает стать Алишером Моргенштерном: богатым, умным и здоровым человем. И это возможно! Главное этого захотеть.
Поможет в этом книга Рэнди Гейджа "Почему вы глупы, большы и бедны... И как стать умным, здоровым и богатым!"
Мой телеграм - https://t.me/shuriktut
А ещё у меня инста есть - https://www.instagram.com/alex.chernov/</t>
  </si>
  <si>
    <t>Рыбалка- рыбалочка!!!</t>
  </si>
  <si>
    <t>КРУПНЫЙ СУДАК КЛЮЁТ ОДИН ЗА ДРУГИМ! Я В ШОКЕ! Рыбалка на жерлицы 2021!</t>
  </si>
  <si>
    <t>16M29S</t>
  </si>
  <si>
    <t>07m06</t>
  </si>
  <si>
    <t>['рыбалка', 'рыбалканащуку', 'щука', 'клев', 'рыба', 'окунь', 'ловля', 'ловлящуки', 'рибалка', 'fishing', 'fish', 'жор', 'крупнаящука', 'щуканажерлицы', 'жерлицы', 'насадка', 'наживка', 'трофей', 'балансир', 'щука рыбалка', 'первый лед', 'зимняя рыбалка', 'летняя рыбалка', 'ловля щуки', 'огромная щука', 'судак', 'крупная щука', 'ловля рыбы', 'рибалка на', 'как поймать', 'на что ловить', 'рыбалка 2021', 'жерлицы 2021']</t>
  </si>
  <si>
    <t>Онлайн курсы аналитика в школе Skillfactory https://clc.am/rybalochka (промокод РЫБАЛКА скидка 45% до 31.01). 
Ланч-бокс для еды Tiger https://fas.st/YLR5PJ (промокод RIBALOCHKA скидка 5% на любой товар).
Привет! Дело идет к весне, погодка очень радует и мы начинаем охоту на судака! Рыбалка эта очень интересна, т.к у судака повадки отличаются и его нужно найти, а уже потом успешно ловить! Это нам удалось! А главное, мы нашли и попали на крупного судака! Это была шикарная рыбалка с папой! Всем приятного просмотра! Подписывайтесь на канал и не забывайте ставить лайки друзья!!!
---------------------------------------------------------------------------------------------------------------------
Предложения сотрудничества, реклама сюда à andreikap@mail.ru
• Инстаграмм https://www.instagram.com/ribalka_ribalochka/
• Я ВКонтакте https://vk.com/id281786124
•Хочешь зарабатывать на своих видео? Тебе сюда à АIR- партнерская программа. Подключайся и зарабатывай деньги!!! http://join.air.io/ribalka-ribalochka
---------------------------------------------------------------------------------------------------------------------</t>
  </si>
  <si>
    <t>РЫБАЛКА</t>
  </si>
  <si>
    <t>https://www.youtube.com/watch?v=RC6jpKrw6jE</t>
  </si>
  <si>
    <t>Лекарство от Deepfake и $241млн в Bitcoin Шредингера</t>
  </si>
  <si>
    <t>['рыжая', 'Рассохина', 'Rassokhina', 'неновости', 'nenovosti', 'новости', 'novosti', 'news', 'не новости', 'ne novosti', 'Елена Рассохина', 'Elena Rassokhina', 'Jelena Rassohina', 'дипфейк', 'deepfake', 'elon musk', 'stonks', 'bitcoin', 'whatsapp', 'signal', 'script', 'hathaway', 'акции', 'биржа', 'агрессия в играх', 'игры', 'компьютерные игры', 'исследование', 'гта', 'gta']</t>
  </si>
  <si>
    <t>Научись писать сайты и приложения на Python в SkillFactory: https://clc.am/nenovosti 
Скидка 55% по промокоду НЕНОВОСТИ (до 31.01.2021)
Поддержать проект: https://patreon.com/nenovosti 
По коммерческим запросам писать на nenovosti@wildjam.ru
Серьги: https://www.facebook.com/NataLysJewels/
https://www.instagram.com/natalysjewelry
Twitch: http://www.twitch.tv/rassokhina 
TikTok: https://www.tiktok.com/@rassokhinaelena
ТЕЛЕГРАМ КАНАЛ: https://t.me/thenenovosti 
Инстаграм Елены: https://instagram.com/rassokhinaelena/ 
ВКонтакте Елены: https://vk.com/elena_rassokhina  
ВКонтакте: http://vkontakte.ru/nenovosti 
Twitter: http://twitter.com/NeNovostiRu 
Facebook: http://www.facebook.com/NeNovosti 
Влог: https://www.youtube.com/user/Rassokhina
Выпуск №692.
Лекарство от Deepfake; самый богатый человек на Земле; богатство Шредингера в Биткойнах; WhatsApp и сбор данных и внезапная популярность мессенджера Signal из-за Илона Маска; законопроект о регламентировании научпопа; игры не влияют на агрессию; дядька устроил поджог, чтобы служащим было чем заняться; грабители случайно вызвали полицейских; непонятная эпическая погоня. 
А также благодарим:
Mr. Homyak, Дмитрий Драгунов, Evgenii Kobzev, Царегородцев Павел, Александр Зинеев, 
Kuzzzma, Дмитрий Триль, TheLegion, gerry, Дмитрий Латышев, Albeoris, Yrri, Eugene Frolov, Stanislav Kiurdzidis, Sergei Podkopaev, Алексей Солохин, xynshine, Александр Черников, eyskyaldi
Истории из выпуска:
Лекарство от дипфейков -
https://interestingengineering.com/teenagers-ai-system-for-detecting-deepfake-videos-wins-award?utm_source=Facebook&amp;utm_medium=Article&amp;utm_campaign=organic&amp;utm_content=Jan13&amp;fbclid=IwAR2ylhhhsuuWRpYht9zdnivJ9ZPVTM7o29h5ReqRi1VXeT5w4Hqgz6wBSCI
Илон маск самый богатый -
https://www.facebook.com/businessquote/photos/a.189080494552896/3374968609297386/?type=3 
https://edition.cnn.com/2021/01/07/investing/elon-musk-jeff-bezos-richest-person/index.html 
Биткойн -
https://www.iflscience.com/technology/man-has-two-guesses-to-get-his-forgotten-password-correct-or-lose-240-million-in-bitcoin/?fbclid=IwAR1g9J3XuqB7oJZBX8lmcQWidqIdI6JYvEA2xqJLYX0dmagiggG-M1xrvmk
WhatsApp и Signal -
https://interestingengineering.com/signal-user-count-surges-after-elon-musks-tweet-whatsapp-policy-change
Научпоп -
https://vk.com/wall6382040_15077
https://vk.com/wall539783_35495
https://www.change.org/p/%D0%B3%D0%BE%D1%81%D1%83%D0%B4%D0%B0%D1%80%D1%81%D1%82%D0%B2%D0%B5%D0%BD%D0%BD%D0%B0%D1%8F-%D0%B4%D1%83%D0%BC%D0%B0-%D1%80%D1%84-%D0%BF%D1%80%D0%BE%D1%82%D0%B8%D0%B2-%D0%BF%D0%BE%D0%BF%D1%80%D0%B0%D0%B2%D0%BE%D0%BA-%D0%BE-%D0%BF%D1%80%D0%BE%D1%81%D0%B2%D0%B5%D1%82%D0%B8%D1%82%D0%B5%D0%BB%D1%8C%D1%81%D0%BA%D0%BE%D0%B9-%D0%B4%D0%B5%D1%8F%D1%82%D0%B5%D0%BB%D1%8C%D0%BD%D0%BE%D1%81%D1%82%D0%B8-1e6d7a97-a61a-49b9-a7a7-80da49172ccf 
Декларация -
https://trv-science.ru/2021/01/declaration/?fbclid=IwAR2EpZ7VsQDqAV6vPrZHJjJqm63aO5MX-bDxRw1UeEJRgEyoUrTfslo5yM8 
Игры не влияют на агрессию - 
https://nv.ua/techno/games/kompyuternye-igry-i-agressiya-50133244.html
Флорида мэн поджёг грузовик -
https://www.clickorlando.com/news/2020/12/29/florida-man-accused-of-setting-his-own-truck-on-fire-to-give-deputies-something-to-do/ 
Грабители -
https://edition.cnn.com/2021/01/08/uk/unlucky-burglars-pocket-dial-gbr-scli-intl/index.html 
Эпическая погоня - 
https://pikabu.ru/story/5_zvyozd_urovnya_rozyiska_v_gta_7944905</t>
  </si>
  <si>
    <t>НЕНОВОСТИ</t>
  </si>
  <si>
    <t>КАК ВЫБРАТЬ идеальную для вас МОДЕЛЬ АВТОМОБИЛЯ</t>
  </si>
  <si>
    <t>32M3S</t>
  </si>
  <si>
    <t>04m21</t>
  </si>
  <si>
    <t>['Асафьев', 'Стас', 'Автопрагмат', 'Автоподбор', 'Выездная диагностика', 'покупка авто', 'как выбрать авто', 'что купить', 'какой авто', 'купить', 'авторынок', 'Skoda Octavia', 'Шкода октавия', 'BMW M3', 'БМВ', 'стоимость владения', 'стоимость содержания', 'сколько стоит', 'как купить', 'бу авто', 'пробег', 'новый авто', 'бюджет']</t>
  </si>
  <si>
    <t>Курс «Этичный хакер» в SkillFactory: https://clc.am/ASAFEV_ 
Скидка 55% по промокоду Асафьев до 31.01.2021
Таймкоды: 
00:00 Как я подхожу к задаче
04:21 Стать хакером 
06:06 Главная проблема
08:05 Бюджет
11:45 Основная задача
17:30 Водитель и условия эксплуатации
20:57 Срок владения
26:29 А что нравится?
31:14 Бонус
______
Мой инстаграм — https://www.instagram.com/asafevstas/
______
Предложить авто на обзор — https://forms.gle/ffDAsTSahBjR3Koy9 
______
ПО ВОПРОСАМ РАЗМЕЩЕНИЯ РЕКЛАМЫ — reklama@autopragmat.ru
______
«Автопрагмат» — поможем быстро и безопасно подобрать автомобиль с пробегом. https://vk.cc/aav6Jv
______
Автоподбор в Москве и Московской области:
Тел. +7(495)120-17-38
Email: asafev.zakaz@mail.ru
Автоподбор в Санкт-Петербурге и области
Тел. +7(960)239-26-27
VK — http://vk.com/id4076586
______
Компания «Автопрагмат» осуществляет полный спектр услуг по автоподбору: выездная диагностика, специалист на день, подбор авто под ключ. 
Предоставляем юридическую гарантию и берем на себя полное сопровождение клиента на всех этапах подбора. 
Диагностика при автоподборе включает в себя:
Проверку автомобиля на юридическую чистоту по всем доступным базам;
Подтверждение сервисной истории автомобиля;
Проверку кузова и ЛКП на предмет дефектов и качество ремонта;
Проверку всех маркировок и VIN-номеров;
Проверку комплектности автомобиля; 
Компьютерную диагностику, включающую в себя проверку пробега, КПП/ДВС/SRS и общий компьютерный опрос всех ЭБУ. 
Тест-драйв рассматриваемого автомобиля для выявления отклонений в работе рулевого управления, КПП/ДВС, подвески
Анализ обоснованности стоимости автомобиля
Связаться с нами:
Паблик ВК: https://vk.cc/aav6Jv
Инстаграм: https://www.instagram.com/autopragmat/
Сайт: http://www.autopragmat.ru</t>
  </si>
  <si>
    <t>https://www.youtube.com/watch?v=aBL1l1VhY4s</t>
  </si>
  <si>
    <t>Как Глен Скофилд делает игры (Dead Space, The Callisto Protocol)</t>
  </si>
  <si>
    <t>11M40S</t>
  </si>
  <si>
    <t>06m33</t>
  </si>
  <si>
    <t>['dtf', 'дтф', 'Как Глен Скофилд делает игры', 'dead space', 'the callisto protocol', 'dead space 2', 'дед спейс', 'каллисто протокол', 'striking distance studios', 'Dead space обзор', 'топ хоррор игр', 'лучшие хорроры', 'страшные игры', 'хоррор игры', 'глен скофилд', 'resident evil 4', 'dead space история серии', 'cod modern warfare', 'лучшие фильмы ужасов', 'фильмы ужасов', 'запрещенные фильмы ужасов', 'TGA 2020', 'ад каннибалов', 'мученица', 'космическая одиссея', 'чужой', 'alien', 'как создавали dead space']</t>
  </si>
  <si>
    <t>Узнай‌ ‌больше‌ ‌о‌ ‌востребованной‌ ‌профессии‌ ‌“Разработчик‌ ‌игр‌ ‌на‌ ‌Unity”:‌ ‌https://clc.am/GAME_DEV_DTF ‌
Скидка‌ ‌55%‌ ‌по‌ ‌промокоду‌ ‌DTF‌ ‌до‌ ‌31.01.2021. 
На TGA 2020 анонсировали хоррор The Callisto Protocol от команды разработчиков, часть из которых трудилась в своё время над первой Dead Space. В их числе и геймдизайнер Глен Скофилд.
Поскольку у нового проекта разработчика и Dead Space неизбежно будет много общего, мы решили рассказать, как Глен Скофилд работал над хоррором мечты и чем вдохновлялся. Как Глен Скофилд делает игры (Dead Space, The Collisto Protocol)
Текст: Данил Свечков
Голос: Паша Смушкович
Монтаж: Эмиль Политаев, Паша Смушкович
Текстовая версия: https://dtf.ru/games/285526
В прямом эфире каждый будний день на twitch: https://www.twitch.tv/dtfru
или youtube: https://www.youtube.com/c/DTFLive
сайт https://dtf.ru/
VK https://vk.com/dtf
twitter https://twitter.com/playdtf
facebook https://www.facebook.com/playdtf/</t>
  </si>
  <si>
    <t>DTF‌</t>
  </si>
  <si>
    <t>‌31.01.2021</t>
  </si>
  <si>
    <t>https://www.youtube.com/watch?v=JQuKb7cVSuo</t>
  </si>
  <si>
    <t>Крупнокалиберный Переполох</t>
  </si>
  <si>
    <t>МДЗ, БЗТ, Б-32 Утёс против тяжёлого металла/ NSV 12.7 vs heavy metal</t>
  </si>
  <si>
    <t>17M31S</t>
  </si>
  <si>
    <t>['Крупнокалиберный переполох', 'НСВ', 'Утес']</t>
  </si>
  <si>
    <t>Научись писать сайты и приложения на Pythone в SkillFactory: https://clc.am/perepoloh
Скидка 55% по промокоду ПЕРЕПОЛОХ до 31.01
Чем отличается мгновенного действия зажигательный патрон от бронебойно-зажигательного и бронебойно-зажигательно- трассирующего? Сегодня мы это проверим с помощью мощнейшего советского патрона 12,7 на 108 мм, более мощного, чем популярный 50bmg и стрелять мы будем по чугунным гирям и дискам от штанги. Ах да, стрелять мы будем из пулемёта НСВ Утес, одного из самых лёгких, но убойных станковых пулеметов в мире.
Поддержать нас https://www.donationalerts.com/r/bolshiepushki</t>
  </si>
  <si>
    <t>ПЕРЕПОЛОХ</t>
  </si>
  <si>
    <t>История германского язычества. часть 5. Мёд поэзии.</t>
  </si>
  <si>
    <t>1H7M49S</t>
  </si>
  <si>
    <t>02m26</t>
  </si>
  <si>
    <t>Курс «Android-разработчик» в SkillFactory: https://clc.am/_KLIM_
55% скидки на обучение по промокоду KLIM (до 31.01.2021)
Аудиоверсия - https://mcdn.podbean.com/mf/web/vwq9bk/istoriya-religii-2-05.mp3
Все выпуски серии - https://youtube.com/playlist?list=PLUuqyGc-1E3qeTXX_BsPhZfpO5XKsnf35
Мы в соц. сетях:
Telegram https://t.me/uzhukova
Вконтакте: https://vk.com/uzhukoffa
Twitter: https://twitter.com/Klim_Zhukoff
Instagram: https://www.instagram.com/klimzhukoff/
Facebook: https://www.facebook.com/groups/uzhukoffa/</t>
  </si>
  <si>
    <t>https://www.youtube.com/watch?v=Pf60HhrHrGU</t>
  </si>
  <si>
    <t>Арест Навального / Блокировка поясов верности / Город без дорог и машин</t>
  </si>
  <si>
    <t>38M41S</t>
  </si>
  <si>
    <t>03m31</t>
  </si>
  <si>
    <t>['Артемий Лебедев', 'Лебедев', 'Артемий', 'Лебедев отвечает на вопросы', 'обзор новостей', 'новости политики', 'новости дизайна', 'дизайн', 'Пфайзер', 'вакцина', 'вакцинация', 'блокировка Трампа', 'трамп', 'фейсбук', 'твиттер', 'Тесла', 'Навальный', 'арест Навального', 'город без дорог', 'Дюран', 'блокировка поясов-верности']</t>
  </si>
  <si>
    <t>Скидка -55%  на профессию моушн-дизайнер по промокоду ТЕМА до 31.01
В будущее вместе с онлайн-школой дизайна Contented. Кликай: https://clc.am/cG8pcA
*****
Таймкоды:
00:00 Важнейшая новость
00:08 Журналистка, описавшая «жуткие эффекты вакцины», получила плацебо
02:21 Сотрудник Министерства здравоохранения подозревается в фабрикации распоряжений
03:17 Получил положительный результат теста на коронавирус
04:24 В Гайд-парке британского Лидса несмотря на карантин состоялась грандиозная битва в снежки
05:06 Нативная интеграция: Онлайн-школа дизайна Контентед
06:09 В резиденции премьер-министра настаивают, что Борис Джонсон «не нарушал правил» карантина, проехав 7 миль на велосипеде 
06:30 Владелец китайской турфирмы продавал туры в Чернобыль, а возил людей в Челябинск 
07:29 Судоходство на реке Детройт остановлено из-за севшего на мель грузового судна 
08:06 Отчего бьет током работников службы безопасности аэропорта Берлин-Бранденбург?
08:56 Чартерные программы на Занзибар будут продлены из-за высокого спроса
09:12 Роскомнадзор счел нецензурной бранью название мексиканского города в саратовском СМИ
09:48 В одном из магазинов НОВУС в Киеве нашли на прилавках елочные игрушки с символикой Армии России
10:46 Австралийские веганы делают вазэктомию
11:23 Хакеры используют программы-вымогатели для блокировки поясов верности
12:13 Кто такой Дюран
13:02 Женщина-машинист
14:18 Компания «Тульские горелки» решила зарегистрировать копию логотипа Тесла
14:30 Представлена «самая умная защитная маска в мире»
14:51 ЛДжи показала раздвижной смартфон
15:00 17-дюймовый планшет, который разворачивается как свиток
15:08 Стартап придумал мотивирующее приложение для фитнеса
15:31 В ФРГ закрыли крупнейшую в мире торговую площадку в даркнете
15:51 Осторожно, мошенники
17:17 Армина Лашета избрали новым лидером партии Меркель
17:25 Нивея откажется спонсировать чемпионат мира по хоккею-2021 в случае его проведения в Белоруссии
18:05 ЦАР: атака на столицу Банги провалилась 
18:39 В Норвегии после вакцинации Пфайзером умерли 23 человека
19:29 Украина захотела учредить «День памяти жертв вооруженной агрессии РФ»
20:01 На Украине вступило в силу требование к сфере услуг работать на украинском языке
21:22 В Саудовской Аравии построят город без дорог и машин
21:57 Биткоины на миллиарды долларов оказались заморожены из-за забывчивости
22:10 В США программист пытается вспомнить пароль от кошелька с биткоинами на сотни миллионов долларов
22:35 Рэперша Азилия Бэнкс лишилась всех фанатов, когда выкопала и сварила своего мёртвого кота
23:12 В Швеции выпустили марки с Гретой Тунберг
23:28 В сети возмутились «осветленным» фото Камалы Харрис на обложке Вога
23:58 Тихановская предложила Литве переименовать Белоруссию
25:54 У мужчины в организме стали расти галлюциногенные грибы. Он принимал их как лекарство
26:05 Россия выходит из Договора по открытому небу
26:57 В России появится комбинированная вакцина от гриппа и коронавируса
27:57 СМИ узнали о планах мэрии Москвы закрыть проект по сбору данных пешеходов
29:08 Росстат решил учитывать каршеринг и подписки при расчете инфляции. Меховые шапки и ковры из корзины уберут
29:31 Сбер тестирует собственную альтернативу Зуму
29:39 Суд рассмотрит иск историка-убийцы Соколова к публицисту Понасенкову
30:07 На Марину Чайку, бывшую жену Артема Чайки, напали в Подмосковье
30:55 В метро Петербурга опровергли данные о запрете на проезд для хулигана
31:37 В Москве врачи дважды за праздники извлекли из слесаря гаечный ключ
32:30 Кассирша за четыре года заменила 10 миллионов рублей на купюры банка приколов
32:58 Иви перенесла АйПиО на неопределенный срок из-за законопроекта депутата Горелкина
34:23 СМИ: Китайские власти могут национализировать Алибабу
34:32 Фейсбук и Твиттер потеряли $51 миллиард из-за блокировки аккаунтов Трампа
35:33 В факторы риска развития рака ротоглотки включили ранний и частый оральный секс
36:01 Массовая трансплантация органов от ГМО-свиней людям начнется в 2022 году
36:40 Суд в отделе полиции в Химках арестовал Алексея Навального
38:07 Большое путешествие
*****
Спонсорская подписка: https://www.youtube.com/user/temalebedev/join
*****
Магазинус с нашими штуками и дизайнами: https://store.artlebedev.ru 
*****
Почта для ошибок и замечаний: errata@artlebedev.ru 
***** 
По вопросам рекламы: reklama@tema.ru 
По всем остальным вопросам: tema@tema.ru
Домашняя страница: https://www.tema.ru/ 
Рабочая страница: https://www.artlebedev.ru 
*****
Я социален: 
Бложе мой — https://blog.tema.ru
Телеграм — https://t.me/temablog/
Инстаграм — http://instagram.com/temalebedev/ 
Фейсбук — https://www.facebook.com/temalebedev
*****
Опасайтесь мошенников! Они соблазняют привлекательными предложениями, дополняя текст фразами типа "адрес с которого я пишу можешь сверить под любым видео на моем канале" или "на данное письмо отвечать не нужно!". Вся официальная переписка ведется ТОЛЬКО с адресов @tema.ru или @artlebedev.ru, платежи НИКОГДА НЕ ПРИНИМАЮТСЯ на частные карты банков</t>
  </si>
  <si>
    <t>31.04.2021</t>
  </si>
  <si>
    <t>Картавый Футбол</t>
  </si>
  <si>
    <t>Антология Франческо Тотти - последний Римский Император!</t>
  </si>
  <si>
    <t>1H56M28S</t>
  </si>
  <si>
    <t>['Картавый футбол', 'КФ', 'Ник', 'Никита Ковальчук', 'Футбол', 'Тотти', 'Италия', 'Франческо', 'Император', 'Обзор', 'карьера', '10']</t>
  </si>
  <si>
    <t>Научись писать код на Python онлайн-школе SkillFactory: 
https://clc.am/football
Скидка 55% по промокоду КАРТАВЫЙ до 31.01.2021
Поддержи Ника и команду https://www.patreon.com/imcoach
Вообще все к этому шло. Я знал, еще когда только создавал проект Антологии - уже тогда я знал, что хочу написать такую про Тотти. Потому что меня чертовски увлекает этот человек, мне хочется в нем разобраться, хочется понять его, изучить и восхититься! Уникальный мужик, чьи таланты несправедливо забыты.
https://www.youtube.com/user/1xbettv Подпишись на канал! 
Все футбольные новости тут https://tlgg.ru/news1xB Давай к нам в телегу! Разыгрываем PS4 каждые 5 тысяч подписчиков 
https://www.instagram.com/news1x/ Смотри последние новости в нашем</t>
  </si>
  <si>
    <t>КАРТАВЫЙ</t>
  </si>
  <si>
    <t>https://www.youtube.com/watch?v=pbWOpuKmhdM</t>
  </si>
  <si>
    <t>Посмотри это видео, если хочешь побороть лень</t>
  </si>
  <si>
    <t>17M9S</t>
  </si>
  <si>
    <t>['филкек', 'лень', 'лень как с ней бороться', 'мне лень', 'как побороть лень', 'как не лениться', 'лень мотивация', 'лень прокрастинация', 'прокрастинация', 'избавиться от лени навсегда', 'что делать если лень', 'лень учиться', 'лень психология', 'я ленивый', 'как перестать лениться', 'как перестать откладывать на потом', 'как бороться с прокрастинацией', 'зависимость от соцсетей', 'что такое лень', 'как преодолеть себя', 'мотивация', 'мотивация на учебу', 'мотивация на спорт', 'мотивация на день']</t>
  </si>
  <si>
    <t>Узнай больше о востребованной профессии “Разработчик игр на Unity”: https://clc.am/filkek
Скидка 55% по промокоду ФИЛКЕК до 31.01.2021.
Помогаю избавиться от лени одним видео. Всю свою жизнь я борюсь с ленью и нахожу новые способы быть работоспособным. Вы узнаете почему социальные сети делают нас ленивыми, как долго сохранять концентрацию, зачем нужно записывать свои планы и при чём здесь перфекционизм. Подписывайтесь на канал!
Покупайте фирменный мерч: https://vk.com/filkekmerch
∙∙∙∙∙∙∙∙∙∙∙∙∙∙∙∙∙∙∙∙∙∙∙∙∙∙∙∙∙∙∙∙∙∙∙∙∙∙∙∙∙∙∙∙∙∙∙∙∙∙∙∙∙∙∙∙∙∙∙∙∙∙∙∙∙∙∙∙∙∙∙∙∙∙∙∙∙∙∙∙∙∙∙∙∙∙∙∙∙∙∙∙
Телеграм-Канал: https://tg.telepult.pro/fvpn0
Паблик: http://vk.com/filkekyt
Инстаграм: https://www.instagram.com/ivkarlios/
Поддержите моё творчество донатом: https://sites.google.com/view/fvpn0
Видео предназначено для зрителей старше 14 лет.</t>
  </si>
  <si>
    <t>ФИЛКЕК</t>
  </si>
  <si>
    <t>Что, если бы вы стали Партизаном на один день?</t>
  </si>
  <si>
    <t>https://clc.am/hIPZGw - Профессия Project Manager 
40% скидки на обучение по промокоду Другая История  до 1.02.
Источники и просто полезная информация для чтения:
История о партизане под псевдонимом "Батя" - https://biography.wikireading.ru/107099
Еще история о Бате - https://rg.ru/2020/01/15/proekt-partizany-belarusi-predstavliaet-
legendarnogo-razvedchika.html
И еще о Бате - https://odkb-csto.org/75-letie-pobedy/pobeda-na-vsekh-odna/partizan-otryad-uchyenykh-/
История партизанского движения, быт и проблемы описаны в книге "Война в тылу врага"
Еще о партизанах в книге "Фронт в тылу"
И еще о партизанах в книге "Партизанская борьба с немецко-фашистскими оккупантами на территории Смоленщины"
Проект "Партизаны Беларуси" - https://partizany.by/</t>
  </si>
  <si>
    <t>https://www.youtube.com/watch?v=5l00JrokG_g</t>
  </si>
  <si>
    <t>УАЗ отменит  «Русский Прадо»? | Бестселлеры России за 20 лет | Новый Land Cruiser</t>
  </si>
  <si>
    <t>25M9S</t>
  </si>
  <si>
    <t>['Асафьев', 'Стас', 'Автопрагмат', 'Автоподбор', 'Выездная диагностика', 'Новости', 'Автоновости', 'Teramont', 'Террамонт', 'Tiguan', 'Тигуан', 'Фольксваген', 'Volkswagen', 'VAG', 'УАЗ', 'Русский прадо', 'Патриот', 'Patriot', 'Aurus', 'Lada Niva Legend', 'Лада Нива', '4х4', 'Автоваз', 'Geely Tugella', 'Джили', 'БМВ', 'BMW', 'Skoda', 'KIA', 'Шкода', 'Киа', 'Мерседес', 'Ауди', 'Mercedes', 'Audi', 'Toyota Land Cruiser 300', 'Тойота Ленд Крузер 300', 'Новый крузак', 'Гранта', 'Granta', 'Solaris', 'Rio', 'Солярис', 'Хендай', 'Веста', 'Vesta', 'Stellantis', 'FCA', 'PSA', 'Renault Duster', 'Bigster', 'Рено Дастер', 'Нарушение ПДД', 'Штраф']</t>
  </si>
  <si>
    <t>Научитесь Java-разработке в SkillFactory: https://clc.am/py75yA 
Скидка 55% на обучение по промокоду АСАФЬЕВ (до 31.01.2021)
Таймкоды: 
00:00 ДИЗАЙН ОТ ЛЕБЕДЕВА???!!!
04:08 Коллекция из 230 уникальных мотоциклов сгорела в Австрии вместе с музеем
04:36 Старые моторы, новые опции: рестайлинговый VW Teramont для России рассекречен 
05:17 Что общего у Теслы и приложений на Андроид? 
06:44 Проект внедорожника «русский Прадо» может быть заморожен
08:22 Появились первые реальные фото Lada Niva Legend
09:42 В Китае начались тесты «умной дороги»
10:53 Кросс-купе Geely Tugella может подешеветь на 100 тысяч рублей 
11:27 Как проветривать машину, чтобы снизить риск заражения коронавирусом — мнение учёных
12:38 BMW примет решение о собственном производстве в России в 2021 году
14:42 Названы сроки премьеры внедорожника Toyota Land Cruiser 300
15:58 Какие автомобили становились бестселлерами в РФ за последние 20 лет?
17:48 Влияние пандемии COVID-19 на авторынки в 2020 году: сравниваем цифры продаж
20:07 Старший брат Дастера: первое изображение серийного Bigster
21:50 Старт нового автогиганта Stellantis: концерны FCA и PSA окончательно объединились
22:02 Камеры зафиксировали 137,4 млн нарушений ПДД за 11 месяцев 2020 года 
22:51 Послевкусие от таблеток. И книга. 
_____
Мой инстаграм — https://www.instagram.com/asafevstas/
_____
Предложить авто на обзор — https://forms.gle/ffDAsTSahBjR3Koy9 
_____
ПО ВОПРОСАМ РАЗМЕЩЕНИЯ РЕКЛАМЫ — reklama@autopragmat.ru
_____
«Автопрагмат» — поможем быстро и безопасно подобрать автомобиль с пробегом. 
https://vk.com/autopragmat
_____
Автоподбор в Москве и Московской области:
Тел. +7 (495) 120-17-38
Email: asafev.zakaz@mail.ru
Автоподбор в Санкт-Петербурге и области
Тел. +7(960)239-26-27
VK — http://vk.com/id4076586
______
Компания «Автопрагмат» осуществляет полный спектр услуг по автоподбору: выездная диагностика, специалист на день, подбор авто под ключ. 
Предоставляем юридическую гарантию и берем на себя полное сопровождение клиента на всех этапах подбора. 
Диагностика при автоподборе включает в себя:
Проверку автомобиля на юридическую чистоту по всем доступным базам;
Подтверждение сервисной истории автомобиля;
Проверку кузова и ЛКП на предмет дефектов и качество ремонта;
Проверку всех маркировок и VIN-номеров;
Проверку комплектности автомобиля; 
Компьютерную диагностику, включающую в себя проверку пробега, КПП/ДВС/SRS и общий компьютерный опрос всех ЭБУ. 
Тест-драйв рассматриваемого автомобиля для выявления отклонений в работе рулевого управления, КПП/ДВС, подвески
Анализ обоснованности стоимости автомобиля
Связаться с нами:
Паблик ВК: https://vk.com/autopragmat
Инстаграм: https://www.instagram.com/autopragmat/
Сайт: http://www.autopragmat.ru</t>
  </si>
  <si>
    <t>Temnaya FAZA</t>
  </si>
  <si>
    <t>⚡☢ТЕСЛА СВОИМИ РУКАМИ! Беспилотная ТАЧКА, управление ДЖОЙСТИКОМ!</t>
  </si>
  <si>
    <t>18M5S</t>
  </si>
  <si>
    <t>01m04</t>
  </si>
  <si>
    <t>Профессия будущего Data Scientist в SkillFactory со скидкой 55% :
https://clc.am/Yo-8RQ
----------------------------------------------------------------
Прекрасные многоспицовые колёса: 
•  https://instagram.com/bezbenzinalab
•   https://vk.com/funnywheels
Поддержать молодых изобретателей: 
-https://www.donationalerts.com/r/temnayafaza
-Сбер Банк: 4276 5500 8566 0333 
-Webmoney: Z405657684216 
- BTC: 1LD5EDQ6oa66oZcShu6wzbpBU7ydohgM5A 
Спасибо) 
Сотрудничество: npoddubnov@mail.ru 
Группа ВКонтакте: https://vk.com/nikita_poddubnovvv 
Instagram: https://instagram.com/temnayafaza_ 
Twitter: https://twitter.com/TemnayaFaza</t>
  </si>
  <si>
    <t>https://www.youtube.com/watch?v=PdyRy5it6xs</t>
  </si>
  <si>
    <t>Ложь пропаганды и чего на самом деле хотят протестующие / @Максим Кац​</t>
  </si>
  <si>
    <t>29M30S</t>
  </si>
  <si>
    <t>11m30</t>
  </si>
  <si>
    <t>['Кац', 'Максим Кац', 'Максим Катс', 'Макс Катс', 'Макс Кац', 'пропаганда', 'российская пропаганда', 'пропаганда о митингах', 'первый канал митинги', 'россия митинги', 'россия 1 митинги', 'ложь пропаганды', 'зачем выходили на митинги', 'кто вышел на митинг', 'чего хотят протестующие', 'дворец Путина', 'арест навального', 'митинги по всей стране', 'митинги 23 января', 'ижевск митинг', 'несогласованный митинг']</t>
  </si>
  <si>
    <t>В субботу люди по всей стране вышли на улицы в защиту Алексея Навального и протестуя против режима. Сразу же вылезли пропагандисты. Их задача — демотивировать людей, снизить интерес к продолжению протестов. Сегодня поговорим о пропагандистских тезисах и почему им нельзя верить.
-= Реклама =-
Профессия «Системный аналитик» https://clc.am/n_0KTA 
Скидка 40% по промокоду Максим Кац 
_________________________
Оформить спонсорство: https://www.youtube.com/channel/UCUGfDbfRIx51kJGGHIFo8Rw/join
Обложки на холсте: https://poster.maxkatz.ru
Купить книгу «100 советов мэру»: https://shop.city4people.ru/
Подкаст: https://katz.buzzsprout.com (а также на всех популярных платформах)
Подписывайтесь на мои социальные сети:
Твиттер: 
https://twitter.com/max_katz
Телеграм-канал: 
https://teleg.run/maximkatz
Инстаграм: 
https://www.instagram.com/maxim_katz/
Группа в ВК: 
https://vk.com/maximkatz
Фейсбук: 
https://www.facebook.com/katz.max/
По вопросам рекламы пишите на maxkatz@avtormedia.ru
#пропаганда #митинги #протесты
0:00 ИНТРО
1:31 КОЗНИ ЗЛОВЕЩЕГО ЗАПАДА
13:08 КРЕСТОВЫЙ ПОХОД ДЕТЕЙ
19:11 ОПЯТЬ НИКТО НЕ ПРИШЁЛ
23:19 ЧТО ДАЛЬШЕ?</t>
  </si>
  <si>
    <t>https://www.youtube.com/watch?v=oHCld8chK8k</t>
  </si>
  <si>
    <t>Написал телеграм бота на golang. Зачем нужны pet-проекты? Как я учу языки программирования</t>
  </si>
  <si>
    <t>14M29S</t>
  </si>
  <si>
    <t>['telegram bot', 'телеграм бот на go', 'телеграм бот на golang', 'пет проект', 'пет проджект', 'пет проект идеи', 'pet проекты', 'pet проект', 'телеграм боты', 'телеграм бот', 'телеграм', 'telegram', 'pet project', 'как сделать pet project', 'программирование', 'как учить программирование', 'как учить программирование с нуля', 'как учить веб программирование', 'Антон Павленко', 'DevOps', 'ityoutubersru', 'как стать программистом', 'программирование с нуля', 'программирование для начинающих', 'как учить языки программирования']</t>
  </si>
  <si>
    <t>Курс «Алгоритмы и структуры данных» в SkillFactory: https://clc.am/anton_pavlenko
55% скидки по промокоду МИР (до 31.12.2021)
Мне часто задают вопросы:
Как учить языки программирования?
Зачем нужны pet-проекты?
Зачем я написал телегам бот на golang?
Эти вопросы связаны. Поэтому отвечу в одном ролике.
#devops #ityoutubersru #АнтонПавленко 
ХОТИТЕ ПОМОЧЬ РАЗВИТИЮ КАНАЛА?
★ BITCOIN: 3DkeRMFu4jsZCvRj8Bxn8iQCkgxfeVaxg8
★ Boosty (подписка донаты) https://boosty.to/pavlenkoat
★ Яндекс.Деньги: https://money.yandex.ru/to/410012408319752
★ https://www.donationalerts.com/r/pavlenko_at1.kra
★ https://www.tinkoff.ru/rm/pavlenko.anton3/893QB66545
КОНТАКТЫ:
✦ Канал в TELEGRAM:  https://t.me/worlditech (worlditech)
✦ Чат в TELEGRAM: https://t.me/linux_wit
✦ Группа в VK: https://vk.com/worlditech
✦ INSTAGRAM: https://www.instagram.com/pavlenko.at/
✦ DISCORD: https://discord.gg/mdmHrBE
Еще контакты:
✧ https://t.me/pavlenko_at
✧ https://vk.com/atpavlenko
✧ https://www.facebook.com/anton.pavlenko.94
00:00 - Приветствие
01:00 - Зачем нужны pet-проекты
01:40 - Тестовая среда
02:32 - Работа на себя
03:10 - Изучение языков программирования
03:20 - как учить языки программирования
04:45 - пет проекты примеры
04:55 - Как учить bash
06:07 - Почему я учу golang
07:37 - Зачем я написал телеграм бота на golang?
08:24 - Спагетти код
10:14 - Дальнейшие планы по телеграм боту
10:59 - Ответы на вопросы</t>
  </si>
  <si>
    <t>МИР</t>
  </si>
  <si>
    <t>31.12.2021</t>
  </si>
  <si>
    <t>https://www.youtube.com/watch?v=3gw4PKCk-jI</t>
  </si>
  <si>
    <t>Ася Казанцева. Как сдать любой экзамен, выучить иностранный язык и почему алкоголь меняет память?</t>
  </si>
  <si>
    <t>1H13M43S</t>
  </si>
  <si>
    <t>30m25</t>
  </si>
  <si>
    <t>['а поговорить', 'эксклюзив', 'интервью', 'шихман', 'Ирина шихман', 'интервью дудя', 'юрий дудь', 'вдудь', 'дудь', 'апоговорить', 'собчак', 'осторожно собчак', 'лойк', 'никита лойк', 'режик', 'наука', 'а поговорить наука', 'мозг', 'чертоги разума', 'развитие памяти', 'алкоголь память', 'как сдать экзамен', 'как выучить язык', 'ася казанцева', 'казанцева', 'научпоп', 'как бросить курить', 'тренировка памяти', 'как улучшить память', 'развитие мозга']</t>
  </si>
  <si>
    <t>Делайте покупки на Яндекс.Маркете: https://clck.ru/Stsb6
Правила проведения акции «Акционная доставка на Яндекс.Маркете» читайте на сайте
Профессия Data Scientist в SkillFactory: https://clc.am/xFjhvA
55% скидки на обучение по промокоду А поговорить до 1.02, после скидка 45%
Эксклюзивная коллекция одежды "А поговорить?" - https://shop.apogovorit.ru
Как найти Асю в интернете: 
https://www.who-could-think.com/ - сайт
https://www.instagram.com/brain_is_tangible/ - инстаграм
https://www.facebook.com/asya.kazantseva - фейсбук
00:00 В гостях у Ирины Шихман Ася Казанцева — российский научный журналист, нейробиолог, автор научно-популярных книг
01:13 – Существуют ли чертоги разума?
02:11 – Как формируется память и почему полезно забывать
05:27 – Что человек запоминает лучше всего?
06:37 – О зубрежке, экзаменах и разумном обучении
11:06 – Как сон стимулирует память
15:34 – Можно ли натренировать память?   
17:56 – Почему богатые богатеют или как работает эффект Матфея
20:42 – О развитии рабочей памяти
23:45 – Бывает ли склонность к запоминанию?
25:08 – Как эмоции влияют на процесс обучения
25:30 – Полезно ли писать шпаргалки?
27:37 – О кривой обучаемости и оптимальном уровне стресса
32:37 – Чем хороши негативные эмоции?
34:51 – Позитивная психология или как не бояться совершать ошибки
38:29 -Тест со свечой или наука мотивация
41:16 - Как интернет изменил нашу память
46:11 – О «невидимой горилле», ложных воспоминаниях и обманчивой интуиции
56:12 – Почему мы плохо помним раннее детство?
57:40 – Как меняется память с возрастом 
1:01:32 – О потере памяти, эпилепсии и посттравматическом стрессе
1:09:29 – Что алкоголь делает с памятью?
1:11:42 – О коммуникативной ценности интервью
Ирина Шихман берет эксклюзивные интервью у самых неожиданных гостей! А поговорить?..
НАМ РАССКАЖУТ ВСЕ!
#казанцева #наука #шихман #апоговорить #интервью
Подпишись на канал https://www.youtube.com/channel/UCp2J7GRxQ36QLqW4ReLLt5g?sub_confirmation=1
Instagram Ирины Шихман: https://www.instagram.com/irinashikhman/
За логотипом и фирменным стилем к Борису Казачкову https://www.instagram.com/boris.kazachkov/</t>
  </si>
  <si>
    <t>https://www.youtube.com/watch?v=pDT4MqnUXF0</t>
  </si>
  <si>
    <t>Андрей Скутерец</t>
  </si>
  <si>
    <t>Поставил САМЫЕ КОЗЫРНЫЕ ГЛУШИТЕЛИ НА УРАЛ</t>
  </si>
  <si>
    <t>13M13S</t>
  </si>
  <si>
    <t>['урал', 'глушитель', 'поставил', 'скутерец', 'днепр', 'мт', 'оппозит', 'дальняк', 'ремонт', 'тюнинг', 'мото', 'мотоцикл', 'питбайк', 'эндуро', 'кросс', 'ussr', 'ural', 'exhaust', 'sound', 'tuning', 'mx', 'enduro']</t>
  </si>
  <si>
    <t>В этом видео мы будем ставить новые прямоточные глушители Тромбон от КБМТС на мой старый Урал, на котором позже поедем в дальняк в Африку.
Профессия Data Scientist в SkillFactory:
https://clc.am/cka8ug
55% скидки по промокоду Скутерец до 15.02.2021
__
Поддержать наши проекты можно по ссылке: https://www.donationalerts.com/r/andreyscooterets
Или просто по карте: 
4276380084337893
__
Сотрудничество: scooterets@hypeagency.ru
Почта канала : motorktmsx125@gmail.com
Мой instagram: https://www.instagram.com/andreyscooterets/ // @andreyscooterets</t>
  </si>
  <si>
    <t>15.02.2021</t>
  </si>
  <si>
    <t>ТАЙНЫ ВСЕЛЕННОЙ. ПОГРУЖЕНИЕ В ГЛУБОКИЙ КОСМОС.</t>
  </si>
  <si>
    <t>1H15M27S</t>
  </si>
  <si>
    <t>['Сборник', 'Вселенная', 'Тайны вселенной', 'Открытый космос', 'Погружение в глубокий космос', 'Космос', 'что скрывает вселенная', 'что скрывают галактики', 'что скрывают экзопланеты', 'сборник это интересно', 'топ тайинственных объектов', 'черные дыры', 'темный поток', 'войд', 'экзопланета', 'межгалактическое пространство', 'самый странный объект во вселенной', 'путешествие по вселенной', 'фильм', 'научпоп', 'наука', 'астрономия', 'космо', 'kosmo']</t>
  </si>
  <si>
    <t>Выбирайте курс в онлайн-школе SkillFactory: https://clc.am/KOSMO 
Скидка 55% по промокоду KOSMO
➥ Подпишись - http://bit.ly/SUBKosmo
➥ Наш космический Telegram - https://t.me/kosmo_off
➥ Поддержать проект / Patreon: https://www.patreon.com/off_kosmo
➥ Мой VK - https://vk.com/off_kosmo
➥ Мой Instagram - https://www.instagram.com/off_kosmo
➥ Группа Вк - https://vk.com/kosmo_official
➥ Наш второй канал - http://bit.ly/KosmoStory
➥  Наш английский канал - https://youtube.com/kosmo_off
➥ Реклама, сотрудничество - proxam777@gmail.com
СМОТРИТЕ БОЛЬШЕ ВИДЕО:
Космос ►http://bit.ly/plKosmos
Все видео ►http://bit.ly/plKosmo
Вселенная ►http://bit.ly/plVselennaya
Илон Маск ►http://bit.ly/plElonMask
Солнечная система ►http://bit.ly/plSolar
0:00 INTRO
02:17 Глизе 832 С
13:05 Микроквазар SS433
22:13 Черные дыры
33:23 Межгалактическое пространство
42:26 Супервойд Гончих псов
52:31 Темный поток
1:02:55 Смерть вселенной
#Сборник #Тайны #Вселенная</t>
  </si>
  <si>
    <t>https://www.youtube.com/watch?v=3QLj8MI86dk</t>
  </si>
  <si>
    <t>Рынки падают. Что покупать? Шортсквизы AMC и GameStop / Новости</t>
  </si>
  <si>
    <t>14M28S</t>
  </si>
  <si>
    <t>00m21</t>
  </si>
  <si>
    <t>['новости рынков', 'финансовые рынки', 'финансовые новости', 'какие акции купить', 'купить акции', 'лучшие акции', 'перспективные акции', 'покупка акций', 'инвестиции в акции', 'акции microsoft', 'акции amd', 'акции intel', 'gamestop акции', 'amc акции', 'шортсвиз', 'илон маск', 'ubs', 'российские акции', 'акции рф', 'московская биржа', 'мосбиржа', 'рост рынков', 'инвестиции 2021', 'ant group', 'alibaba', 'национализация', 'investfuture', 'кира юхтенко', 'инвест фьюче', 'фондовый рынок', 'новости экономики', 'обвал рынка', 'падение акций']</t>
  </si>
  <si>
    <t>Курс «Аналитик данных» в SkillFactory: https://clc.am/VEPvnw
55% скидки на обучение по промокоду Invest Future (до 10.02.2020)
Американский рынок стремительно уходит в минус: инвесторы обеспокоены волной шортсвизов по акциям проблемных компаний. Самые яркие примеры этой недели - акции AMC Entertainment и GameStop. Даже обещания ФРС о продолжении программы QE не поддержали котировки широкого рынка. Между тем, Microsoft и AMD порадовали сильными отчетами, а Alibaba немного расстроена новостями о переходе Ant Group под крыло Банка Китая.
Экономика и инвестиции - последние новости на сайте InvestFuture: https://investfuture.ru/
Таймкоды из видео:
00:00 Динамика рынков: что происходит?!
06:12 Mircosoft: рекордная выручка
07:07 AMD: отчет лучше прогнозов
08:11 Ant Group под контролем ЦБ Китая
09:19 JPMorgan: что покупать на спадах?
12:31 UBS верит в российский рынок
Контакты:
Телеграм-канал "InvestFuture": https://t.me/investfuture (@InvestFuture)
Телеграм-канал "IF Stocks": https://t.me/if_stocks (@if_stocks)
Мы ВК - https://clck.ru/G8yn4
Мы в Facebook - https://clck.ru/G8yn8
Кира Юхтенко в инстаграм - https://clck.ru/G8ynM
Сотрудничество: info@investfuture.ru
Реклама: adv@investfuture.ru
Подписаться на канал - https://goo.gl/qTRmG8
Поддержать канал: https://clck.ru/MFJmX
Полезные видео:
1) С чего начать инвестиции: https://youtu.be/XKkJ0sCOw44
2) Что такое ИИС: https://youtu.be/2nufZlCRTMU
3) Что такое ОФЗ: https://youtu.be/MEXrTXtQQ-E
4) Что такое ETF: https://youtu.be/FuBdDzvweDc
5) Чем опасны кредиты: https://youtu.be/cQhSRQI5p60
6) Топ-20 книг по финансам: https://youtu.be/sazgUfgNESQ</t>
  </si>
  <si>
    <t>Invest Future</t>
  </si>
  <si>
    <t>10.02.2021</t>
  </si>
  <si>
    <t>https://www.youtube.com/watch?v=SEnRFOBuuxw</t>
  </si>
  <si>
    <t>KATZ.NEWS. 29 января: Арест Навального / Манёвры Путина / Беларусь и западные кукловоды / SMM HMTQ</t>
  </si>
  <si>
    <t>18M55S</t>
  </si>
  <si>
    <t>07m50</t>
  </si>
  <si>
    <t>['Кац', 'Максим Кац', 'Максим Катс', 'Макс Катс', 'Макс Кац', 'арест навального', 'навальный', 'митинги навальный', '23 января', '31 января', 'новые митинги', 'протесты в России', 'речь навального', 'навальный об аресте', 'путин и ковид', 'ковид в россии', 'коронавирус в России', 'ситуация с ковидом', 'симоньян Донбасс', 'пропаганда Симоньян', 'россия в рейтинге', 'россия рейтинг коррупция', 'королева англии', 'королева великобритании', 'новости Беларуси', 'новости Белоруссии', 'KATZ NEWS', 'утренние новости', 'новости от Каца']</t>
  </si>
  <si>
    <t>Доброе утро! Сегодня расскажу об аресте Алексея Навального, манёврах Путина, Маргарите Юдиной, СК и звёздах, Киркорове, рейтинге антикоррупции, новостях из Беларуси, королевском SMM, а также о том, за чем следить сегодня, 29 января.
-= Реклама =-
Профессия «Аналитик данных» в SkillFactory: https://clc.am/r0eopA
50% скидки на обучение по промокоду Максим Кац  (до 10.02.2021)
_______________________________________________________________________
❗❗❗ Если вам нужна помощь с оплатой штрафа, пришлите скан решения суда и ваш контакт 
в телеге на replyhere@maxkatz.ru
_________________________
Оформить спонсорство: https://www.youtube.com/channel/UCUGfDbfRIx51kJGGHIFo8Rw/join
Обложки на холсте: https://poster.maxkatz.ru
Купить книгу «100 советов мэру»: https://shop.city4people.ru/
Подкаст: https://katz.buzzsprout.com (а также на всех популярных платформах)
Подписывайтесь на мои социальные сети:
Твиттер: 
https://twitter.com/max_katz
Телеграм-канал: 
https://teleg.run/maximkatz
Инстаграм: 
https://www.instagram.com/maxim_katz/
Группа в ВК: 
https://vk.com/maximkatz
Фейсбук: 
https://www.facebook.com/katz.max/
По вопросам рекламы пишите на maxkatz@avtormedia.ru
#KATZNEWS #новостиОтКаца #МаксимКац
00:00 — ИНТРО
00:27 — АРЕСТ НАВАЛЬНОГО
05:07 — ПУТИН, ГОЛИКОВА, КОВИД
06:18 — И ТЕБЯ АННЕКСИРУЕМ!
09:36 — ЮДИНА
11:23 — СК И ЗВЕЗДЫ
12:46 — ГЛАВНЫЙ ПАТРИОТ ЭСТРАДЫ
13:55 — РЕЙТИНГ АНТИКОРРУПЦИИ
15:00 — ЗАПАДНЫЕ «КУКЛОВОДЫ»
17:15 — КОРОЛЕВСКИЙ SMM
18:03 — ЗА ЧЕМ СЛЕДИМ</t>
  </si>
  <si>
    <t>https://www.youtube.com/watch?v=zw699czGZUM</t>
  </si>
  <si>
    <t>Как ПОДОРОЖАЛИ автомобили за 12 ЛЕТ. Насколько ВСЕ ПЛОХО?</t>
  </si>
  <si>
    <t>22M13S</t>
  </si>
  <si>
    <t>['Асафьев', 'Стас', 'Автопрагмат', 'Автоподбор', 'Выездная диагностика', 'Как подорожали авто', '2008', 'Стоимость авто', 'новый авто', 'из салона', 'Renault Logan', 'Рено логан', 'Инфляция', 'Экономика', 'KIA Ceed', 'Киа Сид', 'Toyota Camry', 'Тойота Камри', 'Volkswagen Tiguan', 'Фольксваген Тигуан', 'Land Cruiser', 'Ленд Крузер', 'Порше', 'самые популярные модели', 'ЧТо купить']</t>
  </si>
  <si>
    <t>Курс «Тестировщик ПО» в SkillFactory: https://clc.am/IWWuLA 
55% скидка на обучение по промокоду Асафьев (до 31.01.2021)
Таймкоды:
00:00 Что вообще тут происходит? 
02:48 Как заработать на новый авто
04:35 Почему авто дорожают? 
07:32 А что было в 2008? 
08:26 Насколько подорожали авто? 
09:54 Качество автопарка 
10:43 Как подорожал Renault Logan 
10:56 Как подорожал Kia Ceed
11:09 Как подорожала Toyota Camry 
11:43 Как подорожал Volkswagen Tiguan 
11:56 Как подорожал Land Cruiser 
12:27 Как дорожали Porsche 
13:22 Что все это значит? 
17:10 Самые популярные авто в 2008 и 2020 
21:26 И что со всем этим делать? 
______
Мой инстаграм — https://www.instagram.com/asafevstas/
______
ПО ВОПРОСАМ РАЗМЕЩЕНИЯ РЕКЛАМЫ — reklama@autopragmat.ru
______
Предложить авто на обзор — https://forms.gle/ffDAsTSahBjR3Koy9 
______
«Автопрагмат» — поможем быстро и безопасно подобрать автомобиль с пробегом. https://vk.cc/aav6Jv
______
Автоподбор в Москве и Московской области:
Тел. +7(903)118-70-80
Email: asafev.zakaz@mail.ru
Автоподбор в Санкт-Петербурге и области
Тел. +7(960)239-26-27
VK — http://vk.com/id4076586
______
Компания «Автопрагмат» осуществляет полный спектр услуг по автоподбору: выездная диагностика, специалист на день, подбор авто под ключ. 
Предоставляем юридическую гарантию и берем на себя полное сопровождение клиента на всех этапах подбора. 
Диагностика при автоподборе включает в себя:
Проверку автомобиля на юридическую чистоту по всем доступным базам;
Подтверждение сервисной истории автомобиля;
Проверку кузова и ЛКП на предмет дефектов и качество ремонта;
Проверку всех маркировок и VIN-номеров;
Проверку комплектности автомобиля; 
Компьютерную диагностику, включающую в себя проверку пробега, КПП/ДВС/SRS и общий компьютерный опрос всех ЭБУ. 
Тест-драйв рассматриваемого автомобиля для выявления отклонений в работе рулевого управления, КПП/ДВС, подвески
Анализ обоснованности стоимости автомобиля
Связаться с нами:
Паблик ВК: https://vk.cc/aav6Jv
Инстаграм: https://www.instagram.com/autopragmat/
Сайт: http://www.autopragmat.ru</t>
  </si>
  <si>
    <t>ХУДЕЕМ С БАРАХЛОМ ИЗ ТЕЛЕМАГАЗИНОВ</t>
  </si>
  <si>
    <t>38M46S</t>
  </si>
  <si>
    <t>['чак', 'обзор', 'трэш', 'леомакс', 'Спорт']</t>
  </si>
  <si>
    <t>Профессия Data Scientist в SkillFactory:
https://clc.am/9U8Cow
55 % скидки по промокоду Chuck Review до 11.02.2021
Добро пожаловать на наш экспериментальный стол. Вновь обозреваем барахло из телемагазинов. На этот раз спортивная тематика. Приятного просмотра!
Фитнес проект от Алексея: http://www.youarespecial.ru
МОЙ ТЕЛЕГРАМ КАНАЛ: https://t.me/tele_chuck
Я: https://www.instagram.com/chuck_ofuuu/
Инстаграм Алексея: https://instagram.com/_fedorenko.alexey_?igshid=1femf6hfut33t
Оператор: http://instagram.com/vormanx 
Мефисто: https://www.youtube.com/user/TheAssdetector 
Автор офигенной заставки: https://www.instagram.com/basiquestudio/
Заказ рекламы: chuckreview.nu@gmail.com
Группа: http://vk.com/buyhjn
стендап стероиды</t>
  </si>
  <si>
    <t>11.02.2021</t>
  </si>
  <si>
    <t>LOONY</t>
  </si>
  <si>
    <t>Чума - [История Медицины]</t>
  </si>
  <si>
    <t>1H11M11S</t>
  </si>
  <si>
    <t>['луни', 'лунидром', 'loony', 'loonydrom', 'история', 'медицина', 'история_медицины', 'чума', 'пандемия чумы', 'эпидемия', 'документальный фильм', 'юстинианова чума', 'черная смерть', '1348', 'третья пандемия чумы', '14 век', 'малый ледниковый период', 'бубонная чума', 'легочная чума', 'септическая чума', 'данила самойлович', 'владимир хавкин', 'зельман ваксман']</t>
  </si>
  <si>
    <t>Стань Этичным хакером в SkillFactory  https://clc.am/loony
Скидка 50% по промокоду loony до 11.02.2021
Заказывай футболки на "ВСЕМАЙКИ"  https://bit.ly/3j5ItEJ
Промокод - LOONY01
https://www.donationalerts.com/r/loony3212 - Донат
https://www.patreon.com/LoonyScience - Патреон
https://boosty.to/loony - Бусти
Инстаграм - https://www.instagram.com/loony3212/
Второй канал - https://www.youtube.com/channel/UCc1vIgxxnzkz8-YhGuVYYYQ
Музыка - https://vk.com/lvcai
ДИСКЛЕЙМЕР:
Я не медик и у меня нет медицинского образования, поэтому прошу вас, если вы заметите в ролике ошибки, все подробно описать в комментариях. Давайте продуктивно подходить к моим ошибкам :) Спасибо за содействие.
Описание:
В эпоху средневековья старуха с косой работала особенно усердно. Она являлась человечеству в образе проказы, холеры, тифа и собирала свою щедрую жатву. Порой после нее пустовали целые селения, а миллионы людей теряли друзей, родителей, детей. Тогда смерть принимала много обличий. Но одно из них отпечаталось на истории особенно болезненной раной.
Чума. Голодная и крайне жестокая она истребляла города и меняла ход воин, опустошала практически каждый город на своем пути. В 14 веке во Франции она погубила супругу короля Жанна Бурбонская, дочь Людовика 10, всех братья Шведского короля, а также правителей Испании и Германии. В Италии - унесла жизни каждого второго гражданина. Всего за несколько лет Генуя стала меньше на 40 тысяч человек, а Неаполь на 60 тысяч, Венеция же сократилась на две трети потеряв 100 тысяч горожан. 
Чума - поистине ужасающее заболевание, и хотелось бы, чтобы она осталась иссыхать в глубокой истории, без возможности протянуть костлявую руку в наш век. Но она отказывается уйти окончательно. Даже сейчас чума - это очень опасная и заразная болезнь. 
И пусть против нее у нас есть достойное оружие - лекарство и вакцина - нельзя терять бдительность, иначе история вновь преподаст нам урок. На фоне других заболеваний чума выделяется не только масштабом потерь, которое понесло человечество, но и процессом инфицирования. Саму болезнь вызывает чумная бактерия, названная в честь своего открывателя “Yersinia pestis”.
https://www.youtube.com/watch?v=lLSXk_d0O24&amp;t=2383s - ролик о туберкулёзе
https://www.youtube.com/watch?v=vDLmVBG2RxM&amp;t=1080s - ролик о БО
Другие видео из цикла - [История Медицины]
https://www.youtube.com/watch?v=FVeVF9PRaF4 - Видео про Испанку
https://www.youtube.com/watch?v=iVGf95CqhKo&amp;t=1s - Видео про Родильную горячку
https://www.youtube.com/watch?v=3s4KQGL2ktk - Видео про Эболу
https://www.youtube.com/watch?v=-9CKTcJ-kJA&amp;t=199s - Видео про Малярию
https://www.youtube.com/watch?v=0WngGPnWFCE&amp;t=514s - Видео про Антибиотики
https://www.youtube.com/watch?v=v7v1ma9iZl8&amp;t=1861s - Видео про Антибиотикорезистентность
https://www.youtube.com/watch?v=K6Ui8RSfeUs - Видео про ...
Я в ВК -https://vk.com/loondrom
Мой паблик в ВК - https://vk.com/loonydrom
Источники: https://vk.cc/bXQZUR</t>
  </si>
  <si>
    <t>loony</t>
  </si>
  <si>
    <t>Слепаков и доносы в Twitter, выстрелит ли Аврора снова, обеззаряженный iPhone | В цепких лапах</t>
  </si>
  <si>
    <t>Скидка 55% по коду OPER на курс Data Scientist в SkillFactory: https://oper.ru/follow/sf0221 Акция до 5.02! После - скидка 45%
Нахвати быстрый SSD! Жми! https://oper.ru/follow/wd0221 - мощный SSD WD Black SN850, созданный для игр.
В этом выпуске:
- Как Apple осталась без зарядок, но при деньгах.
- Выстрелит ли “Аврора”, если зарядить 20 миллиардов рублей?
- Новые коллективные способы борьбы с фейками.
- А также - как Twitter забанил Семёна Слепакова.
Аудиоверсия: https://oper.ru/video/audio/v_lapah_wd.mp3
#Гоблин #WesternDigital #Apple #Twitter #Goblin #Samsung #Минцифры #Аврора
Сайт Тупичок Гоблина: https://oper.ru
Стань спонсором канала: https://www.youtube.com/channel/UCWnNKC1wrH_NXAXc5bhbFnA/join
Канал в Яндекс.Эфире: https://clck.ru/PG8CU
Канал в Telegram: https://t.me/oper_goblin
Гоблин в Twitter: https://twitter.com/goblin_oper
Гоблин Вконтакте: https://vk.com/goblin
Гоблин в Instagram: https://www.instagram.com/goblin_oper/
Гоблин в Facebook: https://goo.gl/GK13pD
Группа Вконтакте: https://vk.com/goblin_oper_ru</t>
  </si>
  <si>
    <t>05.02.2021</t>
  </si>
  <si>
    <t>Чипированая обезьяна Маска, взрыв Starship, конец Stadia, Макбуки ломают iPhone и другие новости</t>
  </si>
  <si>
    <t>10M39S</t>
  </si>
  <si>
    <t>['кикобзор', 'кик', 'обзор', 'kik', 'obzor', 'kikobzor', 'новости', 'дайджест', 'техника', 'наука', 'смартфон', 'apple', 'samsung', 'xiaomi', 'google', 'android', 'ios', 'tesla', 'elon', 'musk', 'техноновости', 'спейсикс', 'старшип', 'взрыв', 'катастрофа', 'авария', 'чипирование', 'чипирование обезьяны', 'чип', 'имплант', 'имплантат', 'будущее', 'бостон дайнемикс']</t>
  </si>
  <si>
    <t>Стань Этичным хакером в SkillFactory: https://clc.am/y2TE0Q Скидка 50% по промокоду kikobzor до 11.02.2021
00:00 - Интро
00:30 - Подробнее про то как стать Хакером
01:23 - Илон сделает из обезьяны геймера
03:09 - Google начал убивать Stadia
04:26 - Макбуки с M1 убивают iPhone
05:27 - Робот Spot обзавелся рукой
06:40 - Автономное такси уже на дорогах Китая
07:27 - Междугородний автобус без водителя
09:02 - Очередной прототип Starship взорвался
Инстаграм: https://www.instagram.com/kikobzor
Телега с быстрыми новостями: https://t.me/kikobzor
Реклама и сотрудничество: info@kikobzor.com
#Илон #Чипирование #Взрыв</t>
  </si>
  <si>
    <t>https://www.youtube.com/watch?v=c0NQrDDf0kc</t>
  </si>
  <si>
    <t>Навальный в тюрьме // Билет в космос от SpaceX // Туалет диктатора за $15000</t>
  </si>
  <si>
    <t>14M56S</t>
  </si>
  <si>
    <t>00m17</t>
  </si>
  <si>
    <t>['Руслан Усачев', 'usachevshow', 'Руслан', 'Усачев', 'юмор', 'usachevtoday', 'новости', 'события', 'новости россии', 'новости москва', 'навальный', 'алексей навальный', 'фбк', 'митинг навальный', 'навальный суд', 'обвинительный приговор', 'задержания', 'овд инфо', 'путин', 'моушн-дизайн', 'contented', 'онлайн-курсы', 'адольф гитлер', 'туалет гитлера', 'дворец', 'илон маск', 'spacex', 'космический туризм', 'мьянма', 'бирма', 'мьянма переворот', 'революция', 'Mass Effect Legendary Edition', 'mass effect', 'научная фантастика', 'новости сегодня', 'песков']</t>
  </si>
  <si>
    <t>🔥 45% скидка на профессию моушн-дизайнер по промокоду USACHEV:
https://clc.am/tsBTiw
📰 #Новости сегодня:
0:00 - Вступление #UsachevToday
0:17 - Чему учат курсы Contented
1:46 - Алексей Навальный в колонии. Обвинительный приговор
5:15 - Туалет Гитлера на аукционе в США
6:39 - Илон Маск и SpaceX отправляют туристов в космос
8:45 - Ответы на комментарии
11:09 - Государственный переворот в Мьянме
13:05 - Ремастер Mass Effect Legendary Edition
Речь Навального в суде:
https://vk.cc/bY1TCR
👕 ОФИЦИАЛЬНЫЙ МЕРЧ
http://usachev.shop/
👁‍🗨 ПОДПИСЫВАЙТЕСЬ НА СОЦИАЛЬНЫЕ СЕТИ
Telegram https://t.me/usachevruslan
Вконтакте  http://vk.com/UsachevRuslan
Instagram  http://instagram.com/UsachevRuslan
Twitter  http://twitter.com/RuslanUsachev
📧 ПОЧТА ДЛЯ СВЯЗИ:
UsachevShow@gmail.com</t>
  </si>
  <si>
    <t>https://www.youtube.com/watch?v=OPNSN2Bh8Vs</t>
  </si>
  <si>
    <t>Реформа ТО под угрозой | Apple сделает электрокар | Спорткары от Toyota</t>
  </si>
  <si>
    <t>44M59S</t>
  </si>
  <si>
    <t>12m45</t>
  </si>
  <si>
    <t>['Асафьев', 'Стас', 'Автопрагмат', 'Автоподбор', 'Выездная диагностика', 'Новости', 'Автоновости', 'Senat', 'Сенат', 'Аурус', 'Aurus', 'Sandero', 'Сандеро', 'рено', 'renault', 'Rolls-Royce', 'Роллс ройс', 'Toyota', 'Тойота', 'Solaris', 'CH R', 'Corolla', 'Королла', 'Audi', 'Ауди', 'Электрокар', 'Электромобиль', 'RS 6', 'RS 7', 'рс', 'Правила ТО', 'Новое ТО', 'ОСАГО', 'BMW M5', 'БМВ', 'rs5', 'rs4', 'диагностическая карта', 'регламент то', 'Zotye', 'Китайские авто', 'краш тест', 'Volkswagen polo', 'Фольксваген поло', 'Лада', 'Автоваз', 'Lada', 'KIA', 'КИА', 'Хендай', 'автодилер', 'Skoda', 'Шкода', 'автомобиль apple', 'Porsche']</t>
  </si>
  <si>
    <t>Научись писать сайты и приложения на Python в SkillFactory: https://clc.am/5wI9xw 
Скидка 50% по промокоду Асафьев до 15.02.2021
_____
Форма для специалистов по подбору — https://forms.gle/E4Z3nq5PzYTgjr6d6 
_____
Обещанная ссылка — https://autoreview.ru/articles/krash-testy/pesny-o-vechnom
_____
Мой инстаграм — https://www.instagram.com/asafevstas/
_____
Таймкоды: 
00:00 В постели со Станиславом Александровичем 
04:07 Aurus рассказал о линейке цветов серийного Senat
11:21 Renault запатентовал в России внешность нового Sandero
12:43 Как купить Тойоту в максималке 
14:24 Toyota привезла в Россию спортивные версии двух моделей
16:36 Audi в ближайшие 20 лет полностью перейдет на электромобили/
17:39 «Заряженные» Audi RS 6 и RS 7: объявлены цены в России 
23:06 «Настанет коллапс». Новые правила техосмотра оказались под угрозой
25:09 Китайская компания Zotye приостановила продажи в России
27:49 Песня о встречном. Наш новый краш-тест: суммарные 120 км/ч и 30% перекрытия 
34:08 Зачем опытные водители всегда возят с собой кусок хозяйственного мыла 
35:42 ТОП-10 брендов по количеству дилеров в России
37:33 Автопроизводители выступили за изменение норм по выбросам в США
38:34 Только сборка, ничего личного: контракт между Apple и Kia оценивается в 3,6 млрд долларов
40:27 Apple наняла инженера из Porsche для работы над своим первым электрокаром
41:24 Послевкусие 
Предложить авто на обзор — https://forms.gle/ffDAsTSahBjR3Koy9 
_____
ПО ВОПРОСАМ РАЗМЕЩЕНИЯ РЕКЛАМЫ — reklama@autopragmat.ru
_____
Автоподбор в Москве и Московской области:
Тел. +7 (495) 120-17-38
Email: asafev.zakaz@mail.ru
Автоподбор в Санкт-Петербурге и области
Тел. +7(960)239-26-27
VK — http://vk.com/id4076586
______
Компания «Автопрагмат» осуществляет полный спектр услуг по автоподбору: выездная диагностика, специалист на день, подбор авто под ключ. 
Предоставляем юридическую гарантию и берем на себя полное сопровождение клиента на всех этапах подбора. 
Диагностика при автоподборе включает в себя:
Проверку автомобиля на юридическую чистоту по всем доступным базам;
Подтверждение сервисной истории автомобиля;
Проверку кузова и ЛКП на предмет дефектов и качество ремонта;
Проверку всех маркировок и VIN-номеров;
Проверку комплектности автомобиля; 
Компьютерную диагностику, включающую в себя проверку пробега, КПП/ДВС/SRS и общий компьютерный опрос всех ЭБУ. 
Тест-драйв рассматриваемого автомобиля для выявления отклонений в работе рулевого управления, КПП/ДВС, подвески
Анализ обоснованности стоимости автомобиля
Связаться с нами:
Паблик ВК: https://vk.com/autopragmat
Инстаграм: https://www.instagram.com/autopragmat/
Сайт: http://www.autopragmat.ru</t>
  </si>
  <si>
    <t>https://www.youtube.com/watch?v=DrEHacRr0zw</t>
  </si>
  <si>
    <t>Павел Астапов</t>
  </si>
  <si>
    <t>ПОЛИТИКА В ШКОЛЕ</t>
  </si>
  <si>
    <t>12M7S</t>
  </si>
  <si>
    <t>['политика в школе', 'пропаганда в школе', 'пропаганда патриотизма в школе', 'школа', 'российская школа', 'патриотизм', 'пропаганда патриотизма', 'пропаганда путина в школе', 'уроки пропаганды в школах москвы', 'астапов школа', 'павел астапов о школе', 'астапов о школе', 'образование', 'российское образование']</t>
  </si>
  <si>
    <t>Научись писать сайты и приложения на Python в SkillFactory: https://clc.am/gEGP8Q 
Скидка 50% по промокоду Астапов до 15.02.2021
Пропаганда патриотизма в школе. Политика в школе.
Сотрудничество - pavelastapov@avtormedia.ru
Почта для артов - asta-pavel@yandex.ru
Мой Инстаграм - http://instagram.com/asta_pavel 
Поддержать канал - http://www.donationalerts.ru/r/pavel_astapov
Заказать книгу "Будни учителя" - https://ast.ru/book/budni-uchitelya-839484/
Электронная версия книги "Будни учителя" - https://www.litres.ru/pavel-astapov/budni-uchitelya/</t>
  </si>
  <si>
    <t>Астапов</t>
  </si>
  <si>
    <t>https://www.youtube.com/watch?v=mzxq44AkqGQ</t>
  </si>
  <si>
    <t>Илон Маск, электромобиль Apple, дронопорт, человекоподобные роботы. Новости технологий</t>
  </si>
  <si>
    <t>00m20</t>
  </si>
  <si>
    <t>['новости технологий', 'новости технологий 2021', 'новости высоких технологий', 'новости науки и технологий', 'новые технологии', 'новые роботы', 'технологии будущего', 'технологии', 'роботы', 'илон маск', 'новости илона маска', 'новости науки', 'наука новость', 'изобретения', 'техника', 'наука', 'интересные факты', 'удивительные факты', 'маск', 'илон', 'робот spot', 'илон маск запуск ракеты 2020', 'elon musk', 'илон маск интервью', 'илон маск биография', 'илон маск новости', 'тесла', 'space x', 'илон маск нейролинк', 'электромобиль apple']</t>
  </si>
  <si>
    <t>Научитесь Java-разработке в SkillFactory: https://clc.am/O5RsuQ 
Скидка 50% на обучение по промокоду РОБОТЫ (до 23.02.2021)
✅ ВКонтакте: https://vk.com/prorobotov 
✅ Instagram: https://www.instagram.com/prorobotov
Всем привет!
Вы на канале PRO Роботов и в этом видео новости высоких технологий. Илон Маск, ракета для полета на марс SpaceX, электромобиль Apple, робот рыба, робомобили, дронопорт, дроны, новейшие человекоподобные роботы и не только. Все это и не только в новом выпуске новостей высоких технологий. Смотрите видео до конца и напишите в комментариях, какая новость заинтересовала вас?
В этом выпуске: 
0:00 Анонс выпуска
0:20 Как войти в IT
1:30 Илон Маск рассказал об очередном прогрессе Neuralink
2:15 SpaceX провела запуск прототипа Starship SN9 
3:15 Компания Ford переориентируется на электро- и робомобили
4:03 Роборыбы, способные к самоорганизации
5:04 человекоподобный робот Клео
5:24 электродрон с размахом крыльев 35 м
5:47 GRVC Robotics Laboratory показала дрон с руками
6:04 Миллионная доставка роботов курьеров Starship Delivery Robots 
6:27 тактильные перчатки HaptX Gloves DK2 
7:03 первый дронопорт в мире
7:54 электромобиль Apple
8:30 5 000 беспилотников TuSimple в Китае 
9:17 Джефф Безос уйдёт с поста гендиректора Amazon 
9:41 в России разработают робота хирурга на базе KUKA
 #proроботов #маск #илонмаск #spacex #mask #нейролинк #будущее #технологии #новоститехнологий #дроны #новостинауки
Больше интересной и полезной информации:
✅ Обзоры и топы https://www.youtube.com/playlist?list=PL20iIlY9PZBJn6AEru0jX9Zei39fXwg5N
✅Обзоры техники: роботы, дроны и т.д. https://www.youtube.com/playlist?list=PL20iIlY9PZBIuAKKIux7dgVD2_-QaU7SW
✅ Новости технологий: https://www.youtube.com/playlist?list=PL20iIlY9PZBJ4FzrsiPRqqf0e4ngq4wh7</t>
  </si>
  <si>
    <t>РОБОТЫ</t>
  </si>
  <si>
    <t>23.02.2021</t>
  </si>
  <si>
    <t>https://www.youtube.com/watch?v=4OLzzrq5L3g</t>
  </si>
  <si>
    <t>Антон Долин в гостях у Галины Юзефович: о кинокритике и литературе, о политике и искусстве</t>
  </si>
  <si>
    <t>1H20M56S</t>
  </si>
  <si>
    <t>40m35</t>
  </si>
  <si>
    <t>['Долин', 'Юзефович', 'кинокритик', 'литературный критик', 'кино', 'книги', 'вечерний ургант', 'Путин', 'лучшие фильмы', 'Антон Долин', 'лучшие фильмы 2020', 'что посмотреть', 'список лучших фильмов', 'интересные фильмы', 'искусство кино', 'интервью', 'союз спасение', 'Музыка', 'хорошие фильмы 2020', 'самые ожидаемые фильмы']</t>
  </si>
  <si>
    <t>#долин #юзефович
Антон Долин в гостях у Галины Юзефович.
Поговорили кинокритике и интересном кино, о политике и искусстве, о любопытных сериалах и хорошей литературе. 
Скачивайте 2ГИС — карту, справочник и навигатор для Москвы, Петербурга и 400+ городов России, Казахстана, Кыргызстана, Азербайджана, Узбекистана и Украины.
https://2gis.onelink.me/nw2S/ffd2f2cd
Курс ​«​Тестировщик ПО​» в SkillFactory:​​
https://clc.am/yt33sA 50% скидка на обучение по промокоду Юзефович (до 15.02.2021). 
И приходите на показы КАРО.Арт в кинотеатр «Октярь»  https://karofilm.ru/art, смотрите кино, которое любит и часто лично обсуждает со зрителями Антон Долин.
0:00 Вступление
4:54 Как я пришёл в кинокритику? 
13:47 Путин и политическая журналистика
16:02 «Я никогда не менял своего мнения, но есть исключения»
21:55 «Я не стыжусь своих юношеских и детских любовей»
24:58 Потребление культуры в 2020 году
26:27 Сериалы, рекоммендованные к просмотру
30:34 О восприятии литературы и кино в 2020 году
34:18 Сериал вместо книги: ни один вид искусства не умрёт
40:35 SkillFactory 
42:04 Зачем нужна профессия критика?
50:42 Отношение критика к критике
56:25 «Союз спасения» и «Вечерний Ургант»
58:53 Плохое – значит, популярное?
1:03:15 Лист ожидания фильмов на этот год
1:07:31 Что будет, когда ты перестанешь быть главкритиком?
1:13:03 Рубрика «Культурный генокод»
Галина Юзефович на Facebook: https://clck.ru/RN24A
Галина Юзефович в Instagram: https://clck.ru/RN24p
Галина Юзефович в Telegram: https://t.me/ryba_lotsman
Подписывайтесь на канал, чтобы не пропустить новые выпуски!</t>
  </si>
  <si>
    <t>https://www.youtube.com/watch?v=hpcRDhEZNag</t>
  </si>
  <si>
    <t>Faw угрожает Volkswagen | Проблемы Skoda Octavia | Американцы атакуют Норвегию (но в рекламе)</t>
  </si>
  <si>
    <t>38M3S</t>
  </si>
  <si>
    <t>08m22</t>
  </si>
  <si>
    <t>['Асафьев', 'Стас', 'Автопрагмат', 'Автоподбор', 'Выездная диагностика', 'Новости', 'Автоновости', 'Электрокар', 'Nissan Leaf', 'Каршеринг Москва', 'Hyundai', 'Хендай', 'KIA', 'Киа', 'Apple', 'Qashqai', 'Lada Largus', 'АвтоВАЗ', 'Лада Ларгус', 'Toyota Land Cruiser', 'Тойота Ленд Крузер новый', 'УАЗ Патриот', 'UAZ Patriot', 'Рено Аркана', 'Renault Arkana', 'RIO X line', 'Sandero', 'Solaris', 'Polo', 'Volkswagen', 'Рио', 'Сандеро', 'Солярис', 'Поло Фольксваген', 'Corolla', 'Mazda 3', 'Elantra', 'Королла', 'Мазда 3', 'Элантра', 'Camry', 'Камри', 'Creta', 'Duster', 'Juke', 'Rav4', 'Tiguan', 'Топ авто', 'GM', 'Audi']</t>
  </si>
  <si>
    <t>Освой профессию «Разработчик на Go» в SkillFactory: https://clc.am/NDAlFw  
Скидка 50% по промокоду АСАФЬЕВ до 17.02.21
_____
Мой инстаграм — https://www.instagram.com/asafevstas/
_____
Предложить авто на обзор — https://forms.gle/ffDAsTSahBjR3Koy9 
_____
Таймкоды: 
00:00 Кроватные истории 
04:56  Стало известно, сколько человек владеют электромобилями в России
06:09 Власти рассказали, сколько человек пользуются каршерингом в Москве
08:20 Го учиться 
10:35 Apple приостановила переговоры с KIA и Hyundai о создании электромобиля
12:34 Nissan показал салон и оптику нового Qashqai на видео
14:07 АвтоВАЗ начал серийное производство обновленного Lada Largus
18:03 «Надеюсь, он такой же надежный, как Т-34». Что американцы говорят про УАЗ
20:56 Новый Toyota Land Cruiser: первые шпионские фото из России 
22:27 Итоги исследования «Residual value – 2021» (сохранность остаточной стоимости автомобиля)
30:08 США vs Норвегия: смешная реклама GM с электромобилями и известным комиком + Тормунд не согласен: Audi ответила на смешную рекламу GM о противостоянии США и Норвегии
32:24 В России анонсирован конкурент VW Tiguan от FAW
32:33 The Most and Least Liked Car Brands
33:22 Каково соотношение между новыми и автомобилями с пробегом в России?
35:53 Послевкусие 
_____
ПО ВОПРОСАМ РАЗМЕЩЕНИЯ РЕКЛАМЫ — reklama@autopragmat.ru
_____
Автоподбор в Москве и Московской области:
Тел. +7 (495) 120-17-38
Email: asafev.zakaz@mail.ru
Автоподбор в Санкт-Петербурге и области
Тел. +7(960)239-26-27
VK — http://vk.com/id4076586
______
Компания «Автопрагмат» осуществляет полный спектр услуг по автоподбору: выездная диагностика, специалист на день, подбор авто под ключ. 
Предоставляем юридическую гарантию и берем на себя полное сопровождение клиента на всех этапах подбора. 
Диагностика при автоподборе включает в себя:
Проверку автомобиля на юридическую чистоту по всем доступным базам;
Подтверждение сервисной истории автомобиля;
Проверку кузова и ЛКП на предмет дефектов и качество ремонта;
Проверку всех маркировок и VIN-номеров;
Проверку комплектности автомобиля; 
Компьютерную диагностику, включающую в себя проверку пробега, КПП/ДВС/SRS и общий компьютерный опрос всех ЭБУ. 
Тест-драйв рассматриваемого автомобиля для выявления отклонений в работе рулевого управления, КПП/ДВС, подвески
Анализ обоснованности стоимости автомобиля
Связаться с нами:
Паблик ВК: https://vk.com/autopragmat
Инстаграм: https://www.instagram.com/autopragmat/
Сайт: http://www.autopragmat.ru</t>
  </si>
  <si>
    <t>17.02.2021</t>
  </si>
  <si>
    <t>https://www.youtube.com/watch?v=paHuy5IidzY</t>
  </si>
  <si>
    <t>Александр Дугин: «Ла-ла-ла-ла-ла» #ещенепознер</t>
  </si>
  <si>
    <t>1H33M58S</t>
  </si>
  <si>
    <t>['ещенепознер', 'николай солодников', 'интервью', 'культура', 'политика', 'искусство', 'журналистика', 'что', 'послушать', 'мнения', 'разговоры', 'александр дугин', 'дугин', 'нбп', 'лимонов дугин', 'лимонов нбп', 'курехин', 'курехин дугин', 'егор летов', 'сергей курехин', 'владимир путин', 'борис ельцин', 'лужков', 'клава кока', 'покинула чат', 'little big', 'катя лель', 'хайдеггер', 'философия', 'лекции о филосоофии', 'бернар-анри леви', 'жан парвулеско', 'дугин лекции', 'дугин интервью']</t>
  </si>
  <si>
    <t>Курс «Аналитик данных» в SkillFactory
https://clc.am/2fppPg
45% скидка на обучение по промокоду Ещенепознер (до 1.03.2021)
Уникальный хронограф TAG Heuer Carrera Porsche Chronograph — результат нового этапа сотрудничества швейцарской мануфактуры Tag Heuer и Porsche. Идеальный сплав истории побед, технологического превосходства и безукоризненного дизайна http://tag.hr/3rzrZHY
Вступление Николая Солодникова: 
— Новый герой #ещенепознер — философ Александр Гельевич Дугин. Пожалуйста, не смотрите этот выпуск в метро, на ходу или в перерывах на работе. Вам предстоит путешествие на край ночи. Возьмите с собой всё самое необходимое: тишину и одиночество. Рядом с вами будут Курёхин и Хайдеггер, Лимонов и Ван Гог, Летов и Аристотель, Клава Кока и Катя Лель, Рене Генон и Валерий Меладзе. Приятного вам просмотра. 
Контекст выпуска — https://eshenepozner.ru/episodes/dugin
Благодарим культурный центр «ЗИЛ» за помощь в проведении съёмки https://zilcc.ru
О чём этот выпуск: 
00:00 Тизер
01:00 Либерализм vs. Патриотизм
03:00 Либерализм vs. Национализм
04:17 Zoon Logon Echon и Zoon Politikon — это что? 
06:00 «Политика у нас слишком недополитическая»
07:36 Можно и нужно ли умирать/убивать за идеи?
09:45 «Христианская политика более жертвенная»
11:07 «Американцы более политические, чем мы»
13:15 «Группка людей не смогла решиться на снос головы Ельцина»
14:37 Утрата логоса и человеческого достоинства
19:29 «Без страдания нет человека» — о живописи и судьбе художника
22:35 Поворотная эпоха в искусстве 19 и 20 веков
26:05 «В начале была жертва и в конце будет жертва»
31:00 Мартин Хайдеггер
34:48 «Хайдеггер был немецким патриотом»
36:33 Томас Манн и дебаты с Бернаром-Анри Леви
40:10 «За свои идеи надо драться и сражаться»
41:55 «Я считал, что Советский Союз — временное название Российской Империи»
43:20 Человеческое достоинство и Валерия Новодворская
45:44 Валерий Подорога и можно ли осмыслить абсолютное зло
49:46 О редких книгах в Советском Союзе и «Южинский кружок»
54:43 «Если мы мыслим — мы всегда мыслим вместе. Иначе это не мысль»
56:30 Знакомство с Сергеем Курёхиным и грозное письмо Лужкову
1:00:23 «Мы комментировали выборы в масках египетских богов»
1:02:55 Желваки патриота Владимира Путина 
1:07:36 «Говорил он наивно» — о Егоре Летове и его партбилете
1:12:10 «Для него идеи не имели значения» — об Эдуарде Лимонове и «политической качалке»
1:18:28 «Человек умирает тогда, когда больше незачем жить»
1:19:47 Жан Парвулеско = Александр Дугин? 
1:23:33 Александр Дугин комментирует текст Клавы Коки
1:27:30 «Лучше всего Little Big подходит к электрическим пылесосам»
1:31:32 Что будет после смерти
Мы на связи:
Сайт https://www.eshenepozner.ru
Приложение для iOS https://apple.co/3bRhOH8
Приложение для Android https://bit.ly/2wO3uQN
ВК https://vk.com/eshenepozner 
FB https://facebook.com/eshenepozner 
Instagram https://www.instagram.com/solodnikovnn
Telegram https://t.me/eshenepozner
Подкаст http://bit.ly/ENPPodcast</t>
  </si>
  <si>
    <t>01.03.2021</t>
  </si>
  <si>
    <t>Русские стали в 2 раза беднее за 10 лет</t>
  </si>
  <si>
    <t>22M17S</t>
  </si>
  <si>
    <t>['сравнение цен россия сша', 'сравнение цен в америке и россии', 'сравнение зарплат россии и сша', 'как изменились цены', 'как выросли цены', 'цены на продукты', 'зарплаты в сша', 'цены на продукты в сша', 'цены в америке', 'цены в сша', 'рост цен на продукты 2020', 'рост цен на продукты', 'стабильность', 'россия и сша', 'россия и америка', 'сравнение россии и сша', 'сравнение америки и россии', 'США', 'Америка', 'жизнь в сша', 'столица мира', 'Анатолий Власов', 'курс доллара', 'путин', 'доллар', 'рубль', 'россия против сша']</t>
  </si>
  <si>
    <t>❗️Стань Этичным хакером в SkillFactory: https://clc.am/f9jcdA 
Скидка 50% по промокоду СТОЛИЦА до 22.02.2021
Как менялись цены и зарплаты в США и РФ за последние 10 лет с 2010 по 2020 год. Меняются ли цены на продукты в США, растут ли зарплаты и пенсии каждый год? Как падают и растут цены в США из года в год и причем здесь курс доллара. Реальная причина, почему в России каждый год идет рост цен на продукты. Реальное сравнение России и Америки. Жизнь в США. Анатолий Власов. Столица Мира. 
✅ Подписывайтесь на мой Инстаграм:
https://instagram.com/anatoly.vlasov
📱Мой Телеграм-канал:
https://t.me/vlasovanatoly
⚠️ СОТРУДНИЧЕСТВО И РЕКЛАМА:
reklama.stolitsamira@gmail.com 
https://instagram.com/st.mira.pr
Связаться со мной:
https://linktr.ee/anatoly.vlasov
💰Скидки от меня:
- $40 на аренду жилья по всему миру на AirBnb - https://bit.ly/2N8RcFR
- $20 на аренду автомобиля в GetAround - https://get.co/2ZDzmCz
- $5 на поездку на такси от Uber - https://ubr.to/2MuTLB6
Тайм-коды
0:00 - Вступление
1:21 - Востребованная профессия
3:08 - Инфляция
8:22 - Зарплаты
10:36 - Пенсии
12:49 - Цены на продукты в США
17:12 - Цены на другие товары и услуги
18:08 - Цены на айфон
20:02 - Цена на бензин в США
20:53 - Выводы
Как изменились цены и зарплаты в США и РФ за 10 лет
Анатолий Власов
Столица Мира
#сша #америка #иммиграция</t>
  </si>
  <si>
    <t>СТОЛИЦА</t>
  </si>
  <si>
    <t>22.02.2021</t>
  </si>
  <si>
    <t>https://www.youtube.com/watch?v=IPog1kPPZoM</t>
  </si>
  <si>
    <t>Стоп продаж Skoda Octavia | Показали новый Mercedes C-Class | Суперседан Audi e-tron GT</t>
  </si>
  <si>
    <t>40M40S</t>
  </si>
  <si>
    <t>13m10</t>
  </si>
  <si>
    <t>['Асафьев', 'Стас', 'Автопрагмат', 'Выездная диагностика', 'автоподбор', 'Новости', 'Автоновости', 'бу авто', 'авторынок', 'авто с пробегом', 'Land Rover', 'Defender', 'Ленд Ровер дефендер', 'Porsche Taycan', 'Порше тайкан', 'Электрокар', 'Электромобиль', 'Книга рекордов', 'Ауди', 'Audi', 'e-tron GT', 'Е трон гт', 'Outlander', 'Mitsubishi', 'Nissan X Trail', 'Honda', 'Хонда', 'Мицубиси', 'Рольф', 'Mercedes-Benz', 'C Class', 'Ц класс', '205', '206', '204', 'S Class', 'BMW 3', 'A4', 'БМВ', 'g20', 'Tesla', 'Тесла', 'Илон Маск', 'Каршеринг', 'Skoda Octavia', 'Шкода Октавиа', 'Volkswagen', 'Фольксваген']</t>
  </si>
  <si>
    <t>Выбери свою IT-профессию в SkillFactory https://clc.am/PSnGMw
Скидка на все курсы на сайте 50% по промокоду АСАФЬЕВ до 28.02.2021 
_____
Откликнуться на вакансии — https://forms.gle/syCmTzTPBNhB5Y8R7 
_____
Мой инстаграм — https://www.instagram.com/asafevstas/
_____
Предложить авто на обзор — https://forms.gle/ffDAsTSahBjR3Koy9 
_____
Таймкоды: 
00:00 НАГЛАЯ ЛОЖЬ 
04:36 Россияне сметают машины с пробегом. Не останавливают даже завышенные цены
13:09 Где бы заработать деняк...
15:15 Land Rover возродит экспедиционный Defender для гонки возле замка
17:48 Porsche Taycan установил мировой рекорд скорости в помещении. 
20:01 Audi представила электрический суперседан e-tron GT
21:50 Mitsubishi рассказала о новом Outlander для России
23:32 Mercedes-Benz представит новый C-Class 23 февраля 2021 года
25:35 Гендиректор автодилера «Рольф» перечислила способы заработка автосалонов на клиентах
29:10 Танцев не будет: берлинская Гигафабрика Tesla выбилась из графика
31:10 Почему каршеринг может быть предпочтительнее личного автомобиля?
33:15 В России остановили выдачу новых Skoda Octavia 
34:35 Названы города России, где водители лучше всего относятся к пешеходам
36:28 Послевкусие 
_____
ПО ВОПРОСАМ РАЗМЕЩЕНИЯ РЕКЛАМЫ — reklama@autopragmat.ru
_____
Автоподбор в Москве и Московской области:
Тел. +7 (495) 120-17-38
Email: asafev.zakaz@mail.ru
Автоподбор в Санкт-Петербурге и области
Тел. +7(960)239-26-27
VK — http://vk.com/id4076586
______
Компания «Автопрагмат» осуществляет полный спектр услуг по автоподбору: выездная диагностика, специалист на день, подбор авто под ключ. 
Предоставляем юридическую гарантию и берем на себя полное сопровождение клиента на всех этапах подбора. 
Диагностика при автоподборе включает в себя:
Проверку автомобиля на юридическую чистоту по всем доступным базам;
Подтверждение сервисной истории автомобиля;
Проверку кузова и ЛКП на предмет дефектов и качество ремонта;
Проверку всех маркировок и VIN-номеров;
Проверку комплектности автомобиля; 
Компьютерную диагностику, включающую в себя проверку пробега, КПП/ДВС/SRS и общий компьютерный опрос всех ЭБУ. 
Тест-драйв рассматриваемого автомобиля для выявления отклонений в работе рулевого управления, КПП/ДВС, подвески
Анализ обоснованности стоимости автомобиля
Связаться с нами:
Паблик ВК: https://vk.com/autopragmat
Инстаграм: https://www.instagram.com/autopragmat/
Сайт: http://www.autopragmat.ru</t>
  </si>
  <si>
    <t>28.02.2021</t>
  </si>
  <si>
    <t>https://www.youtube.com/watch?v=vUrAEC5uaik</t>
  </si>
  <si>
    <t>ПРИШЛО ВРЕМЯ ЧЕСТНО РАССКАЗАТЬ КАК ВСЕ НА САМОМ ДЕЛЕ В АМЕРИКЕ</t>
  </si>
  <si>
    <t>17M23S</t>
  </si>
  <si>
    <t>['NELLIFORNICATION', 'сша влог', 'лос анджелес влог', 'жизнь в сша', 'русские в сша', 'жизнь в америке', 'лос анджелес', 'америка влог', 'АМЕРИКА', 'США', 'В США', 'В АМЕРИКЕ', 'Нелли', 'факты о сша', 'орел и решка', 'неллифорникейшн', 'приключения в америке', 'цены в сша', 'россия и сша', 'россия сша', 'сравнение сша и россии', 'факты об америке', 'иммиграция в сша', 'переезд в сша', 'переезд в америку', 'как уехать в америку', 'как уехать', 'америка вс россия', 'ВРЕМЯ ЧЕСТНО РАССКАЗАТЬ', 'КАК ВСЕ НА САМОМ ДЕЛЕ В АМЕРИКЕ']</t>
  </si>
  <si>
    <t>Курс «Тестировщик ПО» в SkillFactory  https://clc.am/yvackQ 
50% скидка на обучение по промокоду NELLY до 28.02.2021
В этот раз расскажу что на самом деле происходило в эти 3 года в Америке и почему я переезжала уже несколько раз, присаживайтесь поудобнее и погнали
___________________________
Присоединяйтесь к нашему курсу по английскому языку для начинающих "Из beginner в Pre-Intermediate с Мэттом и Нелли" со скидкой ➡️ http://nellifornication.tv/englab_yt?utm_source=youtube&amp;utm_medium=organic&amp;utm_campaign=englab
___________________________
📍 МОЙ ИНСТАГРАМ https://www.instagram.com/nellifornication 
🗽 ТЕЛЕГРАМ ГРУППА https://t.me/nellifornication_official  
📢 ВК https://vk.com/club174106233  
🎥 Мой Интенсив и секреты Как вести блог в Youtube http://nellifornication.tv/
📩 По вопросам сотрудничества и почта для победителей prnellifornication@gmail.com    
Полезные рефералочки со скидками:  
🍎 Скидка 10% на витамины и косметику из США по коду ZFV980 https://www.iherb.com/?rcode=ZFV980   
ПРИШЛО ВРЕМЯ ЧЕСТНО РАССКАЗАТЬ КАК ВСЕ НА САМОМ ДЕЛЕ В АМЕРИКЕ
NELLIFORNICATION
#сша #америка #переезд</t>
  </si>
  <si>
    <t>NELLY</t>
  </si>
  <si>
    <t>https://www.youtube.com/watch?v=6D2I-WdTWp0</t>
  </si>
  <si>
    <t>Редакция. News: вражеские фонарики, всеобщая вина, система добралась до котов</t>
  </si>
  <si>
    <t>23M37S</t>
  </si>
  <si>
    <t>['редакция', 'пивоваров', 'алексей пивоваров', 'фонарики 14 февраля', 'акция с фонариками', 'толстой фонарики', 'слава кпсс задержан', 'дело о клевете навального', 'клевета на ветерана', 'второй суд навального', 'явлинский о навальном', 'бондаренко задержали', 'депутат кпрф бондаренко', 'опрос левада центра навальный', 'памятник дзержинскому вернут', 'уголовные дела за протесты', 'охрана дегтярева', 'бензин хабаровск сегодня', 'спутник v блумберг', 'вакцина ланцет']</t>
  </si>
  <si>
    <t>Профессия Data Scientist в SkillFactory: https://clc.am/DUKXcA 
50% скидка на обучение по промокоду РЕДАКЦИЯ до 01.03.2021г.
«Редакция. News» каждый день в телеграм-формате: https://t.me/redakciya_channel Подписывайтесь!
***
Суд сократил срок Сергею Смирнову до 15 суток, а рэперу Гнойному — до 1 дня. Навального же продолжают судить по делу о клевете на ветерана, и это похоже на адский сериал.
В это время в системной оппозиции проблемы: в «Яблоке» не согласны с Явлинским, а Зюганов опасается молодого конкурента (страшно подумать!)
Также в новой «Редакции. News» обсудим опрос Левада-центра про дворец Путина, предложение вернуть памятник Дзержинскому и законное количество животных на 1 кв.м
Содержание:
0:00 Всем привет!
0:18 90 уголовных дел по итогам протестов
1:25 Смирнову и Гнойному сократили сроки 
3:02 Навального судят по делу о клевете
5:02 Оппозиция напугала фонариками
7:10 Прямой путь в IT (реклама)
8:11 Примеры ненасильственного протеста
10:18 Заявления Явлинского и Зюганова
12:05 Зрители фильма про дворец — кто они?
13:05 Писатели за возвращение Дзержинского 
15:23 Новости Северного Кавказа
16:28 Охрана для врио губернатора Дегтярева
17:11 Роскомнадзор сделал приложение для жалоб
18:18 Западные СМИ и русские зэки хвалят «Спутник V»
19:50 Почему дорожают овощи
20:43 Где в России лучше всего с бензином
21:24 $100 млн от Маска за избавление от углекислого газа
Футболка на Алексее: https://kkaravaev.com/product-category/ryedaktsiya-news/
***
Станьте спонсором «Редакции»:
https://www.youtube.com/channel/UC1eFXmJNkjITxPFWTy6RsWg/join
Мерч «Редакции»: https://mamcupy.com/catalog/redaktsiya/
Подписывайтесь на наши социальные сети:
Телеграм-канал «Редакции»:
https://t.me/redakciya_channel
Инстаграм Алексея: 
https://www.instagram.com/pivo_varov
ТикТок Алексея и «Редакции»: https://vm.tiktok.com/ZSgd7NJp/
Редакция в «ВК»:
https://vk.com/redakciya_pivovarova
Канал «Редакции» в вайбере: 
https://vb.me/redakcia_yt
Твиттер Алексея: 
https://twitter.com/pivo_varov 
Редакция в фейсбуке:
https://www.facebook.com/pivovarov.red
Одноклассники:
https://ok.ru/redakciya
Наш блог в «Дзене»:
https://zen.yandex.ru/redakciya
Сотрудничество и идеи:
info@redakciya.com
По вопросам рекламы: 
newsroom@blogo-sphere.com
Приложение «Редакции» в AppStore:
https://clck.ru/MXaE9
Приложение «Редакции» в Google Play:
https://clck.ru/MXaFL
#редакция #пивоваров #новости</t>
  </si>
  <si>
    <t>KATZ.NEWS. 14 февраля: Трамп / Пратэстны турызм / Окей, бумер / Маск хочет поговорить с Путиным</t>
  </si>
  <si>
    <t>['Кац', 'Максим Кац', 'Максим Катс', 'Макс Катс', 'Макс Кац']</t>
  </si>
  <si>
    <t>Доброе утро! Сегодня расскажу об оправдании Трампа, Весне-2021, солидарности ВШЭ, Навальном и Совете Европы, бумерах, снегопаде, наследстве для собачки, послании Илона Маска для президента России, а также о том, за чем следить сегодня, 14 февраля.
-= Реклама =-
Тренажер Продакт Менеджер в онлайн-школе Product Live 
-45% по промокоду Максим Кац https://clc.am/kkllPQ
_________________________
Оформить спонсорство: https://www.youtube.com/channel/UCUGfDbfRIx51kJGGHIFo8Rw/join
Обложки на холсте: https://poster.maxkatz.ru
Купить книгу «100 советов мэру»: https://shop.city4people.ru/
Подкаст: https://katz.buzzsprout.com (а также на всех популярных платформах)
Подписывайтесь на мои социальные сети:
Твиттер: 
https://twitter.com/max_katz
Телеграм-канал: 
https://teleg.run/maximkatz
Инстаграм: 
https://www.instagram.com/maxim_katz/
Группа в ВК: 
https://vk.com/maximkatz
Фейсбук: 
https://www.facebook.com/katz.max/
По вопросам рекламы пишите на maxkatz@avtormedia.ru
#KATZNEWS #новостиОтКаца #МаксимКац
00:00 — ИНТРО
00:36 — ТРАМП ОПРАВДАН
01:31 — ПРОТЕСТНАЯ КАРТА
03:37 — ВЕСНА-2021
05:03 — СОЛИДАРНОСТЬ ВШЭ
08:24 — НАВАЛЬНЫЙ И СОВЕТ ЕВРОПЫ
09:28 — ОК, БУМЕР
10:14 — СНЕГОПАД
11:14 — ПОКА, ГУАНТАНАМО
13:03 — НАСЛЕДСТВО ДЛЯ СОБАЧКИ
14:33 — ЗА ЧЕМ СЛЕДИМ</t>
  </si>
  <si>
    <t>https://www.youtube.com/watch?v=nL6zqDWrGig</t>
  </si>
  <si>
    <t>Распад Югославии. Черногория — единственный мирный развод / @Максим Кац</t>
  </si>
  <si>
    <t>21M36S</t>
  </si>
  <si>
    <t>07m23</t>
  </si>
  <si>
    <t>['Кац', 'Максим Кац', 'Максим Катс', 'Макс Катс', 'Макс Кац', 'югославия', 'распад югославии', 'история югославии', 'балканские страны', 'история балканских стран', 'что произошло на балканах', 'босния и герцеговина', 'война в Югославии', 'боснийская война', 'дейтонские соглашения', 'европейские страны', 'распад страны', 'история от Каца', 'сербия и Черногория', 'черногория', 'история черногории', 'как распадалась югославия', 'где находится черногория', 'Отдых в черногории', 'туризм черногория']</t>
  </si>
  <si>
    <t>Как Черногории удалось избежать братоубийственной войны в начале 90-х и почти не пострадать от натовских бомбардировок в конце десятилетия и куда сегодня движется независимая Черногория. 
-= Реклама =-
Стань Android-разработчиком в SkillFactory: https://clc.am/5p2OOQ 
50% скидка на обучение по промокоду КАЦ (до 20.02.2021)
_________________________
Оформить спонсорство: https://www.youtube.com/channel/UCUGfDbfRIx51kJGGHIFo8Rw/join
Обложки на холсте: https://poster.maxkatz.ru
Купить книгу «100 советов мэру»: https://shop.city4people.ru/
Подкаст: https://katz.buzzsprout.com (а также на всех популярных платформах)
Подписывайтесь на мои социальные сети:
Твиттер: 
https://twitter.com/max_katz
Телеграм-канал: 
https://teleg.run/maximkatz
Инстаграм: 
https://www.instagram.com/maxim_katz/
Группа в ВК: 
https://vk.com/maximkatz
Фейсбук: 
https://www.facebook.com/katz.max/
По вопросам рекламы пишите на maxkatz@avtormedia.ru
#Черногория #Сербия #Югославия</t>
  </si>
  <si>
    <t>КАЦ</t>
  </si>
  <si>
    <t>20.02.2021</t>
  </si>
  <si>
    <t>Artur Sharifov</t>
  </si>
  <si>
    <t>Она умерла 31 ФЕВРАЛЯ</t>
  </si>
  <si>
    <t>17M49S</t>
  </si>
  <si>
    <t>['Артур Шарифов', 'календарь', 'несуществующие даты', 'наука']</t>
  </si>
  <si>
    <t>Научись писать сайты и приложения на Python в SkillFactory: https://clc.am/Sharifov
Скидка 50% по промокоду АРТУР до 31 февраля 2021.
Статья на хабре: https://habr.com/ru/post/120927/
В 19 веке девушек очень рано отдавали под венец. Зачастую их выдавали за взрослых мужчин, таким образом девушки рано оставались вдовами. Такая же судьба, видимо, постигла и Анну Федоровну Гладкову, купчиху из Курска.
На ее могильной плите написано, что овдовела она еще в 35 лет.
Но об этом как-то забываешь, когда вдруг обращаешь внимание, что умерла она 31 февраля.
Спасибо Владимиру за кадры из Оксфорда
https://www.youtube.com/user/rusoxford
Таймкоды:
00:00 - Купчиха из Курска
01:55 - Стоковый человек
03:12 - Календарь Майя
05:28 - 30 февраля в Швеции
07:31 - Григорианский календарь
09:39 - Советский революционный календарь
11:55 - Symmetry454
12:29 - Что не так с февралём?
14:35 - 32 декабря
15:35 - Народная тропа
Источники:
31 февраля
https://www.reddit.com/r/todayilearned/comments/avs6rk/til_february_31st_is_occasionally_used_on_grave/
https://familypedia.wikia.org/wiki/February_31
Расшифровка плит с кладбища в Оксфорде
https://www.seh.ox.ac.uk/discover/explore-teddy-hall/history-of-the-hall/history-of-st-peter-in-the-east/gravestone-transcriptions
Джон Доу
https://en.wikipedia.org/wiki/John_Doe
https://www.mentalfloss.com/article/29996/why-are-unidentified-people-called-john-or-jane-doe
Настоящий Джон Доу
https://cityroom.blogs.nytimes.com/2009/07/29/a-name-only-a-lawyer-could-love/
История Анны Федоровны Гладковой
https://proza.ru/2012/12/17/252
Фейсбук не будет работать 29, 30 и 31 февраля
https://www.snopes.com/fact-check/month-end-closeout/
https://www.adweek.com/performance-marketing/feb-29-to-31/
https://www.theepochtimes.com/facebook-closed-viral-hoax-says-its-not-accessible-february-29-30-31_431104.html
https://www.nbcnews.com/technolog/no-facebook-not-going-dark-feb-29-1B8275683 
История римского календаря
https://elar.urfu.ru/bitstream/10995/3696/2/issedon-04-10.pdf
Советский революционный календарь
https://ru.wikipedia.org/wiki/%D0%A1%D0%BE%D0%B2%D0%B5%D1%82%D1%81%D0%BA%D0%B8%D0%B9_%D1%80%D0%B5%D0%B2%D0%BE%D0%BB%D1%8E%D1%86%D0%B8%D0%BE%D0%BD%D0%BD%D1%8B%D0%B9_%D0%BA%D0%B0%D0%BB%D0%B5%D0%BD%D0%B4%D0%B0%D1%80%D1%8C
Шведский календарь на 1712 год
https://www.timeanddate.com/calendar/?year=1712&amp;country=21
http://articles.adsabs.harvard.edu//full/1920PA.....28...18L/0000025.000.html
Бредбери (30 февраля было датой конца света в оригинальной публикации 1951 года)
https://www.esquire.com/entertainment/books/a14340/ray-bradbury-last-night-of-the-world-0251/
Самолет совершил полет 32 декабря
https://web.archive.org/web/20090712041304/http://museumofflight.org/aircraft/lear-fan-2100-futura
http://www.airwar.ru/enc/aliner/learfan.html (Тут указана дата 1 января)
Проекты вечного календаря
https://ru.wikipedia.org/wiki/%D0%9F%D1%80%D0%BE%D0%B5%D0%BA%D1%82%D1%8B_%D1%81%D1%82%D0%B0%D0%B1%D0%B8%D0%BB%D1%8C%D0%BD%D0%BE%D0%B3%D0%BE_%D0%BA%D0%B0%D0%BB%D0%B5%D0%BD%D0%B4%D0%B0%D1%80%D1%8F
Symmetry 454 https://individual.utoronto.ca/kalendis/symmetry.htm
https://individual.utoronto.ca/kalendis/Symmetry454-Calendar.pdf
Меня зовут Артур Шарифов. Мы с нашей командой создаем познавательные видео на интересные для нас темы.
В нашу креативную команду входят:
Артур Шарифов - сценарист, ведущий.
https://www.instagram.com/cardinalartur/
Алена Никитина - художник, аниматор.
https://www.instagram.com/alena.tinonoka/
Андрей Шпиль - оператор.
https://www.instagram.com/andrey___shpil/
Саша Дорошенко - монтажер.
https://www.instagram.com/ngc_300/
Игорь Суменков - звукорежиссер.
Евгения Маховикова - цветокоррекция.
Мой инстаграм : https://www.instagram.com/cardinalartur/
Я ВК : http://vk.com/artsharif
Телеграм-канал: https://t.me/sharifovscience
Группа ВК : http://vk.com/artmath
Мой твич : https://www.twitch.tv/artursrv</t>
  </si>
  <si>
    <t>АРТУР</t>
  </si>
  <si>
    <t>https://www.youtube.com/watch?v=6dkwA28Cn58</t>
  </si>
  <si>
    <t>KDE Plasma 5.21 - Обгоняет всех. Программа Трансформер. LibreOffice платный? Ubuntu. Быстрый браузер</t>
  </si>
  <si>
    <t>21M26S</t>
  </si>
  <si>
    <t>['linux', 'линукс', 'kde plasma 5.21', 'libreoffice community', 'libreoffice enterprise', 'pale moon', 'audacious', 'ubuntu 20.04', 'ubuntu hwe', 'wayland', 'x11', 'kde plasma обзор', 'новости it']</t>
  </si>
  <si>
    <t>Стань системным администратором в SkillFactory: https://clc.am/EZ7W3A
Скидка 50% по промокоду Pingvinus (до 28.02.2021)
В этом видео: Новая версия среды рабочего стола KDE Plasma 5.21 - много нового. Немного о Wayland и X11. LibreOffice разделился на Community и Enterprise. Релиз дистрибутива Ubuntu 20.04.2 и HWE ядро. Быстрый браузер Pale Moon 29 и его особенности. Проигрыватель аудио Audacious.
(прошу прощения, в обзоре плазмы иногда наблюдаются "артефакты" по звуку)
-=-=-
Поддержать канал: https://pingvinus.ru/about/donate
Наш Телеграм: https://t.me/pingvinus_ru
-=-=-
00:00 Новости из мира Linux и IT. Актуальная профессия
01:37 Новый LibreOffice 7.1. Что нового. Теперь две редакции - Community и Enterprise. Зачем? Платные офисы.
04:32 Очень быстрый браузер Pale Moon 29. Чем отличается от Firefox. Цели браузера. Что нового.
06:50 Проигрыватель Audacious 4.1. Дистрибутивы недовольны. Пришлось вернуть GTK интерфейс. Очень интересная реализация. GTK+Qt.
08:30 Новый релиз дистрибутива Ubuntu 20.04.2 LTS. Rolling-ядро, HWE, Generic. Принудительно обновление ядра Linux.
10:08 Среда KDE Plasma 5.21. Что нового. Новое меню, новая тема, системный монитор, брандмауэр... Wayland vs Иксы - введение. Мысли про развитие Плазмы. Ругают? Что думают пользователи.
-=-=-
Еще видео:
Solus 4.2 - новый релиз. Raspberry Pi Pico - «Малышка» за копейки? Новый Midnight Commander. GParted
https://youtu.be/6CpwG72HXRg
Chromium в опасности. Блокировка синхронизации. Смартфон на Debian Linux. Двухэтажные вкладки
https://youtu.be/7ki9lwCuu2Y
Каждому по ICQ. Утвержден список ПО на смартфоны. Маленький Alpine Linux. Чистка системы - BleachBit
https://youtu.be/XtjV564TOts
-=-=-
Linux, новости, игры и программы, дистрибутивы и многое другое: 
https://pingvinus.ru</t>
  </si>
  <si>
    <t>Топ-5 навыков, которым нужно научить ребенка. Как вырастить ребенка, который станет богатым?</t>
  </si>
  <si>
    <t>17M28S</t>
  </si>
  <si>
    <t>02m22</t>
  </si>
  <si>
    <t>['финансовая грамотность', 'финансовая свобода', 'финансовая независимость', 'личные финансы', 'как стать богатым', 'семейный бюджет', 'управление деньгами', 'личный бюджет', 'управление финансами', 'как вести семейный бюджет', 'как копить деньги', 'как экономить', 'повышение финансовой грамотности', 'накопления', 'как копить деньги правильно', 'sveta economy', 'света экономи', 'кредитки', 'кредитные карты', 'инвестиции', 'финансовое планирование', 'личный финансовый план', 'бюджет семьи', 'как заработать на квартиру']</t>
  </si>
  <si>
    <t>Обучение профессии "продакт-менеджер" в онлайн-школе Product Live 
-40% до конца февраля по промокоду Света
https://clc.am/JuHoyQ
Топ-5 навыков, которым нужно научить ребенка. Как вырастить ребенка, который станет богатым?
Какие навыки влияют на успешность в жизни? Вряд ли это умение писать без ошибок. Или шустро решать уравнения.
Но какие тогда? У каждого родителя свое мнение.
Кто-то считает, что будущее за Китаем, поэтому давайте отдадим ребеночка изучать китайский язык. Еще модная тема - учить бизнесу. Тогда точно вырастет бизнесменом. И я не знаю, как у вас в городе, а в Москве это прямо процветает - бизнес-школы для детей, где они делают какие-то проекты, бизнес-планы пишут.
В этом видео я перечислю 5 навыков, которые лично я считаю важными. Это навыки, которые имеют прямое влияние на то, какая будет у человека зарплата, карьера, в целом доход. Рассказывать буду на собственном опыте - что пригодилось мне и больше всего помогло в карьере и в плане дохода.
А вы обязательно оставьте свое мнение в комментариях, напишите, какой навык ВЫ считаете ключевым для того, чтобы стать успешным в жизни.
____________________
Пользуешься банковскими картами? Скачай БЕСПЛАТНО памятку пользователя банковской карты и узнай, как сделать свою карту еще выгоднее: https://svetlanashishkina.ru/pamyatka
____________________
Присоединяйтесь:
Instagram:  https://www.instagram.com/sveta_economy/
Telegram: https://t.me/sveta_economy
Я.Дзен: https://zen.yandex.ru/sveta_economy
ВК: https://vk.com/sveta_economy
____________________
Подписывайтесь на мою рассылку про деньги. Без рекламы, только польза:
https://svetlanashishkina.ru/subscribe
____________________
Интересные видео:
Как правильно вносить досрочные погашения? https://youtu.be/GCuv73bem6s
Как БЫСТРО погасить ипотеку? https://youtu.be/H_8CCZT25a0
Куда вложить деньги, если не на банковский вклад? https://youtu.be/9BfwrzMN3ow
Купить или снимать? Что выгоднее? https://youtu.be/64E87N4siCA
_____________________
Плейлисты:
Квартира в Москве: https://www.youtube.com/playlist?list=PLfQKWuNg63b_FAG8BI_m5DR50pRQNzbAY
Инвестиции: https://www.youtube.com/playlist?list=PLfQKWuNg63b-ZgkRhUUCFunQ6W0Zm6ztT
Кредиты: https://www.youtube.com/playlist?list=PLfQKWuNg63b9bT-y4MAzyE-Ga0gwsnSjG
Пенсия: https://www.youtube.com/playlist?list=PLfQKWuNg63b-_Ingjw4F4vxfmhzU8uVoc
___________________
Добро пожаловать на мой канал про деньги, инвестиции и про то, как жить лучше. Подписывайтесь и ставьте лайки!
Здесь мы говорим про то, как тратить меньше, а зарабатывать больше. Как выгодно взять ипотеку и быстро ее выплатить. Как увеличить свой доход и преумножить накопления.
____________________
Сотрудничество и реклама: mynewsletters@mail.ru
___________________
Мой код на IHERB: SOR2919 (скидка 10% для новых покупателей)
Моя ссылка на AirBnB: https://www.airbnb.ru/c/svetlanas7011?currency=RUB (дает скидку 2100 руб. на 1-ю поездку)
Скидка 45% на заказ в Elementaree: https://vk.cc/ahoWWH</t>
  </si>
  <si>
    <t>Света</t>
  </si>
  <si>
    <t>iPhone 13 уже не интересен, хотя... Блуждающая камера Oppo, Страшный робот будущего и другие новости</t>
  </si>
  <si>
    <t>10M56S</t>
  </si>
  <si>
    <t>['кикобзор', 'кик', 'обзор', 'kik', 'obzor', 'kikobzor', 'новости', 'дайджест', 'техника', 'наука', 'смартфон', 'apple', 'samsung', 'xiaomi', 'google', 'android', 'ios', 'tesla', 'elon', 'musk', 'техноновости', 'iphone 13', 'iphone 12s', 'айфон 12s', 'айфон 13', 'айфон 2021', 'oppo', 'Смартфон 2021', 'лучший смартфон 2021', 'самый ожидаемый смартфон', 'роботы будущего']</t>
  </si>
  <si>
    <t>Выбери свою IT-профессию в SkillFactory  https://clc.am/QLyuRQ
Скидка на все курсы на сайте 50% по промокоду КИКОБЗОР до 28.02.2021
00:00 - Интро
00:33 - Профессии будущего ждут тебя!
01:30 - iPhone 13 уже слился
02:59 - Oppo с движущейся селфи-камерой
04:00 - Онлайн-тур в огромный датацентр
04:46 - Cola-Cola подалась в экологию
05:41 - Очень страшный робот будущего
06:50 - Летающее такси будущего уже приносит доход
08:07 - Посадка на Марс в прямом эфире
09:01 - SpaceX не смог посадить очередной Falcon 9
Инстаграм: https://www.instagram.com/kikobzor
Телега с быстрыми новостями: https://t.me/kikobzor
Реклама и сотрудничество: info@kikobzor.com
#iphone13 #oppo #смартфоны</t>
  </si>
  <si>
    <t>КИКОБЗОР</t>
  </si>
  <si>
    <t>https://www.youtube.com/watch?v=hM-5yuANHX8</t>
  </si>
  <si>
    <t>ИРП НЕМЕЦКОЙ АРМИИ! Тевтонец ест сухпай бундесвера.</t>
  </si>
  <si>
    <t>39M33S</t>
  </si>
  <si>
    <t>['Broadaxe', 'бродекс', 'бродэкс', 'история', 'шутки', 'рыцари', 'средневековье', 'еда', 'готовка', 'тевтонцы', 'тевтонский орден', 'крестоносцы', 'ирп', 'MRE', 'немецкий ирп', 'бундесвер', 'еда бундесвера', 'коридоры времени', 'попаданцы', 'путешествие во времени', 'германская армия', 'немецкая армия', 'современная еда', 'армия', 'обзор', 'пришельцы', 'гости из будущего', 'грюнвальд', 'суточный паек', 'ирп бундесвера нового образца', 'крестовые походы', 'страйкбол', 'новый ирп', 'суточный ирп', 'Bundeswehr', 'снаряжение', 'оружие тевтонцев', 'доспехи', 'рыцарский меч', 'сухпай']</t>
  </si>
  <si>
    <t>Научись писать сайты и приложения на Python в SkillFactory: https://clc.am/C31_QQ 
Скидка 50% по промокоду BROADAXE до 28.02.2021
Шел 1409 год, в землях тевтонского ордена был схвачен странный шпион. Он сам утверждает что явился из будущего. В ходе допроса и обыска у него было изъята подозрительная еда — «ИРП Бундесвера» нового образца. И теперь комтур ордена должен ее попробовать чтобы понять чем вкусным будут кормить в немецкой армии. Правда, тут комтура может поджидать несколько трудностей, все-таки он живет в XV веке, а паек прибыл из XXI...
________________________________________________________________
Свежие новости, фотографии, видео которых нет на канале:
ИНСТАГРАМ  https://www.instagram.com/broadaxe_pro/
группа ВК https://vk.com/broadaxe_production
________________________________________________________________
Помощь в развитии канала, на новые костюмы для роликов и бородатому на ИРП
https://donatepay.ru/don/broadaxe
https://www.donationalerts.com/r/broadaxe
Карта ПриватБанк UAH 5169-3600-0494-1484
- QIWI кошелек: +380509061020
________________________________________________________________</t>
  </si>
  <si>
    <t>Alina Solopova</t>
  </si>
  <si>
    <t>секреты вечерней рутины | проснись полным сил и мотивации</t>
  </si>
  <si>
    <t>11M20S</t>
  </si>
  <si>
    <t>['алина солопова', 'вечерняя рутина', 'alina solopova', 'наполняющий вечер', 'секреты рутины', 'привычки перед сном', 'делай это перед сном', 'как быть энергичным и мотивированным', 'саморазвитие', 'привычки успешных людей']</t>
  </si>
  <si>
    <t>Ссылка на курс по профессии "продакт-менеджер" в онлайн-школе Product Live: https://clc.am/J1iaqg (-40% по промокоду «Солопова» до конца февраля)
Привет, я Алина :) рада провести эту часть дня с тобой и окунуть тебя в мою собственную наполняющую вечернюю рутину.
♡ все ссылки:
мой Instagram - https://www.instagram.com/solopova18/
сотрудничество/реклама - alinasolopovawork@gmail.com 
мой телеграм-канал - https://t.me/alinasolopova
Благодарю за просмотр!
С любовью,
Алина</t>
  </si>
  <si>
    <t>Солопова</t>
  </si>
  <si>
    <t>https://www.youtube.com/watch?v=85k5s6LBB2Y</t>
  </si>
  <si>
    <t>Штурмовой пожарный топор</t>
  </si>
  <si>
    <t>29M18S</t>
  </si>
  <si>
    <t>['оружие', 'кузница', 'кузница велунда', 'велунд', 'кузнечное дело', 'история', 'реконструкция', 'историческая реконструкция', 'ремесло', 'кузнечное ремесло', 'мастер класс', 'боевой топор', 'как сделать топор', 'топор своими руками', 'топор', 'пожарный топор', 'штурмовой топор', 'оружие пожарного', 'team fortress 2', 'tf2', 'pyro axe']</t>
  </si>
  <si>
    <t>Узнай больше о востребованной профессии “Разработчик игр на Unity”:  https://clc.am/pFl4xg 
Скидка 50% по промокоду Кузница до 28.02.2021.
Порой от мыслителей можно услышать выражение о том, что оружие может служить миру. Это утверждение можно обмусоливать долго и упорно, но, в случае нашего сегодняшнего изделия, теория о мирном применении оружия обретает серьезные очертания. Более того: оно призвано спасать, несмотря на грозное название - штурмовой пожарный топор!
Связаться с нами  - написать в вк Айе https://vk.com/id9445130
или на почту waylandssmithy@yandex.ru
https://donate.stream/ya4100116250393643 - помощь каналу звонкой монетой
https://www.waylandssmithy.org - наш сайт
https://vk.com/waylandssmithy - вк (основной ресурс нашей кузницы)
https://www.instagram.com/waylands_smithy - наш Инстаграм
https://www.livemaster.ru/waylandssmithy - Ярмарка Мастеров
https://www.кузницавёлунда.рф - наши мастер-классы
http://www.waylandssmithy.com - наши ножи!
https://twitter.com/w0landssmithy наш внезапный твиттер
https://www.etsy.com/shop/WaylandsSmithyRF - мы на Этси
0:00 -Thin Man - Craft Case
0:44 - Dr Frankenstein - OTE
1:33 - Shock Thing - Walt Adams
4:45 - Cosmic Jam - Gloria Tells
8:04 - Blood From A Stone (Instrumental Version) - Arch Tremors
9:07 - A Mental Breakdown (Instrumental Version) - Sven Karlsson
10:10 - Fire the Cannons - Deskant
10:51 - Night of the Drowned - Dream Cave
13:22 - Visual Modality - Jon Sumner
14:37 - Right behind You - Valve Studio Orchestra
16:06 - Hordes - Jo Wandrini
17:46 - Bright Lights Got a Hold on Me (Instrumental Version) - Roy Williams
9:51 - Hot Thang - Daniel Fridell
23:36 - Everyday Hustle - Matt Large
25:20 - Rocket Jump Waltz
26:54 - Reversion - Elliot Holmes</t>
  </si>
  <si>
    <t>Кузница</t>
  </si>
  <si>
    <t>https://www.youtube.com/watch?v=aY33RID-86A</t>
  </si>
  <si>
    <t>95; ПЕРВЫЙ РАЗ В LOS ANGELES</t>
  </si>
  <si>
    <t>29M25S</t>
  </si>
  <si>
    <t>08m14</t>
  </si>
  <si>
    <t>cкидка 55% на любую профессию онлайн-школы дизайна Contented 
по промокоду SEVENTEEENINE  
кликай: https://clc.am/PF1xhQ
inst
https://www.instagram.com/basechkaa/
https://www.instagram.com/larkicheva
тикток:
https://www.tiktok.com/@basechkaa
_________________________________
предложения о сотрудничестве
basistayam@gmail.com 
скидка ~4000р на аренду квартиры 
https://abnb.me/e/KHqc9Rfh6Y
//adobe premiere
//sony zv-1</t>
  </si>
  <si>
    <t>SEVENTEEENINE</t>
  </si>
  <si>
    <t>https://www.youtube.com/watch?v=c6iE8wyVwuQ</t>
  </si>
  <si>
    <t>Косово. Из-за чего НАТО бомбило Югославию / @Максим Кац</t>
  </si>
  <si>
    <t>23M47S</t>
  </si>
  <si>
    <t>09m05</t>
  </si>
  <si>
    <t>['Кац', 'Максим Кац', 'Макс Катс', 'Макс Кац', 'югославия', 'распад югославии', 'история югославии', 'балканские страны', 'история балканских стран', 'что произошло на балканах', 'война в Югославии', 'европейские страны', 'распад страны', 'история от Каца', 'история косово', 'как распадалась югославия', 'Отдых в косово', 'где находится косово', 'война в косово', 'бомбардировка косово', 'нато война', 'нато бомбардировка', 'приштина', 'сербия и косово', 'история сербии', 'военные конфликты', 'самоопределение', 'признание Косово']</t>
  </si>
  <si>
    <t>Cобытия в Косово конца 90-х годов стали завершающим аккордом гражданской войны в Югославии. Да и вообще та война началась из-за Косова, и здесь же она закончилась. Поговорим сегодня про то, как этот край стал ареной кровопролитных сражений.
-=Реклама=-
Профессия «Data Scientist» в SkillFactory: https://clc.am/MhiL8Q
-55% по промокоду Максим Кац
_________________________
Оформить спонсорство: https://www.youtube.com/channel/UCUGfDbfRIx51kJGGHIFo8Rw/join
Обложки на холсте: https://poster.maxkatz.ru
Купить книгу «100 советов мэру»: https://shop.city4people.ru/
Подкаст: https://katz.buzzsprout.com (а также на всех популярных платформах)
Подписывайтесь на мои социальные сети:
Твиттер: 
https://twitter.com/max_katz
Телеграм-канал: 
https://teleg.run/maximkatz
Инстаграм: 
https://www.instagram.com/maxim_katz/
Группа в ВК: 
https://vk.com/maximkatz
Фейсбук: 
https://www.facebook.com/katz.max/
По вопросам рекламы пишите на maxkatz@avtormedia.ru
#Югославия #Косово #Сербия</t>
  </si>
  <si>
    <t>https://www.youtube.com/watch?v=3Oto1e9jRo8</t>
  </si>
  <si>
    <t>Конец света, электрокары, слив 3 млрд паролей, почасовой Facebook, внезапный Huawei | В цепких лапах</t>
  </si>
  <si>
    <t>16M14S</t>
  </si>
  <si>
    <t>10m02</t>
  </si>
  <si>
    <t>Выбери свою IT-профессию в SkillFactory: https://oper.ru/follow/it0221 Скидка 50% на все курсы по коду OPER до 28.02.2021 
Успей нахватить мужские подарки: https://oper.ru/follow/ros0221
В этом выпуске:
- Куда утекли пароли от твоей почты.
- Facebook покусает Apple.
- Как связаны электрокары и перебои с отоплением.
- А также - когда ждать появление первых фабрик на орбите.
Аудиоверсия: https://oper.ru/video/audio/v_lapah_electric.mp3
#Гоблин #Apple #Facebook #Goblin #Huawei #Роскосмос #Марс
Сайт Тупичок Гоблина: https://oper.ru
Стань спонсором канала: https://www.youtube.com/channel/UCWnNKC1wrH_NXAXc5bhbFnA/join
Канал в Яндекс.Эфире: https://clck.ru/PG8CU
Канал в Telegram: https://t.me/oper_goblin
Гоблин в Twitter: https://twitter.com/goblin_oper
Гоблин Вконтакте: https://vk.com/goblin
Гоблин в Instagram: https://www.instagram.com/goblin_oper/
Гоблин в Facebook: https://goo.gl/GK13pD
Группа Вконтакте: https://vk.com/goblin_oper_ru</t>
  </si>
  <si>
    <t>https://www.youtube.com/watch?v=FCJQOHsI8mg</t>
  </si>
  <si>
    <t>Чё Происходит #52 | Дети дерутся с ОМОНом, Михалков наехал на Бортич, ветеран засудил Навального</t>
  </si>
  <si>
    <t>1H50M56S</t>
  </si>
  <si>
    <t>36m40</t>
  </si>
  <si>
    <t>['че происходит', 'варламов', 'Илья Варламов', 'Навальный', 'Медведев', 'Путин', 'биткоин', 'Ким Чен Ын', 'Техас', 'Туркмения', 'Соболев', 'Clubhouse', 'Потанин', 'Цены', 'Михалков', 'Лукашенко', 'Протесты', 'Барселона', 'Вакцина', 'Кац', 'Максим Кац', 'Чувашии', 'Рогозин', 'протесты', 'Беларусь']</t>
  </si>
  <si>
    <t>Эта неделя дала машине российской госпропаганды немало работы: суды над Навальным, оскорбление ветерана, протесты с фонариками, подорожание продуктов, актёры на митингах… Всё требуется подавать под правильным соусом!
Но и без пропаганды прошло немало новостей: знаменитую Алёнку продали на аукционе, Медведев просто так (?) выложил фонари в инстаграм, Потанин стал самым богатым россиянином в истории, белорусские журналисты получили срок за стрим, а в Нижневартовске прошёл урок мужества с нападением на Росгвардию.
Подведём итоги недели!
Канал Максима Каца: https://www.youtube.com/user/maxkatz1
Блог Лёвы: https://levik.blog/
Инстаграм Лёвы: http://instagram.com/levik
Твиттер Олега Кашина: https://twitter.com/kshn​ 
Канал Олега Кашина: https://www.youtube.com/channel/UC7GcUuO8Z8OBWvJLtQ4d3Sw
Канал Сергея Сергиенко: https://www.youtube.com/channel/UC-B6WzSs0uNffwHolkNt56Q
Посмотрите мои самые свежие ролики на другие темы:
Чита: город, которому завидует Европа
https://youtu.be/hp5LihteDKo​​
10 архитектурных потерь России-2020
https://youtu.be/6UhQwsbCFUM​​
Хороший Нью-Йорк: как обустроить руины
https://youtu.be/cfvvh4yFZ3I​​
Ядерная авария в Фукусиме: десять лет спустя
https://youtu.be/ktjOvBkhts8​
Смертная казнь: за или против
https://youtu.be/-7kGjZB2fCM​
Туркменистан: как живет одна из самых закрытых стран в мире | Людоедский режим и пороки СССР
https://youtu.be/BIBaqpRZlx8
-= Уголок спонсоров =-
АПС Домостроительный комбинат строит качественные дома из клееного бруса: https://bit-ly.ru/lerOH
Профессия Data Science в Скилфэктори https://clc.am/ovFBfA
-55% по промокоду Варламов до 8.03.2021
Прислать донат на развитие канала: https://www.donationalerts.com/r/ilya_varlamov
Если хотите сделать наши города лучше, присоединяйтесь к нашему общественному движению! Есть чаты по всей стране, регистрируйтесь в вашем городе: https://vrlmv.com/city4people
Купить книгу 100 советов мэру: http://shop.city4people.ru/
Поддержать фонд «Внимание»: https://fondvnimanie.ru/donate
Станьте спонсором канала, и вы получите доступ к эксклюзивным бонусам. Подробнее: https://www.youtube.com/channel/UC101o-vQ2iOj9vr00JUlyKw/join
Для тех, кто хочет помочь с субтитрами или переводом этого ролика: https://goo.gl/Tcv863 
___
Канал для стримов: https://www.youtube.com/channel/UChccvlH7O3ch8cfc221rAXA
Сайт: https://varlamov.ru/
Телеграм-канал: https://t.me/varlamov
Новостной телеграм-канал: https://t.me/varlamov_news
Инстаграм: https://instagram.com/varlamov/
Твиттер: https://twitter.com/varlamov/
ВК: https://vk.com/varlamov
Фейсбук: https://facebook.com/varlamov/
Вайбер: https://vrlmv.com/viber
Подкасты:
Apple Podcasts: https://vrlmv.com/podcastapple
Яндекс.Музыка: https://vrlmv.com/podcastyandex
Google Podcasts: https://vrlmv.com/podcastgoogle
Вконтакте: https://vrlmv.com/podcastvk
SoundCloud: https://vrlmv.com/podcastsc
Mixcloud: https://vrlmv.com/podcastmixcloud
Anchor: https://vrlmv.com/podcastanchor
Реклама: reklama@varlamov.me
Таймкоды:
00:00 Суды над Навальным
05:28 Памятник Алёнке
06:59 Комментарий Олега Кашина
09:42 Полицейский пристал к влюбленным
12:52 Медведев и фонарики 14 февраля
17:25 Соловьёва забанили в Clubhouse
24:08 Губернатор Тюменской области про Илью
28:49 Состояние Потанина
30:41 Взлетели цены на еду
32:34 Михалков наехал на артистов
38:48 Лукашенко посадил двух журналисток
41:17 В Туркмении убили дзюдоиста
43:13 Протесты в Барселоне
45:33 На Шпицбергене умер котик
46:48 Заморозки в Техасе
47:32 Включение из США
54:25 Летающая корова
55:54 Генсек возмутился отсутствием вакцин 
59:38 Комментарий Максима Каца
01:04:39 Титул Ким Чен Ына 
01:05:54 Включение из Китая
01:10:13 Включение из Вьетнама
01:12:21 В Чувашии потеснили маршрутки
01:14:34 Рогозин шутит над американцами 
01:16:09 Биткоин пробил рекорд 
01:16:37 Комментарий Сергея про биткоин
01:18:50 Спонсорство
01:19:29 Уроки профориентации
01:21:58 Сталина на вас нет!
01:24:14 Осторожно, мудаки!
01:25:51 Отключили от жизни
01:28:53 Лучшее поздравление
01:31:47 Смирнов на воле!
01:33:08 Космос открыли для инвалидов
01:34:44 Про пешеходов и ГИБДД
01:36:35 Лукашенко едет в гости
01:38:37 Снег в Сочи и Крыму
01:40:39 Понятые на зарплате у полиции
01:44:38 Роковые яйца
01:46:07 Вы не понимаете, это другое!
01:47:40 Роман Путин
01:49:16 Убили ‒ сам виноват
01:50:22 Конец</t>
  </si>
  <si>
    <t>https://www.youtube.com/watch?v=gR54S9qalXU</t>
  </si>
  <si>
    <t>Где ПАРАБОЛА пригодится в жизни?</t>
  </si>
  <si>
    <t>['наука', 'физика', 'математика', 'познавательно', 'научпоп', 'популяризация науки', 'парабола', 'гипербола', 'кривые', 'функции']</t>
  </si>
  <si>
    <t>Профессия «Аналитик данных» в SkillFactory:  https://clc.am/0wLHlw
55% скидки на обучение по промокоду "Побединский"
Еще со школы мы помним: парабола, гипербола, синусоида... В математике полно самых разнообразных кривых, и кажется, что это просто линии, решения уравнений, которые встречаются только в учебниках.
Но все намного интересней! Вокруг нас полно предметов, где применяются замечательные кривые. Причем вышеприведенные – это самое простое!Вы удивитесь, насколько много замечательных линий есть вокруг нас!
0:00 Клотоида (спираль Эйлера)
2:22 Введение
3:30 Профессия твоей мечты!
5:06 Парабола
6:12 Гипербола
7:06 Суперэллипсы в iOS
8:26 Цепная линия и квадратные колеса
10:14 Эвольвента окружности
11:56 Логарифмическая спираль
13:28 Верзьера Аньези на авианосцах
14:34 Лемниската Бернулли (кривая Ватта)
15:38 Треугольник Рело
17:12 Катастрофа шаттла Челленджер
18:08 Заключительные слова
19:08 Анпакинг золотой кнопки
Я в VK: https://vk.com/pobedos
Я в Instagram: https://www.instagram.com/pobedinskiy
Научные конструкторы "Физика от Побединского": http://physfrompobed.ru/fizikits
Полезные ссылки:
Проекция Земли в виде спирали Эйлера: http://andersk.mit.edu/euler-spiral-projection/
Вибриссы крыс: https://advances.sciencemag.org/content/6/3/eaax5145
Форма иконок в iOS: https://habr.com/ru/post/353082/
Цепная линия: https://etudes.ru/etudes/catenary/
Эволюта и эвольвента: http://www.math24.ru/эволюта-и-эвольвента.html
Рампа для авианосцев: https://vdocuments.site/cvf-ski-jump-ramp-profile-optimisation-for-f-35b-3324colour.html
Кривая Ватта и другие шарнирные механизмы: http://dfgm.math.msu.su/files/0ngit/tuzhilin/2013/lecture12.pdf
Фигуры Рело: https://etudes.ru/etudes/reuleaux-triangle/
Хорошо о кривых Безье: https://learn.javascript.ru/bezier</t>
  </si>
  <si>
    <t>https://www.youtube.com/watch?v=SeAZp5Qfbio</t>
  </si>
  <si>
    <t>Я учил 3D месяц и вот что вышло!</t>
  </si>
  <si>
    <t>7M5S</t>
  </si>
  <si>
    <t>['я сделал игру', '3d', 'unity', 'unreal engine', 'webgl', 'графика', 'геймдев', 'gamedev', 'веб разработка', '3d на сайтах', 'ar', 'vr', '3d моделирование', 'моделирование', 'blender', 'хауди хо']</t>
  </si>
  <si>
    <t>Изучаю 3D моделирование уже месяц.
Вот что из этого вышло и какие выводы я сделал.
Скидка 55% на все профессии по промокоду "Хауди Хо" до 25.02.2021
В будущее вместе с онлайн-школой дизайна Contented. Кликай: https://clc.am/WIT2jg
🔵 Наш TELEGRAM: https://t.me/howdyho_official
Наш ВК: https://www.vk.com/howdyho_net
Сотрудничество https://vk.com/topic-84392011_33285530
💗 Музыка предоставлена YouTube Audio Library.</t>
  </si>
  <si>
    <t>25.02.2021</t>
  </si>
  <si>
    <t>https://www.youtube.com/watch?v=yw1WxuT3lM8</t>
  </si>
  <si>
    <t>КАК ХАКНУТЬ FM РАДИО ? Делаю FM шарманка на малине</t>
  </si>
  <si>
    <t>10M46S</t>
  </si>
  <si>
    <t>['шарманка своими руками', 'шарманка', 'передатчик на одном транзисторе', 'самодельное радио', 'raspberry pi', 'raspberry pi zero w', 'rpi0w', 'робототехника', 'как заглушить радио', 'как заглушить блютуз', 'как заглушить bluetooth', 'как сделать радио на raspberry pi', 'как сделать шарманку на raspberry pi', 'своими руками', 'радио', 'детекторный приемник', 'радиоприемник', 'wifi', 'kali linux', 'bluetooth', 'глушилка', 'глушилка сотовых телефонов', 'gsm', 'raspberry', 'arduino', 'ардуино', 'интересные проекты raspberry pi', 'пк', 'как сделать']</t>
  </si>
  <si>
    <t>Научись этичному хакингу в SkillFactory: https://clc.am/dhT9-w 
Скидка 50% по промокоду overbafer1 (до 3.03.2021)
🛒НАШ МЕРЧ - https://overbafer1.memerch.store/catalog/
🎥 Второй YouTube канал - https://www.youtube.com/c/igorover
СТАТЬЮ В ТЕКСТОВОМ ФОРМАТЕ СО ВСЕМИ КОМАНДАМИ НАЙДЕТЕ ЗДЕСЬ - https://t.me/overbafer112
--------------------------------
💬 НАШИ Telegram КАНАЛЫ:
📌overbafer1 личный блог - https://t.me/overbafer1
📌 TESTLAND - https://bit.ly/36vAUkS
📌 LAMERLAND - https://t.me/overlamer1
--------------------------------
👁‍🗨 Паблик - https://vk.com/over_view
--------------------------------
💰 Сотрудничество - https://bit.ly/2nChGY8
--------------------------------
📷Instagram:
https://www.instagram.com/overbafer1
--------------------------------
👁‍🗨 Необычный AliExpress:
https://vk.com/public146011210
--------------------------------
💰 Стать спонсором канала:
https://www.youtube.com/channel/UCspfe9lef7ApJaHQsOcPC1A/join
--------------------------------
💰 Поддержка:
https://www.donationalerts.com/r/igorover
Шалом. Сегодня мы поговорим про FM радио:
* Как сделать самодельное радио
* Как сделать шарманку
* Как заглушить радио
Мы делали много видео на основе raspberry pi 0 w, и сегодня мы продолжим эту тему. Она заключается практически с теми же действиями когда вы делали видео Как заглушить bluetooth колонку школьнику.
Только прошивка будет на Kali Linux , а Raspberry Pi OS. Потребуется провод или джампер, карта памяти и адаптер для нее. Дальше абсолютно ничего сложного. Ставим прошивку, качаем с гитхаба репозиторий и вписываем поочередно команды. 
Специально для вас оставляю ссылку на статью из нашей телеги, где всё максимально разжевано - https://bit.ly/2NHg10y
В результате мы можем собрать собственное радио, мы можем создать самодельную шарманку и вещать свои треки в эфир, можем создать FM станцию для переговоров или заглушить уже имеющуюся радио станцию. Последнее делать нежелательно, как и вещать на частотах, которые принадлежат гос.органам, и нельзя засорять выкупленные эфиры.
#rpi0w #глушика #радио</t>
  </si>
  <si>
    <t>03.03.2021</t>
  </si>
  <si>
    <t>https://www.youtube.com/watch?v=bPfnOGeaA0I</t>
  </si>
  <si>
    <t>Новое мясо Билла Гейтса, Сбер и вопли должников, апокалипсис в Техасе, конец памяти | В цепких лапах</t>
  </si>
  <si>
    <t>16M1S</t>
  </si>
  <si>
    <t>09m52</t>
  </si>
  <si>
    <t>Научись этичному хакингу: https://oper.ru/follow/hack0221 -50% по коду OPER до 5 марта
HIPER SILENCE для шумного города: https://oper.ru/follow/hr0221 -10% по коду SILENCE-10
HIPER LUCKY детям: https://oper.ru/follow/kid0221 -15% по коду LUCKY-15
Аудиоверсия: https://oper.ru/video/audio/v_lapah_gates.mp3
Сайт Тупичок Гоблина: https://oper.ru
Стань спонсором канала: https://www.youtube.com/channel/UCWnNKC1wrH_NXAXc5bhbFnA/join
Канал в Яндекс.Эфире: https://clck.ru/PG8CU
Канал в Telegram: https://t.me/oper_goblin
Гоблин в Twitter: https://twitter.com/goblin_oper
Гоблин Вконтакте: https://vk.com/goblin
Гоблин в Instagram: https://www.instagram.com/goblin_oper/
Гоблин в Facebook: https://goo.gl/GK13pD
Группа Вконтакте: https://vk.com/goblin_oper_ru</t>
  </si>
  <si>
    <t>05.03.2021</t>
  </si>
  <si>
    <t>https://www.youtube.com/watch?v=LAFGvZ-OI6k</t>
  </si>
  <si>
    <t>KATZ.NEWS. 26 февраля: Армения / Праздношатания в метро / Брак по расчёту / Дрезина из КНДР / Котики</t>
  </si>
  <si>
    <t>13M33S</t>
  </si>
  <si>
    <t>Доброе утро! Сегодня расскажу о ситуации в Армении, санкциях Евросоюза в отношении Беларуси, госзакупках метро, премии Мужества, вакцинации, китайской справедливости, комнате Балабанова, дрезине, котиках, а также о том, за чем следить сегодня, 26 февраля.
-= Реклама =-
Станьте Тестировщиком ПО в SkillFactory: https://clc.am/l7IJRQ 
50% скидка на обучение по промокоду КАЦ (до 3.03.2021)
‾‾‾‾‾‾‾‾‾‾‾‾‾‾‾‾‾‾‾‾‾‾‾‾‾‾‾‾‾‾‾‾‾‾
Оформить спонсорство: https://www.youtube.com/channel/UCUGfDbfRIx51kJGGHIFo8Rw/join
Обложки на холсте: https://poster.maxkatz.ru
Купить книгу «100 советов мэру»: https://shop.city4people.ru/
Подкаст: https://katz.buzzsprout.com (а также на всех популярных платформах)
Подписывайтесь на мои социальные сети:
Твиттер: 
https://twitter.com/max_katz
Телеграм-канал: 
https://teleg.run/maximkatz
Инстаграм: 
https://www.instagram.com/maxim_katz/
Группа в ВК: 
https://vk.com/maximkatz
Фейсбук: 
https://www.facebook.com/katz.max/
По вопросам рекламы пишите на maxkatz@avtormedia.ru
#KATZNEWS #новостиОтКаца #МаксимКац
00:00 — ИНТРО
00:20 — В АРМЕНИИ НЕСПОКОЙНО
01:44 — БОЛЬШЕ САНКЦИЙ
02:40 — ПРАЗДНОШАТАНИЯ
04:59 — БИЗНЕС ПОД УГРОЗОЙ
05:57 — ПРЕМИЯ МУЖЕСТВА
07:54 — ВАКЦИНАЦИЯ
09:17 — КИТАЙСКАЯ СПРАВЕДЛИВОСТЬ
10:25 — «КОМНАТА БАЛАБАНОВА В СВЕРДЛОВСКЕ»
11:09 — ХОЧУ ДОМОЙ
12:01 — СОИСКАТЕЛЯМ БЕЗ АЛЛЕРГИИ
12:35 — ЗА ЧЕМ СЛЕДИМ</t>
  </si>
  <si>
    <t>https://www.youtube.com/watch?v=bJ1KKV6AVkw</t>
  </si>
  <si>
    <t>На Что Способны Новые Технологии?</t>
  </si>
  <si>
    <t>12M1S</t>
  </si>
  <si>
    <t>['VR', 'Виртуальная реальность', 'Матрица', 'Моделирование', 'Погружение в матрицу', 'Новые технологии', 'Нейролинк', 'Neirolink', 'Наука', 'Нейроинтерфейс', '3D моделирование', 'Клонирование', 'GTA', 'Minecraft', 'Общение силой мысли', 'Виртуальный мир', 'Моделирование вселенной', 'Подключение мозка к компьютеру', 'Когда мы подключимся к компьютеру', 'Взаимодействие мозга с компьютером', 'Искусственный интеллект', 'Нейросети', 'Мозг', 'Как работает мозг', 'Играть силой мысли', 'экзоскелет', 'Роботы', 'Илон Маск', 'Vectozavr', 'Как оказаться в матрице']</t>
  </si>
  <si>
    <t>Узнай больше о востребованной профессии “Разработчик игр на Unity”:  https://clc.am/QhveuA 
Скидка 50% по промокоду Vectozavr до 28.02.2021.
tg: @vectozavr
inst: https://www.instagram.com/vectozavr
vk: https://vk.com/vectozavr
Помочь: https://www.donationalerts.com/r/vectozavr
Игры, показанные в видео взяты у Brackeys. Обязательно зацените его канал!
The games shown in the video are from Brackeys. Be sure to check out his channel!
Game Jam 2020.2: https://www.youtube.com/watch?v=OcjV2M3Y9Wg
Neuralink Progress Update: https://www.youtube.com/watch?v=DVvmgjBL74w
Neuralink mail: engineering@neurakink.com
Статьи:
Мое выступление на IYPT: https://youtu.be/nfLNKhh2GDo
3D модель рук: https://research.fb.com/publications/megatrack-monochrome-egocentric-articulated-hand-tracking-for-virtual-reality/
Продвинутая 3D модель рук: https://research.fb.com/publications/constraining-dense-hand-surface-tracking-with-elasticity/
3D модель человека: https://shunsukesaito.github.io/PIFuHD/
Чтение букв из мозга: https://www.biorxiv.org/content/10.1101/2020.07.01.183384v1.full 
Видео:
Clustertruck gameplay: https://www.youtube.com/watch?v=zKJgQM8ZMX4
Getting Over gameplay: https://www.youtube.com/watch?v=LmmTDAAhjJo
VR иллюстрация: https://www.youtube.com/watch?v=eDk4HrEtGrM
GTA VR: https://www.youtube.com/watch?v=hsaLDnl_fEs
The Brain-Computer Interface: https://www.youtube.com/watch?v=U_WxaDHNw6I
Beautiful brain: https://www.youtube.com/watch?v=EEmpK-HpUW0
Minecraft gameplay: https://www.youtube.com/watch?v=J2E9luFtm1Y
Визуализация нейронов: https://www.youtube.com/watch?v=8Dotiqbtvoo
Джостик PS5: https://www.youtube.com/watch?v=XD8Arm5iuxE
VR джостики: https://www.youtube.com/watch?v=CLVj32e9XWk
Процессор изнутри: https://www.youtube.com/watch?v=_VMYPLXnd7E
Роботизированные руки: https://www.youtube.com/watch?v=F_brnKz_2tI
Чтение букв из мозга: https://www.youtube.com/watch?v=IUg-t609byg&amp;t=4s
Фильмы:
- Бесславные ублюдки.
- Черное зеркало, 4 сезон, 1 серия.
Сегодня я расскажу о том, каких высот мы добились в области взаимодействия с компьютером. Есть очень много новостей из мира науки, так что приготовитесь, сейчас будет интересно. Приятного просмотра!
Я расскажу о двух типах интерфейсов, которые на данный момент мне кажутся самыми интересными и прогрессивными.
Первый - это существенное улучшение текущих VR технологий.
Второй - это фундаментально новый тип взаимодействия с компьютером, в котором всю периферию пытаются убрать и работать напрямую с мозгом.
Недавно вышла статья, в которой разработали очень мощный алгоритм. Используются камера, которая снимает наши руки. В реальном времени воссоздается в 3d полноценная рука с учетом положения рук и пальцев.
С этой технологией мы можем делать вообще все, что возможно делать в реальном мире с помощью рук. Например, можно пользоваться виртуальной клавиатурой, перетаскивать ползунки, взаимодействуя с интерфейсами, а также перемещать и манипулировать разными физическими объектами.
Преимуществом также является то, что алгоритм хорошо работает даже в условиях плохой освещенности. Как по мне, это очень круто. Учитывая то, что все это работает в реальном времени.
Однако есть одна проблема: обработка взаимодействия рук. Алгоритм не всегда справляется с геометрией корректно.
И вот совсем недавно вышла статья, в которой был представлен куда более сложный метод. Его единственный минус в том, что он не позволяет делать расчет в реальном времени, но зато результат настолько крутой, что у меня просто нет слов.
Он может восстанавливать даже отдельные морщины на руках. Огромное количество вычислений уходит именно на то, чтобы корректно обработать геометрию и взаимодействие рук.
Более того, есть работы посвященные реконструкции человека в полный рост. Сейчас мы не только умеем предсказывать позы и положение человека, но и воссоздавать трехмерную модель. Это действительно здорово. Качество модели настолько высокое, что можно распознать личность человека. 
Ну а теперь более интересный и продвинутый, второй тип взаимодействия. 
Нам удалось хотя бы примерно понять, за что отвечают отдельные части мозга. Считывая хотя бы малую часть импульсов с коры головного мозга, можно получить полезную информацию.
Совсем недавно компанией Neirolink Илона Маска было представлено устройство под названием Link размером с монетку. Эта технология уже сейчас может использоваться для создания роботизированных конечностей.
В будущем такие устройства будут у каждого и мы будем использовать их, например, для того, чтобы общаться друг с другом силой мысли.
Играть станет возможно силой мысли и нам не понадобится ходить по реальной комнате, врезаясь в стулья и стены. Нам даже не нужно будет смотреть в экран: изображение напрямую будет передаваться в мозг. Жду не дождусь, когда я смогу поиграть в GTA или Minecraft в голове, путешествуя по миру своими ногами.</t>
  </si>
  <si>
    <t>https://www.youtube.com/watch?v=hG1WS_Lq5zI</t>
  </si>
  <si>
    <t>Tamara Eidelman</t>
  </si>
  <si>
    <t>Как рожали и растили детей в разные времена</t>
  </si>
  <si>
    <t>53M51S</t>
  </si>
  <si>
    <t>['уроки тамары натановны эйдельман', 'детство', 'роды', 'дети', 'взросление']</t>
  </si>
  <si>
    <t>Курс «Профессия Аналитик данных» в SkillFactory: 
https://clc.am/A-QNEg
-55% по промокоду Эйдельман
***********
Историей детства ученые начали заниматься не так давно — примерно полвека назад. И как только историки пригляделись к этому периоду в жизни людей, как тут же поняли, как важно его изучать — оказывается, в разные времена к детям относились совершенно по-разному, и воспитывали по-разному, и воспринимали тоже. И разобравшись в отношении людей той или иной эпохи к детям, можно многое понять про былые времена.
Книги выпуска:
1. Филипп Арьес. Ребенок и семейная жизнь при старом порядке. 
2. Жан-Жак Руссо. Эмиль или О воспитании
* Поддержите выходы новых уроков истории на платформе Patreon — https://patreon.com/eidelman
* Поддержите выходы новых уроков истории став спонсором на YouTube — https://www.youtube.com/channel/UCNYejKoEJ84iGgXPwTBkCCg/join
Подписывайтесь на нас в социальных сетях, там мы регулярно публикуем дополнительные истории: 
* Подписывайтесь на Тамару Натановну в Instagram — https://www.instagram.com/tamaraeidelman/
* Подписывайтесь на наш телеграм канал — https://t.me/eidelman
* Подписывайтесь на нашу страницу в Facebook — https://www.facebook.com/EidelmanTN/
* Подписывайтесь на нашу страницу ВКонтакте — https://vk.com/eidelmantn
-
00:00 -Вступление. Тема ролика.
5:14 -О спектакле божественная комедия.
6:00 -Версия о болезненности родов.
7:13 -О смертности рожениц и новорожденных. Обряды облегчавшие роды.
10:00 -Дмитрий Зеленин. Подборка удивительных обрядов.
14:32 -Присутствие мужа при родах. Сейчас и тогда.
15:19 -Продолжение подборки Зеленина.
17:43 -О выходе плаценты. Обряды, связанные с этим.
19:33 -О приобщении ребенка к миру живых. Имя для ребенка.
21:11 -Обряды связанные с роженицами.
23:19 -Китай и другие народы про 40 дней.
24:13 -Славянские традиции и силы защиты.
25:57 -Что происходит дальше? Передача ответственности.
30:16 -О защите ребенка сейчас и тогда.
31:49 -О изображениях детей в средние века. Открытие детства.
35:05 -17 век для западной цивилизации.
36:37 -Мадам де Севинье и её письма.
38:51 -Жан-жак Руссо и мир чувств. Революция в воспитании детей.
43:34 -Обучение чтению и письму.
45:06 -Портреты детей в 19 веке и развитие медицины.
49:08 -О введении стерилизации инструментов и рук.
50:44 -Развитие культуры ценности человека.
52:55 -Обращение к зрителям.</t>
  </si>
  <si>
    <t>Самые НАДЕЖНЫЕ АВТО современности</t>
  </si>
  <si>
    <t>43M35S</t>
  </si>
  <si>
    <t>04m32</t>
  </si>
  <si>
    <t>['Асафьев', 'Стас', 'Автопрагмат', 'Автоподбор', 'Бу авто', 'С пробегом', 'Миллионник', 'пробег авто', 'Рено Ниссан', 'Renault', 'Nissan', 'Logan', 'Duster', 'Arkana', 'Кашкан', 'Лада Веста', 'самые надежные авто', 'Kaptur', 'Juke', 'Логан', 'Дастер', 'Сандеро', 'Хендай Солярис', 'Киа', 'Volksvagen', 'Audi', 'Skoda', 'Фольксваген', 'Ауди', 'Шкода', 'Honda Civic', 'CRV', 'Хонда', 'Цивик', 'Тойота', 'Королла', 'Toyota', 'Лексус', 'Lexus', 'Corolla', 'Land Cruiser', 'Прадо', 'Ленд крузер', 'Пежо', 'Туарег', 'Каен', 'Макан', 'q5', 'a4', 'Мицубиси', 'Pajero', 'Outlander', 'Ford', 'Кадилак', 'Шевролет', 'Range Rover', 'Tesla', 'Тесла', 'Илон Маск']</t>
  </si>
  <si>
    <t>Профессия Продакт Менеджер в онлайн-школе Product Live 
-45% до 8.03.2021
https://clc.am/2NMFFw
Таймкоды:
00:00 Почему вам не нужен миллионник 
04:31 Как купить миллионник 
06:33 Какие критерии? 
10:47 Недорогие французы 
13:33 Разные корейцы 
16:12 Бюджетный VAG 
18:43 Два варианты от Honda (и оба не очень) 
23:30 Про БОЖЕСТВЕННУЮ ТОЙОТУ 
30:18 Французы подороже 
31:10 Премиальный VAG
32:49 Боль от Мицубиси 
35:00 Еще одна боль от Мицубиси 
36:24 Американские общежития 
38:17 Сейчас будет больно 
41:36 Как тебе такое, Илон Маск?
______
Мой инстаграм — https://www.instagram.com/asafevstas/
______
ПО ВОПРОСАМ РАЗМЕЩЕНИЯ РЕКЛАМЫ — reklama@autopragmat.ru
______
Предложить авто на обзор — https://forms.gle/ffDAsTSahBjR3Koy9 
______
«Автопрагмат» — поможем быстро и безопасно подобрать автомобиль с пробегом. https://vk.cc/aav6Jv
______
Автоподбор в Москве и Московской области:
Тел. +7(903)118-70-80
Email: asafev.zakaz@mail.ru
Автоподбор в Санкт-Петербурге и области
Тел. +7(960)239-26-27
VK — http://vk.com/id4076586
______
Компания «Автопрагмат» осуществляет полный спектр услуг по автоподбору: выездная диагностика, специалист на день, подбор авто под ключ. 
Предоставляем юридическую гарантию и берем на себя полное сопровождение клиента на всех этапах подбора. 
Диагностика при автоподборе включает в себя:
Проверку автомобиля на юридическую чистоту по всем доступным базам;
Подтверждение сервисной истории автомобиля;
Проверку кузова и ЛКП на предмет дефектов и качество ремонта;
Проверку всех маркировок и VIN-номеров;
Проверку комплектности автомобиля; 
Компьютерную диагностику, включающую в себя проверку пробега, КПП/ДВС/SRS и общий компьютерный опрос всех ЭБУ. 
Тест-драйв рассматриваемого автомобиля для выявления отклонений в работе рулевого управления, КПП/ДВС, подвески
Анализ обоснованности стоимости автомобиля
Связаться с нами:
Паблик ВК: https://vk.cc/aav6Jv
Инстаграм: https://www.instagram.com/autopragmat/
Сайт: http://www.autopragmat.ru</t>
  </si>
  <si>
    <t>08.03.2021</t>
  </si>
  <si>
    <t>https://www.youtube.com/watch?v=E9taD13-6n8</t>
  </si>
  <si>
    <t>КРИПОВЫЕ КНИЖНЫЕ ОТЗЫВЫ // Полярный, Олег Рой, Крамер</t>
  </si>
  <si>
    <t>14M51S</t>
  </si>
  <si>
    <t>['Полярный', 'Мятная сказка', 'Олег Рой', 'отзывы', 'крамер', 'Дядя Шурик', 'что почитать', 'буктьюб', 'книги']</t>
  </si>
  <si>
    <t>Скидка 55% на профессию дизайнер интерактивных медиа по промокоду ШУРИК до 8 марта
В будущее вместе с онлайн-школой дизайна Contented - https://clc.am/TvjEZA
Телеграм тут - https://t.me/shuriktut
Читаем положительные отзывы на книги Александра Полярного «Мятная сказка», Стейс Крамер «50 дней до моего самоубийства» и великолепного писателя Олега Роя!</t>
  </si>
  <si>
    <t>ЧПВТ Сокол и Зимний Содат | Киновселенная Марвел 2021</t>
  </si>
  <si>
    <t>24M20S</t>
  </si>
  <si>
    <t>['котокраб', 'cut the crap', 'катзекреп', 'марвел', 'сокол и зимний солдат', 'киновселенная марвел', 'сериал', 'вандавижн', 'что показали в трейлере', 'разбор трейлера', 'разбор', 'обзор', 'детальный разбор']</t>
  </si>
  <si>
    <t>https://clc.am/Mnxprw - 45% по промокоду Котокраб
в онлайн-школе менеджмента Product Live до 8.03.2021
Что показали в трейлере "Локи" - https://youtu.be/rWUsuAjewHI
Я в клабхаусе - @kotokrabs
Мой инстаграм - http://instagram.com/kotokrabs
Инстаграм Cut The Crap - https://www.instagram.com/cutthecraptv
Наш телеграм - http://t.me/cutterpool 
Группа вк - http://vk.com/CutTheCrapTV
Facebook - http://facebook.com/cutthecraptv
Twitter - https://twitter.com/cutterpool
Coub - http://coub.com/cutthecraptv
Моя личная страница в вк - http://vk.com/timberm4n
Мой лайф канал - http://bit.ly/CutTheCrapLIFE
Мой канал о путешествиях - http://bit.ly/Miles_Away
Мой игровой канал - https://youtube.com/Котокраб
Что показали в трейлере - https://goo.gl/BDw5bN
Теории - https://goo.gl/aGzs24
Неужели - https://goo.gl/rwkxjQ
Мои мнения о фильмах - https://goo.gl/2xEZWe
Мы режем киноленты!</t>
  </si>
  <si>
    <t>https://www.youtube.com/watch?v=Tph2jlwfvC4</t>
  </si>
  <si>
    <t>Индейцы против Jeep Cherokee | У Ford проблемы с Bronco Sport | ГИБДД против дорожных знаков</t>
  </si>
  <si>
    <t>33M27S</t>
  </si>
  <si>
    <t>['Асафьев', 'Стас', 'Автопрагмат', 'Автоподбор', 'Выездная диагностика', 'Land Rover', 'Ленд ровер', 'Defender', 'Citroen', 'Berlingo', 'ГИБДД', 'ПДД', 'Дорожные знаки', 'Электрокар', 'Hyundai Ioniq 5', 'Электромобиль', 'Хендай', 'Ford Bronco Sport', 'Форд Бронко Спорт', 'Renault', 'Рено', 'Aurus Senat', 'Аурус Сента', 'Logan', 'Kaptur', 'Cherokee', 'Чироки', 'Джип', 'Jeep', 'Индейцы', 'BMW M5', 'БМВ м5', 'Audi RS6', 'Ауди рс6', 'AMG E63 S', 'Мерседес', 'Mercedes', 'бу авто', 'авторынок', 'авто с пробегом', 'Новости', 'Автоновости', 'Автоньюс']</t>
  </si>
  <si>
    <t>Освой Python за 9 месяцев онлайн-школе SkillFactory:  https://clc.am/PzKfzA 
Скидка 45% по промокоду АСАФЬЕВ (до 15.03.2021)
Предложить авто на обзор — https://forms.gle/ffDAsTSahBjR3Koy9 
_____
Мой инстаграм — https://www.instagram.com/asafevstas/
Таймкоды: 
00:00 Land Rover выпустил самый мощный Defender нового поколения
02:27 Кем ты будешь в 2030 
04:15 Citroen назвал стоимость Berlingo российского производства
08:24 ГИБДД требует отменить нововведение для водителей. Оно касается знаков
11:56 Женщины-работники ГИБДД поздравили мужчин с 23 февраля.
15:32 Британцам будут давать деньги за отказ от машин
17:32 Hyundai Ioniq 5: крупный электрический кросс-хэтчбек с полным либо задним приводом
21:07 Новенькие Ford Bronco Sport отзывают из-за плохой мексиканской сборки + Hyundai проведёт самый дорогой отзыв электрокаров в истории — он обойдётся в $900 миллионов
24:46  Что думают об автомобилях Renault их владельцы? 
26:39 Цена Aurus Senat выросла почти на четверть 
30:33 Индейцы попросят Jeep отказаться от модели Cherokee 
31:10 BMW M5 v Audi RS6 v AMG E63 S - DRAG RACE
_____
ПО ВОПРОСАМ РАЗМЕЩЕНИЯ РЕКЛАМЫ — reklama@autopragmat.ru
_____
Автоподбор в Москве и Московской области:
Тел. +7 (495) 120-17-38
Email: asafev.zakaz@mail.ru
Автоподбор в Санкт-Петербурге и области
Тел. +7(960)239-26-27
VK — http://vk.com/id4076586
______
Компания «Автопрагмат» осуществляет полный спектр услуг по автоподбору: выездная диагностика, специалист на день, подбор авто под ключ. 
Предоставляем юридическую гарантию и берем на себя полное сопровождение клиента на всех этапах подбора. 
Диагностика при автоподборе включает в себя:
Проверку автомобиля на юридическую чистоту по всем доступным базам;
Подтверждение сервисной истории автомобиля;
Проверку кузова и ЛКП на предмет дефектов и качество ремонта;
Проверку всех маркировок и VIN-номеров;
Проверку комплектности автомобиля; 
Компьютерную диагностику, включающую в себя проверку пробега, КПП/ДВС/SRS и общий компьютерный опрос всех ЭБУ. 
Тест-драйв рассматриваемого автомобиля для выявления отклонений в работе рулевого управления, КПП/ДВС, подвески
Анализ обоснованности стоимости автомобиля
Связаться с нами:
Паблик ВК: https://vk.com/autopragmat
Инстаграм: https://www.instagram.com/autopragmat/
Сайт: http://www.autopragmat.ru</t>
  </si>
  <si>
    <t>АСАФЬЕВ</t>
  </si>
  <si>
    <t>15.03.2021</t>
  </si>
  <si>
    <t>KATZ.NEWS. 28 февраля: Немцов / Поиски Навального / Ошибка Лебедева / Образ беларуса / Путин-грызун</t>
  </si>
  <si>
    <t>15M22S</t>
  </si>
  <si>
    <t>06m38</t>
  </si>
  <si>
    <t>['Кац', 'Максим Кац', 'Макс Катс', 'Макс Кац', 'немцов', 'немцов мост', 'цветы немцов', 'убийство немцова', 'где сидит навальный', 'куда посадили навального', 'где находится навальный', 'лебедев извинился', 'лебедев тролль', 'лебедев навальная', 'спутник лайт', 'гендерное равенство', 'феминитивы', 'тайвань и китай', 'портрет беларуса', 'тихановский тюрьма', 'пропаганда тнт', 'однажды в россии соловьев', 'тнт удалили ролик', 'карандаш путина', 'путин авито', 'KATZ NEWS', 'новости беларуси', 'утренние новости', 'новости от Каца']</t>
  </si>
  <si>
    <t>Доброе утро! Сегодня расскажу о вчерашней акции, посвященной памяти Немцова, поисках Навального, проколе Лебедева, Спутнике лайт, правах и равенстве в Аргентине, ананасовой войне, новостях Беларуси, пропаганде, реликвии, а также о том, за чем следить сегодня.
-= Реклама =-
55% на все курсы в Marketing University: https://clc.am/DwBy_w
‾‾‾‾‾‾‾‾‾‾‾‾‾‾‾‾‾‾‾‾‾‾‾‾‾‾‾‾‾‾‾‾‾‾
Оформить спонсорство: https://www.youtube.com/channel/UCUGfDbfRIx51kJGGHIFo8Rw/join
Обложки на холсте: https://poster.maxkatz.ru
Купить книгу «100 советов мэру»: https://shop.city4people.ru/
Подкаст: https://katz.buzzsprout.com (а также на всех популярных платформах)
Подписывайтесь на мои социальные сети:
Твиттер: 
https://twitter.com/max_katz
Телеграм-канал: 
https://teleg.run/maximkatz
Инстаграм: 
https://www.instagram.com/maxim_katz/
Группа в ВК: 
https://vk.com/maximkatz
Фейсбук: 
https://www.facebook.com/katz.max/
По вопросам рекламы пишите на maxkatz@avtormedia.ru
#KATZNEWS #новостиОтКаца #МаксимКац
00:00 — ИНТРО
00:22 — ГЕРОИ НЕ УМИРАЮТ
02:46 — НАШЁЛСЯ?..
04:42 — ОШИБОЧКА ВЫШЛА
05:58 — СПУТНИК ЛАЙТ
08:24 — ПРАВА И РАВЕНСТВО
10:06 — АНАНАСОВАЯ ВОЙНА
10:45 — ПОРТРЕТ ПРОТЕСТУЮЩЕГО
11:30 — ТИХАНОВСКИЙ ИЗ ТЮРЬМЫ
12:19 — ПРОПАГАНДА
13:38 — РЕЛИКВИЯ
14:32 — ЗА ЧЕМ СЛЕДИМ</t>
  </si>
  <si>
    <t>https://www.youtube.com/watch?v=Lf-qzpk_dj0</t>
  </si>
  <si>
    <t>Stand-Up Club #1</t>
  </si>
  <si>
    <t>Книжный клуб. Глава 15 [Франц Кафка. Замок]</t>
  </si>
  <si>
    <t>58M2S</t>
  </si>
  <si>
    <t>['стендап', 'стенд ап', 'клуб', 'стендап клаб', 'стендапклаб', 'стендапклуб', 'stand-up', 'standup', 'standupclub', 'standupclubru', 'stand up club', 'стэнд', 'стэндап']</t>
  </si>
  <si>
    <t>Скидка 45% на профессию Графический Дизайнер по промокоду Клуб до 8 марта
В будущее вместе с онлайн-школой дизайна Contented. Кликай: https://clc.am/UeJFDg
Книжный Клуб - шоу, в котором комики каждый раз будут обсуждать новую книгу.
Участники: Лев Марсел, Вера Котельникова, Саша Малой, Алексей Квашонкин и Николай Андреев.
В этом выпуске обсудили роман Франца Кафка "Замок". Если не хотите спойлеров - сначала прочитайте! А если уже готовы окунуться в сюжет и несерьезное обсуждение - давайте вместе смотреть. Это книжный клуб, постараемся обсудить все книги!
Если же вам лень читать - скачивайте приложение Storytel, там можно слушать книги и оставаться в курсе того, о чём шутят комики. 
Следите за информацией в описании под выпусками, мы будем разыгрывать бесплатные подписки на Storytel.
А ещё у Storytel есть весь контент Стендап Клуба, иногда даже раньше, чем видео на канале  - https://clck.ru/FSS22​, переходи по ссылке, качай и слушай в фоновом режиме.
Одно из первых произведений в жанре научной фантастики: мрачная готическая повесть о раздвоении личности и тёмной изнанке человеческой души. "Странная история доктора Джекила и мистера Хайда" Роберта Льюиса Стивенсона  в прочтении Алёны Долецкой уже на Storytel! https://clck.ru/T5KWo​
Концерты Малого (едет в тур!): https://standupclub.ru/comedian/sasa-maloj
Выступления Лёши (едет в тур!): https://standupclub.ru/comedian/aleksej-kvasonkin
Сольник Лёши: https://youtu.be/07LzEiF8_kk
Выступления Коли: https://standupclub.ru/comedian/nikolaj-andreev
Стать спонсором канала: 
https://www.youtube.com/channel/UC3cJiUuZlpF-pkzqvSskTpg/join
Мы в соцсетях:
https://t.me/standupclubru​
https://vk.com/standupclubru​
https://instagram.com/standupclubru​
https://facebook.com/standupclubru​
https://twitter.com/standupclubru​
https://youtube.com/standupclubru​
https://standupclub.ru</t>
  </si>
  <si>
    <t>Клуб</t>
  </si>
  <si>
    <t>https://www.youtube.com/watch?v=E3ROM9sXTt8</t>
  </si>
  <si>
    <t>СИЦИЛИЙСКАЯ МАФИЯ Коза Ностра (история итальянской мафии)</t>
  </si>
  <si>
    <t>04m22</t>
  </si>
  <si>
    <t>['мафия', 'коза ностра', 'итальянская мафия', 'сицилийская мафия', 'сицилийская мафия коза ностра', 'о мафии', 'босс мафии', 'мафиозные семьи', 'омерта', 'мафиозные семьи италии', 'коза ностра мафия', 'коза ностра мафия история', 'криминал', 'история', 'мафиози', 'организованная преступность', 'редрум мафия', 'редрум', 'редрум история', 'redroom мафия', 'redroom италия', 'redroom история', 'red room история', 'red room мафия', 'redroom', 'red room']</t>
  </si>
  <si>
    <t>Научись писать сайты и приложения на Python в SkillFactory: https://clc.am/-ZPYaw 
Скидка 50% по промокоду Redroom до 7.03.2021
Итальянская мафия - это одновременно миф и реальность, это огромная криминальная организация и образ для искусства, это часть итальянской культуры и вечная головная боль для итальянской полиции, это главный противник власти на Сицилии и юге Италии вообще, но и в каком-то смысле сама власть. Но откуда растут корни Коза Ностры, Каморры и прочих? Чем была мафия до того как стать практически синонимом для словосочетания "организованная преступность"? Мы много знаем о легендарных американских боссах, таких как Аль Капоне или Лаки Лучано, но почему мафия возникла именно на Сицилии и как это связано с историей острова? 
Сегодня ролик о том, когда мафия зародилось, почему с ней так долго ничего не могли сделать, откуда у мафиозных семей тесные связи с итальянским правительством и почему, несмотря на антимафиозную политику и мафиозные войны, она все равно кажется вечной. Приятного просмотра. 
Ссылки:
Подписывайтесь на инстаграм - https://www.instagram.com/egor_redroom/
Patreon для поддержки канала - https://www.patreon.com/redroomlimb
Следить за роликами в вк - https://vk.com/redroom_video​
Купить мерчик - https://mamcupy.com/catalog/redroom/​
Ведущий: Егор Зырянов
Сценарий: Егор Зырянов
Фактчек: Сергей Байгушев
Режиссер монтажа, оператор, художник анимации - Алёна Пашко
Монтаж: Илья Карамзинский
Дизайн и анимация персонажей - Юлия Солуданова 
Фирменные треки: Александр Zender (http://alexzender.tilda.ws/​)
Использованы фильмы:
Амаркорд
Гангстеры
Да здравствует Италия!
Клан Сопрано
Крестный отец
Леопард
Лоро
Крестный отец
#мафия #козаностра #итальянскаямафия</t>
  </si>
  <si>
    <t>07.03.2021</t>
  </si>
  <si>
    <t>https://www.youtube.com/watch?v=65u54FUlsHM</t>
  </si>
  <si>
    <t>Реформа ТО переносится | Худшая ошибка Джереми Кларксона | Skoda и налог на роскошь</t>
  </si>
  <si>
    <t>31M18S</t>
  </si>
  <si>
    <t>08m51</t>
  </si>
  <si>
    <t>['Асафьев', 'Стас', 'Автопрагмат', 'Автоподбор', 'выездная диагностика', 'Автоновости', 'Новости', 'Автоньюс', 'Франция', 'ДТП', 'Кайман', 'Порше', 'ПДД', 'Дорожные знаки', 'Москва', 'Джереми Кларксон', 'Гранд Тур', 'BMW 3 csl', 'm tech', 'm3', 'm5', 'БМВ', 'Топ гир', 'Golf GTI', 'Гольф', 'Volkswagen', 'Фольксваген', 'a 45 amg', 'Mercedes', 'Мерседес амг', 'Toyota Land Cruiser', 'Тойота Ленд Крузер', 'Мишустин', 'Реформа ТО', 'Skoda', 'Шкода', 'gls', 'cla', 'Kodiaq', 'Tesla', 'Тесла', 'Илон Маск', 'Lexus', 'Лексус', 'Электрокар', 'Электромобиль', 'is350', 'Peugeot', 'Пежо', 'МакЛарен', 'разбил авто', 'авторынок']</t>
  </si>
  <si>
    <t>Курс «Тестировщик ПО» в SkillFactory: https://clc.am/-p1gFg  
45% скидка на обучение по промокоду Асафьев (до 15.03.2021) 
_____
Предложить авто на обзор — https://forms.gle/ffDAsTSahBjR3Koy9 
_____
Мой инстаграм — https://www.instagram.com/asafevstas/
Таймкоды: 
00:00 Дедовы разгоны 
06:34 В Москве водители заметили дорожные знаки-проекторы
08:50 Как получить монеты за внимательность 
10:02 Джереми Кларксон назвал автомобиль, о продаже которого жалеет больше всего
12:31 Volkswagen снял с Golf GTI ограничитель скорости в честь 45-летия модели
13:24 Появились фото кузова и рамы нового Toyota Land Cruiser 
15:09 Мишустин объявил о переносе срока введения новых правил техосмотра
16:36 Теперь и Skoda: в России расширен список машин, попадающих под налог на роскошь
18:26 Глава BMW спрогнозировал спад продаж электромобилей Tesla 
20:35 Lexus выпустил кроссовки, стилизованные под модель IS F Sport.
22:15 Ждать, пока что-то сломается: как водители реагируют на лампу Check Engine
25:25 Компания Peugeot сделала себе подарок на 210-летие — новый логотип
26:58 Американец разбил суперкар за 22,2 млн рублей в уличной гонке. Он был взят в аренду
28:21 Послевкусие 
_____
ПО ВОПРОСАМ РАЗМЕЩЕНИЯ РЕКЛАМЫ — reklama@autopragmat.ru
_____
Автоподбор в Москве и Московской области:
Тел. +7 (495) 120-17-38
Email: asafev.zakaz@mail.ru
Автоподбор в Санкт-Петербурге и области
Тел. +7(960)239-26-27
VK — http://vk.com/id4076586
______
Компания «Автопрагмат» осуществляет полный спектр услуг по автоподбору: выездная диагностика, специалист на день, подбор авто под ключ. 
Предоставляем юридическую гарантию и берем на себя полное сопровождение клиента на всех этапах подбора. 
Диагностика при автоподборе включает в себя:
Проверку автомобиля на юридическую чистоту по всем доступным базам;
Подтверждение сервисной истории автомобиля;
Проверку кузова и ЛКП на предмет дефектов и качество ремонта;
Проверку всех маркировок и VIN-номеров;
Проверку комплектности автомобиля; 
Компьютерную диагностику, включающую в себя проверку пробега, КПП/ДВС/SRS и общий компьютерный опрос всех ЭБУ. 
Тест-драйв рассматриваемого автомобиля для выявления отклонений в работе рулевого управления, КПП/ДВС, подвески
Анализ обоснованности стоимости автомобиля
Связаться с нами:
Паблик ВК: https://vk.com/autopragmat
Инстаграм: https://www.instagram.com/autopragmat/
Сайт: http://www.autopragmat.ru</t>
  </si>
  <si>
    <t>https://www.youtube.com/watch?v=oMkSqsEzKSs</t>
  </si>
  <si>
    <t>TikTok: Снег это заговор (Люди не должны знать правду)</t>
  </si>
  <si>
    <t>11M30S</t>
  </si>
  <si>
    <t>['рыжая', 'Рассохина', 'Rassokhina', 'неновости', 'nenovosti', 'новости', 'novosti', 'news', 'не новости', 'ne novosti', 'Елена Рассохина', 'Elena Rassokhina', 'Jelena Rassohina', 'earth', 'нейросеть', 'таяние ледников', 'том круз', 'тикток', 'tiktok', 'tom cruise', 'snow', 'снег', 'снег это заговор', 'пранк', 'спот мини', 'spot mini', 'snowbal burning', 'fake snow', 'настоящий снег', 'марсоход', 'персеверанс', 'perseverance', 'гольфстрим', 'замедление', 'энергия из космоса', 'deep nostalgia', 'fake tom cruise', 'deepfake', 'deepfake tom cruise', 'знать правду', 'плавить снег']</t>
  </si>
  <si>
    <t>Научись этичному хакингу в SkillFactory: https://clc.am/oKbARg 
Скидка 45% по промокоду nenovosti (до 13.03.2021)
Поддержать проект: https://patreon.com/nenovosti 
По коммерческим запросам писать на nenovosti@wildjam.ru
Twitch: http://www.twitch.tv/rassokhina 
TikTok: https://www.tiktok.com/@rassokhinaelena
ТЕЛЕГРАМ КАНАЛ: https://t.me/thenenovosti 
Инстаграм Елены: https://instagram.com/rassokhinaelena/ 
ВКонтакте Елены: https://vk.com/elena_rassokhina  
ВКонтакте: http://vkontakte.ru/nenovosti  
Twitter: http://twitter.com/NeNovostiRu 
Facebook: http://www.facebook.com/NeNovosti 
Влог: https://www.youtube.com/user/Rassokhina
Выпуск №697.
Снег - фальшивка (но это не точно), замедление Гольфстрима, энергия из космоса, скрытое послание от марсохода, спот мини разносят напитки, фальшивый Том Круз, анимированные фотографии. 
А также благодарим:
Mr. Homyak, Дмитрий Драгунов, Evgenii Kobzev, Александр Зинеев, Kuzzzma, Дмитрий Триль, TheLegion, gerry, Дмитрий Латышев, Albeoris, Yrri, Eugene Frolov, Stanislav Kiurdzidis, Sergei Podkopaev, Алексей Солохин, xynshine, Александр Черников, eyskyaldi
Снег 00:00-01:42
Приветуля и скидочки 01:43-02:56
Гольфстрим 02:57-05:06
Энергия из космоса 05:07-07:01
Ковер 07:02-07:36
Тайное послание 07:37-08:36
Спот мини 08:37-09:04
Том Круз 09:05-10:05
Нейросеть 10:06-10:30
Интерактивчик 10:31-11:29
Истории из выпуска:
Снежный заговор -
https://krasnodarmedia.su/news/1047986/?fbclid=IwAR3NgzKYn8q6ltmcOZw0uEdgpmDcjmIEvoCnKULSeRuSjJ8fHBxcNUt2dz4
https://interestingengineering.com/burning-snowball-videos-lesson-fake-news-science?fbclid=IwAR2TNpSHbU10KRggcfOhJeU907b41VQp7CB7o0DxqY7jqvug273yqTQxaaM 
замедление Гольфстрима -
https://nplus1.ru/news/2021/02/27/amoc-weakening 
энергия из космоса -
https://edition.cnn.com/2021/02/23/americas/space-solar-energy-pentagon-science-scn-intl/index.html 
скрытое послание от марсохода -
https://pikabu.ru/story/v_kupole_parashyuta_marsokhoda_nasa_obnaruzhili_skryitoe_8040195 
Спот Мини в баре -
https://interestingengineering.com/spot-the-robot-spotted-serving-beers-in-sevilla-spain
фальшивый Том Круз -
https://esquire.ru/articles/244853-tom-kruz-poyavilsya-v-tiktoke-eto-dipfeyk-no-slishkom-ubeditelnyy/ 
анимированные фотографии -
https://tjournal.ru/tech/346437-neyroset-deep-nostalgia-ozhivlyaet-fotografii 
https://myheritage.com</t>
  </si>
  <si>
    <t>nenovosti</t>
  </si>
  <si>
    <t>13.03.2021</t>
  </si>
  <si>
    <t>https://www.youtube.com/watch?v=8WnyDk3obs4</t>
  </si>
  <si>
    <t>Самая большая космо-станция, СКОРО! Реальный конкурент SpaceX, Роботы уже в Полиции и другие новости</t>
  </si>
  <si>
    <t>10M5S</t>
  </si>
  <si>
    <t>['кикобзор', 'кик', 'обзор', 'kik', 'obzor', 'kikobzor', 'новости', 'дайджест', 'техника', 'наука', 'смартфон', 'apple', 'samsung', 'xiaomi', 'google', 'android', 'ios', 'tesla', 'elon', 'musk', 'техноновости', 'Космическая станция', 'космический отель', 'космо-туризм', 'туризм в космосе', 'лунный модуль']</t>
  </si>
  <si>
    <t>Освой Python за 9 месяцев онлайн-школе SkillFactory: https://clc.am/cY6t6A
Скидка 45% по промокоду КИК (до 15.03.2021)
00:00 - Интро
00:29 - Освой профессию будущего
01:21 - Первый космический отель!
03:01 - Rocketlab - страшный сон Илона Маска
04:19 - Посадочный лунный модуль сделает SpaceX
05:40 - Складной смартфон, который мы заслужили
06:37 - Электромобиль, который не боится холода
07:51 - Спот стал Робокопом
08:42 - Невероятный искусственный интеллект
Инстаграм: https://www.instagram.com/kikobzor
Телега с быстрыми новостями: https://t.me/kikobzor
Реклама и сотрудничество: info@kikobzor.com
#Космотуризм #Станция #Будущее</t>
  </si>
  <si>
    <t>КИК</t>
  </si>
  <si>
    <t>https://www.youtube.com/watch?v=gT8E5LavKc0</t>
  </si>
  <si>
    <t>Linux в космической отрасли. PinePhone CE закрывается. Как вас Отслеживают. HomeBank, Flowblade...</t>
  </si>
  <si>
    <t>22M10S</t>
  </si>
  <si>
    <t>00m08</t>
  </si>
  <si>
    <t>['linux', 'линукс', 'perseverance', 'марс 2020', 'полеты на марс', 'ingenuity', 'ровер perseverance', 'персеверанс', 'linux perseverance', 'учет финансов linux', 'firefox защита от отслеживания', 'supercookie', 'flowblade', 'видеомонтаж linux', 'qmmp', 'winamp linux', 'pinephone', 'manjaro pinephone', 'kde plasma mobile', 'илон маск linux']</t>
  </si>
  <si>
    <t>Стань системным администратором в SkillFactory: https://clc.am/2LWHkw
Скидка 45% по промокоду Pingvinus (до 31.03.2021)
В этом большом выпуске вас ждут много интересных тем. Рассказ про марсоход «Perseverance». Мы узнаем, как Linux используется в космической области. Поговорим о проекте Марс 2020. Посмотрим эпичную посадку Perseverance на поверхность Марса и узнаем, какое послание зашифровано в парашюте, а также на каком языке программировании написано ПО дрона Ingenuity.
Помимо космоса, в этом видео я расскажу о закрытии редакции Linux-смартфона - PinePhone Community Edition, а также о новом аксессуаре для PinePhone - физической клавиатуры с пауэрбанком.
Мы затронем тему отслеживания пользователей с использованием суперкук. Я покажу простой пример, как можно отследить посетителей сайта через картинку.
Мы также посмотрим на новые релизы программ Flowblade, HomeBank и QMMP.
-=-=-
Поддержать канал: https://pingvinus.ru/about/donate
Наш Телеграм: https://t.me/pingvinus_ru
-=-=-
00:00 Новости из мира Linux и IT. Как стать Linux профессионалом
01:20 Программа для ведения личных финансов HomeBank 5.5. Простая, удобная, много возможностей. Самый большой недостаток.
03:32 Новые релизы брауезра Firefox 85 и 86. Защита от суперкуки. Что такое суперкуки. Аппаратное ускорение. Несколько видео в режиме Картинка в Картинке.
06:44 Нативная Linux программа для видео-монтажа Flowblade 2.8. Для простого редактирования видео. Новые возможности. Работа с фильтрами.
08:32 Аудио-проигрыватель QMMP 1.4. Ностальгический WinAMP. Что такое QSUI. Модули и даже просмотр видео.
10:10 Закрытие PinePhine CE. Я был расстроен. Вторая жизнь? Мое мнение. Выбор дистрибутива и графического окружения для PinePhone. Существенные недостаток PinePhone.
13:46 Клавиатура для PinePhone. Почему она толстая? Зачем она нужна?
14:58 Использование Linux в космической области. Миссия Марс 2020 (Mars 2020). Первые полеты на Марс. Марсоход «ровер» Perseverance. Роботизированный беспилотный вертолет Ingenuity. Посадка Perseverance - «7 минут ужаса». Какой процессор в дроне. Илон Маск и Linux.
-=-=-
ДРУГИЕ ВИДЕО:
KDE Plasma 5.21 - Обгоняет всех. Программа Трансформер. LibreOffice платный? Ubuntu. Быстрый браузер
https://youtu.be/6dkwA28Cn58
Дистрибутив Solus 4.2. Raspberry Pi Pico - «Малышка» за копейки? Новый Midnight Commander. GParted
https://youtu.be/6CpwG72HXRg
Alpine Linux: Малыш, который потеснил Ubuntu
https://youtu.be/VffFuW6yzRk
Секреты и трюки Командной строки Linux. Стань гуру. Впервые конкурс
https://youtu.be/qR4aavTlPXo
-=-=-
Рейтинг дистрибутивов Linux:
https://pingvinus.ru/distributions/top
Linux, новости, игры и программы, дистрибутивы и многое другое: 
https://pingvinus.ru</t>
  </si>
  <si>
    <t>31.03.2021</t>
  </si>
  <si>
    <t>https://www.youtube.com/watch?v=8oDU_n3pFj8</t>
  </si>
  <si>
    <t>Касё Гасанов</t>
  </si>
  <si>
    <t>НА АВТОДОМЕ ПО CША! Дом на колесах за 3,5 млн руб - обзор | Калифорния</t>
  </si>
  <si>
    <t>05m57</t>
  </si>
  <si>
    <t>['касе гасанов', 'автодом', 'путешествие на автодоме', 'домик на колесах', 'автодом сша', 'путешествие по сша', 'жизнь в сша', 'сша 2021', 'калифорния', 'на машине по сша', 'басечка', 'автодом своими руками', 'дом на колесах своими руками', 'америка наизнанку', 'лос-анджелес', 'ford f150', 'варламов', 'обзор автодома', 'жизнь в трейлере сша', 'жизнь в трейлере', 'автодом дешевле миллиона']</t>
  </si>
  <si>
    <t>В будущее вместе с онлайн-школой дизайна Contented. Кликай: https://clc.am/LD0UYw
Cкидка 45% на все профессии по промокоду Касе до 8.03 🔥
Мой инстаграм - https://www.instagram.com/kasegasanov
Первая часть поездки по Калифорнии в домике на колесах! 
Карту с отметками оставлю тут чуть позже, не успел сделать :)
Как получить визу в США? Мой опыт 
https://youtu.be/ft3jfkAe0fQ
📽 Я снимаю на:
Canon g7x mark II
Canon 70D
Mavic mini (дрон)
Монтирую в Final Cut Pro
Я в социальных сетях:
Instagram: @kasegasanov
Telegram: https://t.me/kase_gasanov
E-mail: kasetravel@yandex.ru (только для сотрудничества)</t>
  </si>
  <si>
    <t>Касе</t>
  </si>
  <si>
    <t>https://www.youtube.com/watch?v=PRoVLOmMehg</t>
  </si>
  <si>
    <t>НОВИНКИ СНАРЯЖЕНИЯ! КОМФОРТНЫЙ УЛЬТРАЛАЙТ!</t>
  </si>
  <si>
    <t>03m24</t>
  </si>
  <si>
    <t>['новинки снаряжения', 'владимир чайкин', 'легкоходное снаряжение', 'палатка для похода', 'туристическое снаряжение', 'снаряжение для похода', 'легкое снаряжение', 'палатка', 'лучшая палатка', 'выбор палатки', 'обзор палатки', 'Nordisk', 'Telemark 2.2 PU', 'Telemark', 'Zamberlan', 'X-Active', '214 Half Dome Velcro RR', '215 Salathe’ Goretex RR', 'Helium', 'BERGANS', 'Helium V5', 'bergans helium 40', 'рюкзак', 'рюкзак для гор', 'лёгкий рюкзак', 'треккинговые ботинки', 'треккинговые кроссовки', 'треккинговая обувь', 'зимберлан', 'берганс']</t>
  </si>
  <si>
    <t>НОВИНКИ СНАРЯЖЕНИЯ! КОМФОРТНЫЙ УЛЬТРАЛАЙТ!
Научись этичному хакингу в SkillFactory: https://clc.am/bxFSNg  
Скидка 45% по промокоду Чайкин (до 15.03.2021)
Поддержать канал : https://www.donationalerts.com/r/vladimirchaikin или Paypal - paypal.me/chaystones
Реклама и сотрудничество - v_chaikin@inbox.lv или https://vk.com/id14190261, https://www.facebook.com/vladimir.pulja.7
Наш лайв КАНАЛ - https://www.youtube.com/channel/UCU-aE_Msmt-2dPOkTm145Bw
Наш паблик Вконтакте: https://vk.com/club74277763
Наш instagram - https://www.instagram.com/razgovori_u_kostra/
https://www.facebook.com/vladimir.pulja.7/</t>
  </si>
  <si>
    <t>Чайкин</t>
  </si>
  <si>
    <t>https://www.youtube.com/watch?v=3JmN14TTdgg</t>
  </si>
  <si>
    <t>Нежность из стали. Как создать кованую розу</t>
  </si>
  <si>
    <t>25M40S</t>
  </si>
  <si>
    <t>['оружие', 'кузница', 'кузница велунда', 'велунд', 'кузнечное дело', 'история', 'реконструкция', 'историческая реконструкция', 'ремесло', 'кузнечное ремесло', 'мастер класс', 'роза из стали', 'роза из металла', 'железные цветы', 'стальные цветы', 'как сделать розу', 'кованная роза']</t>
  </si>
  <si>
    <t>Стань разработчиком игр в SkillFactory: https://clc.am/6wFE3A
Скидка 50% по промокоду КУЗНИЦА (до 31.03.2021)
Во время съемок ни одна роза не пострадала. Все они ждут вас, и только вас!
Связаться с нами  - написать в вк Айе https://vk.com/id9445130
или на почту waylandssmithy@yandex.ru
Многое можно сделать из стали: оружие, элементы интерьера, инструменты...
Но что если попытаться создать что-то нежное, чувственное, почти живое?
Заинтересовала тема того, как оживить сталь? Тогда сегодня мы вас расскажем, как создается кованая роза!
https://donate.stream/ya4100116250393643 - помощь каналу звонкой монетой
https://www.waylandssmithy.org - наш сайт
https://vk.com/waylandssmithy - вк (основной ресурс нашей кузницы)
http://www.waylandssmithy.com - наши ножи
https://www.instagram.com/waylands_smithy - наш Инстаграм
https://www.livemaster.ru/waylandssmithy - Ярмарка Мастеров
https://www.кузницавёлунда.рф - наши мастер-классы
http://www.waylandssmithy.com - наши ножи!
https://twitter.com/w0landssmithy наш внезапный твиттер
https://www.etsy.com/shop/WaylandsSmithyRF - мы на Этси
Плейлист:
0:31 - 1:09 - OTE - Handbag dance
7:35 - 9:30 - Martin Landstorm - Funky flat
9:35 - 10:33 - Robert Ruth - Orbital Mass
10:39 - 14:00 - Will Harrison - Ballin Blues
15:15 - 16:18 - Deskant - Tinker's curse
16:23 - 17:10 - Edgar Hopp - Last fight for freedom
17:11 - 18:12 - Adriel Fair - It's almost spring back home
18:17 - 19:02 - Duke Herrington - Still Smokin
19:39 - 20:32 - Robert Ruth - Ignition
20:35 - 22:53 - Bonnie Grace - Honor at last
25:07 - 25:32 - John B. Lund - Bo's Lullaby</t>
  </si>
  <si>
    <t>КУЗНИЦА</t>
  </si>
  <si>
    <t>https://www.youtube.com/watch?v=yA8fpLgjSAA</t>
  </si>
  <si>
    <t>СТРАХ И НЕНАВИСТЬ В СОЦИАЛЬНЫХ СЕТЯХ. Clubhouse, ResetEra, ТрампБук [netstalkers]</t>
  </si>
  <si>
    <t>05m34</t>
  </si>
  <si>
    <t>['клабхаус', 'клабхаус что это', 'клабхаус илон маск', 'netstalkers', 'нетсталкер', 'качественный контент', 'интересное в сети', 'новые социальные сети', 'reset era', 'сатира', 'satire', 'джина карано', 'мандалорец']</t>
  </si>
  <si>
    <t>Научись этичному хакингу в SkillFactory: https://clc.am/v8hUCA 
Скидка 45% по промокоду netstalkers
Новые соцмедиа сеют еще больше хейта чем старые. Пропасть между лагерями левы и правых растет на глазах, толерантность стала похожа на авторитаризм, а наш ролик про социальное равенство куда то исчез, поэтому во
https://tlgg.ru/netstalkers - вот это телеграм
это ВК – https://vk.com/thenetstalkers 
#netstalkers</t>
  </si>
  <si>
    <t>Михаилу Горбачёву — 90 | Класс народа</t>
  </si>
  <si>
    <t>9M51S</t>
  </si>
  <si>
    <t>05m23</t>
  </si>
  <si>
    <t>['стендап', 'комедия', 'новости', 'сатира', 'приколы', 'одноклассники', 'денис чужой', 'комик', 'горбачёв', 'развал СССР', 'советский союз', 'советский союз не распался', 'тупые комментарии', 'смешные новости', 'глупые комментарии']</t>
  </si>
  <si>
    <t>Профессия Data Scientist в SkillFactory: https://clc.am/w2og7g
45% скидки по промокоду ЧУЖОЙ до 20.03.2021
Ближайшие концерты: https://bit.ly/30svOn0
14 марта — Воронеж
17 марта — Москва
27 марта — Челябинск
28 марта — Екатеринбург
10 апреля — Волгоград
17 апреля — Красноярск
18 апреля — Новосибирск
19 апреля — Иркутск
«Класс народа» в IGTV: https://www.instagram.com/tv/CMMTxtEnSFK/?utm_source=ig_web_copy_link
Михаилу Горбачёву исполнилось 90 лет. Пользователи «Одноклассников» в своих мудрых комментариях пытаются осмыслить его роль в истории России и в развале Советского Союза. Некоторые сомневаются, что СССР распался. Но Горбачёв всё равно неправ.
Поддержать канал
Patreon: https://www.patreon.com/denischuzhoy
Boosty: https://boosty.to/denischuzhoy
Канал в телеграме: https://t-do.ru/fe_city_boy/
Инстаграм: https://www.instagram.com/fe_city_boy
Твиттер: https://twitter.com/fe_city_boy
В этом выпуске пытаемся кратко обсудить, как и почему люди относятся к Михаилу Сергеевичу Горбачёву. Заодно обсудили следующие новости: 
— Экс-президент Франции Николя Саркози проведёт год в тюрьме
— Цветы к 8 марта подорожают на 30 процентов
— Канье Вест и Ким Кардашьян подали документы на развод
— Владимир Путин поздравил россиян с 23 февраля
— Госсекретарь США заявил, что считает Россию угрозой
— В Улан-Удэ кавказская овчарка дождалась своего хозяина из ковидного госпиталя
— Защита Навального обжаловала приговор по делу о клевете на ветерана
— Суд приговорил экс-главу Марий Эл к 13 годам колонии за взятки
— Россиянин Дмитрий Логинов получил золото на чемпионате мира по сноуборду
— Полуголый тиктокер станцевал на Мамаевом кургане
— Актёр Милош Бикович получил российское гражданство
— Суд оставил в силе решение о замене Навальному условного срока на реальный
Пожалуйста, посмотрите выпуск целиком и покажите друзьям, чтобы эта экономическая модель работала, и мне не пришлось больше ничего делать. Пусть билеты продадутся, а я спокойно пройду до конца The Last of Us. Разве я многого прошу, Господи?</t>
  </si>
  <si>
    <t>ЧУЖОЙ</t>
  </si>
  <si>
    <t>20.03.2021</t>
  </si>
  <si>
    <t>https://www.youtube.com/watch?v=1mtaEk-k-eo</t>
  </si>
  <si>
    <t>Как стать соседом Илона Маска - дом в Остине, Техас</t>
  </si>
  <si>
    <t>['как стать соседом илона маска', 'недвижимость в остине', 'недвижимость в техасе', 'недвижимость в сша', 'недвижимость в америке', 'недвижимость в сша 2021', 'дом в остине', 'дом в техасе', 'дом в остине техас', 'купить дом в остине', 'купить дом в техасе', 'купить дом в сша', 'купить дом в америке', 'сколько стоит дом в сша', 'жилье в сша', 'инвестиции в недвижимость', 'инвестиции в недвижимость в сша', 'где жить в сша', 'остин', 'техас', 'остин техас', 'техас остин', 'США', 'Америка', 'анатолий власов', 'столица мира']</t>
  </si>
  <si>
    <t>❗️ Курс «Тестировщик ПО» в SkillFactory: https://clc.am/wZd9pA
45% скидка на обучение по промокоду СТОЛИЦА (до 20.03.2021)
Как стать соседом Илона Маска и купить дом в городе Остин, штат Техас. Илон Маск уехал из Калифорнии и теперь живет в Остине, здесь же он строит фабрику для Tesla, а также планирует построить новый город для запуска ракет. Сколько надо денег, чтобы купить дом в Америке и сколько стоят дома в Техасе. Недвижимость в Остине, штат Техас. Правда про жизнь и переезд в Америку. Иммиграция в США. Жизнь в США. Анатолий Власов. Столица Мира. 
🏠 По поводу недвижимости в Остине, пишите Анне: 👇
Instagram: https://instagram.com/annayekarealtor
Facebook: https://www.facebook.com/annayekarealtor
annayeka.com
✅ Подписывайтесь на мой Инстаграм:
https://instagram.com/anatoly.vlasov
📱Мой Телеграм-канал:
https://t.me/vlasovanatoly
⚠️ СОТРУДНИЧЕСТВО И РЕКЛАМА:
reklama.stolitsamira@gmail.com 
https://instagram.com/st.mira.pr
Связаться со мной:
https://linktr.ee/anatoly.vlasov
💰Скидки от меня:
- $40 на аренду жилья по всему миру на AirBnb - https://bit.ly/2N8RcFR
- $20 на аренду автомобиля в GetAround - https://get.co/2ZDzmCz
- $5 на поездку на такси от Uber - https://ubr.to/2MuTLB6
Тайм-коды
0:00 - Вступление
0:58 - Почему Остин?
2:13 - Кто покупает дома
3:16 - Дом рядом с Илоном Маском и Джо Роганом
5:08 - Сколько стоит дом в Техасе
6:38 - Кто инвестирует в недвижимость
7:27 - Как купить дом в Остине
8:34 - Тур по дому
10:31 - Как купить дом в США иностранцу
12:40 - Как сильно растут цены на дома
13:54 - Огромная спальня и задний двор
15:51 - Илон Маск и Техас
17:36 - Дом среднего класса в Остине
19:57 - Сколько стоит дом в Остине
20:36 - Сколько стоит владеть домом
21:26 - Продолжение тура по дому
24:14 - Сколько надо зарабатывать
Как стать соседом Илона Маска - недвижимость в Остине
Анатолий Власов
Столица Мира
#сша #америка #иммиграция</t>
  </si>
  <si>
    <t>https://www.youtube.com/watch?v=D-fymRtK5tQ</t>
  </si>
  <si>
    <t>ПЛЮСЫ И МИНУСЫ АМЕРИКИ И КАК НА ЭТОМ ЗАРАБАТЫВАЮТ</t>
  </si>
  <si>
    <t>03m27</t>
  </si>
  <si>
    <t>['США', 'АМЕРИКА', 'ЛОС АНДЖЕЛЕС', 'новости', 'новости из сша', 'NELLIFORNICATION', 'В США', 'В АМЕРИКЕ', 'ЖИЗНЬ В США', 'жизнь в америке', 'влог', 'последние новости', 'плюсы жизни в сша', 'Нелли', 'сша новости', 'новости сегодня', 'сша влог', 'лос анджелес', 'лос анджелес влог', 'митинг', 'жизнь в сша', 'интересные факты', 'иммиграция в сша', 'переезд в сша', 'плюсы и минусы жизни в сша', 'минусы сша', 'плюсы', 'минусы', 'РУГАЮТ АМЕРИКУ', 'ПОЧЕМУ ОДНИ РУГАЮТ АМЕРИКУ', 'ХВАЛЯТ', 'РУГАЮТ', 'плюсы америки', 'плюсы и минусы в сша', 'блогер сша', 'ПЛЮСЫ']</t>
  </si>
  <si>
    <t>Научись этичному хакингу в SkillFactory https://clc.am/OvD9hA
Скидка 45% по промокоду NELLY до 31.03.2021
Много споров было по поводу плюсов и минусов Америки, поэтому сегодня решила подробно с вами обсудить этот вопрос, присаживайтесь поудобнее ✌️
Скидка на iHERB по коду ZFV980 https://www.iherb.com/?rcode=ZFV980   
📍 ИНСТАГРАМ https://www.instagram.com/nellifornication 
🗽 ТЕЛЕГРАМ https://t.me/nellifornication_official  
📢 ВК https://vk.com/club174106233  
🎥  Мой Интенсив как взлететь в Youtube http://nellifornication.tv/
🏠 Снять квартиру в Лос-Анджелесе Telegram https://t.me/nellifornication_real_estate  
📩 По вопросам сотрудничества и почта для победителей prnellifornication@gmail.com    
Полезные рефералочки со скидками:  
🍎 Скидка 10% на витамины и косметику из США по коду ZFV980 https://www.iherb.com/?rcode=ZFV980   
⚫️  Мой Youtube канал по изучению американского английского на русском языке
https://www.youtube.com/channel/UCPeNNDQcgLcxrXpWk3aizxQ
🔵 Мой Youtube канал по изучению американского английского на английском языке
https://www.youtube.com/channel/UCGYQGEIU-WKC4sbrOu6EW1g
ПЛЮСЫ И МИНУСЫ АМЕРИКИ И КАК НА ЭТОМ ЗАРАБАТЫВАЮТ
NELLIFORNICATION
#сша #америка #плюсыиминусы</t>
  </si>
  <si>
    <t>https://www.youtube.com/watch?v=779yyA0DE7g</t>
  </si>
  <si>
    <t>Готике 20 лет | Вспоминаем Gothic</t>
  </si>
  <si>
    <t>33M</t>
  </si>
  <si>
    <t>['gothic 1', 'gothic', 'toasted team', 'toasted', 'готика 1', 'готика', 'ретро обзоры']</t>
  </si>
  <si>
    <t>Стань разработчиком игр на Unity: https://clc.am/kJDpkQ
Скидка 45% на обучение по промокоду toasted (до 31.03.2021)</t>
  </si>
  <si>
    <t>toasted</t>
  </si>
  <si>
    <t>https://www.youtube.com/watch?v=CPle80dV4vA</t>
  </si>
  <si>
    <t>Apple создают смарт-линзы, Варп-Двигатель уже скоро, водяное охлаждение для PS5 и другие новости</t>
  </si>
  <si>
    <t>10M13S</t>
  </si>
  <si>
    <t>['кикобзор', 'кик', 'обзор', 'kik', 'obzor', 'kikobzor', 'новости', 'дайджест', 'техника', 'наука', 'смартфон', 'apple', 'samsung', 'xiaomi', 'google', 'android', 'ios', 'tesla', 'elon', 'musk', 'техноновости', 'apple очки', 'линза дополненной реальности', 'импланты', 'смарт линза', 'смарт очки', 'очки дополненной реальности', 'импланты apple', 'варп-двигатель', 'электродвигатель', 'скутер', 'электросамокат', 'роботы']</t>
  </si>
  <si>
    <t>Курс «Тестировщик ПО» в SkillFactory: https://clc.am/JEta3w 
45% скидка на обучение по промокоду КИКОБЗОР (до 20.03.2021)
00:00 - Интро
00:25 - Стань востребованным специалистом
01:17 - Смарт-Линзы от Apple
02:32 - Революционный электро-двигатель
03:34 - Варп-двигатель разрабатывают в NASA
04:38 - Рой полностью автономных роботов
05:49 - Очень быстрый электро-самокат
06:53 - Энтузиаст создал беспроигрышный кий
07:49 - Водянка для PlayStation 5
09:02 - Утечки от Илона Маска
Инстаграм: https://www.instagram.com/kikobzor
Телега с быстрыми новостями: https://t.me/kikobzor
Реклама и сотрудничество: info@kikobzor.com
#Apple #Линза #Очки</t>
  </si>
  <si>
    <t>https://www.youtube.com/watch?v=oxgTyky8Zbk</t>
  </si>
  <si>
    <t>ВандаВижен - мнение. Родные - фильм про абьюз. Том и Джерри - ожидаемая муть.</t>
  </si>
  <si>
    <t>19M24S</t>
  </si>
  <si>
    <t>00m35</t>
  </si>
  <si>
    <t>['михаил', 'кшиштовский', 'михаил кшиштовский', 'кшиштан', 'психодозер', 'кшиштос', 'обзор', 'мнение', 'ревью', 'вандавижен', 'том и джерри', 'родные', 'сергей бурунов', 'монеточка', 'крыжовников', 'ванда', 'вижен', 'марвел', 'комиксы', 'wandavision', 'wanda', 'vision', 'marvel', 'tom and jerry', 'review', 'movie', 'фильм']</t>
  </si>
  <si>
    <t>Профессия Data Scientist в SkillFactory:
https://clc.am/ee499A
50 % скидки по промокоду Кшиштовский  до 1.04.2021
Сегодня в выпуске я, Миша Кшиштовский (!!!) расскажу вам, как фильм Родные с Сергеем Буруновым и Монеточкой рисует отца-деспота и пытается из этого образа выдавить комедию.
Про то, как новый фильм про Тома и Джерри рассказывает не про культовых кота и мышь, а про скучнейшую свадьбу - банальная, тоскливая, неизобретательная история для срезания денег по-быстрому.
Про сериал ВандаВижен - почему он мне не зашел, но почему он заходит зрителям и критикам. 
0:00 - Фильм "Родные"
9:09 - Фильм "Том и Джерри"
14:35 - Сериал "ВандаВижен"
INSTAGRAM: https://www.instagram.com/psychodozer
TWITCH: https://www.twitch.tv/kshishtovskiy
TWITTER: https://twitter.com/psychodozer
ТЕЛЕГРАМ: http://t.me/kshishtovsky
ПОЧТА: mk@tag.show
https://tag.show</t>
  </si>
  <si>
    <t>01.04.2021</t>
  </si>
  <si>
    <t>https://www.youtube.com/watch?v=CJYBSXCFxig</t>
  </si>
  <si>
    <t>УЧИМСЯ ГУГЛИТЬ ЗА 10 МИНУТ!</t>
  </si>
  <si>
    <t>11M35S</t>
  </si>
  <si>
    <t>['урок как гуглить', 'как правильно гуглить', 'для новичков', 'программирование', 'с нуля', 'unity', 'unreal engine', 'c#', 'python', 'уроки', 'хауди', 'хо', 'хауди хо']</t>
  </si>
  <si>
    <t>Про гугл знают все, но не все умеют гуглить!
Урок как правильно гуглить + полезные советы за 10 минут.
😀 Научись писать сайты и приложения на Python в SkillFactory: https://clc.am/5vQr-A
===
Скидка 50% по промокоду Хауди (или Хауди Хо)
🆇 Ссылки из видео 🆇
𝟭: https://www.google.com
🔵 Наш TELEGRAM: https://t.me/howdyho_official
Наш ВК: https://www.vk.com/howdyho_net
Сотрудничество https://vk.com/topic-84392011_33285530
💗 Музыка предоставлена YouTube Audio Library.</t>
  </si>
  <si>
    <t>https://www.youtube.com/watch?v=OUm9qt6pisg</t>
  </si>
  <si>
    <t>Топ 15 Фильмов Про Париж и Откровенных Француженок. Подруга и Ужин</t>
  </si>
  <si>
    <t>40M16S</t>
  </si>
  <si>
    <t>03m54</t>
  </si>
  <si>
    <t>['Мария Дробышевская', 'париж', 'парижанка', 'француженка', 'фильмы про любовь', 'франция', 'французский язык', 'жизнь во франции', 'француженки', 'эйфелева башня', 'что посмотреть вечером', 'фильмы', 'фильм', 'кино', 'топ фильмов', 'фильмы которые стоит посмотреть', 'что посмотреть', 'обзор', 'мелодрама', 'интересные фильмы', 'лучшие фильмы', 'триллер', 'триллеры', 'топ 10 фильмов', 'какой фильм посмотреть', 'фильм про париж', 'фильмы про париж', 'фильмы про францию', 'французские фильмы', 'старые фильмы', 'фильмы 2021', 'сериал', 'подборка фильмов']</t>
  </si>
  <si>
    <t>#ФильмыПроФранцию #ЧтоПосмотреть #ПодборкаФильмов #Француженки
✂️ Contented оналайн школа дизайна - https://clc.am/YWn2Ag 
📍 Скидка 45 % по коду - Maria на профессию Моушн Дизайнер 2D, 3D 
🥬INSTAGRAM — https://www.instagram.com/maria_drobyshevskaia/
Сегодня будет большая подборка фильмов про Францию, парижанок, француженок, их искусство жить красиво и без предрассудков. Про фильмы, среди которых будут разные жанры - триллеры, драмы, мелодрамы, несколько комедий, сериалы, будут как новинки кино, так и старые фильмы. Про жизнь во Франции, что посмотреть на вечер, фильмы про Париж, где есть и парижанки, и Эйфелева Башня, но нет Амели :)
Приятного просмотра !
00:00 - Вступление
00:19 - Что вас сегодня ждет
00:54 - Иду на быструю встречу с подругой
3:54 - Немножко полезной информации, которая может вас заинтересовать
6:47 - Наконец-то про фильмы:) 
7:50 -  Мечтатели
11:16 - Молода и прекрасна
13:24 - Ирис
15:34 - Девушка на мосту
16:45 - Квартира
18:24 - Жизнь в розовом цвете
19:34 - Вечность
20:57 - Ангел А
22:11- Последнее танго в Париже
23:56 - LOL
25:32 - Парижанка
26:56 - Он и Она
29:08 - Модель
30:54 - Двуличный любовник
33:33 - Про важность прогулок и обнимание с деревьями
35:03 - Гуляем в Булонском лесу
36:18 - Про ужин
36:48 - Рецепт тыквенного супа на раннюю весну
💜 Instagram  Даши - https://www.instagram.com/nelson.anyways/
🤗Поддержать канал — https://www.donationalerts.com/r/mariadrob
⭐️ Скачать музыку из видео — https://www.patreon.com/mariadrobyshevskaia/overview
🇫🇷МОЙ КАНАЛ НА ФРАНЦУЗСКОМ — https://www.youtube.com/channel/UCAV2_h8DCuTthyjlPtPCE-g
💡Я в Pinterest : https://www.pinterest.fr/Mariia_Drobyshevskaia/
💌 По вопросам сотрудничества - drobyshevsk@gmail.com
💥МУЗЫКА ИЗ ВИДЕО : https://www.epidemicsound.com/referral/e6u296/</t>
  </si>
  <si>
    <t>https://www.youtube.com/watch?v=N3C1ohNl8cw</t>
  </si>
  <si>
    <t>Porsche пробил стену в Москве | ТОП лучших кроссоверов | Mercedes горит</t>
  </si>
  <si>
    <t>33M57S</t>
  </si>
  <si>
    <t>08m20</t>
  </si>
  <si>
    <t>['Асафьев', 'Стас', 'Автопрагмат', 'Автоподбор', 'Выездная диагностика', 'Нива', 'Лада', 'Дастер', 'Renault Duster', 'Lada Niva', 'Рено', 'Hyundai Creta', 'Топ кроссоверов', 'Volkswagen Tiguan', 'лучшие', 'Ниссан кашкай', 'Porsche Taycan', 'Порше тайкан', 'фольксваген тигуан', 'киа', 'kia', 'Ferrari', 'Феррари', 'Aurus', 'Аурус', 'Тесла', 'Tesla', 'Илон Маск', 'электрокар', 'электромобиль', 'Тойота', 'Toyota', 'Skoda', 'Mercedes', 'Мерседес', 'Лексус', 'Мазда', 'Infiniti', 'инфинити', 'Ford F-150', 'Форд', 'Peugeot 308', 'Пежо', '911', 'Авторынок', 'Авто с пробегом', 'Cybertruck', 'Кибертрак']</t>
  </si>
  <si>
    <t>Научись писать сайты и приложения на Python в SkillFactory: https://clc.am/aajugA 
Скидка 45% по промокоду Асафьев до 31.03.2021
_____
Предложить авто на обзор — https://forms.gle/ffDAsTSahBjR3Koy9 
_____
Мой инстаграм — https://www.instagram.com/asafevstas/
Таймкоды: 
00:00 А скоро будет документалка! 
04:32 Какие SUV являются самыми популярными в РФ за 10 лет?
08:19 Кем стать, когда вырастешь 
09:45 Porsche Taycan на льду Байкала
14:47 Водитель разбил спорткар Ferrari сразу после выезда с мойки
16:11 Пленка на фарах попала под запрет: почему с ней нельзя пройти техосмотр
18:29  Электрический мотоцикл Aurus показали на видео
20:17 В Москве Porsche пробил стену многоэтажного паркинга. 
20:54 У компании Renault новый логотип
22:16 Главы компаний VW и Tesla высказались против водородомобилей
23:03 Авито Авто: о каком автомобиле мечтают женщины, а какой им подарили бы мужчины
24:53 Сотни тысяч Mercedes-Benz отозвали из-за угрозы возгорания
25:49 В России вновь подорожали самые популярные Infiniti
26:58 У Tesla Cybertruck появился ещё один конкурент 
27:09 Новые пикапы Ford F-150 приезжают ржавыми в автосалоны
28:29 Внешность нового Peugeot 308 полностью рассекречена
29:32 На продажу выставлен Porsche 911, которым владел Пабло Эскобар
30:31 Послевкусие 
_____
ПО ВОПРОСАМ РАЗМЕЩЕНИЯ РЕКЛАМЫ — reklama@autopragmat.ru
_____
Автоподбор в Москве и Московской области:
Тел. +7 (495) 120-17-38
Email: asafev.zakaz@mail.ru
Автоподбор в Санкт-Петербурге и области
Тел. +7(960)239-26-27
VK — http://vk.com/id4076586
______
Компания «Автопрагмат» осуществляет полный спектр услуг по автоподбору: выездная диагностика, специалист на день, подбор авто под ключ. 
Предоставляем юридическую гарантию и берем на себя полное сопровождение клиента на всех этапах подбора. 
Диагностика при автоподборе включает в себя:
Проверку автомобиля на юридическую чистоту по всем доступным базам;
Подтверждение сервисной истории автомобиля;
Проверку кузова и ЛКП на предмет дефектов и качество ремонта;
Проверку всех маркировок и VIN-номеров;
Проверку комплектности автомобиля; 
Компьютерную диагностику, включающую в себя проверку пробега, КПП/ДВС/SRS и общий компьютерный опрос всех ЭБУ. 
Тест-драйв рассматриваемого автомобиля для выявления отклонений в работе рулевого управления, КПП/ДВС, подвески
Анализ обоснованности стоимости автомобиля
Связаться с нами:
Паблик ВК: https://vk.com/autopragmat
Инстаграм: https://www.instagram.com/autopragmat/
Сайт: http://www.autopragmat.ru</t>
  </si>
  <si>
    <t>https://www.youtube.com/watch?v=ijrfh4qQmpY</t>
  </si>
  <si>
    <t>KRAMARTY TV</t>
  </si>
  <si>
    <t>Правило 3х Лет. Единственный способ добиться успеха в жизни</t>
  </si>
  <si>
    <t>01m06</t>
  </si>
  <si>
    <t>['саморазвитие', 'как все успевать', 'как быть счастливым', 'учись со мной', 'осознанность', 'таблетка саморазвития', 'личностный рост', 'самодисциплина', 'эффективность', 'мэтт давелла', 'мэтт давелла на русском', "matt d'avella", 'минимализм', 'минималист', 'жизнь минималиста', 'минимализм как стиль жизни', 'как побороть лень', 'как побороть депрессию', 'как побороть депрессию и апатию', 'как добиться успеха', 'успех на дистанции', 'мотивация бизнес', 'мотивация', 'как развить дисциплину', 'дисциплина', 'как заработать деньги']</t>
  </si>
  <si>
    <t>► Курс "Дизайнер интерактивных медиа" от онлайн школы "Contended" - https://clc.am/M7ZZkg
В этом видео Мэтт Давелла (Matt D'Avella) расскажет про очень эффективное правило 3 лет. Время очень могущественный ресурс и если правильно им распоряжаешься, то в будущем (на дистанции) ты будешь пожинать лавры своего труда. Приятного просмотра! 
--------------------
⏳ А ты знал, что саморазвитие может быть увлекательной штукенцией? Пройди 3 игры в telegram и стань сверхчеловеком!
------------------
🎙️ Хочешь научиться говорить красиво? Сделаю твой голос сексуальным в телеграмм канале, жми - https://t.me/gromich_bot
🗣️ Развивай харизму и непоколебимую уверенность в себе - https://t.me/Harizma_obayanie_bot
⚡️Уничтожь лень и стань лучшей версией себя! Пройди игру по Биохакингу - https://t.me/Nootropi_biohaking_badibot?start=link_cjX9b5uGqN
--------------------
🔥Подпишись на все из списка, если устал от прежней жизни и нужны перемены, это бесплатно:
------------------
|| 🎧 Не теряй время на чтение краткие выводы из 200 книг за 10 минут и ты достигнешь любую цель — https://clc.to/ikniga
|| 🕶 Хочешь 52 привычки, которые сделают тебя великим спортсменом и миллионером? Тогда подпишись на Telegram-канал — https://clc.to/privichki
|| 📚 Окружи себя правильными людьми и жизнь изменится молниеносно. Статьи на тему продуктивности и краткие выжимки из редких книг — https://clc.am/knigi_tut
|| Если телеграмма нет, а ценность терять не хочешь - https://taplink.cc/1spacer1
-------------------
💯Также ты можешь поддержать этот канал единоразово, снизу паркую реквизиты и другие способы для благодарности:)
--------------------
► Реквизиты:
💳 Карта Сбер: 4276420011729323
💰 Яндекс деньги: 410019886949750
💰 QIWI кошелек: +79200052748
► Мои соц. сети:
✌️ ВК: https://vk.com/kramarty
🤘 Инстаграм: https://www.instagram.com/kunah.roman/
--------------------
✅ Translation authorized by original content owner / Ролик переведен с разрешения правообладателя
📹 Оригинал видео (original video) — https://youtu.be/9HF2AjcXurA
🙊 Парочка ништяков, о которых говорится в видео:
-------------------- 
|| Канал Джоша и Томми: http://youtube.com/thedailytalkshow
-------------------- 
Спасибо за просмотр!
Intro: Caspro - Somnusphere
Outro: Caspro - The Approach
--------------------
#kramartytv​ #мэтт_давелла​ #мэтт_давелла_на_русском​ #минимализм​ #мэтт_давелла_минимализм​  #минимализм​ #как_стать_минималистом​ #продуктивность​ #эффективность​ #мотивация​ #крамарти​ #крамарти_тв​
Главы:
00:00​ - Почему большинство людей никогда не добьются успеха
01:05​ - Навыки - это фундамент твоего финансового благополучия (спонсор выпуска)
02:17​ - Почему неудачи и провалы на твоём не существенны 
06:19 - Как я бросил фриланс и стал ютубером
07:28 - Почему важно не распыляться и гнуть свою линию (с умом)
10:00 - Огромная цифровая библиотека по саморазвитию 
10:19​ - Поддержи канал*)</t>
  </si>
  <si>
    <t>https://www.youtube.com/watch?v=iA-qqJFOTtE</t>
  </si>
  <si>
    <t>RTS жанр еще жив? - Обзор Northgard</t>
  </si>
  <si>
    <t>['римпак эдишен', 'РИМПАК', 'RIMPAC', 'Кирилл Руданов', 'Northgard', 'обзор Northgard', 'Northgard как играть', 'Northgard что за игра', 'Northgard сетевые битвы', 'Northgard мультиплеер', 'Northgard об игре', 'Northgard подробный обзор', 'киберспорт в Northgard', 'кооператив в Northgard', 'Northgard схватка', 'режимы игры Northgard', 'противостояние в Northgard']</t>
  </si>
  <si>
    <t>Northgard - по настоящему уникальная РТС вышедшая 3 года назад и наглядно показавшая всем, что новые идеи таки существуют! В Northgard вам предстоит вести бои и завоевания за территории управляя различными кланами викингов, каждый клан по своему уникален и в этом обзоре Northgard я постараюсь рассказать об игре общие вещи, чтобы те, кто по какой-то причине пропустил эту игру - мог наконец повести викингов к победе :)
Курс разработчика на Unity - https://clc.am/t5TbPg
Скидка 50% по промокоду RIMPAC 
Ютуб канал "Леша играет" - https://www.youtube.com/watch?v=W_e-9_mN_t8&amp;list=PLRAyK8QICkOZnP4saWyJmEKyeVZG4m1tr
Стать спонсором канала - https://www.youtube.com/channel/UCKx-nf2ylWlvugaqzTbuotg/join
Спонсировать на Patreon - https://www.patreon.com/rimpac
Стримы тут - https://www.youtube.com/channel/UCtFK2jW2X7aZs9wnNvHdB3g
Поддержать канал [говорящий ДОНАТ] - https://www.donationalerts.com/r/rimpac
Дискорд - https://discord.gg/r4g2W6s
Телеграмм канал - https://t.me/rimpac_official
Фейсбук - https://www.facebook.com/groups/730743451035366
Инстаграм - http://instagram.com/_rimpac_</t>
  </si>
  <si>
    <t>https://www.youtube.com/watch?v=mb2JxYopBts</t>
  </si>
  <si>
    <t>Ремонт Зверя MSI DOMINATOR PRO GT72S или почему не стоит доверять СЦ от магазинов?</t>
  </si>
  <si>
    <t>35M20S</t>
  </si>
  <si>
    <t>['notebook-31', 'ремонт', 'ноутбуков', 'Владислав', 'Фирсов', 'ноутбук31', 'MSI DOMINATOR PRO GT72S', 'DOMINATOR', 'ремонт доминатора', 'Доминатор', 'Доминатор про']</t>
  </si>
  <si>
    <t>Научись писать сайты и приложения на Python в SkillFactory: https://clc.am/6hoyNA 
Скидка 45% по промокоду "notebook" до 31.03.2021
------------------------------------------
Продолжение ремонта ЗВЕРЯ MSI DOMINATOR:  https://youtu.be/Cw1SWh9ZRp8
Видеокарта из видео: https://aliexpress.ru/item/1005001720701229.html?spm=a2g0o.productlist.0.0.7e6f3c989wQjVg&amp;algo_pvid=62b969a5-58d9-4677-a46b-bb9d67171b18&amp;algo_expid=62b969a5-58d9-4677-a46b-bb9d67171b18-2&amp;btsid=0b8b036316157945674758267e9460&amp;ws_ab_test=searchweb0_0,searchweb201602_,searchweb201603_&amp;sku_id=12000017331329294
Набор микросхем AKUF, NB685: https://aliexpress.ru/item/32904825675.html?spm=a2g0o.productlist.0.0.3b072cbdQUKzKG&amp;algo_pvid=11e825da-3f64-4d42-8301-291c9c84c2b9&amp;algo_expid=11e825da-3f64-4d42-8301-291c9c84c2b9-0&amp;btsid=0b8b034c16158733572213753e7017&amp;ws_ab_test=searchweb0_0,searchweb201602_,searchweb201603_&amp;sku_id=65932608580
---------------------------------------
Всем привет, дорогие друзья!
Сегодня у нас в гостях очень редкий зверь MSI DOMINATOR PRO GT72S, который приехал к нам со Ставрополя, где его приговорили к замене дорогостоящего процессора!
В этом выпуске я уделю много времени диагностике, потому что 95 процентов ремонта это и есть правильная диагностика, расскажу все нюансы и поделюсь своим опытом, а в конце ждёт неожиданный финал, поэтому досматривайте это видео до конца!
Приятного просмотра!
---------------------------------------
Музыка из видео, находится тут : https://www.epidemicsound.com/referral/p88hcr/
ES_Asteroid One - Czar Donic
ES_Chasing Cars - Skrya
ES_Chromatic People - Max Anson
ES_Detective Gang - Trailer Worx
ES_Find the Location - Alan Carlson-Green
ES_Mischievous Operations - Alfie-Jay Winters
ES_Night Victim - Alan Carlson-Green
ES_Purist - Ballpoint
ES_Springbreak (Instrumental Version) - Ooyy
ES_Time to Face Your Fears - Matt Large
ES_With Closed Eyes - Jon Sumner
Подпишись на наш канал: https://www.youtube.com/notebook-31/?sub_confirmation=1
---------------------------------------
Узнайте актуальную информацию посетив наш сайт: http://notebook-31.ru/
ПОДДЕРЖАТЬ АВТОРА:
Карта СБЕРБАНК:
4276-1609-5032-7206
ФИРСОВ В.В. 
-----------------------------------------
Донат с сообщением notebook-31: 
https://www.donationalerts.com/r/notebook31
--------------------------------------------------------------------
НАШИ КОНТАКТЫ или СВЯЗЬ:
INSTAGRAM: https://www.instagram.com/notebook_31/
Наш сайт: http://notebook-31.ru/
Группа ВК: https://vk.com/kompnotebook
--------------------------------------------------------------------
Реклама на канале: firsovlad@gmail.com
#notebook31 #Электроника #РемонтНоутбуков</t>
  </si>
  <si>
    <t>notebook</t>
  </si>
  <si>
    <t>https://www.youtube.com/watch?v=1KJ7Nyxpg-k</t>
  </si>
  <si>
    <t>Не можешь справиться с критикой? Посмотри это видео! | Критика художников</t>
  </si>
  <si>
    <t>['гикси', 'procreate', 'art', 'drawing', 'video', 'speed', 'painting', 'stream', 'draw', 'this', 'again', 'challenge', 'рисование', 'wacom', 'tablet', 'cintiq', '13hd', 'фотошоп', 'photoshop', 'digital', 'фш', 'рисуем', 'портреты', 'portrets', 'character', 'design', 'game', 'copic', 'marker', 'tutoral', 'как', 'рисовать', 'научиться', 'дизайн', 'персонажей', 'спидпеинт', 'быстрый', 'процесс', 'рисования', 'крита', 'сай', 'критика художников', 'художник и критика', 'как воспринимать критику', 'советы для художников', 'artist critique', 'арт критика', 'как реагировать на хейт']</t>
  </si>
  <si>
    <t>Выбирай свое будущее вместе с онлайн-школой дизайна Contented. Кликай: https://clc.am/veFvnw
Cкидка 55% на все профессии по промокоду GEEXY до 18 марта🔥
Недорогая реклама: https://vk.com/topic-132655421_37016981
-ˏˋlinksˎˊ˗ 
Сотрудничество: rinageexy@mail.ru
ДОНАТ: http://www.donationalerts.ru/r/geexy 
моя партнерка: https://yoola.app/r/6115825327888
\ Instagram
https://www.instagram.com/geexy.png/?hl=ru
https://www.instagram.com/rina.mp3/?hl=en
https://www.instagram.com/geexy.pr/?hl=en
\ VK
https://vk.com/geexy
https://vk.com/crmadness
https://vk.com/id34161644
\ YT (games) 
https://www.youtube.com/channel/UC_4bhV1gbT1T68NNytAbHCg
\Twitch
https://www.twitch.tv/geexy_chan
🌹 Discord https://discord.gg/Kn873Zu
♡ ⊹  ⋆  Спасибо за просмотр! ⊹  ⋆ ♡</t>
  </si>
  <si>
    <t>GEEXY</t>
  </si>
  <si>
    <t>18.03.2021</t>
  </si>
  <si>
    <t>Геноцид армян.</t>
  </si>
  <si>
    <t>34M46S</t>
  </si>
  <si>
    <t>05m21</t>
  </si>
  <si>
    <t>['геноцид армян', 'турция', 'османская империя', 'армения', 'геноцид армян в османской империи', 'младотурки', 'младотурки геноид армян', 'младотурецкая революция', 'младотурки находились у власти', 'турция 19 век', 'турция история', 'турция история государства', 'редрум турция', 'редрум армения', 'редрум история', 'редрум', 'redroom', 'red room', 'redroom турция', 'red room турция', 'redroom османская империя', 'история']</t>
  </si>
  <si>
    <t>https://clc.am/fWnB9w - Полный курс по Data Science от Skillfactory
Ваш прямой Путь в IT
-45% по промокоду Redroom
Геноцид армян в Османской империи - один из страшнейших эпизодов истории 20-го века. Трагедия, произошедшая во время бушевавшей Первой Мировой войны до сих пор отрицается официальными лицами Турции и некоторыми другими странами, однако главным вопросом для историков остается преимущественно роль Высокой Порты в этих событиях. Сегодня мы поговорим о корнях напряженных турецко-армянских взаимоотношений, о том, как в 19-м веке прорастали различные формы национализма, как традиционный уклад государства Османов сталкивался с реформацией и модернизацией и вспомним истоки младотурецкой революции. Надеемся, что этот ролик поможет разобраться как в отдельно-взятом историческом процессе, так и в некоторых особенностях отношений между сегодняшними Турцией и Арменией. Команда Redroom желает вам приятного просмотра. 
Ссылки:
Телеграм-канал с текстами: https://t.me/redroomtext​
Телеграм-канал Высокой Порты - https://t.me/sublimeporte
Инстаграм Егора - https://www.instagram.com/egor_redroom/
Patreon для поддержки канала - https://www.patreon.com/redroomlimb
Следить за роликами в вк - https://vk.com/redroom_video
Купить мерч - https://mamcupy.com/catalog/redroom/​​
Ведущий: Егор Зырянов
Сценарий: Егор Зырянов, Евгений Каланский
Режиссер монтажа, оператор, художник анимации - Алёна Пашко
Монтаж: Илья Карамзинский
Дизайн и анимация персонажей - Юлия Солуданова 
Фирменные треки: Александр Zender (http://alexzender.tilda.ws/​​)</t>
  </si>
  <si>
    <t>https://www.youtube.com/watch?v=YL8RapSYJoM</t>
  </si>
  <si>
    <t>Что если черная дыра исчезнет из центра галактики?</t>
  </si>
  <si>
    <t>18M46S</t>
  </si>
  <si>
    <t>['Космос', 'научпоп', 'вселенная', 'наука', 'астрономия', 'космос просто', 'space', 'science', 'astronomy', 'universe', 'cosmos', 'видео о космосе', 'что если', 'what if', 'черная дыра', 'сверхмассивная черная дыра', 'стрелец а*', 'стрелец а', 'спиральная галактика', 'темная материя', 'шаровое скопление', 'солнце', 'движение солнца', 'эволюция галактик', 'галактика без черных дыр', 'm33', 'галактика треугольника']</t>
  </si>
  <si>
    <t>Научись писать сайты и приложения на Python в SkillFactory: https://clc.am/bvEZXw
Скидка 45% по промокоду КОСМОС до 31.03.2021
В этом выпуске рассмотрим гипотетический сценарий исчезновения черной дыры из центра Млечного Пути. Поговорим о том, как на самом деле черные дыры влияют на звезды в галактиках и на эволюцию галактик, о том, как звезды в галактиках двигаются, и о том, существуют ли крупные галактики без центральных сверхмассивных черных дыр.
По вопросам рекламы и сотрудничества prostokosmos@avtormedia.ru
Мой инстаграм: https://www.instagram.com/cosmos.prosto/
Телеграм канал Космос Просто: https://t.me/cosmosprosto
ВК Космос Просто: https://vk.com/cosmosprosto
Поддержать проект “Космос просто”:
Patreon: https://www.patreon.com/cosmosprosto
Яндекс Деньги: https://money.yandex.ru/to/41001280047003
Donation Alerts: http://www.donationalerts.ru/r/endgvard
Paypal: https://www.paypal.me/cosmosprosto
Мой выпуск о темной материи:
https://www.youtube.com/watch?v=Um5JUM9ZRmc
Мой выпуск о происхождении черных дыр:
https://www.youtube.com/watch?v=dAK8-9_zv6U
Мой выпуск о спиральной структуре галактик:
https://www.youtube.com/watch?v=y2DQqgUaIZ4
Мой выпуск о шаровых скоплениях:
https://www.youtube.com/watch?v=k0fYdpagazo
Источники: 
Доля массы Солнца в Солнечной системе
https://solarsystem.nasa.gov/solar-system/sun/overview/
Масса млечного пути
https://phys.org/news/2019-12-mass-milky-billion-sun.html#:~:text=Prior%20research%20has%20led%20to,sun%2C%20or%203.9%20tredecillion%20pounds.
https://www.nasa.gov/feature/goddard/2019/what-does-the-milky-way-weigh-hubble-and-gaia-investigate
Масса сверхмассивной черной дыры в центре галактики:
https://arxiv.org/pdf/1904.05721.pdf
Орбита Солнца
https://astronomy.com/magazine/ask-astro/2020/07/in-which-direction-does-the-sun-move-through-the-milky-way
S-звезды
https://www.eso.org/public/france/news/eso0846/?lang
Шаровые скопления:
https://astronomy.com/magazine/ask-astro/2018/01/celestial-motion
Что будет если чд исчезнет.
https://wtamu.edu/~cbaird/sq/2014/03/07/why-does-everything-in-our-galaxy-orbit-the-supermassive-black-hole-at-the-center/
Черные дыры в центрах галактик:
https://esahubble.org/news/heic0002/
https://astronomy.swin.edu.au/cosmos/s/supermassive+black+hole
Местная группа
https://earthsky.org/astronomy-essentials/galaxy-universe-location
M33
https://www.nasa.gov/feature/goddard/2019/messier-33-the-triangulum-galaxy
https://earthsky.org/clusters-nebulae-galaxies/triangulum-galaxy-m33-a-binocular-challenge
Скорости звезд
https://sites.ualberta.ca/~pogosyan/teaching/ASTRO_122/lect24/lecture24.html
https://www.nature.com/articles/d41586-018-05825-3
Есть ли галактики без черных дыр?
https://phys.org/news/2007-05-galaxies-black-holes-uncommon.html
https://arxiv.org/pdf/astro-ph/0107135.pdf
https://cds.cern.ch/record/509822/files/0107359.pdf
Как черные дыры влияют на галактики
https://astronomy.com/news/2019/10/galaxy-and-black-hole-growth
https://academic.oup.com/mnras/article/489/1/802/5553985
https://arxiv.org/pdf/1403.4620.pdf
https://academic.oup.com/mnras/article/493/2/1888/5740724
https://www.forbes.com/sites/quora/2016/05/03/how-do-black-holes-affect-the-evolution-of-galaxies/?sh=5d8a3a6e1efd
https://arxiv.org/pdf/0907.1608.pdf</t>
  </si>
  <si>
    <t>КОСМОС</t>
  </si>
  <si>
    <t>https://www.youtube.com/watch?v=eRcEkiPdCgc</t>
  </si>
  <si>
    <t>Провал Linux компании. Суд, комиксы, банкротство. Mageia 8 и OpenMandriva 4.2. Диски из шкафа</t>
  </si>
  <si>
    <t>15M32S</t>
  </si>
  <si>
    <t>00m12</t>
  </si>
  <si>
    <t>['linux', 'линукс', 'mageia linux', 'openmandriva', 'openmandriva lx', 'madnrake', 'mandriva', 'история linux', 'суд linux', 'kde 1', 'диски linux', 'дистрибутивы']</t>
  </si>
  <si>
    <t>Стань системным администратором в SkillFactory: https://clc.am/EyVGRg
Скидка 45% по промокоду Pingvinus (до 31.03.2021)
В этом видео я расскажу историю легендартного дистрибутива Mandrake Linux. История популярного дистрибутива, который имел печальную судьбу. Мы рассмотрим новые релизы его последователей OpenMandriva Lx 4.2 и Mageia 8. А также поговрим о проблемах и плохом позиционировании...
00:00 Новости из мира Linux и IT. Стань профессионалом.
01:31 История легендарного дистрибутива Mandrake Linux. Диски из шкафа.
02:49 На MandrakeSoft подали в суд. Комиксы и Linux. Результаты суда.
04:48 Увольнение основателя дистрибутива Mandrake. Последний релиз Mandirva.
05:42 Что произошло после закрытия Mandriva.
06:00 Появление OpenMandriva Lx.
06:23 Дистрибутив Rosa Linux от российской компании. OpenMandriva форк Rosa Linux?
07:12 Новый релиз OpenMandriva Lx 4.2. Что нового.
09:04 Проблемы дистрибутива OpenMandriva. Почему непопулярен? Мое мнение.
11:09 Дистрибутив Mageia 8. История и назначение. Интересная установка.
11:58 Интересная особенность Mageia 8.
12:43 Внешний вид и Устаревшие утилиты.
13:07 Что нового в релизе Mageia 8.
14:18 Есть ли недостатки? Он немного другой...
-=-=-
ПОДДЕРЖАТЬ:
Поддержать создание видео: https://pingvinus.ru/about/donate
Наш Телеграм: https://t.me/pingvinus_ru
-=-=-
ЕЩЕ ВИДЕО:
Как Linux полетел на Марс. Марсоход Perseverance. PinePhone закрывается? Как вас отслеживают
https://youtu.be/gT8E5LavKc0
KDE Plasma 5.21 - Обгоняет всех. Программа Трансформер. LibreOffice платный? Ubuntu. Быстрый браузер
https://youtu.be/6dkwA28Cn58
Обзор AlpineLinux
https://youtu.be/VffFuW6yzRk
-=-=-
Рейтинг дистрибутивов Linux:
https://pingvinus.ru/distributions/top
Linux, новости, игры и программы, дистрибутивы и многое другое: 
https://pingvinus.ru</t>
  </si>
  <si>
    <t>Смарт Кольцо Apple для VR, Революционные прозрачные дисплеи, Технотрек Илона Маска и другие новости</t>
  </si>
  <si>
    <t>10M15S</t>
  </si>
  <si>
    <t>['кикобзор', 'кик', 'обзор', 'kik', 'obzor', 'kikobzor', 'новости', 'дайджест', 'техника', 'наука', 'смартфон', 'apple', 'samsung', 'xiaomi', 'google', 'android', 'ios', 'tesla', 'elon', 'musk', 'техноновости', 'apple ring', 'iring', 'кольцо apple', 'apple vr', 'apple ar', 'очки эппл', 'гарнитура apple', 'илон маск']</t>
  </si>
  <si>
    <t>🔥https://clc.am/3VlPFg Курс Системный Аналитик PRO, а также курсы по product- и project-менеджменту, для hr-ов, финансовых менеджеров, руководителей и владельцев бизнеса в Product Live. Много практики, сильные эксперты, реальные проекты в портфолио и помощь с карьерным ростом! Cкидка 45% по промокоду Кик Обзор до 31.03
00:00 - Интро
00:30 - Полезная реклама
01:18 - VR Контроллеры Apple
02:16 - Новый тип прозрачных дисплеев
03:07 - Роботы продолжают эволюционировать
03:53 - Очередной конкурент Тесла
05:10 - Тест-драйв Lucid Motors
05:55 - 3D напечатанные домы
07:06 - Дрон для спецназа
08:33 - Лазерные выстрелы на Марсе
09:14 - Техно от Илона Маска
Инстаграм: https://www.instagram.com/kikobzor
Телега с быстрыми новостями: https://t.me/kikobzor
Реклама и сотрудничество: info@kikobzor.com
#Apple #VR #iRing</t>
  </si>
  <si>
    <t>https://www.youtube.com/watch?v=UzUwIbqE6pE</t>
  </si>
  <si>
    <t>Притворился джуниор/трейни и ищу первую работу.</t>
  </si>
  <si>
    <t>['it на диване', 'программирование с нуля', 'программирование', 'айти на диване', 'ит на диване', 'как стать программистом', 'программирование для начинающих', 'ит', 'с чего начать', 'с чего наччать в ит', 'ит с чего начать', 'ит сфера', 'карьера программиста', 'ищу первую работу', 'притворился джуниором', 'поиск работы программистом', 'притворился трейни', 'как найти работу программистом']</t>
  </si>
  <si>
    <t>Я сделал вид что у меня совсем нет опыта, обновил соц сети и приступил к поиску своей первой работы джуниор/трейни программистом!
Музыка для своих роликов беру тут https://www.epidemicsound.com/referral/zuq2iu/ 
зарегистрировавшись по этой ссылке Вы получите месяц в подарок и поддержите мой канал.
Очень часто слышу что первую работу в IT найти очень тяжело, особенно если Вам 30+,  такие джуниоры никому не нужны. Так ли это на самом деле? 
В этом видео на личном примере покажу как я ищу свою первую работу.  
Наш диванный Telegram канал - https://t.me/it_na_divane_channel (буду постить нужное и интересное 😉, ребят поддержите подпиской)
Наш чат, где можно задавать вопросы - https://t.me/it_na_divane</t>
  </si>
  <si>
    <t>https://www.youtube.com/watch?v=GLysBKk89WM</t>
  </si>
  <si>
    <t>Маленький и уютный домик своими руками/Обзор дома и РумТур по каркасному мини-дому/Tiny house</t>
  </si>
  <si>
    <t>22M11S</t>
  </si>
  <si>
    <t>['мини дом', 'микродом', 'tinyhouse', 'румтур', 'мини дом цена', 'проекты мини домов', 'жизнь других', 'мини дома недорого', 'сделать мини дом своими руками', 'проект мини-дома', 'садовый дом своими руками', 'дачный дом своими руками', 'каркасный мини дом', 'каркасный мини дом своими руками', 'modern and functional house', 'как сделать минидом', 'территория дома', 'квартира11кв.м.', 'мини-дом', 'маленький дом', 'tiny house', 'дача', 'компактный дом', 'современный дом', 'финский дом', 'проекты финских домов', 'ikea', 'как построить дом']</t>
  </si>
  <si>
    <t>https://clc.am/usLYDA Кликай!
Скидка 45% на профессию Дизайнер интерьера  по промокоду Территория Дома до 25.03
В будущее вместе с онлайн-школой дизайна Contented.
---------------------------------------------------------------------------- 
В этом видео вы увидите обзор маленького и уютного дома, который Максим со своей семьей построили сами, своими руками. У дома минималистичная внешняя отделка и уютный интерьер.  Дом находится в поселке Соловьёвка Ленинградской области. 
Планировка дома достаточно удобная при такой небольшой площади. Всего на 30 м2 разместилась кухня-гостиная -15 м2, с/узел с душевой кабиной - 3 м2 и спальня - 11,5 м2.
Такой домик подойдет для небольшой семьи, для дачи или для сдачи в аренду, как в случае с этим домом. Максим построил его для сдачи в аренду и этот дом также можно забронировать на http://www.booking.com/Share-TUzHE3   или здесь https://www.airbnb.ru/rooms/47244131
Практически вся мебель, декор и предметы интерьера в доме также сделаны своими руками по эскизам супруги Максима - https://www.instagram.com/wood_art.spb/
---------------------------------------------------------------------------- 
Если вы построили интересный и современный дом и хотите принять участие в съемках для моего канала, напишите мне на почту adterritoriyadoma@yandex.ru и приложите фотографии дома.
► Моя страница во ВКонтакте - https://vk.com/id10867828
► Мой инстаграм - https://www.instagram.com/ivanvideohouse/
---------------------------------------------------------------------------- 
Подписывайтесь на канал! Будет интересно ! 
Чтобы выбрать интересующую тему ,перейдите в раздел плейлисты на канале https://goo.gl/JaafCc
#минидом  #tinyhouse  #микродом  #каркасныйдом   #модульныйдом   #modernhouse #маленькийдомик</t>
  </si>
  <si>
    <t>25.03.2021</t>
  </si>
  <si>
    <t>https://www.youtube.com/watch?v=dlssn3pIwNM</t>
  </si>
  <si>
    <t>Необычные привычки японцев. Культура работы в Японии</t>
  </si>
  <si>
    <t>['япония', 'японцы', 'японка', 'японский язык', 'жизнь в японии', 'работа в японии', 'учеба в японии', 'инемури', 'японская культура', 'торичан', 'тори чан']</t>
  </si>
  <si>
    <t>Культура работы в Японии. Как работают японцы. Инемури
https://clc.am/NUAIlw кликай! Скидка 45% на профессии до 25 марта по промокоду Tori 🔥
Выбирай свое будущее вместе с онлайн-школой дизайна Contented!
●Мои каналы
Tori&amp;Izumi : http://bit.ly/30dH3i3  Парный канал с моим мужем Изуми
Tori's House : https://bit.ly/2uvTSbH  Атмосфера Японии без слов
Tori&amp;Izumi Game : http://bit.ly/37R3Bb8 Играем в японские игры
●Где нас найти
Тори Instagram : https://bit.ly/2tFBXig
Изуми instagram : https://www.instagram.com/izumi_pj/</t>
  </si>
  <si>
    <t>Tori</t>
  </si>
  <si>
    <t>Алена Долецкая: я, к сожалению, не люблю дешевое</t>
  </si>
  <si>
    <t>1H20M43S</t>
  </si>
  <si>
    <t>10m21</t>
  </si>
  <si>
    <t>['Алена Долецкая', 'Долецкая', 'Дмитрий Быков', 'Быков', 'ЖЗЛ', 'ЖЗЛ с Дмитрием Быковым', 'не жизнь а сказка', 'лекторий прямая речь']</t>
  </si>
  <si>
    <t>🔥 https://clc.am/fFlanA Курс «Системный аналитик PRO», а также курсы по product- и project-менеджменту, для hr-ов, финансовых менеджеров, руководителей и владельцев бизнеса в Product Live.
Много практики, сильные эксперты, реальные проекты в портфолио и помощь с карьерным ростом!
Cкидка 45% по промокоду ЖЗЛ до 31.03.
Искать авиабилеты на «Авиасейлс»: https://i.avs.io/fip8fj
Гость нового выпуска моей программы ЖЗЛ Алена Долецкая – главный редактор нескольких модных изданий. Вы ведь знаете, что меня трудно заподозрить в интересе к моде и особенно в пристрастии к слишком хорошему стилю. Поэтому я с Долецкой много спорил. Считаю, что гению, например, следить за модой необязательно...
Таких, как Алена Долецкая, называют иконой стиля. Хотя это выражение давно себя скомпрометировало, к Долецкой «икона стиля» очень подходит. Она действительно понимает, что такое хороший вкус, как надо выглядеть, чтобы не отставать от моды, но и не слишком за ней поспешать. Конечно, Алена – персонаж светской хроники и знает все правила и условности этого мира: дружба, приличия, секс, карьера. 
Но самое удивительное, что общение с Аленой и даже эти наши споры заряжают колоссально хорошим настроением. А это очень большой дефицит в наше время. Видимо, когда смотришь на что-нибудь красивое и умное, как-то сам становишься немножечко лучше. Смотрите программу — и вы это почувствуете, я вам обещаю.
Таймкоды: 
00:00 я, к сожалению, не люблю дешевое
01:10 о местах, где приятно пить и есть
05:08 когда сбудется пророчество Соловьева о панмонголизме
07:59 грозит ли вырождение старой милой Европе
10:21 реклама Product Live
12:31 про Россию: страна переживает эксцесс или стремится к норме?
16:41 вопрос от «Авиасейлс»: если не в России, то где?
19:03 про Италию
21:33 реклама «Авиасейлс»
21:38 о римских папах в жизни и в кино
27:34 какой была советская элита, которая лучше элит «до» и «после»
29:55 о проекте «Советский Союз», современности и Дзержинском
37:14 про 90-е годы, когда Долецкая стала абсолютной звездой
41:35 почему никто из русских модных деятелей не сравнится с Коко Шанель
43:39 как одеваться просто, чтобы было очень непросто
47:34 о дорогой лаконичной Фиби Фило и недорогой демократичной Uniqlo
51:19 о тех, кто боится быть сексуальным
53:45 про онлайн и офлайн: когда наступит баланс?                
56:14 какая теперь в России светская жизнь
58:33 прогноз от Сергея Гуриева: будет лучше или хуже
01:01:05 о спартанском воспитании и деревянных людях
0:02:43 легко ли красивым женщинам делать карьеру
01:04:05 естественная красота или женские хитрости?
01:07:34 о браке: реабилитация секса и эротики
01:11:58 о ревности, любви и животных страстях
#АленаДолецкая #ДмитрийБыков #ЖЗЛсДмитриемБыковым</t>
  </si>
  <si>
    <t>https://www.youtube.com/watch?v=evzT57XR0_M</t>
  </si>
  <si>
    <t>История германского язычества. часть 7. Бальдр, Осирис, Христос?</t>
  </si>
  <si>
    <t>53M54S</t>
  </si>
  <si>
    <t>Научись этичному хакингу в SkillFactory: https://clc.am/f3NfXg
Скидка 45% по промокоду КЛИМ (до 31.03.2021)
Аудиоверсия - https://mcdn.podbean.com/mf/web/6rxj2y/istoria-religii-07.mp3
Все выпуски серии - https://youtube.com/playlist?list=PLUuqyGc-1E3qeTXX_BsPhZfpO5XKsnf35
Мы в соц. сетях:
Telegram https://t.me/uzhukova
Вконтакте: https://vk.com/uzhukoffa
Twitter: https://twitter.com/Klim_Zhukoff
Instagram: https://www.instagram.com/klimzhukoff/
Facebook: https://www.facebook.com/groups/uzhukoffa/</t>
  </si>
  <si>
    <t>КЛИМ</t>
  </si>
  <si>
    <t>https://www.youtube.com/watch?v=WW-5HQQc7Rw</t>
  </si>
  <si>
    <t>Что будет, ЕСЛИ вы КУПИТЕ Volvo С ПРОБЕГОМ?</t>
  </si>
  <si>
    <t>22M57S</t>
  </si>
  <si>
    <t>['Асафьев', 'Стас', 'Автопрагмат', 'Автоподбор', 'Выездная диагностика', 'Обзор авто', 'Бу авто', 'Авторынок', 'с пробегом', 'Вольво', 'Volvo', 'Джили', 'Geely', 'безопасность', 'XC90', 'китайские авто', 'Дизель', 'D5', 'T5', 'T6', 'кроссовер', 'внедорожник', 'Авто для семьи', 'что купить', 'премиум', 'безопасные авто', 'городской']</t>
  </si>
  <si>
    <t>Выбери свою IT-профессию в SkillFactory https://clc.am/k-LoTQ 
Скидка на все курсы на сайте 45% по промокоду АСАФЬЕВ до 31.03.2021
______
Мой инстаграм — https://www.instagram.com/asafevstas/
______
Предложить авто на обзор — https://forms.gle/ffDAsTSahBjR3Koy9 
______
«Автопрагмат» — поможем быстро и безопасно подобрать автомобиль с пробегом. https://vk.cc/aav6Jv
______
Автоподбор в Москве и Московской области:
Тел. +7(495)120-17-38
Email: asafev.zakaz@mail.ru
Автоподбор в Санкт-Петербурге и области
Тел. +7(960)239-26-27
VK — http://vk.com/id4076586
______
Компания «Автопрагмат» осуществляет полный спектр услуг по автоподбору: выездная диагностика, специалист на день, подбор авто под ключ. 
Предоставляем юридическую гарантию и берем на себя полное сопровождение клиента на всех этапах подбора. 
Диагностика при автоподборе включает в себя:
Проверку автомобиля на юридическую чистоту по всем доступным базам;
Подтверждение сервисной истории автомобиля;
Проверку кузова и ЛКП на предмет дефектов и качество ремонта;
Проверку всех маркировок и VIN-номеров;
Проверку комплектности автомобиля; 
Компьютерную диагностику, включающую в себя проверку пробега, КПП/ДВС/SRS и общий компьютерный опрос всех ЭБУ. 
Тест-драйв рассматриваемого автомобиля для выявления отклонений в работе рулевого управления, КПП/ДВС, подвески
Анализ обоснованности стоимости автомобиля
Связаться с нами:
Паблик ВК: https://vk.cc/aav6Jv
Инстаграм: https://www.instagram.com/autopragmat/
Сайт: http://www.autopragmat.ru
________
Асафьев Стас в социальных сетях:
VK: https://vk.com/stasasafyev
Instagram: https://www.instagram.com/asafevstas/
ПО ВОПРОСАМ РАЗМЕЩЕНИЯ РЕКЛАМЫ — reklama@autopragmat.ru</t>
  </si>
  <si>
    <t>https://www.youtube.com/watch?v=aknMqIZ0d4o</t>
  </si>
  <si>
    <t>Треш обзор сериала Топи Дмитрия Глуховского [В Пекло]</t>
  </si>
  <si>
    <t>13M54S</t>
  </si>
  <si>
    <t>['треш', 'треш обзор', 'обзор фильма', 'критика', 'треш обзор фильма', 'наше кино', 'краткое содержание', 'кинообзор', 'краткий пересказ', 'трешобзор', 'кинокритика', 'обзор на плохое', 'трэш обзор', 'мефисто', 'обзор на фильм', 'обзор', 'юмор', 'черный юмор', 'в пекло', 'обзор сериала', 'киногрехи', 'разбор фильма', 'скрытый смысл', 'мнение', 'все грехи фильма', 'сериал топи', 'топи сериал', 'глуховский', 'дмитрий глуховский', 'смысл фильма', 'ужасы', 'топи обзор', 'иван янковский', 'топи глуховский', 'мистический сериал', 'ужасы 2021', 'что посмотреть']</t>
  </si>
  <si>
    <t>🔥https://clc.am/meSheg - Профессия Data Scientist -55% 
по промокоду Мефисто до 10.04
Описание (+Тайм код):
Треш обзор сериала Топи от КиноПоиск HD [В Пекло]
00:00 - Вступление 
00:36 - Лучшее интро во вселенной!
00:51 - Начало трэш обзора 
Руслан Сабельгера - https://www.instagram.com/sabelgera/?hl=ru
По рекламе - mefisto.nu@gmail.com
Телега- https://t.me/Mefisto_Studio​
Инстаграм - https://www.instagram.com/mefisto_immundus/
ТВИТТЕР- https://twitter.com/Mefisto_Studio
МУЗЫКАЛЬНЫЙ КАНАЛ- https://www.youtube.com/channel/UCBqsrZftbZZAfZ_2tHtxtJA
ВКОНТАКТЕ- https://vk.com/mefistostudio
TWITCH - https://www.twitch.tv/mefisto_twitch 
Всем привет , я Мефисто! В новом выпуске "В пекло" треш обзор на Сериал "Топи" - Мистическая утопия Дмитрия Глуховского, которая расскажет о том, как Молодые москвичи бегут от своих проблем в русскую глубинку. Сериал снят режиссёром Владимиром Мирзоевым. 
Что такое рубрика [В пекло] ? Краткий пересказ фильма\сериала , рассуждение о кино , чаще всего это обзор на плохое. Кинокритика там всегда уместна. Многочисленные киноляпы и киногрехи ставят под сомнение профессиональные навыки съемочной команды, актерский каст отыгрывает как дети на утренниках (за редким исключением). 
P.S Осторожно , обзор содержит черный юмор и не преследует цели кого-либо оскорбить , всего лишь критика.
#ужасы_2021 #трэш_обзор #сериал_топи</t>
  </si>
  <si>
    <t>10.04.2021</t>
  </si>
  <si>
    <t>https://www.youtube.com/watch?v=YPG2M7uR48w</t>
  </si>
  <si>
    <t>itGap - Все о мире IT</t>
  </si>
  <si>
    <t>Как стать ПРОГРАММИСТОМ с нуля?</t>
  </si>
  <si>
    <t>['как стать программистом', 'программирование', 'как стать программистом с нуля', 'программирование с нуля', 'программирование для начинающих', 'основы программирования', 'основы программирования для чайников', 'основы программирования для начинающих', 'как стать программистом самостоятельно', 'разработка', 'разработка игр', 'разработка мобильных приложений', 'стать программистом', 'курсы программирования', 'онлайн курсы программирования', 'бесплатные курсы программирования', 'советы программисту', 'для начинающих']</t>
  </si>
  <si>
    <t>Научись писать сайты и приложения на Python в SkillFactory: https://clc.am/32rc1Q 
Скидка 45% по промокоду ITGap  до 15.04.2021
В этом видео я расскажу как стать программистом с нуля. С чего начать и каким стать программистом.
►НАШ САЙТ: https://itgap.ru 
► Наш Telegram: https://t.me/itgap_official
► Наша группа Вконтакте: https://vk.com/public176209611
Таймкоды:
00:00​ | Вступление
00:45​ | Кто такие программисты
и чем они занимаются
02:48​ | Зачем становиться программистом
03:02 | Первый язык программирования
05:27 | Изучение алгоритмов
06:46 | Выбор направления в программировании
09:32 | Свои небольшие проекты
10:14 | Гугл в помощь
11:06 | Работа (стажировка) или стартап
ПОДПИШИТЕСЬ НА КАНАЛ: https://www.youtube.com/channel/UC1OJAB33isTzLjlUQaM12AA?sub_confirmation=1
#программирование #программист #python #разработка</t>
  </si>
  <si>
    <t>15.04.2021</t>
  </si>
  <si>
    <t>https://www.youtube.com/watch?v=Fy5XkuTjoU4</t>
  </si>
  <si>
    <t>Собчак и Скопинский маньяк / Где сейчас Навальный? / Путин вызвал на дебаты Байдена</t>
  </si>
  <si>
    <t>43M49S</t>
  </si>
  <si>
    <t>19m34</t>
  </si>
  <si>
    <t>['Артемий Лебедев', 'Лебедев', 'Артемий', 'Лебедев отвечает на вопросы', 'обзор новостей', 'новости политики', 'новости дизайна', 'дизайн', 'скопинский маньяк', 'интервью с маньяком', 'Ксения СОбчак', 'Собчак интервью', 'Путин', 'Путин и Байден', 'Байден на трапе', 'вакцинация', 'запуск пратон-м', 'Моргенштерн', 'Извержение Ключевской', 'Тихановская']</t>
  </si>
  <si>
    <t>Начните инвестировать с «Альфа-Капитал» https://is.gd/hfX46X
*****
https://clc.am/-NVOsA Профессия Data Scientist в SkillFactory -55% 
по промокоду ТЕМА до 31.03, -50% до 7.04
*****
Таймкоды: 
00:00 Важнейшая новость
12:17 Ксения Собчак сняла фильм о скопинском маньяке. Он впервые дал интервью после освобождения из колонии 
13:39 Эппл согласилась предустанавливать российский софт
14:41 Зарубежные АйТи-компании могут обязать зарегистрироваться в России
16:00 Телеграм разместил облигации на 1 миллиард долларов
16:42 Нетфликс достали люди шарящие пароли 
17:59 Пропавшая с радаров НАТО подлодка ЧФ не прерывала связь с командованием
20:37 Думаете, каковы расходы на помощь при пандемии? Как насчет $43 000 в секунду!?
21:19 Документ Зеро Ковид: «Ищите способы повысить ощущение незащищенности, тревоги и неуверенности!» 
22:42 Чтобы отделаться от вопросов, премьер Таиланда распылил на журналистов санитайзер 
22:54 Джон Магуфули: президент Танзании умер в возрасте 61 года
23:47 Глава ВОЗ призвал нового президента Танзании Сулуху бороться с коронавирусом 
24:14 Во Франции нашли плохо поддающийся выявлению штамм коронавируса
24:39 Полиция Майами-Бич разгоняет толпы отдыхающих
25:44 После возникновения бюджетного дефицита Ватикан обращается к верующим с просьбой о пожертвованиях
26:20 Автомеханик нашел оригинальный способ расширять клиентуру и подвергал опасности участников дорожного движения 
27:03 Ученые хотят отправить на ЛУНУ образцы спермы и яйцеклеток 6,7 миллионов видов с планеты Земля
27:58 Большой тюремный срок за запуск фейерверка в мешке с какашками возле чужого дома 
28:25 Диковинная тварь очнулась от зимней спячки
28:52 В Нижневартовске медведь бегал по улицам за людьми
29:56 Байдена спросили, считает ли он Путина убийцей. «Да», — ответил президент США
30:23 Байден по ошибке назвал Харрис президентом США 
30:40 Байден трижды споткнулся и упал при подъеме на борт номер один
30:59 Владимир Путин предлагает Джо Байдену провести дебаты в прямом эфире 
31:19 Трамп решил создать собственную соцсеть 
32:05 Германия приостановила вакцинацию от КОВИД-19 препаратом АстраЗеника
32:37 Новый вид ориентации 
33:29 Трансгендерная хирургия стала бесплатной для американских солдат
34:05 Дания дала добро на обе линии «Северного потока — 2»
34:16 Украина хочет создать «онлайн-музей российской пропаганды»
34:30 Активисты изуродовали офис Зеленского  
34:59 Тихановская объявила о старте онлайн-голосования о переговорах с властью
35:15 ЦАС подтвердил запрет на использование «Катюши» вместо гимна России на Олимпиаде
35:37 Французский суд признал женщину виновной в разводе из-за нежелания заниматься сексом с мужем
36:57 Чаша с барахолки оказалась произведением искусства династии Мин XV века
37:14 Церковный казначей украл $150 тысяч и спустил их на порно
37:37 В Антарктиде спасаясь от косатки, пингвин запрыгнул в лодку к туристам
38:00 В Исландии проснулся вулкан Фаградальсфьядль
38:25 В девятиэтажке в Химках прогремел взрыв 
38:41 Исследование показало наличие антител к коронавирусу у половины жителей Санкт-Петербурга
38:54 Навальный опубликовал первый пост после перевода в колонию
39:18 Электронные паспорта начнут выдавать в России с декабря 2021 года
39:33 В Госдуму внесли законопроект о конфискации автомобилей у нетрезвых виновников ДТП
40:17 Запуск «Протона-М» не взялась страховать ни одна компания
40:29 Пользователи Яндекса собрали 9,5 миллионов рублей на добрые дела, округляя чеки за поездки на такси
41:41 Альфа-банк взял на работу Моргенштерна
41:56 Пятиклассник из Новочебоксарска спрыгнул с 23 этажа, потому что дал слово пацана
42:27 В Волгоградской области мужчина убил друга из-за спора, как резать сало
43:00 В Петербурге полицейских собак научат находить расчлененные тела разной степени разложения
43:18 Извержение Ключевской сопки на Камчатке
43:29 Эппл засудят за сгоревший в кармане Айфон
*****
Спонсорская подписка: https://www.youtube.com/user/temalebedev/join
*****
Магазинус с нашими штуками и дизайнами: https://store.artlebedev.ru 
*****
Почта для ошибок и замечаний: errata@artlebedev.ru 
***** 
По вопросам рекламы: reklama@tema.ru 
По всем остальным вопросам: tema@tema.ru
Домашняя страница: https://www.tema.ru/ 
Рабочая страница: https://www.artlebedev.ru 
*****
Я социален: 
Бложе мой — https://blog.tema.ru
Телеграм — https://t.me/temablog/
Инстаграм — http://instagram.com/temalebedev/ 
Фейсбук — https://www.facebook.com/temalebedev
*****
Опасайтесь мошенников! Они соблазняют привлекательными предложениями, дополняя текст фразами типа "адрес с которого я пишу можешь сверить под любым видео на моем канале" или "на данное письмо отвечать не нужно!". Вся официальная переписка ведется ТОЛЬКО с адресов @tema.ru или @artlebedev.ru, платежи НИКОГДА НЕ ПРИНИМАЮТСЯ на частные карты банков</t>
  </si>
  <si>
    <t>Нефть снова падает. Когда Tesla по $3000 и биткоин по $300 000? / Новости рынков</t>
  </si>
  <si>
    <t>['финансовые новости', 'новости рынков', 'новости финансов', 'инвестиции', 'фондовый рынок', 'биржа', 'рынок капитала', 'инвестирование', 'нефть', 'цена на нефть', 'нефть brent', 'microsoft', 'discord', 'билл гейтс', 'кэти вуд', 'ark invest', 'tesla', 'тесла', 'илон маск', 'акции tesla', 'биткоин', 'bitcoin', 'криптовалюта', 'рост биткоина', 'купить биткоин', 'центробанк', 'цб рф', 'банк россии', 'эльвира набиуллина', 'сергей швецов', 'квалифицированный инвестор', 'куда вложить деньги', 'какие акции купить', 'investfuture', 'кира юхтенко', 'инвест фьюче']</t>
  </si>
  <si>
    <t>Профессия «Аналитик данных» в SkillFactory: https://clc.am/FLKysQ
50% скидки на обучение по промокоду Invest Future  (до 1.04.2021)
Нефть продолжает свое снижение на фоне продления карантинов в Европе и низких темпов вакцинации. ФРС убеждает всех (и себя), что не боится всплеска инфляции и знает, как ее обуздать. Фонд Ark Invest Кэти Вуд допустил рост акций Tesla до $3 000 (а то и выше), а основатель биржи BTCC - рост биткоина до $300 тыс. Обсуждаем эти и другие финансовые новости и прогнозы в дайджесте новостей InvestFuture!
Экономика и инвестиции - последние новости на сайте InvestFuture: https://investfuture.ru/
Таймкоды из видео:
00:00 Нефть продолжает снижение
01:37 ФРС не боится инфляции
04:32 Microsoft думает о покупке Discord
07:14 Кэти Вуд ждет Tesla по $3000
09:57 Биткоин по $300 тыс?
11:42 ЦБ защитит неопытных инвесторов
14:51 20% сбережений россиян - на бирже
Контакты:
Телеграм-канал "InvestFuture": https://t.me/investfuture (@InvestFuture)
Телеграм-канал "IF Stocks": https://t.me/if_stocks (@if_stocks)
Мы ВК - https://clck.ru/G8yn4
Мы в Facebook - https://clck.ru/G8yn8
Кира Юхтенко в инстаграм - https://clck.ru/G8ynM
Сотрудничество: info@investfuture.ru
Реклама: adv@investfuture.ru
Подписаться на канал - https://goo.gl/qTRmG8
Поддержать канал: https://clck.ru/MFJmX
Полезные видео:
1) С чего начать инвестиции: https://youtu.be/XKkJ0sCOw44
2) Что такое ИИС: https://youtu.be/2nufZlCRTMU
3) Что такое ОФЗ: https://youtu.be/MEXrTXtQQ-E
4) Что такое ETF: https://youtu.be/FuBdDzvweDc
5) Чем опасны кредиты: https://youtu.be/cQhSRQI5p60
6) Топ-20 книг по финансам: https://youtu.be/sazgUfgNESQ</t>
  </si>
  <si>
    <t>https://www.youtube.com/watch?v=oXxifcSrYIE</t>
  </si>
  <si>
    <t>Русские норм!</t>
  </si>
  <si>
    <t>Микита Микадо о беларусах в Долине, протестах и бизнесе без бумажек</t>
  </si>
  <si>
    <t>1H26M41S</t>
  </si>
  <si>
    <t>['русские норм', 'осетинская', 'the bell', 'бизнес', 'экономика', 'Елизавета Осетинская', 'беларусь', 'живе білорусь', 'живе беларусь', 'микита микадо', 'pandadoc', 'микадо', 'panda doc', 'силиконовая долина', 'дудь', 'вдудь', 'кремниевая долина', 'айтишники', 'айти', 'IT', 'беларусы', 'беларусские айтишники', 'парк высоких технологий', 'минск', 'день воли', 'фильм про долину', 'work and travel', 'лукашенко', 'нехта', 'nexta', 'интервью']</t>
  </si>
  <si>
    <t>Описание: 
https://clc.am/HEe2Bw - Полный Курс по Data Scienсe в Skillfactory
Ваш прямой Путь в IT
-55% по промокоду Русские Норм до 10.04.
Ищите сотрудников для своего бизнеса на Авито Работе — https://cutt.ly/CxR0Jjz
В августе 2020 года в разгар гражданских протестов белорусский предприниматель Микита Микадо, сооснователь сервиса PandaDoc, предложил сотрудниками белорусской милиции и ОМОНа финансовую помощь за отказ выполнять приказы властей и применять силу к мирному населению. В ответ белорусские власти обвинили PandaDoc в хищении бюджетных средств, а четырех сотрудников стартапа арестовали, — один из них, Виктор Кувшинов, все еще находится под стражей. 
Микадо начал предпринимательский путь с торговли б/у-шными телефонами, а в итоге основал и вырастил крупную IT-компанию, оценка которой за восемь лет увеличилась в шестьдесят раз. Аналитики оценивают ее стоимость в более полмиллиарда долларов. 
В 2020 году помимо управленческих вызовов, с которыми привык иметь дело каждый предприниматель, Микита столкнулся с моральной дилеммой: как помочь соотечественникам в Беларуси в тот момент, когда страна фактически оказалась на грани гражданской войны?  Что важнее: свобода друзей и коллег или борьба за свободу страны? Можно ли совмещать свои политические убеждения и построение бизнеса? Как быть предпринимателям, которые оказываются между молотом и наковальней? Мы поговорили с Микитой о создании и развитии PandaDoc, о белорусском IT-чуде, в том числе о том, почему в Силиконовой Долине так много выходцев из Беларуси. 
Таймкоды
00:00 — Как Микита Микадо заработал первые деньги и поехал в Америку 
04:04 — Первые шаги в Америке в качестве предпринимателя 
05:55 — Знакомство с Сергеем Борисюком и игра в рок-группе на басу
10:11 — Как возникла идея для PandaDoc 
17:00 — На что пошли первые инвестиции в стартап 
21:50 — Сколько сейчас клиентов у PandaDoc и сколько денег они приносят 
26:30 — PandaDoc от коронавируса выиграла или наоборот? 
32:15 — В чем конкурентное преимущество PandaDoc перед DocuSign 
36:15 — Почему там много стартапов в Долине основали выходцы из СНГ? 
42:02 — Почему Микадо решил ехать именно в США 
47:32 — Как Микита узнал о том, что произошло в Беларуси после президентских выборов 
52:22 — Задержание сотрудников PandaDoc белорусскими властями 
57:40 — Инициатива Protect Belarus 
01:02:50 — Почему PandaDoc открыла новый офис в Украине 
01:10:00 — Прогрессивное налогообложение — зло или благо? 
01:17:12 — Что делает человека счастливым 
Подписывайтесь на нас в социальных сетях:
Instagram: https://www.instagram.com/thebell_io/
Twitter: https://twitter.com/ru_thebell
Facebook: https://www.facebook.com/TheBell.io
ВКонтакте: https://vk.com/thebell_io
Telegram: https://t.me/thebell_io
Читайте текстовую версию на сайте The Bell: 
https://thebell.io/
Подпишитесь на канал, чтобы смотреть новые выпуски первыми: 
https://www.youtube.com/c/RussiansAreOkay?sub_confirmation=1
Трек: Tim Whitelaw</t>
  </si>
  <si>
    <t>История Японии за 10 минут. Жизнь древнейшей монархии!</t>
  </si>
  <si>
    <t>['Что если', 'Что если бы вы стали', 'На один день', 'Жизнь Самурая', 'Жизнь ниндзя', 'Жизнь ронина', 'Другая История', 'История', 'Что если бы вы стали Ронин', 'История Японии', 'За 10 минут', 'История за 10 минут', 'Япония']</t>
  </si>
  <si>
    <t>Профессия «Аналитик данных» в SkillFactory: https://clc.am/vzyMBA
55% скидки на обучение по промокоду Другая История  до 1.04.2021, -45% до 15.04
Дополнительная информация, источники и просто хорошее чтение:
Отличная краткая история Японии в 20 опорных пунктах от Арзамас - https://arzamas.academy/materials/724
Краткая история в англоязычных источниках - https://www.thoughtco.com/japan-facts-and-history-195581#:~:text=Japan%20was%20settled%20about%2035%2C000,culture%20called%20the%20Jomon%20developed.&amp;text=The%20first%20era%20of%20recorded,large%20burial%20mounds%20or%20tumuli.
Со взятыми за основу японскими данными - https://www.japanistry.com/a-brief-history-of-japan/
Наш ролик о самурае - https://www.youtube.com/watch?v=ODO8z7RXeHM&amp;t=35s
Наш ролик о ронине - https://www.youtube.com/watch?v=piEgexIzvtY&amp;t=1s
Наш ролик о ниндзя - https://www.youtube.com/watch?v=X0TTR4i78OM&amp;t=72s</t>
  </si>
  <si>
    <t>https://www.youtube.com/watch?v=ybcXITY7f0o</t>
  </si>
  <si>
    <t>Джастин Кан о продаже Твич за миллиард долларов, переезде из Кремниевой долины и мнении окружающих</t>
  </si>
  <si>
    <t>47M27S</t>
  </si>
  <si>
    <t>08m34</t>
  </si>
  <si>
    <t>['обучение за рубежом', 'марина могилко', 'marina mogilko', 'linguatrip', 'linguatrip tv', 'джастин кан', 'твич', 'кремниевая долина', 'джастин кан интервью', 'стартапы', 'бизнес', 'бизнес идеи', 'бизнес идеи 2021', 'джастин кан твич', 'justin kan', 'justin kan twitch', 'twitch']</t>
  </si>
  <si>
    <t>Джастин Кан - инвестор, предприниматель, сооснователь Twitch и Atrium. В 2014-м году Amazon купил Twitch за $970 млн. 
Профессия «Аналитик данных» в SkillFactory: 
https://clc.am/sMlcCQ
55% скидки на обучение по промокоду МАРИНА до 1.04.2021, -45% до 15.04
Джастин Кан в социальных сетях:
YouTube: https://www.youtube.com/channel/UCfRtwc6K_VU9N4OjNnU2P7g
Twitter: https://twitter.com/justinkan​​
The Quest Podcast: http://justin.quest/​​
TikTok: https://www.tiktok.com/@justinkan​​
Instagram: https://www.instagram.com/justinkan/
Интервью на английском: https://www.youtube.com/watch?v=u3NallSzwgc&amp;t=131s
Тайм коды:
0:00 Кто такой Джастин Кан
1:27 Как мы познакомились
2:17 Почему Джастин переехал из Сан-Франциско 
3:58 Как проходит его рабочий день  
6:05 Сколько человек в команде Джастина
7:20 “Я получаю больше удовольствия от создания медиа компании, чем в любом стартапе, который я когда-либо создавал”
8:33 SkillFactory
11:14 Чего не хватает криэйторам в Америке
13:36 Сколько часов в день Джастин работает
15:00 Идея создания Twitch
17:33 Как узнать, достаточно ли большая твоя идея
19:07 Самый главный успех Джастина в Twitch
21:57 Страх, что он не сможет еще раз создать настолько масштабную компанию
25:26 Почему Джастин решил закрыть Atrium
31:15 Почему не стоит открывать сервисную компанию
33:16 Как оставаться сосредоточенным на своей компании
35:56 Как рождение сына изменило жизнь Джастина
37:44 Следующая большая возможность с точки зрения масштабов рынка
39:30 Самый большой провал в карьере Джастина
40:40 Что стало с Twitch
41:54 Есть ли у Джастина хейтеры
45:51 Суперсила Джастина
Получить бесплатную консультацию по языковым программам за рубежом - https://bit.ly/3rsonHt
В Инстаграме я каждый день делаю сториз из США - https://www.instagram.com/linguamarina
Мои курсы по Ютубу и вебинары по блогингу можно посмотреть здесь - https://bit.ly/2PuoaGk
Скачать мой воркбук для изучения английского языка на английском языке: http://english.online
Скачать мой воркбук для изучения английского языка на русском языке: https://bit.ly/2PuoaGk
Моя книга о том, как добиваться целей через английский язык: работать удаленно из дома, заниматься блогингом, путешествовать и эмигрировать - https://marinamogilko.ru/book
📝 Здесь вам носители языка быстро откорректируют текст на английском (еще один проект нашей команды) - https://fluent.express/
📷 НА ЧТО Я СНИМАЮ
- Оборудование для записи "говорящей головы" - https://kit.co/linguamarina/gear-for-youtube
- Камера для влоговых видео - https://kit.co/linguamarina/current-vlogging-setup
🎈ПРОМО
$20 НА АРЕНДУ ЖИЛЬЯ НА AIRBNB - http://bit.ly/2g0F87Q
$5 НА ПОЕЗДКУ НА ТАКСИ - http://ubr.to/2k1B89L
Везде, где возможно, я использую аффилиатные ссылки (если вы купите что-то из списка выше, я получу вознаграждение)
#ДжастинКан #твич #twitch</t>
  </si>
  <si>
    <t>МАРИНА</t>
  </si>
  <si>
    <t>https://www.youtube.com/watch?v=X3s5qHumWhY</t>
  </si>
  <si>
    <t>Отзвуки Прошлого - Упоротый интернет нулевых. Предыстория, меметичные сайты, культура и гейминг.</t>
  </si>
  <si>
    <t>42M9S</t>
  </si>
  <si>
    <t>['отзвуки прошлого', 'edvard wolf', 'эдвард вульф', 'слезы олдфага', 'двач', 'форчан', 'башорг', 'удафф ком', 'udaff.com', 'проза ру', 'стихи ру', 'wow', 'world of warcraft', 'lineage 2', 'dota', 'интернет', 'варкрафт', 'garena', 'локальные сети', 'упячка', 'ностальгия', 'юмор']</t>
  </si>
  <si>
    <t>Стань разработчиком игр на Unity https://clc.am/T906-g
Скидка 45% на обучение по промокоду edvardwolf (до 15.04.2021)
Поддержать на Patreon: https://www.patreon.com/edvardwolf
Задонатить: https://www.donationalerts.com/r/edvardwolf
Группа ВК: https://vk.com/public174121399​
Я в ВК: https://vk.com/id517379384​
Стрим-канал: https://www.youtube.com/channel/UC91Xtld1nym1Dbq2Izp54wQ
Добрый день, друзья мои! Я тут новые отзвуки запилил. На этот раз темой стал интернет нулевых, который представлял собой настолько лютое зрелище, что мне пришлось всякую слишком жёсткую дичь даже в ролик не добавлять. Это первая часть, в которой я рассказываю о сайтах (Двач, Форчан, Башорг, Упячка, Проза и Стихи.ру), а также немного об онлайн-гейминге. Всё, разумеется, разбавлено трешовыми историями из жизни.
Футажи съемки с квадрокоптера были выложены под лицензией Creative Commons, на всякий случай оставляю ссылки на них:
https://www.youtube.com/watch?v=G8cxRjc176E
https://www.youtube.com/watch?v=_pVf-pep1xE
https://www.youtube.com/watch?v=bMgoPd-luXc</t>
  </si>
  <si>
    <t>[MyGap] Как соцсети запрещают слова</t>
  </si>
  <si>
    <t>19M6S</t>
  </si>
  <si>
    <t>['Социальные сети', 'корпорации', 'свобода слова', 'ютуб', 'твиттер', 'бан трампа', 'бан', 'трамп', 'mygap', 'майгеп', 'майгап']</t>
  </si>
  <si>
    <t>🔥https://clc.am/Aj3LUA Полный Курс по Data Scienсe в Skillfactory
Ваш прямой Путь в IT
-55% по промокоду My Gap до 31.03
-45% до 15.04
Cоциальные сети начали выступать судьями в вопросе обсуждения тем. Именно сейчас мы начинаем ощущать их влияние на дискуссии в интернете. Хотя слово «интернет» в современной жизни можно убрать. Соцсети уже части нашей жизни. И они определяют какие темы деликатные, а какие разрешенные. Они могут забанить кого угодно, хоть ноунейма, хоть Дональда Трампа. И тут поднимается извечный вопрос, что такое Свобода Слова?
ССЫЛКИ НА МАТЕРИАЛЫ - http://tiny.cc/MGsrc58_1 
=========================================
PATREON для своих - https://www.patreon.com/MyGap 
Станьте спонсором канала - http://tiny.cc/MyGapMembership
Поддержать разово - https://donatepay.ru/donation/MyGap
BTC - 34LcKFewtKYwKu1Z5FUGTAvp6izA99WakL 
=========================================
Навигация:
00:00 - Самоцензура творцов
06:58 - (НЕ)Свобода слова Трампа
10:54 - Твоя оценка происходящего
12:15 - Что такое свобода слова
#Соцсети #Корпорации #СвободаСлова #MyGap</t>
  </si>
  <si>
    <t>Написал рейтрейсинг с нуля | Как работает 3D-графика</t>
  </si>
  <si>
    <t>37M52S</t>
  </si>
  <si>
    <t>03m50</t>
  </si>
  <si>
    <t>['трассировка лучей', 'rtx', '3д графика', 'программирование', 'программирование с нуля', 'программирование игр', 'трассировка лучей в играх', 'ray tracing', 'ray casting', '3d графика с нуля', 'onigiri', 'шейдеры', '3d движок', 'онигири', 'как создать игру', 'рейтрейсинг', 'создание игры']</t>
  </si>
  <si>
    <t>Стань разработчиком игр на Unity: https://clc.am/vHiBfg
Скидка 55% на обучение по промокоду Onigiri (до 5.04.2021)
VK: https://vk.com/onigiriscience
Twitch: https://www.twitch.tv/artem_onigiri
Telegram: https://t.me/onigiriScience
Предыдущее видео: https://youtu.be/TTqLX0OHZzI
Код:
3D: https://github.com/ArtemOnigiri/RealTimeRayTracing
2D: https://github.com/ArtemOnigiri/RayCasting2D
Пересечения с лучом: https://www.iquilezles.org/www/articles/intersectors/intersectors.htm
Панорама: https://commons.wikimedia.org/wiki/File:Fl%C3%BCela_Wisshorn_Spherical_Panorama_1.jpg
В этом видео я пишу свой трассировщик лучей для 3D графики.</t>
  </si>
  <si>
    <t>05.04.2021</t>
  </si>
  <si>
    <t>https://www.youtube.com/watch?v=j5Md2HPay94</t>
  </si>
  <si>
    <t>GNOME 40. Что-то кардинально новое. Обзор изменений</t>
  </si>
  <si>
    <t>13M</t>
  </si>
  <si>
    <t>['linux', 'линукс', 'gnome 40', 'gnome', 'среда gnome', 'kde', 'mate', 'cinnamon', 'ubuntu', 'appgrid', 'dash to dock', 'nautilus file manager', 'epiphany', 'gnome maps', 'gnome software', 'gnome hotkeys']</t>
  </si>
  <si>
    <t>Стань системным администратором в SkillFactory: https://clc.am/UYuSJA
Скидка 45% по промокоду Pingvinus (до 31.03.2021)
Обзор новой версии среды рабочего стола GNOME 40. Долгожданный релиз GNOME. В этом видео мы рассмотрим основные изменения, поговорим про особенности нового гнома, а также я выскажу личное мнение о развитии среды.
-=-=-
ПОДДЕРЖАТЬ:
Поддержать создание видео: https://pingvinus.ru/about/donate
Наш Телеграм: https://t.me/pingvinus_ru
-=-=-
00:00 Новый релиз среды рабочего стола GNOME 40. Стань профессионалом
01:20 Почему новый релиз получил номер 40? 
02:47 Самое существенное изменение. Новый обзорный режим и Лаунчер
03:07 Обзорный режим
03:58 Лаунчер (AppGrid)
04:10 Новая схема Обзорного режима и Лаунчера. Виртуальные рабочие столы
05:12 Горячие клавиши
05:40 Интересное решение при запуске среды
06:03 Полировка интерфейса
06:58 Настройки
07:55 Центр приложений
08:16 Файловый менеджер
09:00 Погода
09:19 Браузер Web
09:40 Карты
09:58 Резюме. Удобство и внешний вид. Недостатки. Другой подход. Краткий итог
-=-=-
Крупный релиз фремворка GTK 4.0
https://youtu.be/72lX-6uus4Y?t=779
Chrome перестанет запускаться? Дистрибутивы Netrunner и Q4OS. Вечная игра для Linux. Медиацентр Kodi
https://youtu.be/zyiV6dDL-5Q
Провал Linux компании. Суд, комиксы, банкротство. Mageia 8 и OpenMandriva 4.2. Диски из шкафа
https://youtu.be/eRcEkiPdCgc
Linux в космической отрасли. PinePhone CE закрывается. Как вас Отслеживают. HomeBank, Flowblade...
https://youtu.be/gT8E5LavKc0
-=-=-
Linux, новости, игры и программы, дистрибутивы и многое другое: 
https://pingvinus.ru</t>
  </si>
  <si>
    <t>https://www.youtube.com/watch?v=EEt6Jpm8Rbg</t>
  </si>
  <si>
    <t>ВЕСТНИК ДУРКИ - Байден открыл США / Блокировка Твиттера / Apple собачка Китая</t>
  </si>
  <si>
    <t>20M13S</t>
  </si>
  <si>
    <t>05m47</t>
  </si>
  <si>
    <t>['itpedia', 'айтипедия', 'щевцов', 'шевцоф', 'алексей', 'джо байден', 'сша', 'миграция', 'президент сша', 'россия', 'твиттер', 'блокировка твиттер', 'блокировка', 'apple', 'китай', 'байден', 'меган маркл', 'великобритания', 'принц гарри']</t>
  </si>
  <si>
    <t>Выбери свою IT-профессию в SkillFactory и получи подарок https://clc.am/02Exqg (до 1.04.2021)
Скидка на все курсы на сайте 50% по промокоду ШЕВЦОВ до 15.04.2021
____________________________________________________________________
Мой основной канал https://www.youtube.com/user/itpediachannel</t>
  </si>
  <si>
    <t>https://www.youtube.com/watch?v=7_8PlME_IHE</t>
  </si>
  <si>
    <t>Шлеменко и Моргенштерн, декан Емельяненко, Фурсов против БЖЖ, казаки и Цзю за Путина / Шоу "ДиЧ"</t>
  </si>
  <si>
    <t>09m06</t>
  </si>
  <si>
    <t>['дичь', 'дич', 'деменция и честь', 'шлеменко', 'александр шлеменко', 'моргенштерн', 'шлеменко против моргенштерна', 'хабиб', 'хабиб против моргенштерна', 'декан', 'емельяненко', 'александр емельяненко', 'фурсов', 'андрей фурсов', 'бжж', 'бдд', 'bjj', 'бразильское джиу джитсу', 'цзю', 'тим цзю', 'казаки', 'дзюдо', 'драка', 'дагестан', 'массовая драка', 'скандал', 'альфа банк', 'новости бокса', 'новости мма', 'против', 'обзор', 'бойцы', 'боец', 'бой', 'бои', 'мма', 'mma', 'ufc', 'бокс', 'боксер', 'боксеры', 'спорт', 'юмор', 'единоборства', 'грандмастер', 'ботаник', 'евгений кириллов', 'бобо', 'боевые ботаники']</t>
  </si>
  <si>
    <t>Курс "Аналитик данных" в SkillFactory: https://clc.am/x-bqpg
(СКИДКА НА ОБУЧЕНИЕ 45% по промокоду "БоБо" до 12.04.2021)
Вступай в наше сообщество на Бусти: https://boosty.to/fightnerds
Все способы задонатить БоБо: https://cli.co/bobopay
Инстаграм Грандмастера: https://instagram.com/fightnerds 
Все выпуски шоу "ДиЧ" ("Деменция и Честь"): https://cli.co/ditch
Самые обсуждаемые выпуски БоБо: https://cli.co/bobohype
Выпуски про логические ошибки и когнитивные искажения: https://cli.co/logic 
СОДЕРЖАНИЕ:
00:00 26-я серия шоу "ДиЧ" (вступление)
00:21 Шлеменко и другие бойцы против Моргенштерна
05:59 Соловьев и боевое искусство Путина
07:15 Нефтяной декан Александр Емельяненко
09:03 Польза образования и курс "Аналитик данных" в СкилФэктори
10:58 Федерация бокса России и Putin Team 
12:09 Тим Цзю и австралийские казаки за Путина
13:47 Преступления легенды MMA Трэвиса Фултона
15:09 Избиение тренера по ММА в Москве
16:29 Митрополит Митрофан про единоборства
18:01 Массовая драка на турнире по дзюдо в Дагестане
19:31 Фурсов против бразильского джиу-джитсу
22:48 Стихотворение Грандмастера
23:16 Финальные слова
23:27 "Вырезанные сцены" 
***
ОСНОВНЫЕ ИСТОЧНИКИ ЭТОГО ВЫПУСКА:
Шлеменко против Моргенштерна на канале Sport24ru: https://youtu.be/mrsjyWEl2l0
Шлеменко про Моргенштерна на канале Александра Лютикова: https://youtu.be/-cpR2OsbSM0 
Миша Маваши на канале ВПИСКА LIVE: https://youtu.be/bmNycyRy_PI
Петр Авен на канале Ирины Шихман @А поговорить?: https://youtu.be/67AeIHUDuMA
Александр Емельяненко на канале KOVALENKO: https://youtu.be/u-IoMlx_9bg
"Декан" Александр Емельяненко на канале "Телеканал 360": https://youtu.be/UffZxCLwbSE
Видео "Добро пожаловать в Putin Team" в инстаграме Федерации бокса России: https://www.instagram.com/p/CMef6Cqlfrm
Австралийские казаки и Тимофей Цзю за Путина на канале "Cossacks Australia Казаки Австралии": https://youtu.be/iLsvrPw2SFs
Интервью с сиднейским атаманом Семеном Бойковым в издании EADaily: https://eadaily.com/ru/news/2021/02/03/tut-predateli-zhivut-intervyu-s-russkim-sootechestvennikom-v-avstralii
Массовая драка на турнире по дзюдо в дагестанском Каспийске: https://youtu.be/OURZ-QMXeWM
Андрей Фурсов на канале Екатерины Коваленко: https://youtu.be/6RrduFQMYTM
***
РЕКЛАМА НА КАНАЛЕ "БОЕВЫЕ БОТАНИКИ": https://cli.co/boboadv
Как стать героем "Боевых ботаников": https://cli.co/bobohero
Быстрый и недорогой аудит вашего YouTube-канала: https://cli.co/boboaudit
Закажи фирменную одежду БоБо: http://vk.cc/44bCxK
***
БоБо во ВКонтакте: http://vk.com/fightnerds
БоБо на Facebook: https://www.facebook.com/fightnerds
БоБо в Twitter: https://twitter.com/FightNerdsRu
***
Обзоры единоборств и боевых искусств: https://cli.co/M1cVTYg
Межстилевые бои (спарринги) на БоБо: https://cli.co/bobofight
"Русский стиль" в боевых искусствах: https://cli.co/boborus
Единоборства и здоровье: https://cli.co/2KNxhc1
Все уроки героев "Боевых ботаников": https://cli.co/gn36ZXx
Самооборона в уличных драках: https://cli.co/V25BBvJ
Физическая подготовка бойцов: https://cli.co/EirLzdu
Проект "Лучшие из лучших": https://cli.co/Idnk3OJ
Реалити-шоу "Встряска!": https://cli.co/wx_6UiL
Реалити-шоу "Проект "Коряга": https://cli.co/7wnDF10
Разборы стилей и карьер известных бойцов: https://cli.co/bobostyle
Лучшие уроки бокса на русском языке: https://cli.co/DLqBjbR
Лучшие уроки борьбы: https://cli.co/bqJCf6x
Тайский бокс (муай тай): https://cli.co/OY0wU72
Тренировки и уроки ММА: https://cli.co/eSolGpA
Бои и бойцы ММА (разборы, анализ, интервью, прогнозы): https://cli.co/akVqxa7
Интервью со звездами БоБо на канале "Пекло": https://cli.co/jQLkxaF
Двадцать шестая серия шоу "ДиЧ" (саркастически-аналитический обзор новостей мира единоборств). 
В этом выпуске — Александр Шлеменко, Хабиб Нурмагомедов и другие бойцы против Моргенштерна и Альфа-Банка, Владимир Соловьев и боевое искусство Путина, нефтяной декан Александр Емельяненко, странное видео Федерации бокса России и Putin Team, Тим Цзю и австралийские казаки за Путина, прегрешения легенды ММА Трэвиса Фултона, избиение тренера по ММА Фирдавса из-за бороды, митрополит Митрофан про церковь и единоборства, массовая драка на соревнованиях по дзюдо в Дагестане, историк-конспиролог Андрей Фурсов против бразильского джиу-джитсу.
Форматы выпусков БоБо — саркастически-аналитические обзоры новостей единоборств (шоу "ДиЧ), разборы логических ошибок и когнитивных искажений (рубрика "Рычаг мозга"), проверки разных стилей боевых искусств, интервью с мастерами и тренерами, уроки и тренировки.
#боевыеботаники #ДиЧ #деменцияичесть #бобо #евгенийкириллов #грандмастер #ufc #бокс #мма #fightnerds #единоборства #боевыеискусства</t>
  </si>
  <si>
    <t>12.04.2021</t>
  </si>
  <si>
    <t>https://www.youtube.com/watch?v=cjsvYCUtq8k</t>
  </si>
  <si>
    <t>Android-стукачок, Apple переобулась, пылесосы под кайфом, почему усохли видеокарты | В цепких лапах</t>
  </si>
  <si>
    <t>Научись писать сайты и приложения на Python в SkillFactory: https://oper.ru/follow/sf0321 Скидка 45% по промокоду OPER до 15.04.2021
Опер-выезд: https://oper.ru/follow/azs0321 Как IT-технологии делают кофе вкусным, а кафе при АЗС современными.
В этом выпуске:
- Владельцы смартфонов на Android смогут стучать.
- Умные носки от Apple.
- Роботы-пылесосы под кайфом.
- А также - почему ты ещё не скоро купишь новую консоль или видеокарту.
Аудиоверсия: https://oper.ru/video/audio/v_lapah_cards.mp3
#Гоблин #Apple #Google #SkillFactory #Goblin #Google #Android #iOS #TSMC
Сайт Тупичок Гоблина: https://oper.ru
Стань спонсором канала: https://www.youtube.com/channel/UCWnNKC1wrH_NXAXc5bhbFnA/join
Канал в Яндекс.Эфире: https://clck.ru/PG8CU
Канал в Telegram: https://t.me/oper_goblin
Гоблин в Twitter: https://twitter.com/goblin_oper
Гоблин Вконтакте: https://vk.com/goblin
Гоблин в Instagram: https://www.instagram.com/goblin_oper/
Гоблин в Facebook: https://goo.gl/GK13pD
Группа Вконтакте: https://vk.com/goblin_oper_ru</t>
  </si>
  <si>
    <t>https://www.youtube.com/watch?v=OOy0Jhhj9F8</t>
  </si>
  <si>
    <t>Volkswagen откажется от ДВС? | Авария Мазепина на Формуле-1 | Lexus со штурвалом</t>
  </si>
  <si>
    <t>31M7S</t>
  </si>
  <si>
    <t>06m56</t>
  </si>
  <si>
    <t>['Асафьев', 'Стас', 'Автопрагмат', 'Автоподбор', 'Выездная диагностика', 'Новости', 'Автоновости', 'Автоньюс', 'Порше', 'Фольксваген', 'Volksvagen', 'Формула 1', 'F1', 'Никита Мазепин', 'Авария', 'Лексус', 'Lexus', 'Тесла', 'Tesla', 'Илон Маск', 'Mercedes-Benz', 'Мерседес Бенц', 'EQS', 'Zetta', 'Рено Логан', 'Renault Logan', 'Электрокар', 'Электромобиль', 'Тест драйв', 'Техосмотр', 'Новые правила', 'ГИБДД', 'Mini Cooper', 'Мини купер', 'Запрет ДВС', 'Байден', 'JCW', 'Porsche', 'Panamera', 'Панамера', 'Ауди', 'Audi', 'авторынок', 'бу авто']</t>
  </si>
  <si>
    <t>Курс «Аналитик данных» в SkillFactory — https://clc.am/HPgXrw
45% скидки на обучение по промокоду АСАФЬЕВ до 14.04.2021
_____
Мой инстаграм — https://www.instagram.com/asafevstas/
_____
Предложить авто на обзор — https://forms.gle/ffDAsTSahBjR3Koy9 
Таймкоды: 
00:00 Вступление
03:07 Вступление, но со звуком
05:20 Дебют Мазепина в Формуле-1 уложился в 21 секунду
06:53 Как быть веселее на карантине? 
09:05 Новейший концепт Lexus получит штурвал как у Tesla
10:28 Mercedes-Benz показал салон роскошного электрокара EQS с 1,4-метровым экраном
11:05 Глава Минпромторга проехал на «народном электрокаре» Zetta: что ему не понравилось
13:22 Праворульным машинам грозят проблемы с техосмотром. Сильнее всех пострадает Дальний Восток
15:32 ГИБДД организовала на дороге фотовыставку с кадрами страшных аварий
18:10 MINI анонсировал свой самый мощный электрокар
19:04 В Канаде разработают самый быстрый трехколесный автомобиль.
21:30 От Байдена требуют запретить двигатели внутреннего сгорания
22:36 Porsche всё-таки планирует выпустить Panamera нового поколения
23:07 Volkswagen прекращает разработку новых моторов вслед за Audi
25:23 ТАСС: Дефицит новых автомобилей в автосалонах России пошел на спад
26:10 Как изменился парк транспортных средств в России за 10 лет?
27:24 Послевкусие
28:40 Новости уходят в отпуск
30:02 Тот самый сосед 
_____
ПО ВОПРОСАМ РАЗМЕЩЕНИЯ РЕКЛАМЫ — reklama@autopragmat.ru
_____
Автоподбор в Москве и Московской области:
Тел. +7 (495) 120-17-38
Email: asafev.zakaz@mail.ru
Автоподбор в Санкт-Петербурге и области
Тел. +7(960)239-26-27
VK — http://vk.com/id4076586
______
Компания «Автопрагмат» осуществляет полный спектр услуг по автоподбору: выездная диагностика, специалист на день, подбор авто под ключ. 
Предоставляем юридическую гарантию и берем на себя полное сопровождение клиента на всех этапах подбора. 
Диагностика при автоподборе включает в себя:
Проверку автомобиля на юридическую чистоту по всем доступным базам;
Подтверждение сервисной истории автомобиля;
Проверку кузова и ЛКП на предмет дефектов и качество ремонта;
Проверку всех маркировок и VIN-номеров;
Проверку комплектности автомобиля; 
Компьютерную диагностику, включающую в себя проверку пробега, КПП/ДВС/SRS и общий компьютерный опрос всех ЭБУ. 
Тест-драйв рассматриваемого автомобиля для выявления отклонений в работе рулевого управления, КПП/ДВС, подвески
Анализ обоснованности стоимости автомобиля
Связаться с нами:
Паблик ВК: https://vk.com/autopragmat
Инстаграм: https://www.instagram.com/autopragmat/
Сайт: http://www.autopragmat.ru</t>
  </si>
  <si>
    <t>14.04.2021</t>
  </si>
  <si>
    <t>https://www.youtube.com/watch?v=RR7W610uIxM</t>
  </si>
  <si>
    <t>SonnyK</t>
  </si>
  <si>
    <t>Играм нужно СОБИРАТЕЛЬСТВО</t>
  </si>
  <si>
    <t>['SonnyK', "Assassin's Creed", "Assassin's Lore", 'ассасины', 'тамплиеры', "история Assassin's Creed", "вселенная Assassin's Creed", "assassin's creed valhalla", 'вальгалла', 'valhalla', 'новые игры', 'игры 2020', 'игры', 'игра', 'обзор', 'летсплей', 'прохождение', 'игры на пк', 'компьютерные игры', 'консольные игры', 'ps5', 'ps4', 'xbox one', 'открытый мир', 'рпг', 'новинки', 'нарезки', 'смешно', 'funny', 'ассасин', 'новый ассасин', 'новинки 2020', 'пк', 'консоли', 'юмор', 'rpg', 'open world', 'игры 2021', 'ведьмак 3', 'witcher 3', 'gta san andreas', 'far cry']</t>
  </si>
  <si>
    <t>Узнай больше о востребованной профессии “Разработчик игр на Unity”: https://clc.am/5aNY3g
Скидка 45% по промокоду Sonnyk до 15.04.2021
Видео про смысл собирательства в играх. 
Моя группа в ВК, смело подписывайся - https://vk.com/sonnyk1997
Мой инстаграм - https://www.instagram.com/stanislavsonny/
Мой патреон - https://www.patreon.com/user?u=13516489
Музыка из ролика:
Assassin's Creed - Flight Through Jerusalem 
Far Cry New Dawn    Escalation Scavengers  Mash Up   Instrumental Mix
Far Cry New Dawn - Highwaymen Anthem OST
GTA San Andreas Theme Song
Kingdom Come Deliverance - Soundtrack - Fist Fight
The Witcher OST - Evening in the Tavern
#SonnyK #AssassinsCreed #AssassinsCreedValhalla #игры #обзор #разбор #игры #новыеигры</t>
  </si>
  <si>
    <t>Mobile Developer</t>
  </si>
  <si>
    <t>Верстка экрана в Jetpack Compose Beta. Часть 2. [Ru, Android] / Мобильный разработчик</t>
  </si>
  <si>
    <t>1H2M1S</t>
  </si>
  <si>
    <t>Стань Android-разработчиком в SkillFactory: https://clc.am/GJtwPA 
50% скидка на обучение по промокоду MOBILEDEVELOPER (до 15.04.2021)
Всем привет. Как и обещал с пылу с жару сделал вторую часть компоуза. За это время фреймворк успел уже обновиться до беты 2. Обновим версию и поработаем с навигацией и картинками. Ну и видимо будет третья часть :) потому что видео и так очень объёмные
Полезные ссылки:
https://github.com/AlexGladkov/Dali - Библиотека для картинок, туда же в качестве примера перетащу модуль с примером верстки из видео
Напоминаю, что видео вначале выходят для моих патронов и спонсоров. Стать им можно по ссылке ниже
===========================================
Стать Патроном канала и получить доступ к уникальному материалу
https://www.patreon.com/mobiledeveloper
Подписаться на boosty
https://boosty.to/mobiledev
===========================================
Полезные статьи из мира мобильной разработки
Яндекс.Дзен - https://zen.yandex.ru/id/5e4aa0a9f2b93d016c114af8
Teletype - https://teletype.in/@alexgladkov
Мобильный разработчик в других соц. сетях
=======================
Вконтакте - https://vk.com/mdeveloper
Instagram - https://www.instagram.com/nplau/
Телеграм - https://t.me/mobiledevnews
=======================
Ставь лайк и расскажи друзьям, чтобы они тоже попробовали эту технологию</t>
  </si>
  <si>
    <t>MOBILEDEVELOPER</t>
  </si>
  <si>
    <t>Три вида программистов. Сказка про стартапы</t>
  </si>
  <si>
    <t>7M42S</t>
  </si>
  <si>
    <t>Научись писать сайты и приложения на Python в SkillFactory: https://clc.am/gNMCGA 
Скидка 45% по промокоду SENIOR  до 15.04.2021
Доступ к плюшкам:
https://www.youtube.com/channel/UCX3w3jB05SHLbGjZPR0PM6g/join
Телеграм: https://t.me/seniorsoftwarevlogger
Инстаграм: https://instagram.com/seniorsoftwarevlogger
Senior Software Vlogger — канал о жизни людей в айти и интересных фактах. Написание кода, интервью с программистами, переезд на ПМЖ в другие страны, лайфхаки профессии.
#программирование #ityoutubersru</t>
  </si>
  <si>
    <t>SENIOR</t>
  </si>
  <si>
    <t>https://www.youtube.com/watch?v=K45o0vr08AA</t>
  </si>
  <si>
    <t>Свободное ПО в опасности? Скандал с Ричардом Столлманом. Manjaro 21. Инсталлятор ArchLinux. Vivaldi</t>
  </si>
  <si>
    <t>['linux', 'линукс', 'archinstall', 'manjaro 21', 'archlinux', 'archlinux установка', 'ричард столлман', 'open source', 'как установить archlinux', 'фонд спо', 'gnu', 'gpl']</t>
  </si>
  <si>
    <t>Стань системным администратором в SkillFactory: https://clc.am/sxomqw
Скидка 45% по промокоду Pingvinus
В этом видео мы затронем очень важную тему, которая касается Свободного и Открытого ПО. Мы поговорим об огромном скандале, который связан с Ричардом Столлманом. Рассмотрим новый релиз браузера Vivaldi, а также новую версию дистрибутива Manjaro 21 и программу установки, которая появилась в ArchLinux.
-=-=-
ПОДДЕРЖАТЬ:
Поддержать создание видео: https://pingvinus.ru/about/donate
Наш Телеграм: https://t.me/pingvinus_ru
-=-=-
00:00 Новости из мира Linux и IT. Стань профессионалом в Linux.
01:21 Браузер Vivaldi 3.7. Вкладки теперь открываются в 2 раза быстрее. Apple M1. Что нового
03:08 Новая версия дистрибутива Manjaro 21. Введение, отличия от ArchLinux.
04:02 Что нового в Manjaro 21.
04:54 В дистрибутив ArchLinux добавлена программа установки системы - инсталлятор.
05:21 Что из себя представляет ArchInstall. Как проходит установка ArchLinux.
06:35 Опасения пользователей.
07:35 Свободное ПО в опасности. Огромный скандал.
07:45 Кто такой Ричард Столлман. Фонд СПО.
08:11 Причины скандала. Травля Столлмана
09:46 Столлман покидает все посты.
10:10 Громкое заявление Столлмана. Буря негатива.
10:46 Открытое письмо об отстранении Ричарда Столлмана со всех руководящих должностей.
11:17 Открытое письмо в поддержку Ричарда Столлмана.
11:40 Почему хотят убрать Столлмана? Кому он мешает?
12:49 Самый негативный сценарий.
-=-=-
GNOME 40. Что-то кардинально новое. Обзор изменений
https://youtu.be/j5Md2HPay94
Chrome перестанет запускаться? Дистрибутивы Netrunner и Q4OS. Вечная игра для Linux. Медиацентр Kodi
https://youtu.be/zyiV6dDL-5Q
KDE Plasma 5.21 - Обгоняет всех. Программа Трансформер. LibreOffice платный? Ubuntu. Быстрый браузер
https://youtu.be/6dkwA28Cn58
Xfce 4.16 еще жива. Игровая консоль на чистой Ubuntu - Такое... Darktable - почти как Лайтрум. Q4OS
https://youtu.be/m0j3NvE4u-s
-=-=-
Linux, новости, игры и программы, дистрибутивы и многое другое: 
https://pingvinus.ru</t>
  </si>
  <si>
    <t>https://www.youtube.com/watch?v=3s_2kVcKDCw</t>
  </si>
  <si>
    <t>ДУМАЛА В АМЕРИКЕ БУДУТ ПЛАТИТЬ БОЛЬШЕ. МОЯ ИСТОРИЯ</t>
  </si>
  <si>
    <t>16M2S</t>
  </si>
  <si>
    <t>['NELLIFORNICATION', 'как переехать в сша', 'как переехать в америку', 'как уехать в америку', 'сша влог', 'лос анджелес влог', 'жизнь в сша', 'русские в сша', 'жизнь в америке', 'лос анджелес', 'ПЕРЕЕЗД В США', 'ПЕРЕЕЗД В АМЕРИКУ', 'иммиграция', 'иммиграция в америку', 'правда о сша', 'работа в сша', 'работа в америке', 'как уехать в сша', 'АМЕРИКА', 'США', 'В США', 'В АМЕРИКЕ', 'РАЗОБЛАЧЕНИЕ', 'РАЗОБЛАЧЕНИЕ NELLIFORNICATION', 'КАК ПОПАЛА В АМЕРИКУ', 'РОССИЯ ПРОТИВ США', 'америка и россия сравнение', 'Нелли', 'неллифорникейшн']</t>
  </si>
  <si>
    <t>Выбирайте свой идеальный курс и забирайте скидку
https://clc.am/WXqRnw
По промокоду NELLY скидка 45% до 20.04.2021
Сегодня расскажу кем и где работала в Москве и конечно подробно поговорим о заработках в Америке и России. Присаживайтесь поудобнее и погнали✌️
Скидка на iHERB по коду ZFV980 https://www.iherb.com/?rcode=ZFV980   
📍 ИНСТАГРАМ https://www.instagram.com/nellifornication 
🗽 ТЕЛЕГРАМ https://t.me/nellifornication_official  
📢 ВК https://vk.com/club174106233  
🎥  Мой Интенсив как взлететь в Youtube http://nellifornication.tv/
🏠 Снять квартиру в Лос-Анджелесе Telegram https://t.me/nellifornication_real_estate  
📩 По вопросам сотрудничества и почта для победителей prnellifornication@gmail.com    
Полезные рефералочки со скидками:  
🍎 Скидка 10% на витамины и косметику из США по коду ZFV980 https://www.iherb.com/?rcode=ZFV980   
⚫️  Мой Youtube канал по изучению американского английского на русском языке
https://www.youtube.com/channel/UCPeNNDQcgLcxrXpWk3aizxQ
🔵 Мой Youtube канал по изучению американского английского на английском языке
https://www.youtube.com/channel/UCGYQGEIU-WKC4sbrOu6EW1g
ДУМАЛА В АМЕРИКЕ БУДУТ ПЛАТИТЬ БОЛЬШЕ. МОЯ ИСТОРИЯ
NELLIFORNICATION
#сша #америка #работа</t>
  </si>
  <si>
    <t>20.04.2021</t>
  </si>
  <si>
    <t>САДОВОД В РЕКЛАМЕ GUCCI! ТАТУХИ НА ПИТОМЦАХ! Интернет по ВСЕЙ России! || НБоД</t>
  </si>
  <si>
    <t>13M38S</t>
  </si>
  <si>
    <t>['this is хорошо', 'Стас Давыдов', 'и это хорошо', 'это хорошо', 'обзор видео', 'выпуск', 'новый', 'НОВЫЙ', 'новый выпуск', 'лучшее', 'за неделю', 'на ютубе', 'на youtube', 'реакция', 'РЕАКЦИЯ', 'смешное видео', 'приколы', 'угар', 'новости', 'НОВОСТИ', 'Новости', 'события', 'События', 'СОБЫТИЯ', 'стас давыдов', 'this is horosho', 'Россия', 'интернет', 'LG', 'мобильные телефоны', 'wi-fi', 'смартфоны', 'домашние животные', 'тату', 'татуировки', 'коты', 'собаки', 'gucci', 'Сеул', 'Корея', 'искусство', 'картины']</t>
  </si>
  <si>
    <t>https://clc.am/o3uPlA Выбери свою IT-профессию в SkillFactory
-45% на все курсы по промокоду СТАСИК КАРАСИК до 30.04.2021
📣 Tik-Tok: https://vm.tiktok.com/s6wvx8/ 
📣 Оформить спонсорство: https://www.youtube.com/channel/UCPT9_sNLoBLjH1uea7zpVIA/join 
📣 Discord: https://discord.gg/tix  
📣 Instagram: https://www.instagram.com/orangebrained/ 
📣 По вопросам сотрудничества: business@vidoe.pro 
#Новости по таймкоду:
00:00 - LG больше не производят телефоны
01:35 - Интернет по всей России
05:27 - Опасности предустановленных телефонных приложений.
08:52 - Посетители случайно испортили картину
10:40 - Запрет на татуровки у домашних животных
11:40 - 72-летний британский садовод снялся в рекламе Gucci
Музыка взята c
https://player.epidemicsound.com/ 
Дополнительные звуки взяты с http://www.freesound.org</t>
  </si>
  <si>
    <t>СТАСИК КАРАСИК</t>
  </si>
  <si>
    <t>30.04.2021</t>
  </si>
  <si>
    <t>https://www.youtube.com/watch?v=aQpBUhCRWh0</t>
  </si>
  <si>
    <t>Беспроводной мозговой ЧИП, Тим Кук наговорил лишнего, интернет Маска быстрее всех и другие новости</t>
  </si>
  <si>
    <t>10M44S</t>
  </si>
  <si>
    <t>01m19</t>
  </si>
  <si>
    <t>['кикобзор', 'кик', 'обзор', 'kik', 'obzor', 'kikobzor', 'новости', 'дайджест', 'техника', 'наука', 'смартфон', 'apple', 'samsung', 'xiaomi', 'google', 'android', 'ios', 'tesla', 'elon', 'musk', 'техноновости', 'имплант', 'имплантат', 'мозговой имплант', 'чипирование', 'беспроводной имплант', 'старлинк', 'starlink', 'тим кук', 'интервью', 'презентация apple', 'apple car', 'машина apple', 'icar', 'iмашина']</t>
  </si>
  <si>
    <t>Курс Data Science в SkillFactory https://clc.am/qD4YDQ
Скидка 45% по промокоду КИК до 13 апреля
00:00 - Интро
00:26 - Полезная интеграция
01:22 - Беспроводные мозговые импланты
02:50 - Устройство для сбора света
04:13 - Тим Кук проговорился насчет автомобилей Apple
05:03 - Электромобиль Hummer EV
06:26 - Очередной рекорд автономных дронов
07:25 - Роботы все больше похожи на людей
08:17 - Starlink быстрее проводного интернета
09:37 - Автопилот Crew Dragon работает!
Инстаграм: https://www.instagram.com/kikobzor
Телега с быстрыми новостями: https://t.me/kikobzor
Реклама и сотрудничество: info@kikobzor.com
#Мозговые #Импланты #Чипирование</t>
  </si>
  <si>
    <t>13.04.2021</t>
  </si>
  <si>
    <t>https://www.youtube.com/watch?v=lEAB2zeI5Co</t>
  </si>
  <si>
    <t>СССР - США / Секретная военная База на границе / Лядов / @The Люди</t>
  </si>
  <si>
    <t>33M12S</t>
  </si>
  <si>
    <t>18m42</t>
  </si>
  <si>
    <t>['the люди', 'люди', 'как живут люди', 'интервью', 'лядов', 'антон лядов', 'лядов с места событий', 'северная корея', 'венесуэла', 'ссср', 'сша', 'ядерная шахта', 'секретная', 'военная база', 'советский союз', 'холодная война', 'история советского союза', 'америка', 'история', 'противостояние', 'документальный фильм', 'документальные фильмы', 'гудым', 'база гудым', 'бункер', 'чукотка', 'армия вторжения', 'заброшка', 'заброшки', 'заброшенный бункер']</t>
  </si>
  <si>
    <t>Получи 60 дней подписки Яндекс Плюс бесплатно по коду 60DAYS — https://clck.ru/UThnE
Курс Data Science в SkillFactory https://clc.am/azt1aA
45% по промокоду Лядов
Во время Советского Союза это была одна из самых напряженных точек, потому что отсюда до границы США от суши до суши всего 80 км. Именно поэтому сюда просто вбухивали тонны денег, тонные военных, всего. Они строили промышленными масштабами людей перемещали не частями, а городами полноценными.
Сегодня я побываю в бункере бывшей ядерной базы Гудым, которая была самым таинственным объектом на всем востоке Советского Союза. Это секретный город на границе СССР с Америкой, в которые секретно перемещали десятки тысяч военных, тонны техники, а в секретные шахты здесь закапывали баллистические ракеты, способные нести ядерный заряд. Все это неофициально называли Армией Вторжения.
#ядернаяшахта #антонлядов #theлюди
Подпишись на канал, чтобы не пропустить следующий выпуск https://www.youtube.com/channel/UCwPzq5yQwczLmivBX8zq7Mw?sub_confirmation=1 
Instagram Антона Лядова: https://instagram.com/anton.lyadov
VK Антона Лядова: https://vk.com/id2733742
Поддержать The Люди рублем: https://money.yandex.ru/to/410018668361180
Paypal: agerzen@gmail.com
Канал Евгения Басова - гида по Чукотке: https://www.youtube.com/channel/UCaq___TskUAqJ-JzbzxTGUg</t>
  </si>
  <si>
    <t>https://www.youtube.com/watch?v=lfmgeFdvqyE</t>
  </si>
  <si>
    <t>Почему Playstation теряет игры? Кодзима уходит к Microsoft? Как Xbox обгоняет PS5? Игры с душой</t>
  </si>
  <si>
    <t>14M40S</t>
  </si>
  <si>
    <t>06m24</t>
  </si>
  <si>
    <t>['Playstation 5', 'Playstation 5 цена', 'Playstation 5 цены', 'Playstation 5 игры', 'плейстейшен 5', 'плойка 5', 'иксбокс Х', 'иксбокс', 'хбокс', 'PS5 цена', 'ПС5 цена', 'ПС5 цены', 'Playstation 5 лучшие игры', 'PS5 геймпад', 'консоли нового поколения', 'новые консоли', 'новый Xbox', 'Xbox эксклюзивы', 'Xbox Series X', 'Xbox Series S', 'PS5', 'Xbox', 'Алексей Макаренков', 'Игросториз', 'Sony', 'Microsoft', 'Сони', 'Майкрософт', 'PSP', 'новая PSP', 'Хидео Кодзима', 'Хидэо Кодзима новая игра', 'Death Stranding', 'кодзима-гений', 'кодзима гений', 'ps5']</t>
  </si>
  <si>
    <t>Научись этичному хакингу в SkillFactory: https://clc.am/RfcvZA
Скидка 45% по промокоду МАКАРЕНКОВ (до 24.04.2021)
Игр в экосистеме Playstation становится меньше, потому что Sony закрывает онлайн-магазины на Playstation Vita, Playstation 3 и Playstation Portable. Как к этому относятся игроки и разработчики? И не хитрый ли это план Sony? Более того, игры, возможно, начинает терять и Playstation 5, потому что по слухам Хидео Кодзима уходит от Sony к Microsoft делать эксклюзивную игру для Xbox Series X/S. Xbox Series S в некоторых странах продается лучше, чем Playstatation 5. Вышелно интересное видео про то, как делают игры с душой. Плюс - появилась интересная статистика Steam. Алексей Макаренков разбирает самые интересные игровые события последнего времени. Всем приятного просмотра!
Ссылка на ролик Amanita Design - https://youtu.be/6W3kXEGy_GQ
00:00 - Вступление
00:33 - Playstation теряет игры
04:12 - Playstation 5 теряет Кодзиму?
08:01 - Xbox Series обгоняет Playstation 5
10:18 - Интересная статистика Steam
12:16 - Игры с душой</t>
  </si>
  <si>
    <t>МАКАРЕНКОВ</t>
  </si>
  <si>
    <t>24.04.2021</t>
  </si>
  <si>
    <t>https://www.youtube.com/watch?v=v75KLBHL5mQ</t>
  </si>
  <si>
    <t>типа модный приговор но в симс 4</t>
  </si>
  <si>
    <t>24M59S</t>
  </si>
  <si>
    <t>00m58</t>
  </si>
  <si>
    <t>['conservi', 'sims 4', 'goth', 'glow up']</t>
  </si>
  <si>
    <t>Кликай: https://clc.am/ihEdoQ Скидка 55% на профессию Дизайнер айдентики по промокоду CONSERVI до 12 апреля.
В будущее вместе с онлайн-школой дизайна Contented🔥
Ссылки на меня:
 инстагрэм https://www.instagram.com/conservi​
 паблик вконтэкте https://vk.com/conservishit​
 пэтрион если вам не нужны деньги https://www.patreon.com/conservi​</t>
  </si>
  <si>
    <t>https://www.youtube.com/watch?v=tE0NjQcrAbw</t>
  </si>
  <si>
    <t>Обзор квартиры 60 м2. Супер однушка, разбор бюджета. Дизайн интерьера в современном стиле. Рум тур</t>
  </si>
  <si>
    <t>['квартира', 'обзор квартиры', 'моя квартира', 'room tour', 'рум тур', 'дизайн интерьера в современном стиле', 'современная квартира', 'дизайн интерьера квартиры', 'квартира в современном стиле', 'ikea', 'икеа', 'дизайн квартиры', 'дизайн интерьера', 'современный интерьер', 'ремонт', 'интерьера', 'дизайн', 'дизайнер', 'интерьеры', 'интерьер', 'дневник дизайнера', 'квартиры', 'interior design', 'обзор', 'современный интерьер 2021', 'ДЗЙН интерьера', 'стоимость ремонта квартиры', 'стоимость ремонта', 'однушка', 'однокомнатная квартира']</t>
  </si>
  <si>
    <t>Профессия «Дизайнер интерьера» в Contented https://clc.am/DtQJFQ
Скидка 55% до 12 апреля по промокоду Дизайн Интерьера.
Обзор квартиры для двоих и собаки 60 м2. Дизайн интерьера квартиры в современном стиле, стоимость ремонта 3 млн.руб.
Кристина и Ксения провели подробный рум тур по этой интересной современной однокомнатной квартире, рассказали о дизайнерских решениях, материалах и мебели. Особенности проекта: пол из микроцемента во всей квартире, ванная комната с огромным окном, скрытые системы хранения, современный раскладывающийся диван, скрытый телевизор и полки в гостиной и другие решения. 
Интерьер: современный стиль, минимализм
Площадь: 60 м2
Место: Екатеринбург, Россия
Команда Одногруппники https://www.instagram.com/_odnogruppniki_design/
Квартира холостяка 62 м2 https://youtu.be/kxOkWrG6rZ8
==================
Журнальный столик Петробетон http://bit.ly/petrobeton
Инстаграм http://bit.ly/petrobeton_insta
Ютуб-канал http://bit.ly/petrobeton_youtube
👉Онлайн курсы по дизайну интерьера http://bit.ly/online_courses_Interior
👉Наш КУРС ПО КУХНЯМ https://btnk.ru/kurs-dizain-kuhni
⚡Наш инстаграм https://www.instagram.com/dsgninterior
⚡Инстаграм продюсера канала https://www.instagram.com/kuzmin.pv/
💎СОВРЕМЕННЫЙ ИНТЕРЬЕР | Подборка лучших проектов
https://youtube.com/playlist?list=PLxfUK6m-Ch_mYzGbahzzIdgi3tz4Z_TkB
🔥ЛУЧШИЕ ОБЗОРЫ ИНТЕРЬЕРОВ
https://youtube.com/playlist?list=PLxfUK6m-Ch_msEe6PF-9ROL8obBlrxwEo
=======Тайм-код=======
00:00 Вступление
00:32 Задачи, исходные данные, планировка
02:48 Кухня
05:06 Реклама. Онлайн-школа дизайна Contented
06:33 Кресло Бонни
07:45 Гостиная
09:02 Прихожая
09:55 Ванная за стеклом
11:48 Свет
12:28 Спальня
14:30 Стоимость ремонта квартиры
=======Наши плейлисты=======
КУХНИ http://bit.ly/playlist_kitchens
ДОМА http://bit.ly/playlist_houses
ОБЗОРЫ ИНТЕРЬЕРОВ https://goo.gl/3ss7MT
МАЛЕНЬКИЕ КВАРТИРЫ https://goo.gl/5xSa1q
СОВЕТЫ ПО ДИЗАЙНУ ИНТЕРЬЕРА https://goo.gl/sF2tY6
==================
Канал «Дизайн интерьера» - это обзоры интерьеров и советы по дизайну интерьера. На канале вы найдете интересные обзоры квартир и обзоры домов в современном стиле, интервью с талантливыми архитекторами и дизайнерами интерьера. Из каждого обзора и рум тура вы обязательно вынесете полезную информацию по обустройству вашего дома. Наши гости рассказывают о своих проектах, дают советы по дизайну интерьера и часто разыгрывают свои консультации среди наших зрителей.
#румтур #roomtour #дизайнинтерьера #дизайн_интерьера #квартира #интерьер #обзор #interiordesign #современнаяквартира #современныйинтерьер 
Музыка https://www.epidemicsound.com</t>
  </si>
  <si>
    <t>Дизайн Интерьера</t>
  </si>
  <si>
    <t>https://www.youtube.com/watch?v=oz_E5WLXTgY</t>
  </si>
  <si>
    <t>Как создаются сайты на Python с нуля? 🔥 Python для веб-разработки c Django и Flask</t>
  </si>
  <si>
    <t>6M34S</t>
  </si>
  <si>
    <t>02m13</t>
  </si>
  <si>
    <t>['python', 'веб-разработка', 'пайтон', 'python с нуля', 'как учить python', 'как стать веб-разработчиком', 'веб разработка с нуля']</t>
  </si>
  <si>
    <t>Научись писать сайты и приложения на Python в SkillFactory: https://clc.am/9QMihQ 
Скидка 45% по промокоду АННАБЛОК  до 30.04.2021
Таймкоды:
00:00 Вступление
00:20 Сферы применения Python
01:01 Преимущества Python
02:13 Реклама 
02:46 Как Python связан с сайтами?
03:48 Фреймворки Python 
05:38 Бонусные материалы
Фреймворки:
Django - https://www.djangoproject.com/
Django Rest Framework -
Flask - https://flask.palletsprojects.com/en/1.1.x/
Pyramid - https://trypyramid.com/
Bottle - https://bottlepy.org/docs/dev/
Сайты с практикой Python:
https://www.codewars.com/
http://www.pythonchallenge.com
https://checkio.org/
https://letpy.com/
Книги для изучения Python:
1) Изучаем Python - Лутц Марк
2) Python для детей 
3) Python для детей и взрослых
4) How to think like computer scientist Python
5) A byte of Python (Укус питона)
Книги для изучения Django:
1) Django 2.1. Практика создания веб-сайтов на Python | Дронов Владимир Александрович
2) Django 3.0. Практика создания веб-сайтов на Python | Дронов Владимир Александрович
3) (EN) Two Scoops Of Django
4) (EN) Django for APIs: Build Web APIs with Python and Django
5) (EN) Django for Beginners: Build websites with Python and Django
Спасибо за помощь в подготовке всем, кто принимал участие! Не все пожелали отметиться, но вот ссылка на одного из участников: https://www.instagram.com/eskapte/
✅ Instagram — https://www.instagram.com/annblok/
✅ TikTok — https://www.tiktok.com/@annblok_webdev
✅ Сайт — http://tpverstak.ru
✅ ВК — https://vk.com/tpverstak
✅ Telegram — https://t.me/tpverstak
✅ Чат Telegram — https://t.me/tpverstakchat
✅ Поддержать канал — https://www.youtube.com/channel/UCn5wduCq2Mus0v85QZn9IaA/join
Обучение Frontend-разработке — https://frontendblok.com/
Frontend Book PDF — https://tpverstak.ru/frontendbook
Задать вопрос про фронтенд или верстку — https://frontendhelp.me/ru</t>
  </si>
  <si>
    <t>АННАБЛОК</t>
  </si>
  <si>
    <t>ВЗГЛЯД 👁  Эдвард Бил как порождение путинизма / Ещё раз забудем о пенсии / Путин продолжает обещать</t>
  </si>
  <si>
    <t>37M53S</t>
  </si>
  <si>
    <t>13m53</t>
  </si>
  <si>
    <t>['Кац', 'Максим Кац', 'Максим Катс', 'Макс Катс', 'Макс Кац', 'эдвард бил', 'авария в москве', 'бил дтп', 'бил авария', 'дтп в москве', 'путин обещания', 'что обещал сделать путин', 'путин', 'финансирование регионов', 'деньги в регионах', 'правительство россии', 'кредиты для регионов', 'новости регионов', 'новости россии', 'вакцинация', 'Спутник в европе', 'спутник в словакии', 'вакцина от коронавируса', 'пенсионный фонд', 'пенсионные накопления', 'заморозка пенсии', 'новости Кац', 'Кац Брюханова', 'Анастасия Брюханова']</t>
  </si>
  <si>
    <t>В эфире ВЗГЛЯД, в этом выпуске: что нам показала авария с участием Эдварда Била, общак Минфина, Путин обещает, деньги в регионах, скандал в Словакии из-за Спутника.
-=Реклама=-
🔥 https://clc.am/8Bu8CA Профессия “Системный Аналитик” в Product Live
Бронируйте место со скидкой 45% по промокоду Максим Кац
Личный наставник
Обучение от экспертов из Ростелекома, Альфа Банка, Microsoft и Яндекса и др.
Практический курс на основе SDLC — цикла разработки программного обеспечения
67% студентов увеличили ЗП или получили повышение уже во время обучения
Реальные кейсы в портфолио
Коммьюнити специалистов
_________________________
Оформить спонсорство: https://www.youtube.com/channel/UCUGfDbfRIx51kJGGHIFo8Rw/join
Тот самый свитер: https://shop.maxkatz.ru/Свитер-с-трамваями-p310507600 
Обложки на холсте: https://shop.maxkatz.ru/
Купить книгу «100 советов мэру»: https://shop.city4people.ru/
Подкаст: https://katz.buzzsprout.com (а также на всех популярных платформах)
Подписывайтесь на мои социальные сети:
Твиттер: 
https://twitter.com/max_katz
Телеграм-канал: 
https://teleg.run/maximkatz
Инстаграм: 
https://www.instagram.com/maxim_katz/
Группа в ВК: 
https://vk.com/maximkatz
Фейсбук: 
https://www.facebook.com/katz.max/
По вопросам рекламы пишите на maxkatz@avtormedia.ru
#ЭдвардБил #Путин #Спутник
0:00 ИНТРО
0:25 ПОРОЖДЕНИЕ ПУТИНИЗМА
15:37 МИНФИН И ОБЩАК
22:26 ПУТИН ОБЕЩАЮЩИЙ
28:34 ДЕНЕГ НЕТ, НО ВЫ ДЕРЖИТЕСЬ
32:54 СПУТНИК РАЗДОРА</t>
  </si>
  <si>
    <t>https://www.youtube.com/watch?v=5RgTAlxduxI</t>
  </si>
  <si>
    <t>Из ДВУШКИ В ТРЕШКУ. Гостиная в коридоре. Дизайн интерьера двухкомнатной квартиры. Рум тур 355</t>
  </si>
  <si>
    <t>['Из ДВУШКИ В ТРЕШКУ. Гостиная в коридоре. Дизайн интерьера двухкомнатной квартиры. Рум тур 355.', 'двушка', 'трешка', 'квартира', 'ремонт', 'дизайн', 'интерьер', 'перепланировка', 'рум тур', 'ольга качанова', 'качанова', 'как живут другие', 'румтур', 'дизайн интерьера', 'ремонт квартиры', 'обзор ремонта', 'обзор квартиры', 'из двушки в трешку', 'стильный ремонт', 'room', 'про ремонт', 'маленькая кухня', 'ванна', 'москва', 'кухня', 'популярный канал', 'стильно', 'маленькая комната', 'для девушек', 'икеа', 'икея', 'трешка из двушки', 'двухкомнатная квартира']</t>
  </si>
  <si>
    <t>Скидка на профессию Дизайнер интерьера 45% до 20 апреля в онлайн-школе дизайна Contented! Кликай: https://clc.am/xqqhNw 
Из ДВУШКИ В ТРЕШКУ. Гостиная в коридоре. Дизайн интерьера двухкомнатной квартиры. Рум тур 355.
Магазин декора  
https://instagram.com/rozanita.home.shop?igshid=1a4q2f0urvvq6
Дизайн бюро 
https://instagram.com/rozanita.ru?igshid=1oo19txj67p46
Ютуб канал собаки 
https://youtube.com/channel/UCnC7YVJgoGalOVrxgE6cCow
Анна дизайнер и декоратор, открыла небольшое дизайн бюро и занимается развитием магазина декора для дома. В свободное от работы время снимает видео о своём Бигле Энзо на Ютуб, а так же увлекается керамикой, рисованием и спортом. Ни за что не променяет скандинавский минимализм на помпезную классику. 
Комод в кабинете https://www.divan.ru/product/komod-nordik-6-light
Стулья обеденные https://www.divan.ru/product/stul-valensiya-vintage
Консоль прихожая https://candellabra.com/ru/products/konsol-loft-1-dub-natur-163055
Кровать спальня https://is.gd/fSSxTp 
Диван гостиная  https://www.divan.ru/product/divan-dins-textile-blue
Кухонный кран https://is.gd/6eW9eH 
Смесители в большой ванной https://is.gd/qRWXrR 
Прикроватные тумбы https://is.gd/4y88w1 
Свет над островом https://is.gd/ZBdKoB 
Люстра куб над столом обеденным https://is.gd/eJ1a96 
Зеркало большая ванная https://is.gd/x5t6uM Картины маслом https://instagram.com/munsh.punsh?igshid=1e5ge00xvzhhg  
Декор :
Статуэтка будды : https://www.instagram.com/p/CMpbjcQHgdz/?utm_source=ig_web_copy_link
Вазы: https://www.instagram.com/p/CE4yJz6o0sZ/
Фарфоровые собаки 2200р :  https://www.instagram.com/p/CMRevYjj4V_/?utm_source=ig_web_copy_link
Декоративные подушки на диване 2400р :  https://www.instagram.com/p/CCImnWiI3jP/?utm_source=ig_web_copy_link
Керамическое блюдо на столе :  https://www.instagram.com/p/CHyZBPpj5f6/?utm_source=ig_web_copy_link
*************************************************************
Мой Home Staging проект по переделке вашей комнаты: https://homsy.io/
Друзья, спасибо за просмотр. Подписывайтесь, жмите LIKE!
Рада видеть вас на канале Ольга Качанова!
Тут вы найдете крутые рум туры и посмотрите #какживутдругие.
*************************************************************
Больше РумТуров тут: https://www.youtube.com/playlist?list=PLduMlJNY2CX-JCWRp-ZKqUOt9_spL_7U7
Дизайн однокмнатной квартиры: https://www.youtube.com/playlist?list=PLduMlJNY2CX8HFYPwb5OL1Bl4pcNxpv43
Мой канал на Яндекс Дзен https://zen.yandex.ru/olgakachanova
INSTAGRAM https://www.instagram.com/oliakachanova/
*************************************************************
#дизайн #интерьер #румтур</t>
  </si>
  <si>
    <t>https://www.youtube.com/watch?v=s6TQ11Mnj2A</t>
  </si>
  <si>
    <t>Шамов Дмитрий</t>
  </si>
  <si>
    <t>Правда о 5G интернете в Японии. Зачем нужен 5G? Тест скорости и цены</t>
  </si>
  <si>
    <t>03m26</t>
  </si>
  <si>
    <t>['япония', 'интернет', 'токио', 'сеть 5g', '5g', '5g в японии', '5g в сша', '5g в россии', '5g интернет', 'iphone 12', 'iphone 12 pro', 'japan', 'japanese', '5g internet', '5g speed', 'скорость 5g', '5g тест', 'скорость интернета', 'интернет в японии', 'японский интернет', 'шамов дмитрий', 'шамов', 'правда', '5g вышки']</t>
  </si>
  <si>
    <t>Стань Тестировщиком ПО в SkillFactory: https://clc.am/0N827g
Скидка 45% по промокоду ШАМОВ
В марте 2020 года в Японии начала работать сеть 5G. Сегодня мы протестируем, как она работает в Токио и какую выдает скорость 5g на iPhone 12 Pro. А также в целом поговорим о ценах на интернет в Японии.
Инстаграм: http://instagram.com/shamovdmitry
___________________________________________________________________
Японский чай KIWAMI: https://kiwamigroup.com/
Patreon: https://www.patreon.com/ShamovD
Твиттер: https://twitter.com/ShamovD
Моя группа: http://vk.com/life_in_japan
Мой лайв канал: https://www.youtube.com/user/ShamovD
Моя книга: http://shop.lifeinjapan.ru/product/show/2
Курсы манги: http://lifeinjapan.ru/manga/about
Курсы Живого Японского Языка: http://lifeinjapan.ru/lesson/about
Страница FB: https://www.facebook.com/ShamovD/
Наш Сайт: http://lifeinjapan.ru Наш магазин: http://shop.lifeinjapan.ru/
Группа авторского блога: http://vk.com/shamovdmitry
Возрастное ограничение: 0+</t>
  </si>
  <si>
    <t>ШАМОВ</t>
  </si>
  <si>
    <t>https://www.youtube.com/watch?v=ZZ50ccs0gkw</t>
  </si>
  <si>
    <t>Anastasia Bulla</t>
  </si>
  <si>
    <t>Q&amp;A ♡ Breaking up 💔 Андрею кидают нюдсы , знакомства с мужчинами , кто теперь меня обеспечивает ?</t>
  </si>
  <si>
    <t>04m36</t>
  </si>
  <si>
    <t>['анастасия булла', 'анастасия островская', 'anastasia bulla', 'бьюти блогер', 'beauty blog', 'лайфхаки для девочек', 'лучшая косметика', 'тренды', 'новая жизнь', 'вопрос ответ', 'как стать лучше', 'чем заняться', 'расставание', 'новые отношения', 'измена в отношениях', 'как познакомиться с парнем', 'флирт с парнем', 'отношения на расстоянии']</t>
  </si>
  <si>
    <t>ОСТАВАЙСЯ ТУТ 💜 
Онлайн-школа дизайна Contented: Скидка 45% по ссылке https://clc.am/45IP9g до 20 апреля (промокод Булла)
My Instagram: 📸 https://instagram.com/bulla.anastasia?igshid=e3dfm0fu86np</t>
  </si>
  <si>
    <t>Булла</t>
  </si>
  <si>
    <t>https://www.youtube.com/watch?v=SS9y-Uv5yJQ</t>
  </si>
  <si>
    <t>РАНЬШЕ СМЕЯЛИСЬ А ТЕПЕРЬ САМИ СТАЛИ КАК АМЕРИКАНЦЫ...</t>
  </si>
  <si>
    <t>13M21S</t>
  </si>
  <si>
    <t>['NELLIFORNICATION', 'сша влог', 'жизнь в сша', 'русские в сша', 'жизнь в америке', 'лос анджелес', 'америка влог', 'АМЕРИКА', 'США', 'В США', 'В АМЕРИКЕ', 'Нелли', 'факты о сша', 'орел и решка', 'неллифорникейшн', 'приключения в америке', 'россия сша', 'сравнение сша и россии', 'факты об америке', 'разоблачение', 'юрий дудь', 'интервью', 'россия', 'иностранцы в россии', 'АМЕРИКАНЦЫ', 'ЧТО НЕЛЬЗЯ В АМЕРИКЕ', 'ADME', 'КАК АМЕРИКАНЦЫ', 'РАНЬШЕ СМЕЯЛИСЬ', 'А ТЕПЕРЬ САМИ СТАЛИ КАК АМЕРИКАНЦЫ', 'как живут в америке', 'как живут русские в америке']</t>
  </si>
  <si>
    <t>Онлайн-школа дизайна Contented: https://clc.am/r9BvWg Скидка 45% по ссылке до 20 апреля по промокоду NELLI
Есть вещи, которые кажутся ненормальными для людей, сегодня проверю насколько совпадают наши привычки и американцев, присаживайтесь поудобнее и погнали✌️
Скидка на iHERB по коду ZFV980 https://www.iherb.com/?rcode=ZFV980   
📍 ИНСТАГРАМ https://www.instagram.com/nellifornication 
🗽 ТЕЛЕГРАМ https://t.me/nellifornication_official  
📢 ВК https://vk.com/club174106233  
🎥  Мой Интенсив как взлететь в Youtube http://nellifornication.tv/
🏠 Снять квартиру в Лос-Анджелесе Telegram https://t.me/nellifornication_real_estate  
📩 По вопросам сотрудничества и почта для победителей prnellifornication@gmail.com    
РАНЬШЕ СМЕЯЛИСЬ А ТЕПЕРЬ САМИ СТАЛИ КАК АМЕРИКАНЦЫ...
NELLIFORNICATION
#сша #америка #привычки</t>
  </si>
  <si>
    <t>NELLI</t>
  </si>
  <si>
    <t>https://www.youtube.com/watch?v=wG-DbNbMBkw</t>
  </si>
  <si>
    <t>Kseniya Vostrikova</t>
  </si>
  <si>
    <t>когда влюбилась 💙💙 /ВЛОГ переехала, тур по квартире, новые будни</t>
  </si>
  <si>
    <t>24M3S</t>
  </si>
  <si>
    <t>12m39</t>
  </si>
  <si>
    <t>['Ксения Вострикова', 'Kseniya Vostrikova']</t>
  </si>
  <si>
    <t>Онлайн-школа дизайна Contented https://clc.am/QQGxQg
Скидка 45% по промокоду Vostrikova до 20.04 на обучение Дизайну интерьеров ✌🏽
------------------------------------------
Я в соцсетях:
➤ Instagram https://www.instagram.com/ksenivostrikova/
➤ Twitter https://twitter.com/Vostrikova_Ksu
➤ ВK https://vk.com/id169509350
➤ Паблик ВК https://vk.com/vostrikova_k  
Мой блог
✎ http://longstoryshirt.blogspot.ru/ 
------------------------------------------
Music by Kissmykas - Nostalgic Amber - https://thmatc.co/?l=81183386</t>
  </si>
  <si>
    <t>Vostrikova</t>
  </si>
  <si>
    <t>Глянцевый Deepin 20.2. Анонимный Kodachi 8. Закрытие KDE neon LTS. Audactiy 3</t>
  </si>
  <si>
    <t>12M53S</t>
  </si>
  <si>
    <t>['linux', 'линукс', 'deepin', 'deepin 20.2', 'kodachi linux', 'vpn', 'tor linux', 'kde neon', 'kde plasma lts', 'kubuntu', 'opensuse', 'debian', 'xubuntu', 'audacity', 'kde', 'deepin linux', 'dde', 'deepin desktop environment']</t>
  </si>
  <si>
    <t>Стань системным администратором в SkillFactory: https://clc.am/wTv-xA
Скидка 45% по промокоду Pingvinus
В этом видео мы рассмотрим новый релиз программы для записи и обработки звука Audacity 3.0. Посмотрим на новый релиз дистрибутива Kodachi Linux 8, который заботится о вашей анонимности. Я расскажу о закрытии LTS редакции дистрибутива KDE neon. А также посмотрим на новую версию самого красивого дистрибутива Deepin 20.2.
-=-=-
ПОДДЕРЖАТЬ:
Поддержать создание видео: https://pingvinus.ru/about/donate
Наш Телеграм: https://t.me/pingvinus_ru
-=-=-
00:00 Новости из мира Linux и IT. Стань профессионалом
01:15 Релиз программы для записи и обработки звука Audacity 3.0
01:54 Что нового в Audacity 3.0. Новый формат хранения проекта
03:00 Дистрибутив для безопасности и конфиденциальности пользователя - Kodachi 8
03:28 Что нового в Kodachi 8.
04:12 Дистрибутив не идеальный...
04:51 Проект KDE neon закрывает LTS редакцию дистрибутива KDE neon
05:37 Не нужно путать KDE neon с Kubuntu Linux
05:57 Редакции KDE neon - закрытие LTS Edition. Причины закрытия
07:05 Что теперь делать без KDE neon LTS?
07:47 Релиз дистрибутива Deepin 20.2. Самый красивый дистрибутив Linux
08:33 Что нового в Deepin 20.2. Образцово-показательные программы
09:40 Немного про интерфейс Deepin
10:01 Собственный почтовый клиент
10:33 Новая программа - менеджер загрузок (с поддержкой Torrent)
11:05 Мои мысли по поводу дистрибутива. Почему Deepin непопулярен
12:20 Развивается семимильными шагами
-=-=-
Свободное ПО в опасности? Скандал с Ричардом Столлманом. Manjaro 21. Инсталлятор ArchLinux. Vivaldi
https://youtu.be/K45o0vr08AA
GNOME 40. Что-то кардинально новое. Обзор изменений
https://youtu.be/j5Md2HPay94
Chrome перестанет запускаться? Дистрибутивы Netrunner и Q4OS. Вечная игра для Linux. Медиацентр Kodi
https://youtu.be/zyiV6dDL-5Q
-=-=-
Linux, новости, игры и программы, дистрибутивы и многое другое: 
https://pingvinus.ru</t>
  </si>
  <si>
    <t>Штраф за ДНК, обезьяна-стример, куда утёк твой Фейсбук, в тюрьму за зити | В цепких лапах</t>
  </si>
  <si>
    <t>21M4S</t>
  </si>
  <si>
    <t>12m50</t>
  </si>
  <si>
    <t>Скидка 50% по коду OPER на профессию Аналитик Данных в SkillFactory: https://oper.ru/follow/sf0421 (акция до 22.04.2021)
Срочно нахватить добротную клаву: https://oper.ru/follow/msi_k0421
Отличный девайс для цепкой лапы! https://oper.ru/follow/msi_m0421 
В этом выпуске:
- Гигантские дыры Facebook и Clubhouse.
- Как присесть за кулинарные ролики.
- Почему счастливых людей будущего будут штрафовать за ДНК.
- А также - очки для военных за 22 миллиарда баксов.
Аудиоверсия: https://oper.ru/video/audio/v_lapah_monke.mp3
#Гоблин #MSI #SkillFactory #Goblin #Facebook #Microsoft #VR #Neuralink #ElonMusk
Сайт Тупичок Гоблина: https://oper.ru
Стань спонсором канала: https://www.youtube.com/channel/UCWnNKC1wrH_NXAXc5bhbFnA/join
Канал в Яндекс.Эфире: https://clck.ru/PG8CU
Канал в Telegram: https://t.me/oper_goblin
Гоблин в Twitter: https://twitter.com/goblin_oper
Гоблин Вконтакте: https://vk.com/goblin
Гоблин в Instagram: https://www.instagram.com/goblin_oper/
Гоблин в Facebook: https://goo.gl/GK13pD
Группа Вконтакте: https://vk.com/goblin_oper_ru</t>
  </si>
  <si>
    <t>22.04.2021</t>
  </si>
  <si>
    <t>Зачем продали Аляску? Детали договора США и Российской Империи.</t>
  </si>
  <si>
    <t>11M28S</t>
  </si>
  <si>
    <t>['Аляска', 'Русская Аляска', 'Российская Империя', 'Что если', 'Что если бы вы стали', 'История', 'Другая История', 'На один день', 'Продажа Аляски', 'Аляска история']</t>
  </si>
  <si>
    <t>https://clc.am/bcM-vw - Профессия Продакт Менеджер в Product Live 
-45% до конца апреля по промокоду Другая История
- Практика на реальных кейсах - все 12 попадут в ваше портфолио
- Бесплатные карьерные консультации, помощь с резюме и тестовыми заданиями
- Наставничество опытных продактов
- Комьюнити экспертов
- Нетворкинг и бизнес-знакомства
Продажа Аляски - это история, окутанная тайной. Но абсолютно непонятно почему. Ведь все условия договора, причины и предпосылки прекрасно известны и в построении теорий заговора не нуждаются.</t>
  </si>
  <si>
    <t>Petrovna Channel</t>
  </si>
  <si>
    <t>Психология стресса - Роберт Сапольски - краткий пересказ</t>
  </si>
  <si>
    <t>14M17S</t>
  </si>
  <si>
    <t>['психология стресса', 'сапольски', 'петровна', 'стресс', 'психология', 'самопознание', 'развитие', 'книга', 'пересказ', 'краткое', 'содержание', 'изложение', 'основные', 'мысли', 'коротко', 'суть', 'аудио', 'видео', 'аудиокнига', 'саммари', 'роберт', 'профессор', 'стенфордский', 'университет', 'зебра', 'почему', 'язва', 'желудка', 'чем опасен', 'полезен', 'стрессовые', 'ситуации', 'методы', 'физиология', 'гормоны', 'глюкокортикоиды', 'исследования', 'эксперименты', 'макаки', 'бабуины', 'научно', 'факты', 'своими', 'словами', 'кратко', 'бородатый', 'сиреневые волосы', 'бритый висок']</t>
  </si>
  <si>
    <t>https://clc.am/qGz5gQ - Профессия Продакт Менеджер в Product Live — 45% до 30.04.2021 по промокоду "Петровна":
- Практика на реальных кейсах - все 12 попадут в ваше портфолио,
- Бесплатные карьерные консультации, помощь с резюме и тестовыми заданиями,
- Наставничество опытных продактов,
- Комьюнити экспертов,
- Нетворкинг и бизнес-знакомства.
______
Вольный пересказ книги Роберта Сапольски Психология стресса - Почему у зебр не бывает язв?
Таймкоды:
00:00 - Начало
00:13 - Немного про автора книги
00:35 - Суть книги в двух предложениях
00:50 - Почему у зебр не бывает язвы желудка
02:11 - Физиология стресса
03:14 - Про гормоны
03:50 - Экономика стресса
04:18 - Последствия хронического стресса
05:03 - Психологические аспекты стресса
05:18 - Реклама
07:25 - Взаимосвязь стресса и здоровья
08:14 - Прикосновения как стресс-фактор
08:56 - Эксперимент Гарри Харлоу 
09:46 - Основные способы смягчения стресса и его последствий
10:43 - Самый надежный способ борьбы со стрессом
11:39 - Про иерархию и бедность
12:43 - Коротко выводы
13:40 - Благодарственные речи
_______
Спасибо за вашу поддержку и донаты 💜
- Donationalerts: http://www.donationalerts.ru/r/petrovna25
- Яндекс.Деньги: https://money.yandex.ru/to/410012232897635 
- PayPal: paypal.me/petrovna25
_______ 
Мой инстаграм (там можно подглядеть, чем я занимаюсь помимо YT) - https://www.instagram.com/petrovna_25
Телеграм-канал для оповещений - https://t.me/ptrvn 
Группа канала в ВК - https://vk.com/ptrvn25 
Официальная страница ПетровнаСтат - https://vk.com/petrovnastat 
Подписывайся на канал - youtube.com/c/PetrovnaChannel
Инстаграм Совы - https://www.instagram.com/sama.sova</t>
  </si>
  <si>
    <t>https://www.youtube.com/watch?v=fsAvXUa1N8k</t>
  </si>
  <si>
    <t>Эти компании тащат портфель! / Инвестиции в акции / Тинькофф Инвестиции</t>
  </si>
  <si>
    <t>15M14S</t>
  </si>
  <si>
    <t>['инвестиции', 'тинькофф инвестиции', 'дивидендные акции', 'куда вкладывать деньги', 'фондовый рынок', 'дивиденды', 'деньги вложение', 'инвестиции в акции', 'инвестиционный портфель', 'куда инвестировать', 'акция купить', 'покупка акций', 'какие акции купить', 'где купить акции', 'инвестирование в акции', 'вкладывать деньги', 'инвестировать деньги', 'акции купить', 'пассивный доход', 'вложение заработок', 'инвестор', 'инвестирование', 'финансовая независимость', 'дивиденды 2021', 'инвестиции 2021', 'фондовый биржа', 'рынок акция']</t>
  </si>
  <si>
    <t>https://clc.am/hz42Dw Курс «Аналитик данных» в SkillFactory
45% скидки на обучение по промокоду МИША до 21.04.2021 
Telegram https://t.me/mihinvest
Группа ВК: https://vk.com/mhinvest
Обучение которое сделает из тебя ИНВЕСТОРА https://boosty.to/invest
Полезные книги для инвестора https://t.me/postmibot
Предложения от инвестора:
Составление инвестиционного портфеля
Портфель составляется под цели, предпочтения и возможности потенциального инвестора. 
Опыт показывает, что комфорт инвестора очень важный параметр достижения целей инвестирования.  
Анализ портфеля
Определим потенциальные риски и перспективы дальнейшего роста. Ответим на все интересующие вопросы.
Консультации
Ответы на все интересующие вопросы по теме инвестиций.
Контакты для связи:
https://t.me/Massanet
puskkirov@yandex.ru
https://vk.com/write-184115964
Игра которая сделает из тебя ИНВЕСТОРА https://youtu.be/fqY9tSIvIgA
Инвестируй вместе со мной через Тинькофф Инвестиции: https://vk.cc/9qhaBp
Дебетовая карта для быстрого пополнения и вывода средств Тинькофф Black: https://vk.cc/9qhbxj
Тинькофф Platinum: https://vk.cc/9QyP0O
Тинькофф Drive: https://vk.cc/asf8fj
Канал - Миша инвестирует
Инвестирую в акции американских компаний через брокера Тинькофф Инвестиции.
Покупаю дивидендные акции с целью увеличения капитала и дальнейшего получения пассивного дохода.
Основная цель получить 20 млн. рублей на счету брокерского счета в 2025 году.
Регулярно рассказываю о изменения в инвестиционном портфеле: вкладываю деньги, покупка акций, выплаты дивидендов, изменение стоимости капитала.
Также Вы можете найти информацию:
Куда вкладывать деньги?
Какие акции покупать?
Как получить пассивный доход?
Где купить акции?
Куда инвестировать?
Цель 2019 года - 2 500 000 рублей (факт: 2 400 000)
Цель 2020 года - 3 700 000 рублей. (факт: 6 650 000)
Цель 2021 года - 10 000 000 рублей. 
Цель 2025 года - 20 000 000 рублей.
Цель жизни: $1 000 000
#Инвестиции #Акции #ПассивныйДоход #ПокупкаАкций #Инвестирование #ТинькоффИнвестиции</t>
  </si>
  <si>
    <t>МИША</t>
  </si>
  <si>
    <t>21.04.2021</t>
  </si>
  <si>
    <t>https://www.youtube.com/watch?v=pSdDK2_zu-U</t>
  </si>
  <si>
    <t>Почему Node.js лучше всех?</t>
  </si>
  <si>
    <t>8M2S</t>
  </si>
  <si>
    <t>['nodejs', 'v8', 'javascript', 'js', 'многопоточность', 'асинхронность', 'web разработка', 'создание приложений', 'libuv', 'npm', 'nodejs уроки', 'node уроки', 'node', 'event loop', 'платформа']</t>
  </si>
  <si>
    <t>Специализация Front-End разработчик от SkillFactory: https://clc.am/5vsAkg 
Промо-код: Extreme Code – скидка 50% по промокоду до 30.04, его нужно сообщить менеджеру
Разберемся почему Node.js действительно является популярной платформой для разработки веб-приложений, по фактам разберем все преимущества, без всякой воды
Музыка
https://www.youtube.com/watch?v=QH0Ls3DIptE
_____________________________________________________________
💰 Бонусы за спонсорство
https://www.youtube.com/ExtremeCode/join
🖤 Telegram: https://t.me/extremecode_chat
💙 VK: https://vk.com/extremecodetv
🧡 Insta: https://www.instagram.com/_extremecode
💜 Discord: https://dscrd.in/extremecode_from_youtube
🤎 GitHub: https://github.com/extremecodetv</t>
  </si>
  <si>
    <t>Extreme Code</t>
  </si>
  <si>
    <t>https://www.youtube.com/watch?v=GsY43T43WhQ</t>
  </si>
  <si>
    <t>Российская армия на границе с Украиной. Будет ли большая война с соседями / @Максим Кац</t>
  </si>
  <si>
    <t>07m03</t>
  </si>
  <si>
    <t>['Кац', 'Максим Кац', 'Максим Катс', 'Макс Кац', 'украина и россия', 'путин война', 'Украина Крым', 'конфликт на границе с Украиной', 'война россии и украины', 'войска у границы', 'армия у границы', 'мобилизация на границе', 'лнр днр', 'донецк и луганск', 'Путин против Украины', 'луганская народная республика', 'донецкая народная республика', 'США Украина', 'армия США в Украине', 'США и Россия', 'Советское прошлое', 'СССР дефицит', 'война в афганистане', 'война украина', 'Россия против Украины']</t>
  </si>
  <si>
    <t>Уже несколько недель обостряется ситуация на востоке Украины. С конца марта приходят тревожные сведения о переброске российских войск к западным границам. Сначала это объясняли учениями, но сейчас масштабы таковы, что на учения уже не сошлешься.
-= Реклама =-
Курс Data Science в SkillFactory https://clc.am/HCxgoQ
скидка 55% по промокоду КАЦ до 26.04.2021
_________________________
Оформить спонсорство: https://www.youtube.com/channel/UCUGfDbfRIx51kJGGHIFo8Rw/join
Тот самый свитер: https://shop.maxkatz.ru/Свитер-с-трамваями-p310507600 
Обложки на холсте: https://shop.maxkatz.ru/
Купить книгу «100 советов мэру»: https://shop.city4people.ru/
Подкаст: https://katz.buzzsprout.com (а также на всех популярных платформах)
Подписывайтесь на мои социальные сети:
Твиттер: 
https://twitter.com/max_katz
Телеграм-канал: 
https://teleg.run/maximkatz
Инстаграм: 
https://www.instagram.com/maxim_katz/
Группа в ВК: 
https://vk.com/maximkatz
Фейсбук: 
https://www.facebook.com/katz.max/
По вопросам рекламы пишите на maxkatz@avtormedia.ru
#Украина #Россия #война</t>
  </si>
  <si>
    <t>26.04.2021</t>
  </si>
  <si>
    <t>KrashheR</t>
  </si>
  <si>
    <t>Я сделал игру за 12 часов на Unity</t>
  </si>
  <si>
    <t>9M58S</t>
  </si>
  <si>
    <t>['как создать игру', 'как сделать игру', 'unity', 'разработка игр', 'создание игр', 'сделал игру за', 'крашер', 'krashher', 'игра на unity', 'шутер', 'сделал игру', 'я сделал игру', 'геймдев', 'gamedev']</t>
  </si>
  <si>
    <t>Стань разработчиком игр на Unity:https://clc.am/muD6UA
Скидка 50% на обучение по промокоду Krashher (до 30.04.2021)
Всем привет! Сегодня мы займемся созданием игры и сделаем это за 12 часов на Unity.
Первым делом, мы определимся с тем, какие механики будут в нашей игре. И после этого постараться успеть всё это реализовать за 12 часов.
Если хочешь видеть продолжение этой рубрики, то пиши об этом в комментариях!
Музыка из видео:
Evan King - Contemplation (https://www.youtube.com/watch?v=huN-qXlcFlk)
Evan King - Stealthy Syntwave(https://youtu.be/xgSqV3RON04) 
Evan King - Metro City (https://www.youtube.com/watch?v=jL55MV1cbj0)
Контакты для связи со мной:
Мой вк: https://vk.com/id152101174
Email для сотрудничества: krashher.delovoi@gmail.com
#ИграНаUnity #ИграЗа12Часов #СделалИг #KrashheR</t>
  </si>
  <si>
    <t>https://www.youtube.com/watch?v=_P26MTb3OKE</t>
  </si>
  <si>
    <t>KeepGoing USA</t>
  </si>
  <si>
    <t>Тестировщик в США личный опыт/ Как выучиться/ Секреты поиска работы</t>
  </si>
  <si>
    <t>27M57S</t>
  </si>
  <si>
    <t>06m01</t>
  </si>
  <si>
    <t>['работа в it', 'тестеровщик', 'тестировщик в сша', 'работа в сша', 'как стать тестировщиков', 'зарплата it в сша', 'тестировщик с нуля', 'тестировщик по', 'тестировщики в сша', 'тестировщик сша', 'тестировщик игр', 'тестировщик курс', 'тестировщик сайтов', 'тестировщик игр работа', 'тестировщик интервью', 'тестировщик игр на ворки', 'тестировщик в польше', 'тестировщик в it', 'тестировщик в украине', 'тестировщик по кто это', 'тестировщик java', 'тестировщик после 40', 'тестировщик python', 'тестировщик qa']</t>
  </si>
  <si>
    <t>Стань Тестировщиком ПО в SkillFactory: https://clc.am/_EJKKQ 
45% скидка на обучение по промокоду KEEPGOING (до 10.05.2021)
Зарабатывай в США как я:
https://pmfleet.app.link/chKFQuIkP5 
Подписывайтесь на мой Инстаграм:
https://www.instagram.com/maks_magamaev/
Мои видео монтирует и оформляет 👇
https://www.instagram.com/ilya_gorobec
Не забудь нажать "Лайк" и подписаться, чтобы первым смотреть классные выпуски.
Ссылки на мои видео об основных тратах денег в сша 
1. Покупаю машину на аукционе - https://youtu.be/osmcAX2f1S0
2. Моя новая квартира в Los Angeles - https://youtu.be/4eQPjzWco2A
3. Закупаемся продуктами в США - https://youtu.be/EezP8oYVPwk
#keepgoing #keepgoingusa</t>
  </si>
  <si>
    <t>KEEPGOING</t>
  </si>
  <si>
    <t>10.05.2021</t>
  </si>
  <si>
    <t>https://www.youtube.com/watch?v=Znm9UlsFm5k</t>
  </si>
  <si>
    <t>Что происходит в Крыму 7 лет спустя / Редакция спецреп</t>
  </si>
  <si>
    <t>1H4M11S</t>
  </si>
  <si>
    <t>['редакция', 'пивоваров', 'алексей пивоваров', 'крым сегодня', 'крым глазами местных', 'крым вода', 'крым отдых', 'крым реалии', 'как живет крым', 'местные жители в крыму', 'чей крым', 'крым 7 лет спустя', 'крымский мост сегодня', 'севастополь сегодня', 'парк львов тайган крым', 'люди в крыму', 'экологические проблемы крыма', 'редакция крым', 'дмитрий сошин журналист']</t>
  </si>
  <si>
    <t>- 45% на все курсы программирования в SkillFactory по промокоду "РЕДАКЦИЯ" https://clc.am/5liXmg 
Сегодня у нас спецреп про то, как живётся на полуострове, семь лет назад ставшем частью России.
Всё это время на происходящее там смотрели скорее с политической и геополитической точки зрения. Нам было куда важнее понять, что заботит самих крымчан: Что их радует, а что огорчает?
Дмитрий Сошин проехал от Севастополя до Керченского моста и узнал, что думают местные о будущем, и с какими чувствами оглядываются в недавнее прошлое.
Содержание:
0:00 Начало
0:50 Борьба с застройкой на территории Форосского парка
3:37 Были уничтожены краснокнижные деревья?
6:53 Наталья Поклонская: «Все строительные работы должны быть приостановлены!»
11:44 «У людей нет денег, цены растут на 50%!» — как живут в Севастополе
15:04 «Речка-вонючка»: что не так с очистными сооружениями и канализацией в Крыму?
17:34 Как дела у винодельческого бизнеса в Балаклаве при российской власти?
22:27 Ялта и наступающий туристический сезон
26:03 Хозяйка гостевого дома: «При Украине мы жили как при мачехе!»
29:32 Главная проблема полуострова с точки зрения бывшего прокурора Крыма
32:55 Что не так с водой в Крыму?
34:20 Медицина в Крыму: оснащение больниц и зарплаты врачей 
37:08 Симферопольский блогер провел опрос среди крымчан в день семилетия присоединения 
41:44 Основатель парка львов о бизнесе при Украине и России 
47:10 Как живут крымские татары после присоединения Крыма
51:33 Некурортная часть Крыма и Крымский мост
54:26 Теща главы Крыма владеет недвижимостью стоимостью почти полмиллиарда рублей?
55:39 Как пытались раскрутить туристический бизнес в Керчи
57:20 Легендарный «Казантип»: возможно ли его возрождение?
***
Благодарим за помощь в организации съёмок лаундж-пространство MUNTERRA
***
Станьте спонсором «Редакции»:
https://www.youtube.com/channel/UC1eFXmJNkjITxPFWTy6RsWg/join
Мерч «Редакции»: https://mamcupy.com/catalog/redaktsiya/
Подписывайтесь на наши социальные сети:
Телеграм-канал «Редакции»:
https://t.me/redakciya_channel
Инстаграм Алексея: 
https://www.instagram.com/pivo_varov
ТикТок Алексея и «Редакции»: https://vm.tiktok.com/ZSgd7NJp/
Редакция в «ВК»:
https://vk.com/redakciya_pivovarova
Канал «Редакции» в вайбере: 
https://vb.me/redakcia_yt
Твиттер Алексея: 
https://twitter.com/pivo_varov 
Редакция в фейсбуке:
https://www.facebook.com/pivovarov.red
Одноклассники:
https://ok.ru/redakciya
Наш блог в «Дзене»:
https://zen.yandex.ru/redakciya
Сотрудничество и идеи:
info@redakciya.com
По вопросам рекламы: 
newsroom@blogo-sphere.com
Приложение «Редакции» в AppStore:
https://clck.ru/MXaE9
Приложение «Редакции» в Google Play:
https://clck.ru/MXaFL
#редакция #спецреп</t>
  </si>
  <si>
    <t>https://www.youtube.com/watch?v=riSP9MPJJWc</t>
  </si>
  <si>
    <t>КАК Я РАСКРУТИЛ ТИК ТОК с 0 до 10 000 000 ЗА 24 ЧАСА (не кликбейт!)</t>
  </si>
  <si>
    <t>15M48S</t>
  </si>
  <si>
    <t>00m55</t>
  </si>
  <si>
    <t>['тик ток', 'раскрутка тик ток', 'продвижение', 'tik tok', 'как раскрутить тик ток', 'продвижение в тик ток', 'продвижение в тик ток 2021', 'схема раскрутки тик ток', 'тренды тик ток 2021', 'тренды тик ток', 'артур камушкин', 'камушкин', 'kamushkin', '3a.agency', 'тик ток лучшее', 'тикток', 'раскрутить тик ток', 'тик ток 2021', 'как заработать в тик ток', 'как раскрутить тик ток бесплатно', 'как раскрутить тик ток с нуля', 'тик ток продвижение']</t>
  </si>
  <si>
    <t>Научись этичному хакингу в SkillFactory: https://clc.am/Loyjhg 
Скидка 50% по промокоду АРТУР (до 30.04.2021)
►►► Продолжение этого выпуска: https://www.youtube.com/watch?v=2jqXJNOFxlA&amp;
► Мой тот самый тикток из выпуска с 10 000 000 за 24 часа: 
http://tiktok.com/@arturkamushkin
►  Мой телеграм канал: 
https://t.me/joinchat/AAAAAFKNgLLcB6XNuFdrfg
Сегодня я с 0 расскачиваю и продвигаю свой Тик ток, который создал прямо на ваших глазах. Пробую выполнить челлендж - за 24 часа собрать на своих тиктоках 10 (!) миллионов просмотров. Применим несколько схем, уловок, фишечек, и добьёмся своего - без вложений.  
Очень насыщенно и интересно. Самому нравится. 
Поработаем с алгоритмами тиктока, проанализируем тренды и придумаем тиктоки, которые точно попадут в рекомендации. 10 000 000 за 24 часа. Приятного просмотра.
Мой ВК - https://vk.com/navodkaa
Моя инста - https://instagram.com/navodkaa
Коммерция - childercc@gmail.com
tags:
тикток раскрутка продвижение с нуля тренды рекомендации как раскрутить тикток за 24 часа. раскрутить тикток, как раскрутить тикток с нуля же можно? артур камушкин раскрутим тикток продвинем подписчики просмотры вот это контент заслуживает лайка, провернём схему, привлечём траффик в тик ток</t>
  </si>
  <si>
    <t>https://www.youtube.com/watch?v=zKJmf0r1RmU</t>
  </si>
  <si>
    <t>ГИБДД против ПДД | Самые «мужские» и «женские» авто | Проблемы GM</t>
  </si>
  <si>
    <t>35M12S</t>
  </si>
  <si>
    <t>['Асафьев', 'Стас', 'Автопрагмат', 'Автоподбор', 'Выездная диагностика', 'бу авто', 'авторынок', 'новости', 'автоновости', 'автоньюс', 'Тойота', 'топ гир', 'Toyota', 'Tesla Model 3', 'Ниссан', 'Nissan', 'Тесла', 'Илон Маск', 'Электрокар', 'Электромобиль', 'Hyundai Santa Fe', 'Хендай', 'Санта фе', 'Lada Vesta', 'Лада Веста', 'Автоваз', 'ГИБДД', 'Нарушение', 'Штраф', 'Audi RS6', 'Ауди рс6', 'BMW m5', 'БМВ', 'AMG', 'новые авто', 'дрифт', 'УАЗ', 'Шевролет', 'Лачетти', 'Джили', 'Порше', 'Завал', 'Бентли', 'Ягуар', 'Мини', 'Лексус', 'Тайкан', 'E tron']</t>
  </si>
  <si>
    <t>Научись этичному хакингу в SkillFactory:  https://clc.am/X6jspQ 
Скидка 45% по промокоду АСАФЬЕВ  (до 30.04.2021)
_____
Вакансии в продакшн: 
Редактор — https://forms.gle/rTmiGz96zVaSF7Qw6 
Линейный продюсер — https://forms.gle/dw4MEyqDKTaphvTc7 
_____
Мой инстаграм — https://www.instagram.com/asafevstas/
_____
Предложить авто на обзор — https://forms.gle/ffDAsTSahBjR3Koy9 
Таймкоды: 
00:00 ПРИГЛАШЕНИЕ В ПРОДАКШН
00:59 Про русский Top Gear 
06:58 Кто нас защищает 
08:41 Мировой автопром может потерять 1,6 млн машин из-за пожара в Японии
10:25 В сети показали, как дрифтит Tesla Model 3. Видео
12:56 Hyundai Santa Fe снес шлагбаумы и перепрыгнул разводной мост
13:59 Новую Lada Vesta с диодной оптикой заметили на тестах
14:35 ГИБДД сняла ролик, как догоняет нарушителя на скорости 217 км/ч
19:12 Битва быстрых и вместительных: четыре поколения Audi RS6 сравнили на прямой
22:50 У почти 750 тысяч новых внедорожников GM могут не сработать подушки безопасности
25:36 В США автомобили с пробегом стали дороже новых
27:23 Мировые продажи новых автомобилей в марте выросли в 1,5 раза
28:13 Додымились: петербуржец сжёг BMW во время дрифта
29:08 Российские автовладельцы: кто они и какие автомобили предпочитают?
31:03 Как и почему растет рынок электромобилей в России?
32:35 Для чего в машине всегда нужно иметь жвачку и карандаш
32:54 Послевкусие
_____
ПО ВОПРОСАМ РАЗМЕЩЕНИЯ РЕКЛАМЫ — reklama@autopragmat.ru
_____
Автоподбор в Москве и Московской области:
Тел. +7 (495) 120-17-38
Email: asafev.zakaz@mail.ru
Автоподбор в Санкт-Петербурге и области
Тел. +7(960)239-26-27
VK — http://vk.com/id4076586
______
Компания «Автопрагмат» осуществляет полный спектр услуг по автоподбору: выездная диагностика, специалист на день, подбор авто под ключ. 
Предоставляем юридическую гарантию и берем на себя полное сопровождение клиента на всех этапах подбора. 
Диагностика при автоподборе включает в себя:
Проверку автомобиля на юридическую чистоту по всем доступным базам;
Подтверждение сервисной истории автомобиля;
Проверку кузова и ЛКП на предмет дефектов и качество ремонта;
Проверку всех маркировок и VIN-номеров;
Проверку комплектности автомобиля; 
Компьютерную диагностику, включающую в себя проверку пробега, КПП/ДВС/SRS и общий компьютерный опрос всех ЭБУ. 
Тест-драйв рассматриваемого автомобиля для выявления отклонений в работе рулевого управления, КПП/ДВС, подвески
Анализ обоснованности стоимости автомобиля
Связаться с нами:
Паблик ВК: https://vk.com/autopragmat
Инстаграм: https://www.instagram.com/autopragmat/
Сайт: http://www.autopragmat.ru</t>
  </si>
  <si>
    <t>https://www.youtube.com/watch?v=gMNmtAhCfd8</t>
  </si>
  <si>
    <t>Ай, Как Просто!</t>
  </si>
  <si>
    <t>То о чём НИКТО НЕ РАССКАЗАЛ на презе Apple и iMac – Подробности про M1</t>
  </si>
  <si>
    <t>15M50S</t>
  </si>
  <si>
    <t>['кик обзор', 'кик', 'itpedia', 'шевцов', 'алексей шевцов', '808', 'чудо техники', 'техника', 'ай как просто', 'ай как просто 2', 'презентация apple 2021', 'презентация apple апрель 2021', 'презентация apple апрель', 'презентация apple апрель 2020', 'презентация apple 20 апреля', 'презентация apple 20 апреля 2021', 'презентация apple в марте 2021', 'презентация apple в марте', 'презентация apple весна 2021', 'презентация apple в апреле 2021', 'презентация apple весной', 'презентация apple весна 2020', 'презентация apple в 2021']</t>
  </si>
  <si>
    <t>SkillFactory: https://clc.am/R4lD2g скидка 45% по промокоду ПРОСТО 
На Apple Event от 20 апреля было много всего невероятно крутого, но некоторые вещи обсдуить особенно важно, ведь Apple скрыли немлао подробностей, причём как хороших, так и не очень!
Таймкоды:
00:00 - Вступление и Mi Fold
01:10 - Это нужно уметь!
02:40 - iMac и то, что вы могли пропустить!
07:54 - iPad Pro.  Почему М1?
12:14 - Apple TV
13:44 - AIR TAG
14:26 - Фиолетовый айфон
14:34 - Magic keyboard
14:59 - трекпад
15:10 - Мышка
Сотрудничество: ikakprosto.ru@gmail.com</t>
  </si>
  <si>
    <t>ПРОСТО</t>
  </si>
  <si>
    <t>https://www.youtube.com/watch?v=KAGwqu4yLWI</t>
  </si>
  <si>
    <t>После_Zавтра</t>
  </si>
  <si>
    <t>Еда будущего. Интересные факты про технологии и не только | Послезавтра</t>
  </si>
  <si>
    <t>['greenwise', 'ifarm', 'twins garden', 'будущее', 'веганское мясо', 'вертикальная ферма', 'гаджеты', 'галилео', 'гидропоника', 'еда', 'еда будущего', 'еда на 3д принтере', 'здоровое питание', 'интересные факты', 'искусственная еда', 'искусственное мясо', 'котлеты', 'мясо', 'мясо из пробирки', 'наука', 'научпоп', 'николай дубинин', 'новинки', 'обзоры', 'пища будущего', 'после zавтра', 'послезавтра', 'правильное питание', 'прогнозы на будущее', 'растительное мясо', 'техника', 'техника и технологии', 'технологии', 'технологии будущего', 'технология']</t>
  </si>
  <si>
    <t>Научись этичному хакингу в SkillFactory: https://clc.am/rkz3jA  
Скидка 45% по промокоду ZAVTRA (до 30.04.2021)
Из чего будет состоять еда будущего? Что нам говорят наука и технологии: мясо из пробирки, еда на 3д принтере, искусственное мясо, вертикальные фермы.  Куда движутся технологии будущего, из чего будет состоять пища будущего? Сегодня я расскажу интересные факты про еду будущего и куда движутся технологии. 
Канал "После_Zавтра" - это канал о технологиях. Публикуя научпоп видео, я рассказываю о технологиях, которые очень скоро станут обыденностью в нашей жизни.
Подпишись на канал "После_Zавтра" →https://www.youtube.com/channel/UC9Rc75wIi4wh5Ir4Th8Di_g?sub_confirmation=1 
Я Николай Дубинин и здесь я рассказываю о технологиях, которые очень скоро войдут в нашу повседневную жизнь. 
Выражаем большую благодарность за помощь в съемках:
  - Братьям Березуцким - владельцам ресторана "Twins Garden" http://twinsgarden.ru, тут можно попробовать кальмара из 3d-принтера
  - Артёму Пономарёву - сооснователю компании "Greenwise" https://greenwise.ru, эти ребята делают растительное мясо
  - Александру Лысковскому - сооснователю компании "iFarm" https://ifarmproject.ru, здесь объединяют IT, сельское хозяйство и науку
00:00 - Вступление
01:27 - Волшебная нативная интеграция
02:21 - Немного истории
04:10 - Еда сегодня
05:39 - Растительное мясо 
08:17 - Еда на 3Д принтере
10:56 - Мясо из биореактора
12:17 - Гарнир будущего
13:20 - Вертикальные фермы
16:00 - Заключение
#едабудущего #послеzавтра #технологии</t>
  </si>
  <si>
    <t>ZAVTRA</t>
  </si>
  <si>
    <t>https://www.youtube.com/watch?v=AK6TF3wqH7g</t>
  </si>
  <si>
    <t>История германского язычества. часть 8. Валькирии.</t>
  </si>
  <si>
    <t>1H7M39S</t>
  </si>
  <si>
    <t>01m29</t>
  </si>
  <si>
    <t>Курс «Аналитик данных» в SkillFactory https://clc.am/yXvzAA
55% скидки на обучение по промокоду Клим Жуков до 1.05.2021
Аудиоверсия - https://mcdn.podbean.com/mf/web/2jstbw/istoria-religii-08_2021.mp3
Все выпуски серии - https://youtube.com/playlist?list=PLUuqyGc-1E3qeTXX_BsPhZfpO5XKsnf35
Мы в соц. сетях:
Telegram https://t.me/uzhukova
Вконтакте: https://vk.com/uzhukoffa
Twitter: https://twitter.com/Klim_Zhukoff
Instagram: https://www.instagram.com/klimzhukoff/
Facebook: https://www.facebook.com/groups/uzhukoffa/</t>
  </si>
  <si>
    <t>01.05.2021</t>
  </si>
  <si>
    <t>Митинги 21 апреля // Презентация APPLE: airTag и iMac // Крах Суперлиги // Обещания Путина</t>
  </si>
  <si>
    <t>26M24S</t>
  </si>
  <si>
    <t>['Руслан Усачев', 'usachevshow', 'Руслан', 'Усачев', 'юмор', 'usachevtoday', 'новости', 'события', 'новости сегодня', 'новости россии', 'митинги', 'митинг 21 апреля', 'финальная битва', 'москва митинги', 'питер митинг', 'задержания', 'овд инфо', 'алексей навальный', 'навальный', 'путин', 'путин послание', '2021', 'лелуш', 'апнул хостел хоуми я', 'рамзан кадыров', 'адам кадыров', 'бой сына кадырова', 'презентация apple', 'apple', 'airtag', 'ipad pro', 'iphone', 'imac 2021', 'суперлига', 'футбол', 'спорт', 'уефа', 'uefa', 'blackstar', 'lone', 'леван горозия', 'блэк стар']</t>
  </si>
  <si>
    <t>🔥 Курс Разработчик Игр на Unity в SkillFactory https://clc.am/Lw0-VQ 
Максимальная скидка - 55% по промокоду USACHEV до 1мая.
📰 #Новости сегодня:
0:00 - Вступление #UsachevToday
0:22 - Роскосмос отказывается от МКС
2:52 - Как быстро освоить Unity
4:24 - Уникальная техника бокса сына Рамзана Кадырова
6:45 - Митинги за свободу Алексея Навального 21 апреля
11:39 - Послание Владимира Путина Федеральному Собранию. Россия 2024
15:17 - Презентация Apple: iMac 2021 и iPad Pro на чипе M1, метки airTag
18:25 - Новости высокой моды
19:02 - BlackStar вернул имя L’One
21:17 - Российская разведка в даркнете
22:37 - Суперлига Европы - крах мечты
👕 ОФИЦИАЛЬНЫЙ МЕРЧ
https://usachev.shop/
👁‍🗨 ПОДПИСЫВАЙТЕСЬ НА СОЦИАЛЬНЫЕ СЕТИ
Telegram https://t.me/usachevruslan
Вконтакте  http://vk.com/UsachevRuslan
Instagram  http://instagram.com/UsachevRuslan
Twitter  http://twitter.com/RuslanUsachev
📧 ПОЧТА ДЛЯ СВЯЗИ:
UsachevShow@gmail.com</t>
  </si>
  <si>
    <t>https://www.youtube.com/watch?v=0jM11QrEAfY</t>
  </si>
  <si>
    <t>Кто такой Product Manager / Менеджер Продукта / Как и где учиться?</t>
  </si>
  <si>
    <t>25M6S</t>
  </si>
  <si>
    <t>['Пиэмка', 'piemka', 'pm', 'project management', 'проектный менеджмент', 'менеджер в IT']</t>
  </si>
  <si>
    <t>Привет, друзья! Сегодня поговорим про Product Manager-а. Да, я начну с Продакта! Ведь его часто путают с Project Manager-ом. 
Курс от Product Live: https://clc.am/JuZj5w
Из выпуска вы узнаете, какая зона ответственности Продакта, как им стать и куда пойти учиться. Поехали! 
Таймлайны:
00:00 - Начало
00:53 - Спойлер
1:04 - Product Manager и его главные задачи 
3:35 - Деятельность Product Manager в разных компаниях
4:51 - Продолжение про задачи Product Manager
9:15 - Реальный пример деятельности Product Manager
10:43 - Личные качества Product Manager
11:32 - Проф.требования к Product Manager
12:06 - Технические навыки 
13:22 - Стоит ли мне вообще идти в Product Manager-ы?
14:13 - Вы решили пойти учиться. Что дальше?
15:11 - Возможность начать учиться в Product Live
17:23 - Длительность обучения и прокрастинация
19:14 - Кому точно нужно идти на курс?
20:55 - Описание программы курса, портфолио
21:33 - Что такое Карьерный центр?
22:42 - Level Up Community
23:12 - Product Live Club, сообщество профессионалов
24:03 - Что будет после курса?
24:27 - 45% скидка на обучение от Пиэмки
ПИЭМКА В ИНТЕРНЕТЕ:
- Instagram: https://www.instagram.com/lesialametta
- Facebook: https://www.facebook.com/leesialametta
- Linkedin: https://www.linkedin.com/in/olesia-barasheva-27840313b
#пиэмка #ityoutubersru</t>
  </si>
  <si>
    <t>https://www.youtube.com/watch?v=JaBWCNgILgA</t>
  </si>
  <si>
    <t>Ошибки и вранье Путина в Послании, «заговор» против Лукашенко</t>
  </si>
  <si>
    <t>24M46S</t>
  </si>
  <si>
    <t>['fake new', 'fake news дождь', 'fake news навальный', 'fake news', 'fake news соловьев', 'fake news киселев', 'фейк ньюс', 'последний выпуск', 'маша борзунова', 'новый выпуск фейк ньюс', 'борзунова', 'коростелев', 'фейк ньюс новый выпуск', 'послание', 'послание президента', 'послание федеральному собранию', 'путин', 'послание президента 2021', 'послание путина 2021', 'послание путина', 'последние новости', 'послание владимира путина', 'митинг в поддержку навального', 'лукашенко', 'заговор лукашенко', 'завговор против лукашенко']</t>
  </si>
  <si>
    <t>🔥 Научись программировать в SkillFactory и увеличь уровень своего дохода https://clc.am/97cDnw
Скидка 50% по промокоду Fake News (до 10.05.2021)
Описание выпуска: О чем умолчал Владимир Путин в своем послании Федеральному собранию, как посланием президента занимались те, кто вышел на улицы в этот день в поддержку Алексея Навального, а также разберемся с теми, кто разбирался с протестующими.
Приглашаем всех наших подписчиков 27 апреля в 19:00​ в Клуб Adrenaline Stadium отметить День До///дения с двойной силой — за этот год и предыдущий. 
На сцене будет Noize MC и Дельфин. Купить билет → https://tvrain.ru/s/JHO/
Шепелин в телеграме: 
• https://t.me/ilyashepelin
твиттер: 
• https://twitter.com/ilya_shepelin
инстаграм: 
• https://www.instagram.com/ishepelin/
и фейсбук: 
• https://www.facebook.com/ishepelin</t>
  </si>
  <si>
    <t>https://www.youtube.com/watch?v=WDC3Hly0onw</t>
  </si>
  <si>
    <t>Майкл Наки</t>
  </si>
  <si>
    <t>Приход Гитлера к власти. Вредный миф об избрании фюрера @Майкл Наки и Тамара Эйдельман</t>
  </si>
  <si>
    <t>21M3S</t>
  </si>
  <si>
    <t>['гитлер', 'нацисты', 'третий рейх', 'приход гитлера к власти', 'как выбрали гитлера', 'гитлер выборы', 'демократия', 'выборы', 'НСДАП', 'поджог рейхстага', 'гинденбург', 'наки', 'майкл наки', 'наки майкл', 'эйдельман', 'шульман', 'уроки тамары натановны эйдельман', 'уроки истории', 'адольф гитлер', 'нацистская германия', 'рейхстаг', 'как гитлер пришел к власти']</t>
  </si>
  <si>
    <t>Курс Data Science в SkillFactory https://clc.am/oYscxQ скидка 45% по промокоду НАКИ
Канал Тамары Эйдельман: 
https://www.youtube.com/channel/UCNYejKoEJ84iGgXPwTBkCCg
Статья на BBC: https://www.bbc.com/russian/features-42808401
Программа Статус: https://youtu.be/lt-2qyoHf9k
Чем ближе выборы, тем больше различных успешных и не очень манипуляций появляется в общественном пространстве. Так, недавно апеллировали к тому, что голосование за кого попало (в том числе в рамках умного голосования), приводило к победе нацистов и Гитлера! О как! Вот только незадача: Гитлера никто никогда не выбирал. Более того, нацисты НИКОГДА не получали большинства на выборах. Миф о том, что главный мировой злодей пришёл к власти с помощью демократических институтов — очень распространённый и устойчивый. И, конечно, абсолютно не соответствующий действительности. Подробно рассказываю в новом ролике о том, как всё было на самом деле. Кстати, guest star ролика — историк и блогер Тамара Эйдельман. В общем, смотрите, комментируйте, лайкайте и распространяйте. Победим мифы и заблуждения вместе! Особенно, учитывая, что их используют для манипуляций в современной политике.
Поддержать канал: https://www.patreon.com/macknack​​
 Поддержать криптовалютой BTC: 13AVMAeXaJFshAgR5hq7WDwzHNwbXegGA3
телеграм: https://t.me/Nackepelo​​​​​​​​​​​​​​​ 
инстаграм: https://www.instagram.com/macknack​
#гитлер #выборы #майклнаки</t>
  </si>
  <si>
    <t>НАКИ</t>
  </si>
  <si>
    <t>https://www.youtube.com/watch?v=XXZChBAAqPE</t>
  </si>
  <si>
    <t>ВЫЖИВАЮ НА МИНИМАЛКУ В США. КТО БЕДНЕЕ МЫ ИЛИ АМЕРИКАНЦЫ?</t>
  </si>
  <si>
    <t>02m14</t>
  </si>
  <si>
    <t>['США', 'АМЕРИКА', 'NELLIFORNICATION', 'РАБОТА В АМЕРИКЕ', 'ЗАРПЛАТА', 'В США', 'В АМЕРИКЕ', 'жизнь в сша', 'жизнь в америке', 'влог', 'лос анджелес', 'влог из сша', 'зарплата в сша', 'зарплата', 'БЕДНОСТЬ', 'бедность в сша', 'БЫТЬ БЕДНЫМ В АМЕРИКЕ', 'пособия', 'пособия в сша', 'плюсы сша', 'минусы сша', 'переехать в америку', 'правда о сша за 5 минут', 'факты о сша adme', 'правда об америке', 'минусы жизни сша', 'продукты в сша', 'цены в сша', 'Нелли', 'Неллифорникейшн', 'СРАВНИЛА БЕДНОСТЬ У НАС И В АМЕРИКЕ', 'ЖИЗНЬ НА МИНИМАЛКУ', 'КТО БЕДНЕЕ']</t>
  </si>
  <si>
    <t>Курс «Аналитик данных» от Skillfactory https://inlnk.ru/r79jM  по промокоду NELLY скидка 55% до 3.05
Знала что у нас маленькие минималки, но чтобы настолько, cравнила уровень бедности у нас(Россия, Украина, Казахстан, Беларусь) и в США, результаты оказались очень интересными, присаживайтесь поудобнее и погнали✌️ 
Скидка на iHERB по коду ZFV980 https://www.iherb.com/?rcode=ZFV980 
КАК ВЫЖИТЬ НА $2000 В АМЕРИКЕ  - https://youtu.be/8894Qqh1FJo
КАК ЖИТЬ НА ПОСОБИЕ ПО БЕЗРАБОТИЦЕ - https://youtu.be/PsSKm3-nc6w
📍 ИНСТАГРАМ https://www.instagram.com/nellifornication 
🗽 ТЕЛЕГРАМ https://t.me/nellifornication_official 
📢 ВК https://vk.com/club174106233 
🎥 Мой Интенсив как взлететь в Youtube http://nellifornication.tv/ 
🏠 Снять квартиру в Лос-Анджелесе Telegram https://t.me/nellifornication_real_estate 
📩 По вопросам сотрудничества и почта для победителей prnellifornication@gmail.com 
ВЫЖИВАЮ НА МИНИМАЛКУ В США. КТО БЕДНЕЕ МЫ ИЛИ АМЕРИКАНЦЫ? 
NELLIFORNICATION 
#США #АМЕРИКА #БЕДНОСТЬ</t>
  </si>
  <si>
    <t>03.05.2021</t>
  </si>
  <si>
    <t>https://www.youtube.com/watch?v=OEGOoodlz6A</t>
  </si>
  <si>
    <t>Кик Брейнс</t>
  </si>
  <si>
    <t>Храм Народов или 900 фанатиков</t>
  </si>
  <si>
    <t>12M10S</t>
  </si>
  <si>
    <t>['Кик Обзор', 'Кик Брейнс', 'Kik Brains', 'Научпоп', 'документальный фильм']</t>
  </si>
  <si>
    <t>Профессия Аналитик Данных в SkillFactory https://clc.am/j_Nf-g
-55% по промокоду КИК
Подпишись, у нас интересно.
https://www.youtube.com/kikbrains?sub_confirmation=1
Наш Паблик - https://vk.com/science_technology
РЕКЛАМА video@paprika.media</t>
  </si>
  <si>
    <t>https://www.youtube.com/watch?v=EXelTnve5lY</t>
  </si>
  <si>
    <t>Послание Президента Федеральному Собранию | Класс народа</t>
  </si>
  <si>
    <t>13M36S</t>
  </si>
  <si>
    <t>07m57</t>
  </si>
  <si>
    <t>['путин', 'путин обращение', 'путин выплаты детям', 'путин газификация', 'путин коронавирус', 'юмор', 'шутки', 'смешные комментарии', 'одноклассники', 'стендап']</t>
  </si>
  <si>
    <t>Курс «Аналитик данных» в SkillFactory https://clc.am/BWBqDQ скидка 55% по промокоду ЧУЖОЙ
(да, 55%, я сказал в видео про 50%, потому что тупой)
Ближайшие стендап-концерты: https://bit.ly/3enWhbR
Инстаграм, где тоже можно смотреть «Класс народа»: https://www.instagram.com/fe_city_boy/
Телеграм-канал: https://t.me/fe_city_boy
Владимир Путин (президент РФ) обратился с Посланием к Федеральному Собранию. В этот раз послание вышло социально ориентированным, с явным уклоном в заботу о простом человеке. Вот и посмотрим, как простые люди восприняли новости о бесплатной подводке газа, выплатах одиноким матерям и прививках от коронавируса.
Лицензия Creative Commons Attribution 4.0 на использование трека Life of Riley (исполнитель: Kevin MacLeod): https://creativecommons.org/licenses/by/4.0/
Источник: http://incompetech.com/music/royalty-free/index.html?isrc=USUAN1400054
Исполнитель: http://incompetech.com/</t>
  </si>
  <si>
    <t>https://www.youtube.com/watch?v=P0k5Gev3eY8</t>
  </si>
  <si>
    <t>Smirnova Capital</t>
  </si>
  <si>
    <t>Дефицит полупроводников. Как на нём заработать // Наталья Смирнова</t>
  </si>
  <si>
    <t>08m21</t>
  </si>
  <si>
    <t>['глобальный дефицит полупроводников', 'дефицит полупроводников', 'полупроводники 2021', 'полупроводники акции', 'торговая война сша и китая кто кому нужен', 'заморозки в техасе', 'завод кремниевых пластин', 'акции intel', 'бенефициары it', 'samsung акции', 'акции Nvidia', 'акции TSMC', 'акции GlobalFoundries', 'акции UMC', 'акции ASML', 'инвестиции', 'инвестиции в it', 'курсы финансовой грамотности', 'финансовые курсы', 'skillfactory']</t>
  </si>
  <si>
    <t>Упоминаемые компании: Intel, Samsung, Nvidia, TSMC, GlobalFoundries, UMC, ASML
https://clc.am/99e8dA - Профессия Финансовый Менеджер от  Product Live -45% по промокоду Smirnova Capital до 5.05.21
_____________________
Первый открытый мастер-майнд “Куда вложить свой первый миллион” не только для учеников, а для всех желающих. 
Мы ждем вас 15 мая в 13.30 МСК.
Запишитесь и узнайте подробности здесь: https://numberoneschool.ru/mastermind
_____________________
🔥🔥 Только в мае мы открываем беспрецедентную акцию на курс «Финансы по полочкам»!
Приступить к обучению можно сразу после приобретения курса.
Когда еще будет такая акция? Возможно в Черную пятницу. А до Черной пятницы можно много чего узнать и успеть.
Сейчас самое время для активных и продуманных 😁
Подробнее: https://numberoneschool.ru/kursi
____________________________
Новости от онлайн школы:
🔥 24 апреля состоялась очередная встреча Лайт клуба.
Обсудили вопросы:
▪️ Что делать и чего не делать в ближайшее время, когда ключевая ставка увеличилась до 5%?
▪️ Об упрощенном порядке на получение налогового вычета из налога на доходы физлиц (НДФЛ) по расходам на покупку жилья, земли и по индивидуальным инвестиционным счетам. Что для этого понадобится и в какие сроки деньги вернутся на счет?
▪️ Санкционные риски.
Записи всех эфиров доступны в телегам-канале Лайт клуба.
Присоединяйтесь к клубу, задавайте вопросы и получайте ответы в прямом эфире :)
👉 Подписывайтесь и смотрите запись эфира: https://numberoneschool.ru/lightclub
⠀
_____________________________
⠀
📌Скачайте бесплатные материалы и чек-листы от школы: https://numberoneschool.ru/free​
⠀
📌Если есть цель — инвестировать и получать дополнительный доход, подпишитесь на Телеграм-канал: https://t.me/N1schoolnatalyas​
⠀⠀
📌Загляните в Инстаграм: https://www.instagram.com/smirnova.capital 
📌Подпишитесь на канал: http://bit.ly/2sNA0wu​
⠀
📌Узнайте больше о школе: https://numberoneschool.ru/​
Наталья Смирнова — сооснователь онлайн-школы по личным финансам и инвестированию: numberoneschool.ru
✅ участник Экспертной группы по финансовой грамотности ЦБ РФ
✅ автор 12 книг по личным финансам.dings.html</t>
  </si>
  <si>
    <t>05.05.2021</t>
  </si>
  <si>
    <t>https://www.youtube.com/watch?v=iCVp9pDcDAM</t>
  </si>
  <si>
    <t>Настоящий Капитан возвращается!</t>
  </si>
  <si>
    <t>11M3S</t>
  </si>
  <si>
    <t>01m47</t>
  </si>
  <si>
    <t>['Marvel/DC', 'комиксы', 'фильмы', 'Марвел', 'ДС', 'обзор', 'герой', 'Супергерой', 'geek', 'movies', 'гик мувис']</t>
  </si>
  <si>
    <t>Профессия Аналитик Данных в SkillFactory https://clc.am/aSQ37w
-55% по промокоду GEEK только 7 дней!
Наш Инстаграм - https://www.instagram.com/marvel_ru/
Наш паблос -  https://vk.com/marvel_dc
Еще один наш паблос - https://vk.com/hkcomics
Наш канал в телеграме - https://t.me/joinchat/AAAAAEBFB2_CUEX4NnL0Pg
РЕКЛАМА video@paprika.media
Саундтрек: KharatianMusic – Infinity War
Арт с обложки - www.instagram.com/mizuriart/</t>
  </si>
  <si>
    <t>GEEK</t>
  </si>
  <si>
    <t>04.05.2021</t>
  </si>
  <si>
    <t>https://www.youtube.com/watch?v=ZoyxwCVbLUI</t>
  </si>
  <si>
    <t>Reflection</t>
  </si>
  <si>
    <t>Мы живем в иллюзии? Времени не существует? —  Reflection</t>
  </si>
  <si>
    <t>['reflection', 'наука', 'научпоп', 'интересное', 'факты', 'позновательное', 'космос', 'вселенная', 'физика', 'время', 'иллюзия', 'время это иллюзия', 'времени не существует', 'познавательно', 'популяризация науки', 'исследования', 'загадки', 'тайна', 'о вселенной', 'тайны', 'галактики', 'квантовая физика', 'иллюзия времени', 'коротко обо всем', 'наука и техника']</t>
  </si>
  <si>
    <t>Курс Data Science в SkillFactory https://clc.am/7dzvJA
скидка 55% по промокоду REFLECTION
Стремление к измерению времени значительно изменилось: от смены дня и ночи до солнечных часов и современных цифровых часов. Однако, что именно мы пытаемся измерить? Существует ли время в реальности или это всего лишь плод нашего воображения? Давайте попробуем разобраться в этом вопросе.
↓ ↓ ↓
Наука и объяснение прочих вещей → https://goo-gl.su/MAor
Человек → https://goo-gl.su/FbxCD
Технологии → https://goo-gl.su/fkvp
Космос → https://goo-gl.su/0qh0t
Природа → https://goo-gl.su/g5PfC
Планета Земля →  https://goo-gl.su/OYa54R8
Сингулярность → https://goo-gl.su/sGCJRmT2
↓ ↓ ↓
Источники: https://goo-gl.ru/S7VkS
#reflection #наука #время #иллюзия #парадокс #вечность</t>
  </si>
  <si>
    <t>REFLECTION</t>
  </si>
  <si>
    <t>https://www.youtube.com/watch?v=ExJRZZjbWKw</t>
  </si>
  <si>
    <t>Лучший штат для жизни в Америке - как выбрать?</t>
  </si>
  <si>
    <t>04m30</t>
  </si>
  <si>
    <t>['лучший штат для жизни в сша', 'как выбрать штат для жизни в сша', 'самый лучший штат сша для жизни', 'американские штаты', 'американские штаты и города', 'лучший город для жизни в сша', 'где жить в сша', 'где жить в америке', 'отличия штатов сша', 'реднеки', 'янки', 'юг сша', 'южные штаты сша', 'дикий запад', 'нью йорк', 'демократы', 'республиканцы', 'жизнь в США', 'переезд в сша', 'переезд в америку', 'иммиграция в сша', 'иммиграция в америку', 'Америка', 'США', 'Столица Мира', 'Анатолий Власов', 'жизнь в америке']</t>
  </si>
  <si>
    <t>🔥 Выбери свою IT профессию в SkillFactory и начни работать в любой стране мира: https://clc.am/4ZYYPg
Скидка 45% по промокоду СТОЛИЦА на все курсы!
Как выбрать лучший штат для жизни и туризма в США? Я решил снять видео, которое раз и навсегда ответит на все вопросы о разнице штатов друг от друга. Это ультимативное руководство по всем американским штатам. Посмотрев это видео, вы поймете, в каком штате лучше всего жить именно вам, а также куда съездить в путешествие. После этого видео в ваших глазах Америке никогда не будет прежней. Правда про жизнь и переезд в Америку. Иммиграция в США. Жизнь в США. Анатолий Власов. Столица Мира. 
✅ Подписывайтесь на мой Инстаграм:
https://instagram.com/anatoly.vlasov
📱Мой Телеграм-канал:
https://t.me/vlasovanatoly
⚠️ СОТРУДНИЧЕСТВО И РЕКЛАМА:
reklama.stolitsamira@gmail.com 
https://instagram.com/st.mira.pr
💰Скидки от меня:
- $40 на аренду жилья по всему миру на AirBnb - https://bit.ly/2N8RcFR
- $20 на аренду автомобиля в GetAround - https://get.co/2ZDzmCz
- $5 на поездку на такси от Uber - https://ubr.to/2MuTLB6
Тайм-коды
0:00 - Вступление
1:01 - Забудьте про штаты
2:17 - Калифорния и Эль Норте
5:36 - Новый Орлеан
7:41 - Новая Англия
10:46 - Пенсильвания
12:28 - Нью Йорк
14:16 - Вирджиния
16:09 - Американский Юг
18:56 - Бандитские штаты 
20:34 - Левые штаты
22:14 - Дикий запад
23:41 - Выводы
Лучший штат для жизни в США - как выбрать?
Анатолий Власов
Столица Мира
#сша #америка #иммиграция</t>
  </si>
  <si>
    <t>https://www.youtube.com/watch?v=xfn5jg0_8Q0</t>
  </si>
  <si>
    <t>Екатерина Шульман</t>
  </si>
  <si>
    <t>Ты был не царь, а лицедей. (Премьера фильма). День который изменил все...? 1-я серия</t>
  </si>
  <si>
    <t>53M33S</t>
  </si>
  <si>
    <t>44m43</t>
  </si>
  <si>
    <t>['Николай I', 'Россия', 'история России', 'декабристы', 'самодержавие', 'Александр I', 'Екатерина II']</t>
  </si>
  <si>
    <t>Покупайте квартиры на Avito:
https://clc.to/shulman_avito
Курс Data Science в SkillFactory https://clc.am/ZoLd6w
скидка 55% по промокоду ШУЛЬМАН
Подписывайтесь на канал: http://tiny.cc/Schulmann_YT 
Другие соцcети Екатерины Шульман:
Facebook: https://www.facebook.com/Ekaterina.Sc 
Twitter: https://twitter.com/eschulmann 
Телеграм: https://tlgrm.ru/channels/@eschulmann 
Для сотрудничества - respublicanec77@gmail.com</t>
  </si>
  <si>
    <t>ШУЛЬМАН</t>
  </si>
  <si>
    <t>https://www.youtube.com/watch?v=cNqXABxoYt8</t>
  </si>
  <si>
    <t>Как составить Cover Letter для поиска работы в Канаде или США</t>
  </si>
  <si>
    <t>11M9S</t>
  </si>
  <si>
    <t>03m35</t>
  </si>
  <si>
    <t>['Как составить cover letter для работы в Канаде', 'как написать сопроводительное письмо к резюме', 'иммиграция в канаду 2021', 'Работа в Канаде', 'Макс Расторгуев', 'Max Rastorguev', 'Как подготовить Cover Letter', 'Как составить cover letter чтобы найти работу в сша или канаде', 'поиск работы в канаде', 'поиск работы в сша', 'работа в канаде 2021', 'как написать cover letter', 'как найти работу в канаде', 'как искать работу в канаде', 'канада', 'как составить cover letter для поиска работы']</t>
  </si>
  <si>
    <t>В этом видео ты узнаешь как составить Cover Letter для поиска работы в Канаде или США. Cover Letter - это сопроводительное мотивационное письмо, которое обычно нужно прикладывать вместе с резюме при подаче на работу в американские или канадские компании. Я поделюсь своим опытом и ошибками при составлении сопроводительного письма для поиска работы в Канаде или США.
Профессия «Аналитик данных» в SkillFactory: https://clc.am/Ra-VFw
-55% по промокоду RASTORGUEV
📸 Instagram - https://www.instagram.com/max.rastor
💬 Facebook - https://www.facebook.com/maxrastor 
📉 LinkedIn - https://www.linkedin.com/in/mrastorguev
🙏🏼 Поддержать мой канал донатом можно здесь: https://yoomoney.ru/to/4100116573849561
Или на Paypal: https://www.paypal.me/maxrastor
📲 По вопросам рекламы и сотрудничества: 
https://t.me/maxrastor или maxfilming@gmail.com
Таймкоды к видео: Как составить Cover Letter для поиска работы в Канаде или США
00:00 - 01:05 Интро, Работа в Канаде, Резюме для Канадского работодателя
01:06 -  02:53 Что такое Cover Letter и зачем он нужен
02:54 - 03:34 Что такое Hard skills and soft skills 
03:35 - 04:35 Реклама курса аналитика данных в онлайн-школе SkillFactory
04:36 - 06:51 Первая часть сопроводительного письма Cover Letter
06:52 - 09:53 Вторая часть сопроводительного письма Cover Letter
09:54 - 11:08 Выводы, советы по составлению сопроводительного письма для поиска работы</t>
  </si>
  <si>
    <t>RASTORGUEV</t>
  </si>
  <si>
    <t>https://www.youtube.com/watch?v=JJblj5OX9fA</t>
  </si>
  <si>
    <t>Самый Брошенный город / Воркута / Как живут в мертвеющих посёлках / Лядов с Места событий</t>
  </si>
  <si>
    <t>46M28S</t>
  </si>
  <si>
    <t>['the люди', 'люди', 'как живут люди', 'интервью', 'лядов', 'антон лядов', 'лядов с места событий', 'северная корея', 'венесуэла', 'воркута', 'люди уезжают', 'уголь', 'шахты', 'гулаг', 'лагерь', 'коми', 'заброшенные дома', 'заполярный круг', 'мертвеющий город', 'заброшенный город', 'шахтеры', 'рудник', 'рудники', 'заполярный', 'разруха', 'вымирание', 'россия', 'крайний север', 'заключенные', 'поселки', 'поселок рудник', 'шахтерские поселки', 'города призраки', 'город призрак', 'интересные факты', 'север', 'vorkuta', 'заполярье', 'заброшенные деревни', 'заброшки']</t>
  </si>
  <si>
    <t>‎️‍🔥 Получи 90 тыс на обучение профессии Fullstack-разработчик на Python в SkillFactory : https://clc.am/jE8cMA
Закажите бесплатную дебетовую Альфа-Карту АО «Альфа-банк» с кешбеком до 2% на все: https://alfa.link/o1X44Q
Это Лядов, и сегодня я в Воркуте – это невероятно суровый регион, который находится за полярным кругом. Когда-то стране очень нужна была эта территория и здесь построили огромный город и несколько шахтерских поселков вокруг. Прошли десятки лет, и эти шахтерские поселки фактически превращаются в города-призраки и выглядят вот таким образом. Но здесь, увы, продолжают жить люди, которые мечтают переселиться отсюда. Это Лядов с места событий, из Воркуты.
Карта Айгуль временно не работает. Для тех, кто хочет помочь Айгуль - номер карты её мамы - Валентины Васильевны Юнусовой
Visa Digital 4274 3200 6820 9397
Так же можно связаться с депутатом Владимиром Жаруком из посёлка Воргашор, он разбирается в правовой стороне вопроса
https://vk.com/wall75756325_8187
Почта, чтобы связаться с семьей Айгуль: zksvork@gmail.com 
Номер карты Айгуль: 2202 2008 5450 1432 
Номера карты Мамы Андрюши (история Бамблби): 
2202 2006 9690 1295 (Предыдущая - заблокирована)
Номер счета Марии Петровны ( У неё только Сберкнижка): 42307.810.1.2815.1124141
Саша Шахтер (много снимает фото и видео Воркуты):  https://instagram.com/sevostianov.a.d?igshid=14ub919y7jjt1
Интересный канал Воркутинца, рассказывающий об истории игр нашего детства: Денди, Сега и тд: https://youtube.com/channel/UCCJTFa0hlVkdbB-9JyJS3IQ
#воркута #антонлядов #theлюди
Подпишись на канал, чтобы не пропустить следующий выпуск https://www.youtube.com/channel/UCwPzq5yQwczLmivBX8zq7Mw?sub_confirmation=1 
Instagram Антона Лядова: https://instagram.com/anton.lyadov
VK Антона Лядова: https://vk.com/id2733742
Поддержать The Люди рублем
(Просьба не отправлять пожертвования для героев на данный адрес. Мне придётся возвращать их на ваше адреса, так как у Айгуль и других героев есть свои реквизиты) 
: https://money.yandex.ru/to/410018668361180
Paypal: agerzen@gmail.com</t>
  </si>
  <si>
    <t>Таблица 1</t>
  </si>
  <si>
    <t xml:space="preserve">Цена одного визита </t>
  </si>
  <si>
    <t xml:space="preserve">Конверсия просмотров в переход </t>
  </si>
  <si>
    <t>Визиты</t>
  </si>
  <si>
    <t xml:space="preserve">Сколько было переходов на сайт </t>
  </si>
  <si>
    <t xml:space="preserve">Конверсия визитов в заявку </t>
  </si>
  <si>
    <t xml:space="preserve">Количество оставленных заявок на посадочной странице </t>
  </si>
  <si>
    <t xml:space="preserve">Конверсия заявки в продажу </t>
  </si>
  <si>
    <t>СPL</t>
  </si>
  <si>
    <t xml:space="preserve">Стоиость одной завки (лида) </t>
  </si>
  <si>
    <t xml:space="preserve">Коэффициент возрата инвестиций </t>
  </si>
  <si>
    <t xml:space="preserve">Если интеграция не принесла выручки компании коэффициент составит -100% </t>
  </si>
  <si>
    <t xml:space="preserve">Пустые ячейки, кроме ROMI = 0 </t>
  </si>
  <si>
    <t xml:space="preserve">Таблица 2 </t>
  </si>
  <si>
    <t>‘part_of_video_with_ad_from_1_to_10’</t>
  </si>
  <si>
    <t xml:space="preserve">указывает, в какой части видео находится рекламная интеграция (в колонке указан порядковый номер десятой части видео, в которой была интеграция, то есть 1 – интеграция в самом начале видео, 5 – примерно в середине, 10 – интеграция в конце видео). </t>
  </si>
  <si>
    <t xml:space="preserve">Коэффициент вовлеченности </t>
  </si>
  <si>
    <t xml:space="preserve">Пометка по таблицам </t>
  </si>
  <si>
    <r>
      <rPr>
        <sz val="10"/>
        <color theme="1"/>
        <rFont val="Arial"/>
      </rPr>
      <t xml:space="preserve">В таблице </t>
    </r>
    <r>
      <rPr>
        <b/>
        <sz val="10"/>
        <color theme="1"/>
        <rFont val="Arial"/>
      </rPr>
      <t xml:space="preserve">"Данные по итогам" </t>
    </r>
    <r>
      <rPr>
        <sz val="10"/>
        <color theme="1"/>
        <rFont val="Arial"/>
      </rPr>
      <t xml:space="preserve">допущены ошибки в столбце ДАТА и МЕСЯЦ. Акутаульную дату размещения ролик можно найти в таблие </t>
    </r>
    <r>
      <rPr>
        <b/>
        <sz val="10"/>
        <color theme="1"/>
        <rFont val="Arial"/>
      </rPr>
      <t>"Данные по ролику"</t>
    </r>
  </si>
  <si>
    <r>
      <rPr>
        <sz val="10"/>
        <color theme="1"/>
        <rFont val="Arial"/>
      </rPr>
      <t>Количесто просмотров и подписчиков в таблице</t>
    </r>
    <r>
      <rPr>
        <b/>
        <sz val="10"/>
        <color theme="1"/>
        <rFont val="Arial"/>
      </rPr>
      <t xml:space="preserve"> "Данные по итогам"</t>
    </r>
    <r>
      <rPr>
        <sz val="10"/>
        <color theme="1"/>
        <rFont val="Arial"/>
      </rPr>
      <t xml:space="preserve"> получены на момент публикации ролика и обновленны в течении месяца после выхода. А в таблице  </t>
    </r>
    <r>
      <rPr>
        <b/>
        <sz val="10"/>
        <color theme="1"/>
        <rFont val="Arial"/>
      </rPr>
      <t xml:space="preserve">"Данные по ролику" </t>
    </r>
    <r>
      <rPr>
        <sz val="10"/>
        <color theme="1"/>
        <rFont val="Arial"/>
      </rPr>
      <t xml:space="preserve"> эти данные представлены на момент сбора данных (3.06.2021)</t>
    </r>
  </si>
  <si>
    <t>Линейка это школа, образовательное направление. В таблице представлены линейки: дизайн, кодинг, менеджмент, аналитика(=analytics), data science.</t>
  </si>
  <si>
    <t xml:space="preserve">А курс находится уже внутри линейки.  Чаще всего вы видите на какой именно курс была реклама. Но каждый курс относится к определенной линейки. </t>
  </si>
  <si>
    <r>
      <rPr>
        <sz val="10"/>
        <rFont val="Arial"/>
      </rPr>
      <t xml:space="preserve">Если вы видите, что написано несколько значений в ячейке тег курса, это значит, что реклама была направлена на несколько курсов, Например:  </t>
    </r>
    <r>
      <rPr>
        <u/>
        <sz val="10"/>
        <color rgb="FF1155CC"/>
        <rFont val="Arial"/>
      </rPr>
      <t>http://joxi.ru/MAj6RPGi1oxJYA</t>
    </r>
    <r>
      <rPr>
        <sz val="10"/>
        <rFont val="Arial"/>
      </rPr>
      <t xml:space="preserve"> Тут была интеграция трех курсов сразу: MOTION WEBD MEDIA, а эти курсы относятся к линейки дизайна.                                                 </t>
    </r>
  </si>
  <si>
    <t xml:space="preserve">Данный пункт должны были убрать из ТЗ. Действительно с данными, которые есть сейчас это невозможно уследить. 
GAME DEV = Gamedev (я просмотрела, на сколько я вижу из курсов, только этот курс был записан в двух вариациях) 
GD - это другой курс 
INT - значит реклама была только на него 
INT GRAF  - реклама была запущена на два курса INT и GRAF 
с “MOTION, MEDIA”, “MOTION”, “MOTION WEBD MEDIA” такая ситуация, реклама на два курса, на один и на три соответсвенно. 
GAPH-ID, UXS-NEW - это отдельный курс </t>
  </si>
  <si>
    <t xml:space="preserve">PDPR, PDPR2, PDPR3 ---- это один и тот же курс, только в разных версиях, как и  PD,PD2 / PM,PM2  </t>
  </si>
  <si>
    <t>SF ---- Эначит реклама была на все линейшки школы SkillFactory. (Кодинг, Aналитика, Data science</t>
  </si>
  <si>
    <t xml:space="preserve">Строчка </t>
  </si>
  <si>
    <t xml:space="preserve">ссылка на ячейку </t>
  </si>
  <si>
    <t xml:space="preserve">Что заменили </t>
  </si>
  <si>
    <t>https://docs.google.com/spreadsheets/d/1fkyQYEcWZ0zBmhfUevf7wEecm6kGmPCS5bBw_I6-w4A/edit#gid=0&amp;range=G24</t>
  </si>
  <si>
    <t xml:space="preserve">Заменили Линейку на линейку аналитики </t>
  </si>
  <si>
    <t>https://docs.google.com/spreadsheets/d/1fkyQYEcWZ0zBmhfUevf7wEecm6kGmPCS5bBw_I6-w4A/edit#gid=0&amp;range=Q49</t>
  </si>
  <si>
    <t xml:space="preserve">Количество "Оплат факт" с 8 заменено на 0 </t>
  </si>
  <si>
    <t xml:space="preserve"> дизайн Итог</t>
  </si>
  <si>
    <t xml:space="preserve"> Кодинг Итог</t>
  </si>
  <si>
    <t xml:space="preserve"> Менеджмент Итог</t>
  </si>
  <si>
    <t>Аналитика Итог</t>
  </si>
  <si>
    <t>Дизайн Итог</t>
  </si>
  <si>
    <t>Кодинг Итог</t>
  </si>
  <si>
    <t>маркетинг Итог</t>
  </si>
  <si>
    <t>Менеджмент Итог</t>
  </si>
  <si>
    <t>analytics Итог</t>
  </si>
  <si>
    <t>Data Science Итог</t>
  </si>
  <si>
    <t>Data Science Аналитика Итог</t>
  </si>
  <si>
    <t>SF Итог</t>
  </si>
  <si>
    <t>Общий итог</t>
  </si>
  <si>
    <t xml:space="preserve"> DAPR Количество</t>
  </si>
  <si>
    <t xml:space="preserve"> GRAPH Количество</t>
  </si>
  <si>
    <t xml:space="preserve"> PM Количество</t>
  </si>
  <si>
    <t xml:space="preserve"> PWS Количество</t>
  </si>
  <si>
    <t>линейка кодинга Количество</t>
  </si>
  <si>
    <t>МEDIA Количество</t>
  </si>
  <si>
    <t>ADMIN Количество</t>
  </si>
  <si>
    <t>ALGO Количество</t>
  </si>
  <si>
    <t>ALL Количество</t>
  </si>
  <si>
    <t>ANDR Количество</t>
  </si>
  <si>
    <t>AP Количество</t>
  </si>
  <si>
    <t>BD Количество</t>
  </si>
  <si>
    <t>Coding Количество</t>
  </si>
  <si>
    <t>DАPR Количество</t>
  </si>
  <si>
    <t>DAPR Количество</t>
  </si>
  <si>
    <t>DDMG Количество</t>
  </si>
  <si>
    <t>DEVOPS Количество</t>
  </si>
  <si>
    <t>DSPR Количество</t>
  </si>
  <si>
    <t>DST Количество</t>
  </si>
  <si>
    <t>FJS Количество</t>
  </si>
  <si>
    <t>FPW Количество</t>
  </si>
  <si>
    <t>FR Количество</t>
  </si>
  <si>
    <t>GAME DEV Количество</t>
  </si>
  <si>
    <t>GAMEDEV Количество</t>
  </si>
  <si>
    <t>GD Количество</t>
  </si>
  <si>
    <t>GO Количество</t>
  </si>
  <si>
    <t>GRAPH Количество</t>
  </si>
  <si>
    <t>GRAPH-ID Количество</t>
  </si>
  <si>
    <t>HACKER Количество</t>
  </si>
  <si>
    <t>INT Количество</t>
  </si>
  <si>
    <t>INT  GRAF Количество</t>
  </si>
  <si>
    <t>IOS Количество</t>
  </si>
  <si>
    <t>JAVA Количество</t>
  </si>
  <si>
    <t>MA Количество</t>
  </si>
  <si>
    <t>MEDIA Количество</t>
  </si>
  <si>
    <t>ML Количество</t>
  </si>
  <si>
    <t>MOTION Количество</t>
  </si>
  <si>
    <t>MOTION  Количество</t>
  </si>
  <si>
    <t>MOTION  MEDIA Количество</t>
  </si>
  <si>
    <t>MOTION WEBD MEDIA Количество</t>
  </si>
  <si>
    <t>MOTION, MEDIA Количество</t>
  </si>
  <si>
    <t>MU Количество</t>
  </si>
  <si>
    <t>PD Количество</t>
  </si>
  <si>
    <t>PD2 Количество</t>
  </si>
  <si>
    <t>PDPR Количество</t>
  </si>
  <si>
    <t>PDPR2 Количество</t>
  </si>
  <si>
    <t>PDPR3 Количество</t>
  </si>
  <si>
    <t>PHPDEV Количество</t>
  </si>
  <si>
    <t>PL Количество</t>
  </si>
  <si>
    <t>PM Количество</t>
  </si>
  <si>
    <t>PM2 Количество</t>
  </si>
  <si>
    <t>PWS Количество</t>
  </si>
  <si>
    <t>QAJA Количество</t>
  </si>
  <si>
    <t>QAP Количество</t>
  </si>
  <si>
    <t>SA Количество</t>
  </si>
  <si>
    <t>SDA Количество</t>
  </si>
  <si>
    <t>SF Количество</t>
  </si>
  <si>
    <t>UXS Количество</t>
  </si>
  <si>
    <t>UXS-NEW Количество</t>
  </si>
  <si>
    <t>WBDS Количество</t>
  </si>
  <si>
    <t>WBDS GRAF INT Количество</t>
  </si>
  <si>
    <t>WBDS GRAF MEDIA Количество</t>
  </si>
  <si>
    <t>#</t>
  </si>
  <si>
    <t>df.loc[1,</t>
  </si>
  <si>
    <t>'c2']</t>
  </si>
  <si>
    <t>=</t>
  </si>
  <si>
    <t>0.090909</t>
  </si>
  <si>
    <t>df.loc[6,</t>
  </si>
  <si>
    <t>0.031250</t>
  </si>
  <si>
    <t>df.loc[7,</t>
  </si>
  <si>
    <t>0.029825</t>
  </si>
  <si>
    <t>df.loc[9,</t>
  </si>
  <si>
    <t>0.050000</t>
  </si>
  <si>
    <t>df.loc[14,</t>
  </si>
  <si>
    <t>df.loc[29,</t>
  </si>
  <si>
    <t>df.loc[31,</t>
  </si>
  <si>
    <t>0.166667</t>
  </si>
  <si>
    <t>df.loc[80,</t>
  </si>
  <si>
    <t>0.140741</t>
  </si>
  <si>
    <t>df.loc[142,</t>
  </si>
  <si>
    <t>df.loc[145,</t>
  </si>
  <si>
    <t>0.067797</t>
  </si>
  <si>
    <t>df.loc[151,</t>
  </si>
  <si>
    <t>0.052340</t>
  </si>
  <si>
    <t>df.loc[154,</t>
  </si>
  <si>
    <t>0.083333</t>
  </si>
  <si>
    <t>df.loc[163,</t>
  </si>
  <si>
    <t>df.loc[178,</t>
  </si>
  <si>
    <t>0.034091</t>
  </si>
  <si>
    <t>df.loc[183,</t>
  </si>
  <si>
    <t>df.loc[194,</t>
  </si>
  <si>
    <t>df.loc[203,</t>
  </si>
  <si>
    <t>0.069767</t>
  </si>
  <si>
    <t>df.loc[221,</t>
  </si>
  <si>
    <t>0.029412</t>
  </si>
  <si>
    <t>df.loc[251,</t>
  </si>
  <si>
    <t>0.179144</t>
  </si>
  <si>
    <t>df.loc[274,</t>
  </si>
  <si>
    <t>df.loc[278,</t>
  </si>
  <si>
    <t>0.045455</t>
  </si>
  <si>
    <t>df.loc[284,</t>
  </si>
  <si>
    <t>df.loc[286,</t>
  </si>
  <si>
    <t>0.238095</t>
  </si>
  <si>
    <t>df.loc[291,</t>
  </si>
  <si>
    <t>0.057566</t>
  </si>
  <si>
    <t>df.loc[307,</t>
  </si>
  <si>
    <t>0.125000</t>
  </si>
  <si>
    <t>df.loc[334,</t>
  </si>
  <si>
    <t>df.loc[340,</t>
  </si>
  <si>
    <t>0.080717</t>
  </si>
  <si>
    <t>df.loc[355,</t>
  </si>
  <si>
    <t>0.071429</t>
  </si>
  <si>
    <t>df.loc[359,</t>
  </si>
  <si>
    <t>0.233696</t>
  </si>
  <si>
    <t>df.loc[365,</t>
  </si>
  <si>
    <t>0.214286</t>
  </si>
  <si>
    <t>df.loc[366,</t>
  </si>
  <si>
    <t>0.038462</t>
  </si>
  <si>
    <t>df.loc[377,</t>
  </si>
  <si>
    <t>0.500000</t>
  </si>
  <si>
    <t>df.loc[382,</t>
  </si>
  <si>
    <t>0.011364</t>
  </si>
  <si>
    <t>df.loc[395,</t>
  </si>
  <si>
    <t>df.loc[397,</t>
  </si>
  <si>
    <t>df.loc[408,</t>
  </si>
  <si>
    <t>df.loc[422,</t>
  </si>
  <si>
    <t>0.010417</t>
  </si>
  <si>
    <t>df.loc[427,</t>
  </si>
  <si>
    <t>0.400000</t>
  </si>
  <si>
    <t>df.loc[460,</t>
  </si>
  <si>
    <t>df.loc[474,</t>
  </si>
  <si>
    <t>df.loc[478,</t>
  </si>
  <si>
    <t>0.205263</t>
  </si>
  <si>
    <t>df.loc[481,</t>
  </si>
  <si>
    <t>df.loc[492,</t>
  </si>
  <si>
    <t>0.137500</t>
  </si>
  <si>
    <t>df.loc[495,</t>
  </si>
  <si>
    <t>0.055556</t>
  </si>
  <si>
    <t>df.loc[505,</t>
  </si>
  <si>
    <t>df.loc[521,</t>
  </si>
  <si>
    <t>0.022222</t>
  </si>
  <si>
    <t>df.loc[523,</t>
  </si>
  <si>
    <t>0.100000</t>
  </si>
  <si>
    <t>df.loc[524,</t>
  </si>
  <si>
    <t>0.261364</t>
  </si>
  <si>
    <t>df.loc[532,</t>
  </si>
  <si>
    <t>df.loc[534,</t>
  </si>
  <si>
    <t>0.333333</t>
  </si>
  <si>
    <t>df.loc[536,</t>
  </si>
  <si>
    <t>0.046512</t>
  </si>
  <si>
    <t>df.loc[538,</t>
  </si>
  <si>
    <t>df.loc[549,</t>
  </si>
  <si>
    <t>df.loc[550,</t>
  </si>
  <si>
    <t>df.loc[552,</t>
  </si>
  <si>
    <t>df.loc[553,</t>
  </si>
  <si>
    <t>0.200000</t>
  </si>
  <si>
    <t>df.loc[558,</t>
  </si>
  <si>
    <t>df.loc[571,</t>
  </si>
  <si>
    <t>0.150000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</si>
</sst>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dd\.mm\.yyyy"/>
    <numFmt numFmtId="165" formatCode="[$р.-419]#,##0"/>
    <numFmt numFmtId="166" formatCode="0.0000000000"/>
    <numFmt numFmtId="167" formatCode="0.0%"/>
    <numFmt numFmtId="168" formatCode="dd\.mm"/>
    <numFmt numFmtId="169" formatCode="yyyy\-mm\-dd\ h:mm:ss"/>
    <numFmt numFmtId="170" formatCode="d\.m\.yyyy"/>
  </numFmts>
  <fonts count="94">
    <font>
      <sz val="10"/>
      <color rgb="FF000000"/>
      <name val="Arial"/>
    </font>
    <font>
      <b/>
      <sz val="10"/>
      <color theme="1"/>
      <name val="Arial"/>
    </font>
    <font>
      <sz val="10"/>
      <color theme="1"/>
      <name val="Arial"/>
    </font>
    <font>
      <b/>
      <sz val="10"/>
      <color theme="1"/>
      <name val="Arial"/>
    </font>
    <font>
      <sz val="10"/>
      <color theme="1"/>
      <name val="Roboto"/>
    </font>
    <font>
      <u/>
      <sz val="10"/>
      <color rgb="FF0000FF"/>
      <name val="Calibri"/>
    </font>
    <font>
      <sz val="10"/>
      <color theme="1"/>
      <name val="Calibri"/>
    </font>
    <font>
      <sz val="10"/>
      <color theme="1"/>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0000FF"/>
      <name val="Calibri"/>
    </font>
    <font>
      <u/>
      <sz val="10"/>
      <color rgb="FF1155CC"/>
      <name val="Arial"/>
    </font>
    <font>
      <u/>
      <sz val="10"/>
      <color rgb="FF0000FF"/>
      <name val="Calibri"/>
    </font>
    <font>
      <sz val="10"/>
      <name val="Arial"/>
    </font>
    <font>
      <sz val="10"/>
      <name val="Arial"/>
    </font>
    <font>
      <u/>
      <sz val="10"/>
      <color rgb="FF1155CC"/>
      <name val="Roboto"/>
    </font>
    <font>
      <sz val="10"/>
      <color theme="1"/>
      <name val="Calibri"/>
    </font>
    <font>
      <u/>
      <sz val="10"/>
      <color rgb="FF0000FF"/>
      <name val="Calibri"/>
    </font>
    <font>
      <sz val="10"/>
      <color rgb="FF000000"/>
      <name val="Arial"/>
    </font>
    <font>
      <u/>
      <sz val="10"/>
      <color rgb="FF0000FF"/>
      <name val="Calibri"/>
    </font>
    <font>
      <sz val="10"/>
      <color rgb="FF000000"/>
      <name val="Roboto"/>
    </font>
    <font>
      <u/>
      <sz val="10"/>
      <color rgb="FF0000FF"/>
      <name val="Arial"/>
    </font>
    <font>
      <u/>
      <sz val="10"/>
      <color rgb="FF0000FF"/>
      <name val="Arial"/>
    </font>
    <font>
      <u/>
      <sz val="10"/>
      <color rgb="FF0000FF"/>
      <name val="Calibri"/>
    </font>
    <font>
      <u/>
      <sz val="10"/>
      <color rgb="FF0000FF"/>
      <name val="Calibri"/>
    </font>
    <font>
      <u/>
      <sz val="10"/>
      <color rgb="FF0000FF"/>
      <name val="Calibri"/>
    </font>
    <font>
      <u/>
      <sz val="10"/>
      <color rgb="FF1155CC"/>
      <name val="Arial"/>
    </font>
    <font>
      <u/>
      <sz val="10"/>
      <color rgb="FF0000FF"/>
      <name val="Calibri"/>
    </font>
    <font>
      <u/>
      <sz val="10"/>
      <color rgb="FF0000FF"/>
      <name val="Calibri"/>
    </font>
    <font>
      <u/>
      <sz val="10"/>
      <color rgb="FF0000FF"/>
      <name val="Calibri"/>
    </font>
    <font>
      <u/>
      <sz val="10"/>
      <color rgb="FF1155CC"/>
      <name val="Roboto"/>
    </font>
    <font>
      <u/>
      <sz val="10"/>
      <color rgb="FF1155CC"/>
      <name val="Calibri"/>
    </font>
    <font>
      <u/>
      <sz val="10"/>
      <color rgb="FF1155CC"/>
      <name val="Arial"/>
    </font>
    <font>
      <u/>
      <sz val="10"/>
      <color rgb="FF1155CC"/>
      <name val="Arial"/>
    </font>
    <font>
      <u/>
      <sz val="10"/>
      <color rgb="FF1F6BC0"/>
      <name val="Calibri"/>
    </font>
    <font>
      <u/>
      <sz val="11"/>
      <color rgb="FF0000FF"/>
      <name val="Arial"/>
    </font>
    <font>
      <u/>
      <sz val="10"/>
      <color rgb="FF1155CC"/>
      <name val="Arial"/>
    </font>
    <font>
      <sz val="9"/>
      <color rgb="FF1B2A30"/>
      <name val="Arial"/>
    </font>
    <font>
      <u/>
      <sz val="10"/>
      <color rgb="FF0000FF"/>
      <name val="Calibri"/>
    </font>
    <font>
      <u/>
      <sz val="11"/>
      <color rgb="FF0000FF"/>
      <name val="Roboto"/>
    </font>
    <font>
      <u/>
      <sz val="10"/>
      <color rgb="FF000000"/>
      <name val="Roboto"/>
    </font>
    <font>
      <u/>
      <sz val="10"/>
      <color rgb="FF1155CC"/>
      <name val="Calibri"/>
    </font>
    <font>
      <i/>
      <sz val="10"/>
      <color theme="1"/>
      <name val="Arial"/>
    </font>
    <font>
      <b/>
      <i/>
      <sz val="10"/>
      <color theme="1"/>
      <name val="Arial"/>
    </font>
    <font>
      <i/>
      <u/>
      <sz val="10"/>
      <color rgb="FF0000FF"/>
      <name val="Calibri"/>
    </font>
    <font>
      <i/>
      <u/>
      <sz val="10"/>
      <color rgb="FF1155CC"/>
      <name val="Calibri"/>
    </font>
    <font>
      <u/>
      <sz val="10"/>
      <color rgb="FF1155CC"/>
      <name val="Arial"/>
    </font>
    <font>
      <u/>
      <sz val="10"/>
      <color rgb="FF0000FF"/>
      <name val="Arial"/>
    </font>
    <font>
      <u/>
      <sz val="10"/>
      <color rgb="FF0000FF"/>
      <name val="Calibri"/>
    </font>
    <font>
      <b/>
      <sz val="10"/>
      <color theme="1"/>
      <name val="Calibri"/>
    </font>
    <font>
      <u/>
      <sz val="10"/>
      <color rgb="FF1155CC"/>
      <name val="Arial"/>
    </font>
    <font>
      <u/>
      <sz val="11"/>
      <color rgb="FF1155CC"/>
      <name val="Arial"/>
    </font>
    <font>
      <u/>
      <sz val="11"/>
      <color rgb="FF1155CC"/>
      <name val="Arial"/>
    </font>
    <font>
      <u/>
      <sz val="11"/>
      <color rgb="FF000000"/>
      <name val="Arial"/>
    </font>
    <font>
      <u/>
      <sz val="10"/>
      <color rgb="FF1155CC"/>
      <name val="Roboto"/>
    </font>
    <font>
      <u/>
      <sz val="10"/>
      <color rgb="FF0000FF"/>
      <name val="Arial"/>
    </font>
    <font>
      <u/>
      <sz val="10"/>
      <color rgb="FF1155CC"/>
      <name val="Calibri"/>
    </font>
    <font>
      <i/>
      <u/>
      <sz val="10"/>
      <color rgb="FF1155CC"/>
      <name val="Calibri"/>
    </font>
    <font>
      <u/>
      <sz val="10"/>
      <color rgb="FF1155CC"/>
      <name val="Arial"/>
    </font>
    <font>
      <u/>
      <sz val="10"/>
      <color rgb="FF1155CC"/>
      <name val="Arial"/>
    </font>
    <font>
      <u/>
      <sz val="10"/>
      <color rgb="FF1155CC"/>
      <name val="Calibri"/>
    </font>
    <font>
      <u/>
      <sz val="11"/>
      <color rgb="FF1155CC"/>
      <name val="Arial"/>
    </font>
    <font>
      <u/>
      <sz val="10"/>
      <color rgb="FF000000"/>
      <name val="Calibri"/>
    </font>
    <font>
      <u/>
      <sz val="10"/>
      <color rgb="FF0000FF"/>
      <name val="Calibri"/>
    </font>
    <font>
      <i/>
      <u/>
      <sz val="10"/>
      <color rgb="FF1155CC"/>
      <name val="Calibri"/>
    </font>
    <font>
      <u/>
      <sz val="10"/>
      <color rgb="FF000000"/>
      <name val="&quot;Helvetica Neue&quot;"/>
    </font>
    <font>
      <u/>
      <sz val="10"/>
      <color theme="1"/>
      <name val="Arial"/>
    </font>
    <font>
      <u/>
      <sz val="10"/>
      <color rgb="FF000000"/>
      <name val="Arial"/>
    </font>
    <font>
      <u/>
      <sz val="10"/>
      <color rgb="FF0000FF"/>
      <name val="Arial"/>
    </font>
    <font>
      <u/>
      <sz val="10"/>
      <color rgb="FF0000FF"/>
      <name val="Arial"/>
    </font>
    <font>
      <u/>
      <sz val="10"/>
      <color rgb="FF000000"/>
      <name val="Roboto"/>
    </font>
    <font>
      <u/>
      <sz val="10"/>
      <color rgb="FF1155CC"/>
      <name val="Arial"/>
    </font>
    <font>
      <u/>
      <sz val="11"/>
      <color rgb="FF0000FF"/>
      <name val="Slack-Lato"/>
    </font>
    <font>
      <u/>
      <sz val="10"/>
      <color rgb="FF1155CC"/>
      <name val="Calibri"/>
    </font>
    <font>
      <u/>
      <sz val="10"/>
      <color rgb="FF000000"/>
      <name val="Roboto"/>
    </font>
    <font>
      <u/>
      <sz val="10"/>
      <color rgb="FF1155CC"/>
      <name val="Arial"/>
    </font>
    <font>
      <i/>
      <u/>
      <sz val="10"/>
      <color rgb="FF1155CC"/>
      <name val="Calibri"/>
    </font>
    <font>
      <u/>
      <sz val="10"/>
      <color rgb="FF000000"/>
      <name val="Roboto"/>
    </font>
    <font>
      <u/>
      <sz val="10"/>
      <color rgb="FF0000FF"/>
      <name val="Roboto"/>
    </font>
    <font>
      <u/>
      <sz val="8"/>
      <color rgb="FF0B4CB4"/>
      <name val="Arial"/>
    </font>
    <font>
      <sz val="8"/>
      <color rgb="FF000000"/>
      <name val="Arial"/>
    </font>
    <font>
      <u/>
      <sz val="8"/>
      <color rgb="FF0B4CB4"/>
      <name val="Arial"/>
    </font>
    <font>
      <sz val="8"/>
      <color rgb="FF000000"/>
      <name val="Apple Color Emoji"/>
    </font>
    <font>
      <sz val="11"/>
      <color rgb="FF1D1C1D"/>
      <name val="Arial"/>
    </font>
    <font>
      <sz val="11"/>
      <color rgb="FF1D1C1D"/>
      <name val="Slack-Lato"/>
    </font>
    <font>
      <b/>
      <sz val="11"/>
      <color rgb="FF000000"/>
      <name val="Yandex-sans"/>
    </font>
    <font>
      <sz val="10"/>
      <name val="Arial"/>
    </font>
    <font>
      <u/>
      <sz val="10"/>
      <color rgb="FF0000FF"/>
      <name val="Arial"/>
    </font>
    <font>
      <u/>
      <sz val="10"/>
      <color rgb="FF0000FF"/>
      <name val="Arial"/>
    </font>
  </fonts>
  <fills count="11">
    <fill>
      <patternFill patternType="none"/>
    </fill>
    <fill>
      <patternFill patternType="gray125"/>
    </fill>
    <fill>
      <patternFill patternType="solid">
        <fgColor rgb="FFFFFFFF"/>
        <bgColor rgb="FFFFFFFF"/>
      </patternFill>
    </fill>
    <fill>
      <patternFill patternType="solid">
        <fgColor rgb="FFD9EAD3"/>
        <bgColor rgb="FFD9EAD3"/>
      </patternFill>
    </fill>
    <fill>
      <patternFill patternType="solid">
        <fgColor rgb="FFCCCCCC"/>
        <bgColor rgb="FFCCCCCC"/>
      </patternFill>
    </fill>
    <fill>
      <patternFill patternType="solid">
        <fgColor rgb="FFF8F8F8"/>
        <bgColor rgb="FFF8F8F8"/>
      </patternFill>
    </fill>
    <fill>
      <patternFill patternType="solid">
        <fgColor rgb="FFF9F9F9"/>
        <bgColor rgb="FFF9F9F9"/>
      </patternFill>
    </fill>
    <fill>
      <patternFill patternType="solid">
        <fgColor rgb="FFFF0000"/>
        <bgColor rgb="FFFF0000"/>
      </patternFill>
    </fill>
    <fill>
      <patternFill patternType="solid">
        <fgColor rgb="FFB6D7A8"/>
        <bgColor rgb="FFB6D7A8"/>
      </patternFill>
    </fill>
    <fill>
      <patternFill patternType="solid">
        <fgColor rgb="FFFFF2CC"/>
        <bgColor rgb="FFFFF2CC"/>
      </patternFill>
    </fill>
    <fill>
      <patternFill patternType="solid">
        <fgColor rgb="FFFCE5CD"/>
        <bgColor rgb="FFFCE5CD"/>
      </patternFill>
    </fill>
  </fills>
  <borders count="20">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999999"/>
      </left>
      <right/>
      <top style="thin">
        <color rgb="FF999999"/>
      </top>
      <bottom/>
      <diagonal/>
    </border>
    <border>
      <left style="thin">
        <color rgb="FF999999"/>
      </left>
      <right style="thin">
        <color rgb="FF999999"/>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rgb="FF999999"/>
      </left>
      <right style="thin">
        <color rgb="FF999999"/>
      </right>
      <top/>
      <bottom/>
      <diagonal/>
    </border>
    <border>
      <left style="thin">
        <color rgb="FF999999"/>
      </left>
      <right/>
      <top style="thin">
        <color rgb="FF999999"/>
      </top>
      <bottom style="thin">
        <color rgb="FF999999"/>
      </bottom>
      <diagonal/>
    </border>
    <border>
      <left style="thin">
        <color indexed="65"/>
      </left>
      <right style="thin">
        <color rgb="FF999999"/>
      </right>
      <top style="thin">
        <color rgb="FF999999"/>
      </top>
      <bottom style="thin">
        <color rgb="FF999999"/>
      </bottom>
      <diagonal/>
    </border>
  </borders>
  <cellStyleXfs count="1">
    <xf numFmtId="0" fontId="0" fillId="0" borderId="0"/>
  </cellStyleXfs>
  <cellXfs count="298">
    <xf numFmtId="0" fontId="0" fillId="0" borderId="0" xfId="0" applyFont="1" applyAlignment="1"/>
    <xf numFmtId="0" fontId="1" fillId="0" borderId="0" xfId="0" applyFont="1" applyAlignment="1">
      <alignment horizontal="center" wrapText="1"/>
    </xf>
    <xf numFmtId="164" fontId="1" fillId="0" borderId="0" xfId="0" applyNumberFormat="1" applyFont="1" applyAlignment="1">
      <alignment horizontal="center" wrapText="1"/>
    </xf>
    <xf numFmtId="0" fontId="2" fillId="0" borderId="0" xfId="0" applyFont="1" applyAlignment="1">
      <alignment horizontal="center" wrapText="1"/>
    </xf>
    <xf numFmtId="0" fontId="1" fillId="0" borderId="0" xfId="0" applyFont="1" applyAlignment="1">
      <alignment horizontal="right" wrapText="1"/>
    </xf>
    <xf numFmtId="0" fontId="3" fillId="0" borderId="0" xfId="0" applyFont="1" applyAlignment="1">
      <alignment horizontal="right" wrapText="1"/>
    </xf>
    <xf numFmtId="165" fontId="1" fillId="2" borderId="0" xfId="0" applyNumberFormat="1" applyFont="1" applyFill="1" applyAlignment="1">
      <alignment horizontal="center" wrapText="1"/>
    </xf>
    <xf numFmtId="0" fontId="1" fillId="3" borderId="0" xfId="0" applyFont="1" applyFill="1" applyAlignment="1">
      <alignment horizontal="center" wrapText="1"/>
    </xf>
    <xf numFmtId="166" fontId="1" fillId="0" borderId="0" xfId="0" applyNumberFormat="1" applyFont="1" applyAlignment="1">
      <alignment horizontal="center" wrapText="1"/>
    </xf>
    <xf numFmtId="0" fontId="1" fillId="4" borderId="0" xfId="0" applyFont="1" applyFill="1" applyAlignment="1">
      <alignment horizontal="center" wrapText="1"/>
    </xf>
    <xf numFmtId="0" fontId="1" fillId="0" borderId="0" xfId="0" applyFont="1" applyAlignment="1">
      <alignment horizontal="center"/>
    </xf>
    <xf numFmtId="10" fontId="1" fillId="0" borderId="0" xfId="0" applyNumberFormat="1" applyFont="1" applyAlignment="1">
      <alignment horizontal="center" wrapText="1"/>
    </xf>
    <xf numFmtId="0" fontId="4" fillId="2" borderId="0" xfId="0" applyFont="1" applyFill="1" applyAlignment="1">
      <alignment horizontal="right"/>
    </xf>
    <xf numFmtId="164" fontId="4" fillId="2" borderId="0" xfId="0" applyNumberFormat="1" applyFont="1" applyFill="1" applyAlignment="1">
      <alignment horizontal="right"/>
    </xf>
    <xf numFmtId="0" fontId="4" fillId="2" borderId="0" xfId="0" applyFont="1" applyFill="1" applyAlignment="1"/>
    <xf numFmtId="0" fontId="5" fillId="2" borderId="0" xfId="0" applyFont="1" applyFill="1" applyAlignment="1"/>
    <xf numFmtId="0" fontId="6" fillId="2" borderId="0" xfId="0" applyFont="1" applyFill="1" applyAlignment="1"/>
    <xf numFmtId="0" fontId="4" fillId="2" borderId="0" xfId="0" applyFont="1" applyFill="1" applyAlignment="1">
      <alignment horizontal="right" wrapText="1"/>
    </xf>
    <xf numFmtId="0" fontId="7" fillId="2" borderId="0" xfId="0" applyFont="1" applyFill="1" applyAlignment="1">
      <alignment horizontal="right" wrapText="1"/>
    </xf>
    <xf numFmtId="3" fontId="2" fillId="2" borderId="0" xfId="0" applyNumberFormat="1" applyFont="1" applyFill="1" applyAlignment="1">
      <alignment horizontal="right"/>
    </xf>
    <xf numFmtId="3" fontId="4" fillId="2" borderId="0" xfId="0" applyNumberFormat="1" applyFont="1" applyFill="1" applyAlignment="1">
      <alignment horizontal="right"/>
    </xf>
    <xf numFmtId="165" fontId="2" fillId="2" borderId="0" xfId="0" applyNumberFormat="1" applyFont="1" applyFill="1" applyAlignment="1">
      <alignment horizontal="center"/>
    </xf>
    <xf numFmtId="165" fontId="2" fillId="2" borderId="0" xfId="0" applyNumberFormat="1" applyFont="1" applyFill="1" applyAlignment="1">
      <alignment horizontal="right"/>
    </xf>
    <xf numFmtId="10" fontId="2" fillId="3" borderId="0" xfId="0" applyNumberFormat="1" applyFont="1" applyFill="1" applyAlignment="1">
      <alignment horizontal="right"/>
    </xf>
    <xf numFmtId="1" fontId="2" fillId="3" borderId="0" xfId="0" applyNumberFormat="1" applyFont="1" applyFill="1" applyAlignment="1">
      <alignment horizontal="right"/>
    </xf>
    <xf numFmtId="167" fontId="2" fillId="3" borderId="0" xfId="0" applyNumberFormat="1" applyFont="1" applyFill="1" applyAlignment="1">
      <alignment horizontal="right"/>
    </xf>
    <xf numFmtId="3" fontId="2" fillId="2" borderId="0" xfId="0" applyNumberFormat="1" applyFont="1" applyFill="1" applyAlignment="1">
      <alignment horizontal="center"/>
    </xf>
    <xf numFmtId="9" fontId="2" fillId="4" borderId="0" xfId="0" applyNumberFormat="1" applyFont="1" applyFill="1" applyAlignment="1">
      <alignment horizontal="right"/>
    </xf>
    <xf numFmtId="0" fontId="8" fillId="2" borderId="1" xfId="0" applyFont="1" applyFill="1" applyBorder="1" applyAlignment="1"/>
    <xf numFmtId="0" fontId="6" fillId="2" borderId="1" xfId="0" applyFont="1" applyFill="1" applyBorder="1" applyAlignment="1"/>
    <xf numFmtId="10" fontId="6" fillId="2" borderId="0" xfId="0" applyNumberFormat="1" applyFont="1" applyFill="1" applyAlignment="1"/>
    <xf numFmtId="0" fontId="2" fillId="2" borderId="0" xfId="0" applyFont="1" applyFill="1" applyAlignment="1">
      <alignment horizontal="right"/>
    </xf>
    <xf numFmtId="0" fontId="9" fillId="0" borderId="0" xfId="0" applyFont="1" applyAlignment="1"/>
    <xf numFmtId="0" fontId="2" fillId="2" borderId="0" xfId="0" applyFont="1" applyFill="1" applyAlignment="1">
      <alignment horizontal="right" wrapText="1"/>
    </xf>
    <xf numFmtId="0" fontId="2" fillId="3" borderId="0" xfId="0" applyFont="1" applyFill="1" applyAlignment="1">
      <alignment horizontal="right"/>
    </xf>
    <xf numFmtId="0" fontId="10" fillId="0" borderId="1" xfId="0" applyFont="1" applyBorder="1" applyAlignment="1"/>
    <xf numFmtId="0" fontId="11" fillId="0" borderId="1" xfId="0" applyFont="1" applyBorder="1" applyAlignment="1"/>
    <xf numFmtId="0" fontId="6" fillId="2" borderId="0" xfId="0" applyFont="1" applyFill="1" applyAlignment="1">
      <alignment horizontal="right"/>
    </xf>
    <xf numFmtId="10" fontId="2" fillId="2" borderId="0" xfId="0" applyNumberFormat="1" applyFont="1" applyFill="1" applyAlignment="1">
      <alignment horizontal="right"/>
    </xf>
    <xf numFmtId="0" fontId="12" fillId="0" borderId="1" xfId="0" applyFont="1" applyBorder="1" applyAlignment="1"/>
    <xf numFmtId="3" fontId="2" fillId="2" borderId="0" xfId="0" applyNumberFormat="1" applyFont="1" applyFill="1" applyAlignment="1">
      <alignment horizontal="right"/>
    </xf>
    <xf numFmtId="164" fontId="2" fillId="2" borderId="0" xfId="0" applyNumberFormat="1" applyFont="1" applyFill="1" applyAlignment="1">
      <alignment horizontal="right"/>
    </xf>
    <xf numFmtId="0" fontId="6" fillId="3" borderId="0" xfId="0" applyFont="1" applyFill="1" applyAlignment="1"/>
    <xf numFmtId="0" fontId="13" fillId="0" borderId="0" xfId="0" applyFont="1" applyAlignment="1"/>
    <xf numFmtId="0" fontId="14" fillId="0" borderId="1" xfId="0" applyFont="1" applyBorder="1" applyAlignment="1"/>
    <xf numFmtId="0" fontId="15" fillId="5" borderId="0" xfId="0" applyFont="1" applyFill="1" applyAlignment="1"/>
    <xf numFmtId="0" fontId="16" fillId="2" borderId="0" xfId="0" applyFont="1" applyFill="1" applyAlignment="1"/>
    <xf numFmtId="0" fontId="17" fillId="0" borderId="0" xfId="0" applyFont="1" applyAlignment="1"/>
    <xf numFmtId="0" fontId="7" fillId="2" borderId="0" xfId="0" applyFont="1" applyFill="1" applyAlignment="1">
      <alignment horizontal="right"/>
    </xf>
    <xf numFmtId="0" fontId="18" fillId="2" borderId="0" xfId="0" applyFont="1" applyFill="1" applyAlignment="1">
      <alignment horizontal="right" wrapText="1"/>
    </xf>
    <xf numFmtId="0" fontId="2" fillId="3" borderId="0" xfId="0" applyFont="1" applyFill="1" applyAlignment="1">
      <alignment horizontal="right"/>
    </xf>
    <xf numFmtId="10" fontId="2" fillId="3" borderId="0" xfId="0" applyNumberFormat="1" applyFont="1" applyFill="1" applyAlignment="1">
      <alignment horizontal="center"/>
    </xf>
    <xf numFmtId="3" fontId="2" fillId="2" borderId="0" xfId="0" applyNumberFormat="1" applyFont="1" applyFill="1" applyAlignment="1">
      <alignment horizontal="center"/>
    </xf>
    <xf numFmtId="0" fontId="6" fillId="0" borderId="0" xfId="0" applyFont="1" applyAlignment="1"/>
    <xf numFmtId="10" fontId="6" fillId="0" borderId="0" xfId="0" applyNumberFormat="1" applyFont="1" applyAlignment="1"/>
    <xf numFmtId="3" fontId="2" fillId="0" borderId="0" xfId="0" applyNumberFormat="1" applyFont="1" applyAlignment="1">
      <alignment horizontal="center"/>
    </xf>
    <xf numFmtId="0" fontId="19" fillId="3" borderId="0" xfId="0" applyFont="1" applyFill="1" applyAlignment="1">
      <alignment horizontal="right"/>
    </xf>
    <xf numFmtId="0" fontId="20" fillId="0" borderId="0" xfId="0" applyFont="1" applyAlignment="1"/>
    <xf numFmtId="0" fontId="21" fillId="2" borderId="0" xfId="0" applyFont="1" applyFill="1" applyAlignment="1">
      <alignment horizontal="right"/>
    </xf>
    <xf numFmtId="0" fontId="6" fillId="3" borderId="0" xfId="0" applyFont="1" applyFill="1" applyAlignment="1"/>
    <xf numFmtId="0" fontId="6" fillId="0" borderId="0" xfId="0" applyFont="1" applyAlignment="1">
      <alignment horizontal="right"/>
    </xf>
    <xf numFmtId="0" fontId="2" fillId="2" borderId="0" xfId="0" applyFont="1" applyFill="1" applyAlignment="1"/>
    <xf numFmtId="165" fontId="22" fillId="0" borderId="0" xfId="0" applyNumberFormat="1" applyFont="1" applyAlignment="1"/>
    <xf numFmtId="0" fontId="2" fillId="0" borderId="0" xfId="0" applyFont="1" applyAlignment="1">
      <alignment horizontal="right"/>
    </xf>
    <xf numFmtId="165" fontId="2" fillId="0" borderId="0" xfId="0" applyNumberFormat="1" applyFont="1" applyAlignment="1">
      <alignment horizontal="center"/>
    </xf>
    <xf numFmtId="3" fontId="23" fillId="2" borderId="0" xfId="0" applyNumberFormat="1" applyFont="1" applyFill="1" applyAlignment="1">
      <alignment horizontal="center"/>
    </xf>
    <xf numFmtId="165" fontId="2" fillId="0" borderId="0" xfId="0" applyNumberFormat="1" applyFont="1" applyAlignment="1">
      <alignment horizontal="right"/>
    </xf>
    <xf numFmtId="0" fontId="24" fillId="0" borderId="1" xfId="0" applyFont="1" applyBorder="1" applyAlignment="1"/>
    <xf numFmtId="0" fontId="6" fillId="0" borderId="1" xfId="0" applyFont="1" applyBorder="1" applyAlignment="1"/>
    <xf numFmtId="165" fontId="6" fillId="2" borderId="0" xfId="0" applyNumberFormat="1" applyFont="1" applyFill="1" applyAlignment="1"/>
    <xf numFmtId="0" fontId="25" fillId="2" borderId="0" xfId="0" applyFont="1" applyFill="1" applyAlignment="1">
      <alignment horizontal="right"/>
    </xf>
    <xf numFmtId="0" fontId="2" fillId="3" borderId="0" xfId="0" applyFont="1" applyFill="1" applyAlignment="1">
      <alignment horizontal="right"/>
    </xf>
    <xf numFmtId="165" fontId="2" fillId="0" borderId="0" xfId="0" applyNumberFormat="1" applyFont="1" applyAlignment="1">
      <alignment horizontal="right"/>
    </xf>
    <xf numFmtId="3" fontId="6" fillId="2" borderId="0" xfId="0" applyNumberFormat="1" applyFont="1" applyFill="1" applyAlignment="1">
      <alignment horizontal="center"/>
    </xf>
    <xf numFmtId="0" fontId="26" fillId="0" borderId="1" xfId="0" applyFont="1" applyBorder="1" applyAlignment="1"/>
    <xf numFmtId="165" fontId="27" fillId="2" borderId="0" xfId="0" applyNumberFormat="1" applyFont="1" applyFill="1" applyAlignment="1">
      <alignment horizontal="center"/>
    </xf>
    <xf numFmtId="165" fontId="28" fillId="2" borderId="0" xfId="0" applyNumberFormat="1" applyFont="1" applyFill="1" applyAlignment="1"/>
    <xf numFmtId="0" fontId="29" fillId="6" borderId="0" xfId="0" applyFont="1" applyFill="1" applyAlignment="1"/>
    <xf numFmtId="165" fontId="30" fillId="6" borderId="0" xfId="0" applyNumberFormat="1" applyFont="1" applyFill="1" applyAlignment="1"/>
    <xf numFmtId="165" fontId="31" fillId="2" borderId="0" xfId="0" applyNumberFormat="1" applyFont="1" applyFill="1" applyAlignment="1"/>
    <xf numFmtId="0" fontId="6" fillId="4" borderId="0" xfId="0" applyFont="1" applyFill="1" applyAlignment="1"/>
    <xf numFmtId="165" fontId="6" fillId="0" borderId="0" xfId="0" applyNumberFormat="1" applyFont="1" applyAlignment="1"/>
    <xf numFmtId="0" fontId="6" fillId="0" borderId="0" xfId="0" applyFont="1" applyAlignment="1"/>
    <xf numFmtId="0" fontId="32" fillId="2" borderId="1" xfId="0" applyFont="1" applyFill="1" applyBorder="1" applyAlignment="1"/>
    <xf numFmtId="165" fontId="33" fillId="6" borderId="1" xfId="0" applyNumberFormat="1" applyFont="1" applyFill="1" applyBorder="1" applyAlignment="1"/>
    <xf numFmtId="165" fontId="2" fillId="2" borderId="0" xfId="0" applyNumberFormat="1" applyFont="1" applyFill="1" applyAlignment="1">
      <alignment horizontal="center"/>
    </xf>
    <xf numFmtId="49" fontId="34" fillId="2" borderId="0" xfId="0" applyNumberFormat="1" applyFont="1" applyFill="1" applyAlignment="1"/>
    <xf numFmtId="9" fontId="6" fillId="4" borderId="0" xfId="0" applyNumberFormat="1" applyFont="1" applyFill="1" applyAlignment="1"/>
    <xf numFmtId="165" fontId="6" fillId="2" borderId="0" xfId="0" applyNumberFormat="1" applyFont="1" applyFill="1" applyAlignment="1">
      <alignment horizontal="center"/>
    </xf>
    <xf numFmtId="0" fontId="35" fillId="2" borderId="0" xfId="0" applyFont="1" applyFill="1" applyAlignment="1"/>
    <xf numFmtId="0" fontId="36" fillId="2" borderId="0" xfId="0" applyFont="1" applyFill="1" applyAlignment="1"/>
    <xf numFmtId="10" fontId="6" fillId="0" borderId="1" xfId="0" applyNumberFormat="1" applyFont="1" applyBorder="1" applyAlignment="1"/>
    <xf numFmtId="0" fontId="37" fillId="2" borderId="0" xfId="0" applyFont="1" applyFill="1" applyAlignment="1">
      <alignment horizontal="right"/>
    </xf>
    <xf numFmtId="3" fontId="6" fillId="7" borderId="0" xfId="0" applyNumberFormat="1" applyFont="1" applyFill="1" applyAlignment="1">
      <alignment horizontal="center"/>
    </xf>
    <xf numFmtId="165" fontId="38" fillId="2" borderId="0" xfId="0" applyNumberFormat="1" applyFont="1" applyFill="1" applyAlignment="1">
      <alignment horizontal="center"/>
    </xf>
    <xf numFmtId="0" fontId="39" fillId="0" borderId="1" xfId="0" applyFont="1" applyBorder="1" applyAlignment="1"/>
    <xf numFmtId="0" fontId="40" fillId="2" borderId="1" xfId="0" applyFont="1" applyFill="1" applyBorder="1" applyAlignment="1"/>
    <xf numFmtId="0" fontId="21" fillId="0" borderId="0" xfId="0" applyFont="1" applyAlignment="1">
      <alignment horizontal="right"/>
    </xf>
    <xf numFmtId="165" fontId="6" fillId="0" borderId="0" xfId="0" applyNumberFormat="1" applyFont="1" applyAlignment="1">
      <alignment horizontal="center"/>
    </xf>
    <xf numFmtId="3" fontId="6" fillId="0" borderId="0" xfId="0" applyNumberFormat="1" applyFont="1" applyAlignment="1">
      <alignment horizontal="center"/>
    </xf>
    <xf numFmtId="164" fontId="41" fillId="2" borderId="0" xfId="0" applyNumberFormat="1" applyFont="1" applyFill="1" applyAlignment="1">
      <alignment horizontal="right"/>
    </xf>
    <xf numFmtId="3" fontId="42" fillId="2" borderId="0" xfId="0" applyNumberFormat="1" applyFont="1" applyFill="1" applyAlignment="1">
      <alignment horizontal="center"/>
    </xf>
    <xf numFmtId="0" fontId="43" fillId="0" borderId="1" xfId="0" applyFont="1" applyBorder="1" applyAlignment="1"/>
    <xf numFmtId="0" fontId="6" fillId="0" borderId="1" xfId="0" applyFont="1" applyBorder="1" applyAlignment="1"/>
    <xf numFmtId="0" fontId="44" fillId="6" borderId="0" xfId="0" applyFont="1" applyFill="1" applyAlignment="1"/>
    <xf numFmtId="0" fontId="6" fillId="6" borderId="0" xfId="0" applyFont="1" applyFill="1" applyAlignment="1"/>
    <xf numFmtId="0" fontId="25" fillId="0" borderId="0" xfId="0" applyFont="1" applyAlignment="1"/>
    <xf numFmtId="165" fontId="6" fillId="0" borderId="0" xfId="0" applyNumberFormat="1" applyFont="1" applyAlignment="1">
      <alignment horizontal="right"/>
    </xf>
    <xf numFmtId="3" fontId="2" fillId="0" borderId="0" xfId="0" applyNumberFormat="1" applyFont="1" applyAlignment="1">
      <alignment horizontal="right"/>
    </xf>
    <xf numFmtId="3" fontId="2" fillId="3" borderId="0" xfId="0" applyNumberFormat="1" applyFont="1" applyFill="1" applyAlignment="1">
      <alignment horizontal="right"/>
    </xf>
    <xf numFmtId="3" fontId="1" fillId="3" borderId="0" xfId="0" applyNumberFormat="1" applyFont="1" applyFill="1" applyAlignment="1">
      <alignment horizontal="right"/>
    </xf>
    <xf numFmtId="165" fontId="2" fillId="2" borderId="0" xfId="0" applyNumberFormat="1" applyFont="1" applyFill="1" applyAlignment="1">
      <alignment horizontal="center"/>
    </xf>
    <xf numFmtId="165" fontId="23" fillId="2" borderId="0" xfId="0" applyNumberFormat="1" applyFont="1" applyFill="1" applyAlignment="1">
      <alignment horizontal="center"/>
    </xf>
    <xf numFmtId="3" fontId="1" fillId="0" borderId="0" xfId="0" applyNumberFormat="1" applyFont="1" applyAlignment="1">
      <alignment horizontal="center"/>
    </xf>
    <xf numFmtId="3" fontId="6" fillId="3" borderId="0" xfId="0" applyNumberFormat="1" applyFont="1" applyFill="1" applyAlignment="1"/>
    <xf numFmtId="0" fontId="45" fillId="0" borderId="1" xfId="0" applyFont="1" applyBorder="1" applyAlignment="1"/>
    <xf numFmtId="165" fontId="6" fillId="2" borderId="0" xfId="0" applyNumberFormat="1" applyFont="1" applyFill="1" applyAlignment="1">
      <alignment horizontal="center"/>
    </xf>
    <xf numFmtId="3" fontId="2" fillId="3" borderId="0" xfId="0" applyNumberFormat="1" applyFont="1" applyFill="1" applyAlignment="1">
      <alignment horizontal="right"/>
    </xf>
    <xf numFmtId="0" fontId="46" fillId="0" borderId="1" xfId="0" applyFont="1" applyBorder="1" applyAlignment="1"/>
    <xf numFmtId="165" fontId="2" fillId="2" borderId="0" xfId="0" applyNumberFormat="1" applyFont="1" applyFill="1" applyAlignment="1">
      <alignment horizontal="center" wrapText="1"/>
    </xf>
    <xf numFmtId="3" fontId="47" fillId="3" borderId="0" xfId="0" applyNumberFormat="1" applyFont="1" applyFill="1" applyAlignment="1">
      <alignment horizontal="right"/>
    </xf>
    <xf numFmtId="3" fontId="48" fillId="2" borderId="0" xfId="0" applyNumberFormat="1" applyFont="1" applyFill="1" applyAlignment="1">
      <alignment horizontal="center"/>
    </xf>
    <xf numFmtId="0" fontId="49" fillId="0" borderId="1" xfId="0" applyFont="1" applyBorder="1" applyAlignment="1"/>
    <xf numFmtId="0" fontId="50" fillId="0" borderId="1" xfId="0" applyFont="1" applyBorder="1" applyAlignment="1"/>
    <xf numFmtId="3" fontId="6" fillId="2" borderId="0" xfId="0" applyNumberFormat="1" applyFont="1" applyFill="1" applyAlignment="1"/>
    <xf numFmtId="165" fontId="6" fillId="2" borderId="0" xfId="0" applyNumberFormat="1" applyFont="1" applyFill="1" applyAlignment="1">
      <alignment horizontal="center" wrapText="1"/>
    </xf>
    <xf numFmtId="165" fontId="6" fillId="0" borderId="0" xfId="0" applyNumberFormat="1" applyFont="1" applyAlignment="1">
      <alignment horizontal="center"/>
    </xf>
    <xf numFmtId="3" fontId="6" fillId="3" borderId="0" xfId="0" applyNumberFormat="1" applyFont="1" applyFill="1" applyAlignment="1"/>
    <xf numFmtId="0" fontId="23" fillId="2" borderId="0" xfId="0" applyFont="1" applyFill="1" applyAlignment="1">
      <alignment horizontal="right"/>
    </xf>
    <xf numFmtId="0" fontId="2" fillId="2" borderId="0" xfId="0" applyFont="1" applyFill="1" applyAlignment="1">
      <alignment horizontal="right"/>
    </xf>
    <xf numFmtId="0" fontId="51" fillId="2" borderId="0" xfId="0" applyFont="1" applyFill="1" applyAlignment="1">
      <alignment wrapText="1"/>
    </xf>
    <xf numFmtId="3" fontId="2" fillId="2" borderId="0" xfId="0" applyNumberFormat="1" applyFont="1" applyFill="1" applyAlignment="1">
      <alignment horizontal="center"/>
    </xf>
    <xf numFmtId="9" fontId="2" fillId="4" borderId="0" xfId="0" applyNumberFormat="1" applyFont="1" applyFill="1" applyAlignment="1">
      <alignment horizontal="right"/>
    </xf>
    <xf numFmtId="3" fontId="48" fillId="3" borderId="0" xfId="0" applyNumberFormat="1" applyFont="1" applyFill="1" applyAlignment="1">
      <alignment horizontal="right"/>
    </xf>
    <xf numFmtId="165" fontId="48" fillId="2" borderId="0" xfId="0" applyNumberFormat="1" applyFont="1" applyFill="1" applyAlignment="1">
      <alignment horizontal="right"/>
    </xf>
    <xf numFmtId="0" fontId="52" fillId="2" borderId="0" xfId="0" applyFont="1" applyFill="1" applyAlignment="1"/>
    <xf numFmtId="168" fontId="2" fillId="2" borderId="0" xfId="0" applyNumberFormat="1" applyFont="1" applyFill="1" applyAlignment="1">
      <alignment horizontal="right"/>
    </xf>
    <xf numFmtId="0" fontId="53" fillId="2" borderId="1" xfId="0" applyFont="1" applyFill="1" applyBorder="1" applyAlignment="1"/>
    <xf numFmtId="168" fontId="6" fillId="2" borderId="1" xfId="0" applyNumberFormat="1" applyFont="1" applyFill="1" applyBorder="1" applyAlignment="1"/>
    <xf numFmtId="0" fontId="2" fillId="2" borderId="1" xfId="0" applyFont="1" applyFill="1" applyBorder="1" applyAlignment="1"/>
    <xf numFmtId="3" fontId="54" fillId="8" borderId="0" xfId="0" applyNumberFormat="1" applyFont="1" applyFill="1" applyAlignment="1">
      <alignment horizontal="center"/>
    </xf>
    <xf numFmtId="0" fontId="54" fillId="8" borderId="0" xfId="0" applyFont="1" applyFill="1" applyAlignment="1">
      <alignment horizontal="center"/>
    </xf>
    <xf numFmtId="3" fontId="48" fillId="2" borderId="0" xfId="0" applyNumberFormat="1" applyFont="1" applyFill="1" applyAlignment="1">
      <alignment horizontal="right"/>
    </xf>
    <xf numFmtId="164" fontId="6" fillId="0" borderId="0" xfId="0" applyNumberFormat="1" applyFont="1" applyAlignment="1">
      <alignment horizontal="right"/>
    </xf>
    <xf numFmtId="9" fontId="48" fillId="4" borderId="0" xfId="0" applyNumberFormat="1" applyFont="1" applyFill="1" applyAlignment="1">
      <alignment horizontal="right"/>
    </xf>
    <xf numFmtId="165" fontId="55" fillId="0" borderId="0" xfId="0" applyNumberFormat="1" applyFont="1" applyAlignment="1"/>
    <xf numFmtId="165" fontId="2" fillId="0" borderId="0" xfId="0" applyNumberFormat="1" applyFont="1" applyAlignment="1">
      <alignment horizontal="center"/>
    </xf>
    <xf numFmtId="165" fontId="2" fillId="2" borderId="0" xfId="0" applyNumberFormat="1" applyFont="1" applyFill="1" applyAlignment="1"/>
    <xf numFmtId="165" fontId="2" fillId="0" borderId="0" xfId="0" applyNumberFormat="1" applyFont="1" applyAlignment="1"/>
    <xf numFmtId="0" fontId="56" fillId="2" borderId="0" xfId="0" applyFont="1" applyFill="1" applyAlignment="1"/>
    <xf numFmtId="0" fontId="57" fillId="2" borderId="1" xfId="0" applyFont="1" applyFill="1" applyBorder="1" applyAlignment="1"/>
    <xf numFmtId="0" fontId="58" fillId="2" borderId="0" xfId="0" applyFont="1" applyFill="1" applyAlignment="1"/>
    <xf numFmtId="3" fontId="6" fillId="2" borderId="0" xfId="0" applyNumberFormat="1" applyFont="1" applyFill="1" applyAlignment="1">
      <alignment horizontal="center"/>
    </xf>
    <xf numFmtId="9" fontId="48" fillId="4" borderId="0" xfId="0" applyNumberFormat="1" applyFont="1" applyFill="1" applyAlignment="1">
      <alignment horizontal="right"/>
    </xf>
    <xf numFmtId="0" fontId="59" fillId="2" borderId="0" xfId="0" applyFont="1" applyFill="1" applyAlignment="1">
      <alignment wrapText="1"/>
    </xf>
    <xf numFmtId="3" fontId="2" fillId="7" borderId="0" xfId="0" applyNumberFormat="1" applyFont="1" applyFill="1" applyAlignment="1">
      <alignment horizontal="right"/>
    </xf>
    <xf numFmtId="0" fontId="6" fillId="3" borderId="0" xfId="0" applyFont="1" applyFill="1" applyAlignment="1">
      <alignment horizontal="right"/>
    </xf>
    <xf numFmtId="164" fontId="6" fillId="0" borderId="0" xfId="0" applyNumberFormat="1" applyFont="1" applyAlignment="1">
      <alignment horizontal="center"/>
    </xf>
    <xf numFmtId="0" fontId="60" fillId="2" borderId="1" xfId="0" applyFont="1" applyFill="1" applyBorder="1" applyAlignment="1">
      <alignment horizontal="center"/>
    </xf>
    <xf numFmtId="0" fontId="6" fillId="0" borderId="0" xfId="0" applyFont="1" applyAlignment="1">
      <alignment horizontal="right" wrapText="1"/>
    </xf>
    <xf numFmtId="0" fontId="2" fillId="9" borderId="0" xfId="0" applyFont="1" applyFill="1" applyAlignment="1">
      <alignment horizontal="right"/>
    </xf>
    <xf numFmtId="164" fontId="6" fillId="9" borderId="0" xfId="0" applyNumberFormat="1" applyFont="1" applyFill="1" applyAlignment="1">
      <alignment horizontal="center"/>
    </xf>
    <xf numFmtId="0" fontId="2" fillId="9" borderId="0" xfId="0" applyFont="1" applyFill="1" applyAlignment="1"/>
    <xf numFmtId="0" fontId="61" fillId="9" borderId="0" xfId="0" applyFont="1" applyFill="1" applyAlignment="1"/>
    <xf numFmtId="0" fontId="6" fillId="9" borderId="0" xfId="0" applyFont="1" applyFill="1" applyAlignment="1"/>
    <xf numFmtId="0" fontId="6" fillId="9" borderId="0" xfId="0" applyFont="1" applyFill="1" applyAlignment="1">
      <alignment horizontal="right" wrapText="1"/>
    </xf>
    <xf numFmtId="0" fontId="7" fillId="9" borderId="0" xfId="0" applyFont="1" applyFill="1" applyAlignment="1">
      <alignment horizontal="right"/>
    </xf>
    <xf numFmtId="3" fontId="2" fillId="9" borderId="0" xfId="0" applyNumberFormat="1" applyFont="1" applyFill="1" applyAlignment="1">
      <alignment horizontal="right"/>
    </xf>
    <xf numFmtId="165" fontId="2" fillId="9" borderId="0" xfId="0" applyNumberFormat="1" applyFont="1" applyFill="1" applyAlignment="1">
      <alignment horizontal="center"/>
    </xf>
    <xf numFmtId="165" fontId="2" fillId="9" borderId="0" xfId="0" applyNumberFormat="1" applyFont="1" applyFill="1" applyAlignment="1">
      <alignment horizontal="right"/>
    </xf>
    <xf numFmtId="10" fontId="2" fillId="9" borderId="0" xfId="0" applyNumberFormat="1" applyFont="1" applyFill="1" applyAlignment="1">
      <alignment horizontal="right"/>
    </xf>
    <xf numFmtId="3" fontId="47" fillId="9" borderId="0" xfId="0" applyNumberFormat="1" applyFont="1" applyFill="1" applyAlignment="1">
      <alignment horizontal="right"/>
    </xf>
    <xf numFmtId="3" fontId="2" fillId="9" borderId="0" xfId="0" applyNumberFormat="1" applyFont="1" applyFill="1" applyAlignment="1">
      <alignment horizontal="center"/>
    </xf>
    <xf numFmtId="9" fontId="2" fillId="9" borderId="0" xfId="0" applyNumberFormat="1" applyFont="1" applyFill="1" applyAlignment="1">
      <alignment horizontal="right"/>
    </xf>
    <xf numFmtId="0" fontId="62" fillId="9" borderId="1" xfId="0" applyFont="1" applyFill="1" applyBorder="1" applyAlignment="1"/>
    <xf numFmtId="0" fontId="6" fillId="9" borderId="1" xfId="0" applyFont="1" applyFill="1" applyBorder="1" applyAlignment="1"/>
    <xf numFmtId="10" fontId="6" fillId="9" borderId="0" xfId="0" applyNumberFormat="1" applyFont="1" applyFill="1" applyAlignment="1"/>
    <xf numFmtId="3" fontId="47" fillId="3" borderId="0" xfId="0" applyNumberFormat="1" applyFont="1" applyFill="1" applyAlignment="1">
      <alignment horizontal="right"/>
    </xf>
    <xf numFmtId="10" fontId="6" fillId="3" borderId="0" xfId="0" applyNumberFormat="1" applyFont="1" applyFill="1" applyAlignment="1"/>
    <xf numFmtId="3" fontId="47" fillId="2" borderId="0" xfId="0" applyNumberFormat="1" applyFont="1" applyFill="1" applyAlignment="1">
      <alignment horizontal="right"/>
    </xf>
    <xf numFmtId="0" fontId="63" fillId="2" borderId="0" xfId="0" applyFont="1" applyFill="1" applyAlignment="1"/>
    <xf numFmtId="9" fontId="2" fillId="4" borderId="0" xfId="0" applyNumberFormat="1" applyFont="1" applyFill="1" applyAlignment="1">
      <alignment horizontal="center"/>
    </xf>
    <xf numFmtId="3" fontId="47" fillId="2" borderId="0" xfId="0" applyNumberFormat="1" applyFont="1" applyFill="1" applyAlignment="1">
      <alignment horizontal="right"/>
    </xf>
    <xf numFmtId="0" fontId="64" fillId="2" borderId="0" xfId="0" applyFont="1" applyFill="1" applyAlignment="1">
      <alignment wrapText="1"/>
    </xf>
    <xf numFmtId="0" fontId="65" fillId="2" borderId="0" xfId="0" applyFont="1" applyFill="1" applyAlignment="1"/>
    <xf numFmtId="3" fontId="48" fillId="3" borderId="0" xfId="0" applyNumberFormat="1" applyFont="1" applyFill="1" applyAlignment="1">
      <alignment horizontal="right"/>
    </xf>
    <xf numFmtId="0" fontId="66" fillId="9" borderId="0" xfId="0" applyFont="1" applyFill="1" applyAlignment="1"/>
    <xf numFmtId="0" fontId="2" fillId="2" borderId="0" xfId="0" applyFont="1" applyFill="1" applyAlignment="1">
      <alignment horizontal="right" wrapText="1"/>
    </xf>
    <xf numFmtId="165" fontId="2" fillId="2" borderId="0" xfId="0" applyNumberFormat="1" applyFont="1" applyFill="1" applyAlignment="1">
      <alignment horizontal="center" wrapText="1"/>
    </xf>
    <xf numFmtId="0" fontId="67" fillId="0" borderId="1" xfId="0" applyFont="1" applyBorder="1" applyAlignment="1"/>
    <xf numFmtId="0" fontId="47" fillId="0" borderId="0" xfId="0" applyFont="1" applyAlignment="1"/>
    <xf numFmtId="0" fontId="68" fillId="0" borderId="0" xfId="0" applyFont="1" applyAlignment="1"/>
    <xf numFmtId="0" fontId="69" fillId="0" borderId="1" xfId="0" applyFont="1" applyBorder="1" applyAlignment="1"/>
    <xf numFmtId="3" fontId="25" fillId="2" borderId="0" xfId="0" applyNumberFormat="1" applyFont="1" applyFill="1" applyAlignment="1">
      <alignment horizontal="center"/>
    </xf>
    <xf numFmtId="0" fontId="70" fillId="0" borderId="1" xfId="0" applyFont="1" applyBorder="1" applyAlignment="1"/>
    <xf numFmtId="164" fontId="2" fillId="0" borderId="0" xfId="0" applyNumberFormat="1" applyFont="1" applyAlignment="1">
      <alignment horizontal="right"/>
    </xf>
    <xf numFmtId="0" fontId="7" fillId="0" borderId="0" xfId="0" applyFont="1" applyAlignment="1">
      <alignment horizontal="right"/>
    </xf>
    <xf numFmtId="0" fontId="71" fillId="0" borderId="0" xfId="0" applyFont="1" applyAlignment="1">
      <alignment horizontal="right"/>
    </xf>
    <xf numFmtId="3" fontId="42" fillId="6" borderId="0" xfId="0" applyNumberFormat="1" applyFont="1" applyFill="1" applyAlignment="1">
      <alignment horizontal="center"/>
    </xf>
    <xf numFmtId="0" fontId="2" fillId="2" borderId="0" xfId="0" applyFont="1" applyFill="1" applyAlignment="1"/>
    <xf numFmtId="0" fontId="72" fillId="0" borderId="0" xfId="0" applyFont="1" applyAlignment="1">
      <alignment horizontal="right" wrapText="1"/>
    </xf>
    <xf numFmtId="0" fontId="73" fillId="0" borderId="1" xfId="0" applyFont="1" applyBorder="1" applyAlignment="1"/>
    <xf numFmtId="0" fontId="2" fillId="0" borderId="0" xfId="0" applyFont="1" applyAlignment="1">
      <alignment horizontal="right" wrapText="1"/>
    </xf>
    <xf numFmtId="0" fontId="74" fillId="2" borderId="1" xfId="0" applyFont="1" applyFill="1" applyBorder="1" applyAlignment="1"/>
    <xf numFmtId="49" fontId="2" fillId="0" borderId="0" xfId="0" applyNumberFormat="1" applyFont="1" applyAlignment="1">
      <alignment horizontal="center" wrapText="1"/>
    </xf>
    <xf numFmtId="0" fontId="2" fillId="2" borderId="0" xfId="0" applyFont="1" applyFill="1" applyAlignment="1">
      <alignment horizontal="right"/>
    </xf>
    <xf numFmtId="0" fontId="2" fillId="2" borderId="0" xfId="0" applyFont="1" applyFill="1" applyAlignment="1">
      <alignment horizontal="center" wrapText="1"/>
    </xf>
    <xf numFmtId="165" fontId="2" fillId="0" borderId="0" xfId="0" applyNumberFormat="1" applyFont="1" applyAlignment="1">
      <alignment horizontal="center"/>
    </xf>
    <xf numFmtId="1" fontId="2" fillId="2" borderId="0" xfId="0" applyNumberFormat="1" applyFont="1" applyFill="1" applyAlignment="1"/>
    <xf numFmtId="0" fontId="2" fillId="0" borderId="0" xfId="0" applyFont="1" applyAlignment="1">
      <alignment horizontal="right"/>
    </xf>
    <xf numFmtId="0" fontId="2" fillId="0" borderId="0" xfId="0" applyFont="1" applyAlignment="1"/>
    <xf numFmtId="0" fontId="2" fillId="0" borderId="0" xfId="0" applyFont="1" applyAlignment="1">
      <alignment horizontal="center"/>
    </xf>
    <xf numFmtId="0" fontId="47" fillId="0" borderId="0" xfId="0" applyFont="1" applyAlignment="1">
      <alignment horizontal="center"/>
    </xf>
    <xf numFmtId="0" fontId="75" fillId="0" borderId="0" xfId="0" applyFont="1"/>
    <xf numFmtId="0" fontId="76" fillId="0" borderId="0" xfId="0" applyFont="1"/>
    <xf numFmtId="0" fontId="77" fillId="5" borderId="1" xfId="0" applyFont="1" applyFill="1" applyBorder="1" applyAlignment="1"/>
    <xf numFmtId="0" fontId="23" fillId="0" borderId="0" xfId="0" applyFont="1" applyAlignment="1">
      <alignment horizontal="right"/>
    </xf>
    <xf numFmtId="0" fontId="6" fillId="0" borderId="1" xfId="0" applyFont="1" applyBorder="1" applyAlignment="1"/>
    <xf numFmtId="0" fontId="78" fillId="0" borderId="0" xfId="0" applyFont="1" applyAlignment="1">
      <alignment wrapText="1"/>
    </xf>
    <xf numFmtId="0" fontId="79" fillId="0" borderId="0" xfId="0" applyFont="1" applyAlignment="1">
      <alignment wrapText="1"/>
    </xf>
    <xf numFmtId="0" fontId="80" fillId="0" borderId="0" xfId="0" applyFont="1" applyAlignment="1">
      <alignment wrapText="1"/>
    </xf>
    <xf numFmtId="164" fontId="2" fillId="0" borderId="0" xfId="0" applyNumberFormat="1" applyFont="1" applyAlignment="1">
      <alignment horizontal="right"/>
    </xf>
    <xf numFmtId="0" fontId="2" fillId="0" borderId="1" xfId="0" applyFont="1" applyBorder="1" applyAlignment="1">
      <alignment horizontal="right"/>
    </xf>
    <xf numFmtId="0" fontId="6" fillId="0" borderId="0" xfId="0" applyFont="1" applyAlignment="1"/>
    <xf numFmtId="164" fontId="6" fillId="2" borderId="0" xfId="0" applyNumberFormat="1" applyFont="1" applyFill="1" applyAlignment="1"/>
    <xf numFmtId="167" fontId="6" fillId="3" borderId="0" xfId="0" applyNumberFormat="1" applyFont="1" applyFill="1" applyAlignment="1"/>
    <xf numFmtId="0" fontId="81" fillId="0" borderId="0" xfId="0" applyFont="1" applyAlignment="1"/>
    <xf numFmtId="0" fontId="82" fillId="2" borderId="0" xfId="0" applyFont="1" applyFill="1"/>
    <xf numFmtId="167" fontId="2" fillId="3" borderId="0" xfId="0" applyNumberFormat="1" applyFont="1" applyFill="1" applyAlignment="1">
      <alignment horizontal="center"/>
    </xf>
    <xf numFmtId="0" fontId="25" fillId="2" borderId="0" xfId="0" applyFont="1" applyFill="1" applyAlignment="1"/>
    <xf numFmtId="0" fontId="83" fillId="0" borderId="0" xfId="0" applyFont="1" applyAlignment="1"/>
    <xf numFmtId="0" fontId="2" fillId="0" borderId="0" xfId="0" applyFont="1" applyAlignment="1">
      <alignment wrapText="1"/>
    </xf>
    <xf numFmtId="0" fontId="2" fillId="0" borderId="0" xfId="0" applyFont="1" applyAlignment="1"/>
    <xf numFmtId="0" fontId="2" fillId="0" borderId="0" xfId="0" applyFont="1" applyAlignment="1">
      <alignment horizontal="right"/>
    </xf>
    <xf numFmtId="0" fontId="7" fillId="0" borderId="0" xfId="0" applyFont="1" applyAlignment="1">
      <alignment horizontal="right"/>
    </xf>
    <xf numFmtId="3" fontId="2" fillId="0" borderId="0" xfId="0" applyNumberFormat="1" applyFont="1" applyAlignment="1">
      <alignment horizontal="center"/>
    </xf>
    <xf numFmtId="0" fontId="2" fillId="0" borderId="0" xfId="0" applyFont="1" applyAlignment="1"/>
    <xf numFmtId="169" fontId="6" fillId="0" borderId="0" xfId="0" applyNumberFormat="1" applyFont="1" applyAlignment="1">
      <alignment horizontal="right"/>
    </xf>
    <xf numFmtId="0" fontId="84" fillId="0" borderId="0" xfId="0" applyFont="1" applyAlignment="1"/>
    <xf numFmtId="0" fontId="85" fillId="0" borderId="0" xfId="0" applyFont="1" applyAlignment="1"/>
    <xf numFmtId="169" fontId="85" fillId="0" borderId="0" xfId="0" applyNumberFormat="1" applyFont="1" applyAlignment="1"/>
    <xf numFmtId="0" fontId="85" fillId="2" borderId="0" xfId="0" applyFont="1" applyFill="1" applyAlignment="1"/>
    <xf numFmtId="0" fontId="23" fillId="0" borderId="0" xfId="0" applyFont="1" applyAlignment="1"/>
    <xf numFmtId="0" fontId="86" fillId="0" borderId="0" xfId="0" applyFont="1" applyAlignment="1"/>
    <xf numFmtId="0" fontId="85" fillId="0" borderId="0" xfId="0" applyFont="1" applyAlignment="1"/>
    <xf numFmtId="0" fontId="85" fillId="0" borderId="0" xfId="0" applyFont="1" applyAlignment="1">
      <alignment horizontal="right"/>
    </xf>
    <xf numFmtId="169" fontId="85" fillId="0" borderId="0" xfId="0" applyNumberFormat="1" applyFont="1" applyAlignment="1">
      <alignment horizontal="right"/>
    </xf>
    <xf numFmtId="0" fontId="85" fillId="2" borderId="0" xfId="0" applyFont="1" applyFill="1" applyAlignment="1"/>
    <xf numFmtId="164" fontId="85" fillId="0" borderId="0" xfId="0" applyNumberFormat="1" applyFont="1" applyAlignment="1">
      <alignment horizontal="right"/>
    </xf>
    <xf numFmtId="0" fontId="87" fillId="0" borderId="0" xfId="0" applyFont="1" applyAlignment="1"/>
    <xf numFmtId="170" fontId="85" fillId="0" borderId="0" xfId="0" applyNumberFormat="1" applyFont="1" applyAlignment="1">
      <alignment horizontal="right"/>
    </xf>
    <xf numFmtId="170" fontId="85" fillId="0" borderId="0" xfId="0" applyNumberFormat="1" applyFont="1" applyAlignment="1"/>
    <xf numFmtId="165" fontId="1" fillId="9" borderId="0" xfId="0" applyNumberFormat="1" applyFont="1" applyFill="1" applyAlignment="1">
      <alignment horizontal="left" wrapText="1"/>
    </xf>
    <xf numFmtId="0" fontId="88" fillId="0" borderId="0" xfId="0" applyFont="1" applyAlignment="1">
      <alignment horizontal="left"/>
    </xf>
    <xf numFmtId="0" fontId="1" fillId="0" borderId="0" xfId="0" applyFont="1" applyAlignment="1">
      <alignment horizontal="center" wrapText="1"/>
    </xf>
    <xf numFmtId="165" fontId="1" fillId="0" borderId="0" xfId="0" applyNumberFormat="1" applyFont="1" applyAlignment="1">
      <alignment horizontal="left" wrapText="1"/>
    </xf>
    <xf numFmtId="0" fontId="1" fillId="0" borderId="0" xfId="0" applyFont="1" applyAlignment="1">
      <alignment horizontal="left" wrapText="1"/>
    </xf>
    <xf numFmtId="0" fontId="2" fillId="0" borderId="0" xfId="0" applyFont="1" applyAlignment="1"/>
    <xf numFmtId="0" fontId="89" fillId="0" borderId="0" xfId="0" applyFont="1" applyAlignment="1">
      <alignment horizontal="left"/>
    </xf>
    <xf numFmtId="0" fontId="1" fillId="0" borderId="0" xfId="0" applyFont="1" applyAlignment="1">
      <alignment horizontal="left" wrapText="1"/>
    </xf>
    <xf numFmtId="0" fontId="1" fillId="0" borderId="0" xfId="0" applyFont="1" applyAlignment="1">
      <alignment horizontal="left"/>
    </xf>
    <xf numFmtId="0" fontId="2" fillId="9" borderId="0" xfId="0" applyFont="1" applyFill="1" applyAlignment="1"/>
    <xf numFmtId="0" fontId="90" fillId="2" borderId="0" xfId="0" applyFont="1" applyFill="1" applyAlignment="1">
      <alignment horizontal="left" wrapText="1"/>
    </xf>
    <xf numFmtId="0" fontId="2" fillId="0" borderId="0" xfId="0" applyFont="1" applyAlignment="1">
      <alignment wrapText="1"/>
    </xf>
    <xf numFmtId="0" fontId="54" fillId="0" borderId="0" xfId="0" applyFont="1" applyAlignment="1"/>
    <xf numFmtId="0" fontId="2" fillId="10" borderId="0" xfId="0" applyFont="1" applyFill="1" applyAlignment="1"/>
    <xf numFmtId="0" fontId="2" fillId="0" borderId="5" xfId="0" applyFont="1" applyBorder="1" applyAlignment="1">
      <alignment wrapText="1"/>
    </xf>
    <xf numFmtId="0" fontId="2" fillId="0" borderId="6" xfId="0" applyFont="1" applyBorder="1" applyAlignment="1">
      <alignment wrapText="1"/>
    </xf>
    <xf numFmtId="0" fontId="2" fillId="0" borderId="7" xfId="0" applyFont="1" applyBorder="1" applyAlignment="1">
      <alignment wrapText="1"/>
    </xf>
    <xf numFmtId="0" fontId="2" fillId="0" borderId="2" xfId="0" applyFont="1" applyBorder="1" applyAlignment="1"/>
    <xf numFmtId="0" fontId="2" fillId="0" borderId="3" xfId="0" applyFont="1" applyBorder="1"/>
    <xf numFmtId="0" fontId="2" fillId="0" borderId="4" xfId="0" applyFont="1" applyBorder="1"/>
    <xf numFmtId="0" fontId="2" fillId="0" borderId="11" xfId="0" applyFont="1" applyBorder="1"/>
    <xf numFmtId="0" fontId="2" fillId="0" borderId="12" xfId="0" applyFont="1" applyBorder="1"/>
    <xf numFmtId="0" fontId="2" fillId="0" borderId="9" xfId="0" applyFont="1" applyBorder="1"/>
    <xf numFmtId="0" fontId="93" fillId="0" borderId="0" xfId="0" applyFont="1" applyAlignment="1"/>
    <xf numFmtId="0" fontId="2" fillId="0" borderId="2" xfId="0" applyFont="1" applyBorder="1" applyAlignment="1">
      <alignment wrapText="1"/>
    </xf>
    <xf numFmtId="0" fontId="91" fillId="0" borderId="3" xfId="0" applyFont="1" applyBorder="1"/>
    <xf numFmtId="0" fontId="91" fillId="0" borderId="4" xfId="0" applyFont="1" applyBorder="1"/>
    <xf numFmtId="0" fontId="92" fillId="0" borderId="2" xfId="0" applyFont="1" applyBorder="1" applyAlignment="1">
      <alignment wrapText="1"/>
    </xf>
    <xf numFmtId="0" fontId="2" fillId="0" borderId="8" xfId="0" applyFont="1" applyBorder="1" applyAlignment="1">
      <alignment wrapText="1"/>
    </xf>
    <xf numFmtId="0" fontId="91" fillId="0" borderId="9" xfId="0" applyFont="1" applyBorder="1"/>
    <xf numFmtId="0" fontId="91" fillId="0" borderId="10" xfId="0" applyFont="1" applyBorder="1"/>
    <xf numFmtId="0" fontId="91" fillId="0" borderId="11" xfId="0" applyFont="1" applyBorder="1"/>
    <xf numFmtId="0" fontId="0" fillId="0" borderId="0" xfId="0" applyFont="1" applyAlignment="1"/>
    <xf numFmtId="0" fontId="91" fillId="0" borderId="12" xfId="0" applyFont="1" applyBorder="1"/>
    <xf numFmtId="0" fontId="91" fillId="0" borderId="5" xfId="0" applyFont="1" applyBorder="1"/>
    <xf numFmtId="0" fontId="91" fillId="0" borderId="6" xfId="0" applyFont="1" applyBorder="1"/>
    <xf numFmtId="0" fontId="91" fillId="0" borderId="7" xfId="0" applyFont="1" applyBorder="1"/>
    <xf numFmtId="0" fontId="0" fillId="0" borderId="13" xfId="0" pivotButton="1" applyFont="1" applyBorder="1" applyAlignment="1"/>
    <xf numFmtId="0" fontId="0" fillId="0" borderId="14" xfId="0" pivotButton="1" applyFont="1" applyBorder="1" applyAlignment="1"/>
    <xf numFmtId="0" fontId="0" fillId="0" borderId="13" xfId="0" applyFont="1" applyBorder="1" applyAlignment="1"/>
    <xf numFmtId="0" fontId="0" fillId="0" borderId="14" xfId="0" applyFont="1" applyBorder="1" applyAlignment="1"/>
    <xf numFmtId="0" fontId="0" fillId="0" borderId="15" xfId="0" applyFont="1" applyBorder="1" applyAlignment="1"/>
    <xf numFmtId="0" fontId="0" fillId="0" borderId="16" xfId="0" applyFont="1" applyBorder="1" applyAlignment="1"/>
    <xf numFmtId="0" fontId="0" fillId="0" borderId="17" xfId="0" applyFont="1" applyBorder="1" applyAlignment="1"/>
    <xf numFmtId="0" fontId="0" fillId="0" borderId="18" xfId="0" applyFont="1" applyBorder="1" applyAlignment="1"/>
    <xf numFmtId="0" fontId="0" fillId="0" borderId="19" xfId="0" applyFont="1" applyBorder="1" applyAlignment="1"/>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Пользователь Microsoft Office" refreshedDate="44372.698858796299" refreshedVersion="6" recordCount="587" xr:uid="{00000000-000A-0000-FFFF-FFFF00000000}">
  <cacheSource type="worksheet">
    <worksheetSource ref="F1:G588" sheet="Данные по итогам "/>
  </cacheSource>
  <cacheFields count="2">
    <cacheField name="Тег (курс)" numFmtId="0">
      <sharedItems count="62">
        <s v="GD"/>
        <s v="PWS"/>
        <s v="DST"/>
        <s v="FR"/>
        <s v="SDA"/>
        <s v="PD"/>
        <s v="DSPR"/>
        <s v="QAP"/>
        <s v="ML"/>
        <s v="FJS"/>
        <s v="ANDR"/>
        <s v="JAVA"/>
        <s v="DAPR"/>
        <s v="SF"/>
        <s v=" GRAPH"/>
        <s v="BD"/>
        <s v="PM"/>
        <s v="UXS"/>
        <s v="INT"/>
        <s v="DАPR"/>
        <s v="DDMG"/>
        <s v="PHPDEV"/>
        <s v="INT  GRAF"/>
        <s v="IOS"/>
        <s v="DEVOPS"/>
        <s v=" PM"/>
        <s v="WBDS GRAF MEDIA"/>
        <s v="MOTION"/>
        <s v="WBDS"/>
        <s v="GAME DEV"/>
        <s v="WBDS GRAF INT"/>
        <s v="PDPR"/>
        <s v="SA"/>
        <s v="GO"/>
        <s v="GRAPH"/>
        <s v=" PWS"/>
        <s v="MOTION  MEDIA"/>
        <s v="MOTION WEBD MEDIA"/>
        <s v="FPW"/>
        <s v="МEDIA"/>
        <s v="HACKER"/>
        <s v="MEDIA"/>
        <s v="PL"/>
        <s v="MA"/>
        <s v="QAJA"/>
        <s v="ADMIN"/>
        <s v="PDPR2"/>
        <s v="AP"/>
        <s v="ALGO"/>
        <s v="MOTION, MEDIA"/>
        <s v=" DAPR"/>
        <s v="GAMEDEV"/>
        <s v="PM2"/>
        <s v="MOTION "/>
        <s v="PD2"/>
        <s v="линейка кодинга"/>
        <s v="ALL"/>
        <s v="MU"/>
        <s v="GRAPH-ID"/>
        <s v="UXS-NEW"/>
        <s v="PDPR3"/>
        <s v="Coding"/>
      </sharedItems>
    </cacheField>
    <cacheField name="Линейка" numFmtId="0">
      <sharedItems count="12">
        <s v="Кодинг"/>
        <s v="Data Science"/>
        <s v="Аналитика"/>
        <s v="Менеджмент"/>
        <s v="SF"/>
        <s v="Дизайн"/>
        <s v="Data Science Аналитика"/>
        <s v=" Кодинг"/>
        <s v=" дизайн"/>
        <s v=" Менеджмент"/>
        <s v="маркетинг"/>
        <s v="analytics"/>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87">
  <r>
    <x v="0"/>
    <x v="0"/>
  </r>
  <r>
    <x v="1"/>
    <x v="0"/>
  </r>
  <r>
    <x v="2"/>
    <x v="1"/>
  </r>
  <r>
    <x v="1"/>
    <x v="0"/>
  </r>
  <r>
    <x v="2"/>
    <x v="1"/>
  </r>
  <r>
    <x v="3"/>
    <x v="0"/>
  </r>
  <r>
    <x v="1"/>
    <x v="0"/>
  </r>
  <r>
    <x v="1"/>
    <x v="0"/>
  </r>
  <r>
    <x v="1"/>
    <x v="0"/>
  </r>
  <r>
    <x v="2"/>
    <x v="1"/>
  </r>
  <r>
    <x v="1"/>
    <x v="0"/>
  </r>
  <r>
    <x v="2"/>
    <x v="1"/>
  </r>
  <r>
    <x v="1"/>
    <x v="0"/>
  </r>
  <r>
    <x v="1"/>
    <x v="0"/>
  </r>
  <r>
    <x v="1"/>
    <x v="0"/>
  </r>
  <r>
    <x v="4"/>
    <x v="2"/>
  </r>
  <r>
    <x v="1"/>
    <x v="0"/>
  </r>
  <r>
    <x v="5"/>
    <x v="3"/>
  </r>
  <r>
    <x v="4"/>
    <x v="2"/>
  </r>
  <r>
    <x v="1"/>
    <x v="0"/>
  </r>
  <r>
    <x v="2"/>
    <x v="2"/>
  </r>
  <r>
    <x v="1"/>
    <x v="0"/>
  </r>
  <r>
    <x v="4"/>
    <x v="0"/>
  </r>
  <r>
    <x v="1"/>
    <x v="0"/>
  </r>
  <r>
    <x v="1"/>
    <x v="0"/>
  </r>
  <r>
    <x v="1"/>
    <x v="0"/>
  </r>
  <r>
    <x v="1"/>
    <x v="0"/>
  </r>
  <r>
    <x v="3"/>
    <x v="0"/>
  </r>
  <r>
    <x v="3"/>
    <x v="0"/>
  </r>
  <r>
    <x v="6"/>
    <x v="2"/>
  </r>
  <r>
    <x v="7"/>
    <x v="0"/>
  </r>
  <r>
    <x v="3"/>
    <x v="0"/>
  </r>
  <r>
    <x v="8"/>
    <x v="2"/>
  </r>
  <r>
    <x v="1"/>
    <x v="0"/>
  </r>
  <r>
    <x v="9"/>
    <x v="0"/>
  </r>
  <r>
    <x v="7"/>
    <x v="0"/>
  </r>
  <r>
    <x v="4"/>
    <x v="2"/>
  </r>
  <r>
    <x v="9"/>
    <x v="0"/>
  </r>
  <r>
    <x v="10"/>
    <x v="0"/>
  </r>
  <r>
    <x v="1"/>
    <x v="0"/>
  </r>
  <r>
    <x v="1"/>
    <x v="0"/>
  </r>
  <r>
    <x v="11"/>
    <x v="0"/>
  </r>
  <r>
    <x v="11"/>
    <x v="0"/>
  </r>
  <r>
    <x v="11"/>
    <x v="0"/>
  </r>
  <r>
    <x v="6"/>
    <x v="1"/>
  </r>
  <r>
    <x v="1"/>
    <x v="0"/>
  </r>
  <r>
    <x v="10"/>
    <x v="0"/>
  </r>
  <r>
    <x v="6"/>
    <x v="1"/>
  </r>
  <r>
    <x v="12"/>
    <x v="2"/>
  </r>
  <r>
    <x v="1"/>
    <x v="0"/>
  </r>
  <r>
    <x v="1"/>
    <x v="0"/>
  </r>
  <r>
    <x v="11"/>
    <x v="0"/>
  </r>
  <r>
    <x v="13"/>
    <x v="4"/>
  </r>
  <r>
    <x v="13"/>
    <x v="4"/>
  </r>
  <r>
    <x v="1"/>
    <x v="0"/>
  </r>
  <r>
    <x v="12"/>
    <x v="2"/>
  </r>
  <r>
    <x v="1"/>
    <x v="0"/>
  </r>
  <r>
    <x v="11"/>
    <x v="0"/>
  </r>
  <r>
    <x v="7"/>
    <x v="0"/>
  </r>
  <r>
    <x v="14"/>
    <x v="5"/>
  </r>
  <r>
    <x v="14"/>
    <x v="5"/>
  </r>
  <r>
    <x v="12"/>
    <x v="2"/>
  </r>
  <r>
    <x v="15"/>
    <x v="3"/>
  </r>
  <r>
    <x v="12"/>
    <x v="2"/>
  </r>
  <r>
    <x v="16"/>
    <x v="3"/>
  </r>
  <r>
    <x v="6"/>
    <x v="1"/>
  </r>
  <r>
    <x v="14"/>
    <x v="5"/>
  </r>
  <r>
    <x v="1"/>
    <x v="0"/>
  </r>
  <r>
    <x v="1"/>
    <x v="0"/>
  </r>
  <r>
    <x v="6"/>
    <x v="1"/>
  </r>
  <r>
    <x v="6"/>
    <x v="1"/>
  </r>
  <r>
    <x v="6"/>
    <x v="1"/>
  </r>
  <r>
    <x v="2"/>
    <x v="1"/>
  </r>
  <r>
    <x v="1"/>
    <x v="0"/>
  </r>
  <r>
    <x v="13"/>
    <x v="4"/>
  </r>
  <r>
    <x v="1"/>
    <x v="0"/>
  </r>
  <r>
    <x v="13"/>
    <x v="4"/>
  </r>
  <r>
    <x v="13"/>
    <x v="4"/>
  </r>
  <r>
    <x v="1"/>
    <x v="0"/>
  </r>
  <r>
    <x v="7"/>
    <x v="0"/>
  </r>
  <r>
    <x v="1"/>
    <x v="0"/>
  </r>
  <r>
    <x v="1"/>
    <x v="0"/>
  </r>
  <r>
    <x v="1"/>
    <x v="0"/>
  </r>
  <r>
    <x v="6"/>
    <x v="1"/>
  </r>
  <r>
    <x v="6"/>
    <x v="1"/>
  </r>
  <r>
    <x v="12"/>
    <x v="2"/>
  </r>
  <r>
    <x v="14"/>
    <x v="5"/>
  </r>
  <r>
    <x v="17"/>
    <x v="5"/>
  </r>
  <r>
    <x v="18"/>
    <x v="5"/>
  </r>
  <r>
    <x v="11"/>
    <x v="0"/>
  </r>
  <r>
    <x v="7"/>
    <x v="0"/>
  </r>
  <r>
    <x v="7"/>
    <x v="0"/>
  </r>
  <r>
    <x v="6"/>
    <x v="1"/>
  </r>
  <r>
    <x v="14"/>
    <x v="5"/>
  </r>
  <r>
    <x v="17"/>
    <x v="5"/>
  </r>
  <r>
    <x v="12"/>
    <x v="2"/>
  </r>
  <r>
    <x v="1"/>
    <x v="0"/>
  </r>
  <r>
    <x v="1"/>
    <x v="0"/>
  </r>
  <r>
    <x v="1"/>
    <x v="0"/>
  </r>
  <r>
    <x v="7"/>
    <x v="0"/>
  </r>
  <r>
    <x v="1"/>
    <x v="0"/>
  </r>
  <r>
    <x v="1"/>
    <x v="0"/>
  </r>
  <r>
    <x v="6"/>
    <x v="1"/>
  </r>
  <r>
    <x v="1"/>
    <x v="0"/>
  </r>
  <r>
    <x v="14"/>
    <x v="5"/>
  </r>
  <r>
    <x v="1"/>
    <x v="0"/>
  </r>
  <r>
    <x v="12"/>
    <x v="2"/>
  </r>
  <r>
    <x v="1"/>
    <x v="0"/>
  </r>
  <r>
    <x v="6"/>
    <x v="1"/>
  </r>
  <r>
    <x v="6"/>
    <x v="1"/>
  </r>
  <r>
    <x v="6"/>
    <x v="1"/>
  </r>
  <r>
    <x v="12"/>
    <x v="2"/>
  </r>
  <r>
    <x v="19"/>
    <x v="2"/>
  </r>
  <r>
    <x v="12"/>
    <x v="2"/>
  </r>
  <r>
    <x v="14"/>
    <x v="5"/>
  </r>
  <r>
    <x v="14"/>
    <x v="5"/>
  </r>
  <r>
    <x v="12"/>
    <x v="2"/>
  </r>
  <r>
    <x v="1"/>
    <x v="0"/>
  </r>
  <r>
    <x v="20"/>
    <x v="3"/>
  </r>
  <r>
    <x v="6"/>
    <x v="1"/>
  </r>
  <r>
    <x v="1"/>
    <x v="0"/>
  </r>
  <r>
    <x v="1"/>
    <x v="0"/>
  </r>
  <r>
    <x v="12"/>
    <x v="2"/>
  </r>
  <r>
    <x v="7"/>
    <x v="0"/>
  </r>
  <r>
    <x v="16"/>
    <x v="3"/>
  </r>
  <r>
    <x v="21"/>
    <x v="0"/>
  </r>
  <r>
    <x v="6"/>
    <x v="0"/>
  </r>
  <r>
    <x v="1"/>
    <x v="0"/>
  </r>
  <r>
    <x v="20"/>
    <x v="3"/>
  </r>
  <r>
    <x v="6"/>
    <x v="1"/>
  </r>
  <r>
    <x v="1"/>
    <x v="0"/>
  </r>
  <r>
    <x v="6"/>
    <x v="6"/>
  </r>
  <r>
    <x v="6"/>
    <x v="1"/>
  </r>
  <r>
    <x v="18"/>
    <x v="5"/>
  </r>
  <r>
    <x v="1"/>
    <x v="0"/>
  </r>
  <r>
    <x v="6"/>
    <x v="1"/>
  </r>
  <r>
    <x v="1"/>
    <x v="0"/>
  </r>
  <r>
    <x v="22"/>
    <x v="5"/>
  </r>
  <r>
    <x v="23"/>
    <x v="0"/>
  </r>
  <r>
    <x v="1"/>
    <x v="0"/>
  </r>
  <r>
    <x v="11"/>
    <x v="0"/>
  </r>
  <r>
    <x v="7"/>
    <x v="0"/>
  </r>
  <r>
    <x v="6"/>
    <x v="1"/>
  </r>
  <r>
    <x v="11"/>
    <x v="0"/>
  </r>
  <r>
    <x v="7"/>
    <x v="0"/>
  </r>
  <r>
    <x v="12"/>
    <x v="2"/>
  </r>
  <r>
    <x v="19"/>
    <x v="2"/>
  </r>
  <r>
    <x v="13"/>
    <x v="4"/>
  </r>
  <r>
    <x v="24"/>
    <x v="0"/>
  </r>
  <r>
    <x v="13"/>
    <x v="4"/>
  </r>
  <r>
    <x v="21"/>
    <x v="0"/>
  </r>
  <r>
    <x v="25"/>
    <x v="3"/>
  </r>
  <r>
    <x v="11"/>
    <x v="0"/>
  </r>
  <r>
    <x v="12"/>
    <x v="2"/>
  </r>
  <r>
    <x v="12"/>
    <x v="2"/>
  </r>
  <r>
    <x v="6"/>
    <x v="6"/>
  </r>
  <r>
    <x v="26"/>
    <x v="5"/>
  </r>
  <r>
    <x v="23"/>
    <x v="0"/>
  </r>
  <r>
    <x v="7"/>
    <x v="0"/>
  </r>
  <r>
    <x v="9"/>
    <x v="0"/>
  </r>
  <r>
    <x v="12"/>
    <x v="2"/>
  </r>
  <r>
    <x v="6"/>
    <x v="1"/>
  </r>
  <r>
    <x v="6"/>
    <x v="0"/>
  </r>
  <r>
    <x v="10"/>
    <x v="0"/>
  </r>
  <r>
    <x v="7"/>
    <x v="0"/>
  </r>
  <r>
    <x v="14"/>
    <x v="5"/>
  </r>
  <r>
    <x v="2"/>
    <x v="1"/>
  </r>
  <r>
    <x v="14"/>
    <x v="5"/>
  </r>
  <r>
    <x v="27"/>
    <x v="5"/>
  </r>
  <r>
    <x v="7"/>
    <x v="0"/>
  </r>
  <r>
    <x v="1"/>
    <x v="0"/>
  </r>
  <r>
    <x v="14"/>
    <x v="5"/>
  </r>
  <r>
    <x v="10"/>
    <x v="0"/>
  </r>
  <r>
    <x v="2"/>
    <x v="1"/>
  </r>
  <r>
    <x v="7"/>
    <x v="0"/>
  </r>
  <r>
    <x v="7"/>
    <x v="0"/>
  </r>
  <r>
    <x v="16"/>
    <x v="3"/>
  </r>
  <r>
    <x v="28"/>
    <x v="5"/>
  </r>
  <r>
    <x v="6"/>
    <x v="1"/>
  </r>
  <r>
    <x v="12"/>
    <x v="2"/>
  </r>
  <r>
    <x v="12"/>
    <x v="2"/>
  </r>
  <r>
    <x v="13"/>
    <x v="4"/>
  </r>
  <r>
    <x v="23"/>
    <x v="0"/>
  </r>
  <r>
    <x v="2"/>
    <x v="1"/>
  </r>
  <r>
    <x v="10"/>
    <x v="0"/>
  </r>
  <r>
    <x v="17"/>
    <x v="0"/>
  </r>
  <r>
    <x v="13"/>
    <x v="4"/>
  </r>
  <r>
    <x v="29"/>
    <x v="0"/>
  </r>
  <r>
    <x v="23"/>
    <x v="0"/>
  </r>
  <r>
    <x v="6"/>
    <x v="1"/>
  </r>
  <r>
    <x v="12"/>
    <x v="2"/>
  </r>
  <r>
    <x v="13"/>
    <x v="4"/>
  </r>
  <r>
    <x v="1"/>
    <x v="0"/>
  </r>
  <r>
    <x v="12"/>
    <x v="2"/>
  </r>
  <r>
    <x v="10"/>
    <x v="0"/>
  </r>
  <r>
    <x v="1"/>
    <x v="0"/>
  </r>
  <r>
    <x v="6"/>
    <x v="1"/>
  </r>
  <r>
    <x v="30"/>
    <x v="5"/>
  </r>
  <r>
    <x v="11"/>
    <x v="0"/>
  </r>
  <r>
    <x v="1"/>
    <x v="0"/>
  </r>
  <r>
    <x v="29"/>
    <x v="0"/>
  </r>
  <r>
    <x v="31"/>
    <x v="3"/>
  </r>
  <r>
    <x v="12"/>
    <x v="2"/>
  </r>
  <r>
    <x v="13"/>
    <x v="0"/>
  </r>
  <r>
    <x v="6"/>
    <x v="1"/>
  </r>
  <r>
    <x v="6"/>
    <x v="1"/>
  </r>
  <r>
    <x v="30"/>
    <x v="5"/>
  </r>
  <r>
    <x v="6"/>
    <x v="1"/>
  </r>
  <r>
    <x v="23"/>
    <x v="7"/>
  </r>
  <r>
    <x v="28"/>
    <x v="5"/>
  </r>
  <r>
    <x v="1"/>
    <x v="0"/>
  </r>
  <r>
    <x v="1"/>
    <x v="0"/>
  </r>
  <r>
    <x v="9"/>
    <x v="0"/>
  </r>
  <r>
    <x v="1"/>
    <x v="0"/>
  </r>
  <r>
    <x v="12"/>
    <x v="2"/>
  </r>
  <r>
    <x v="6"/>
    <x v="1"/>
  </r>
  <r>
    <x v="7"/>
    <x v="0"/>
  </r>
  <r>
    <x v="29"/>
    <x v="0"/>
  </r>
  <r>
    <x v="13"/>
    <x v="0"/>
  </r>
  <r>
    <x v="13"/>
    <x v="0"/>
  </r>
  <r>
    <x v="6"/>
    <x v="1"/>
  </r>
  <r>
    <x v="16"/>
    <x v="3"/>
  </r>
  <r>
    <x v="32"/>
    <x v="3"/>
  </r>
  <r>
    <x v="6"/>
    <x v="1"/>
  </r>
  <r>
    <x v="12"/>
    <x v="2"/>
  </r>
  <r>
    <x v="33"/>
    <x v="0"/>
  </r>
  <r>
    <x v="1"/>
    <x v="0"/>
  </r>
  <r>
    <x v="11"/>
    <x v="0"/>
  </r>
  <r>
    <x v="28"/>
    <x v="5"/>
  </r>
  <r>
    <x v="7"/>
    <x v="0"/>
  </r>
  <r>
    <x v="31"/>
    <x v="3"/>
  </r>
  <r>
    <x v="33"/>
    <x v="0"/>
  </r>
  <r>
    <x v="14"/>
    <x v="5"/>
  </r>
  <r>
    <x v="6"/>
    <x v="1"/>
  </r>
  <r>
    <x v="1"/>
    <x v="0"/>
  </r>
  <r>
    <x v="34"/>
    <x v="8"/>
  </r>
  <r>
    <x v="23"/>
    <x v="0"/>
  </r>
  <r>
    <x v="35"/>
    <x v="0"/>
  </r>
  <r>
    <x v="23"/>
    <x v="0"/>
  </r>
  <r>
    <x v="23"/>
    <x v="0"/>
  </r>
  <r>
    <x v="1"/>
    <x v="0"/>
  </r>
  <r>
    <x v="12"/>
    <x v="2"/>
  </r>
  <r>
    <x v="12"/>
    <x v="2"/>
  </r>
  <r>
    <x v="10"/>
    <x v="0"/>
  </r>
  <r>
    <x v="1"/>
    <x v="0"/>
  </r>
  <r>
    <x v="18"/>
    <x v="5"/>
  </r>
  <r>
    <x v="27"/>
    <x v="5"/>
  </r>
  <r>
    <x v="12"/>
    <x v="2"/>
  </r>
  <r>
    <x v="36"/>
    <x v="5"/>
  </r>
  <r>
    <x v="37"/>
    <x v="5"/>
  </r>
  <r>
    <x v="6"/>
    <x v="1"/>
  </r>
  <r>
    <x v="17"/>
    <x v="5"/>
  </r>
  <r>
    <x v="1"/>
    <x v="0"/>
  </r>
  <r>
    <x v="16"/>
    <x v="3"/>
  </r>
  <r>
    <x v="18"/>
    <x v="5"/>
  </r>
  <r>
    <x v="34"/>
    <x v="5"/>
  </r>
  <r>
    <x v="12"/>
    <x v="2"/>
  </r>
  <r>
    <x v="12"/>
    <x v="2"/>
  </r>
  <r>
    <x v="7"/>
    <x v="0"/>
  </r>
  <r>
    <x v="6"/>
    <x v="1"/>
  </r>
  <r>
    <x v="29"/>
    <x v="0"/>
  </r>
  <r>
    <x v="12"/>
    <x v="2"/>
  </r>
  <r>
    <x v="12"/>
    <x v="2"/>
  </r>
  <r>
    <x v="29"/>
    <x v="0"/>
  </r>
  <r>
    <x v="27"/>
    <x v="5"/>
  </r>
  <r>
    <x v="7"/>
    <x v="7"/>
  </r>
  <r>
    <x v="29"/>
    <x v="0"/>
  </r>
  <r>
    <x v="34"/>
    <x v="8"/>
  </r>
  <r>
    <x v="6"/>
    <x v="1"/>
  </r>
  <r>
    <x v="7"/>
    <x v="0"/>
  </r>
  <r>
    <x v="34"/>
    <x v="5"/>
  </r>
  <r>
    <x v="12"/>
    <x v="2"/>
  </r>
  <r>
    <x v="1"/>
    <x v="0"/>
  </r>
  <r>
    <x v="12"/>
    <x v="2"/>
  </r>
  <r>
    <x v="33"/>
    <x v="0"/>
  </r>
  <r>
    <x v="18"/>
    <x v="5"/>
  </r>
  <r>
    <x v="18"/>
    <x v="5"/>
  </r>
  <r>
    <x v="21"/>
    <x v="0"/>
  </r>
  <r>
    <x v="6"/>
    <x v="1"/>
  </r>
  <r>
    <x v="6"/>
    <x v="1"/>
  </r>
  <r>
    <x v="12"/>
    <x v="2"/>
  </r>
  <r>
    <x v="6"/>
    <x v="1"/>
  </r>
  <r>
    <x v="34"/>
    <x v="5"/>
  </r>
  <r>
    <x v="27"/>
    <x v="5"/>
  </r>
  <r>
    <x v="32"/>
    <x v="9"/>
  </r>
  <r>
    <x v="35"/>
    <x v="0"/>
  </r>
  <r>
    <x v="6"/>
    <x v="1"/>
  </r>
  <r>
    <x v="1"/>
    <x v="0"/>
  </r>
  <r>
    <x v="7"/>
    <x v="0"/>
  </r>
  <r>
    <x v="1"/>
    <x v="0"/>
  </r>
  <r>
    <x v="18"/>
    <x v="5"/>
  </r>
  <r>
    <x v="1"/>
    <x v="0"/>
  </r>
  <r>
    <x v="23"/>
    <x v="0"/>
  </r>
  <r>
    <x v="14"/>
    <x v="5"/>
  </r>
  <r>
    <x v="1"/>
    <x v="0"/>
  </r>
  <r>
    <x v="32"/>
    <x v="9"/>
  </r>
  <r>
    <x v="29"/>
    <x v="0"/>
  </r>
  <r>
    <x v="33"/>
    <x v="0"/>
  </r>
  <r>
    <x v="6"/>
    <x v="1"/>
  </r>
  <r>
    <x v="1"/>
    <x v="0"/>
  </r>
  <r>
    <x v="38"/>
    <x v="0"/>
  </r>
  <r>
    <x v="12"/>
    <x v="2"/>
  </r>
  <r>
    <x v="6"/>
    <x v="1"/>
  </r>
  <r>
    <x v="29"/>
    <x v="0"/>
  </r>
  <r>
    <x v="6"/>
    <x v="1"/>
  </r>
  <r>
    <x v="34"/>
    <x v="5"/>
  </r>
  <r>
    <x v="12"/>
    <x v="2"/>
  </r>
  <r>
    <x v="16"/>
    <x v="9"/>
  </r>
  <r>
    <x v="11"/>
    <x v="0"/>
  </r>
  <r>
    <x v="12"/>
    <x v="2"/>
  </r>
  <r>
    <x v="12"/>
    <x v="2"/>
  </r>
  <r>
    <x v="35"/>
    <x v="0"/>
  </r>
  <r>
    <x v="7"/>
    <x v="0"/>
  </r>
  <r>
    <x v="35"/>
    <x v="0"/>
  </r>
  <r>
    <x v="31"/>
    <x v="9"/>
  </r>
  <r>
    <x v="27"/>
    <x v="5"/>
  </r>
  <r>
    <x v="28"/>
    <x v="5"/>
  </r>
  <r>
    <x v="27"/>
    <x v="5"/>
  </r>
  <r>
    <x v="39"/>
    <x v="5"/>
  </r>
  <r>
    <x v="34"/>
    <x v="5"/>
  </r>
  <r>
    <x v="16"/>
    <x v="9"/>
  </r>
  <r>
    <x v="11"/>
    <x v="0"/>
  </r>
  <r>
    <x v="35"/>
    <x v="0"/>
  </r>
  <r>
    <x v="7"/>
    <x v="0"/>
  </r>
  <r>
    <x v="34"/>
    <x v="5"/>
  </r>
  <r>
    <x v="40"/>
    <x v="0"/>
  </r>
  <r>
    <x v="41"/>
    <x v="5"/>
  </r>
  <r>
    <x v="7"/>
    <x v="0"/>
  </r>
  <r>
    <x v="35"/>
    <x v="0"/>
  </r>
  <r>
    <x v="35"/>
    <x v="0"/>
  </r>
  <r>
    <x v="12"/>
    <x v="2"/>
  </r>
  <r>
    <x v="6"/>
    <x v="1"/>
  </r>
  <r>
    <x v="10"/>
    <x v="0"/>
  </r>
  <r>
    <x v="41"/>
    <x v="5"/>
  </r>
  <r>
    <x v="35"/>
    <x v="0"/>
  </r>
  <r>
    <x v="29"/>
    <x v="0"/>
  </r>
  <r>
    <x v="10"/>
    <x v="0"/>
  </r>
  <r>
    <x v="7"/>
    <x v="0"/>
  </r>
  <r>
    <x v="10"/>
    <x v="0"/>
  </r>
  <r>
    <x v="42"/>
    <x v="9"/>
  </r>
  <r>
    <x v="43"/>
    <x v="2"/>
  </r>
  <r>
    <x v="12"/>
    <x v="2"/>
  </r>
  <r>
    <x v="27"/>
    <x v="5"/>
  </r>
  <r>
    <x v="18"/>
    <x v="5"/>
  </r>
  <r>
    <x v="44"/>
    <x v="0"/>
  </r>
  <r>
    <x v="38"/>
    <x v="0"/>
  </r>
  <r>
    <x v="12"/>
    <x v="2"/>
  </r>
  <r>
    <x v="28"/>
    <x v="5"/>
  </r>
  <r>
    <x v="33"/>
    <x v="0"/>
  </r>
  <r>
    <x v="16"/>
    <x v="9"/>
  </r>
  <r>
    <x v="38"/>
    <x v="0"/>
  </r>
  <r>
    <x v="33"/>
    <x v="0"/>
  </r>
  <r>
    <x v="11"/>
    <x v="0"/>
  </r>
  <r>
    <x v="12"/>
    <x v="2"/>
  </r>
  <r>
    <x v="34"/>
    <x v="5"/>
  </r>
  <r>
    <x v="6"/>
    <x v="1"/>
  </r>
  <r>
    <x v="21"/>
    <x v="0"/>
  </r>
  <r>
    <x v="12"/>
    <x v="2"/>
  </r>
  <r>
    <x v="27"/>
    <x v="5"/>
  </r>
  <r>
    <x v="41"/>
    <x v="5"/>
  </r>
  <r>
    <x v="6"/>
    <x v="1"/>
  </r>
  <r>
    <x v="17"/>
    <x v="5"/>
  </r>
  <r>
    <x v="29"/>
    <x v="0"/>
  </r>
  <r>
    <x v="34"/>
    <x v="5"/>
  </r>
  <r>
    <x v="6"/>
    <x v="1"/>
  </r>
  <r>
    <x v="33"/>
    <x v="0"/>
  </r>
  <r>
    <x v="6"/>
    <x v="1"/>
  </r>
  <r>
    <x v="12"/>
    <x v="2"/>
  </r>
  <r>
    <x v="34"/>
    <x v="5"/>
  </r>
  <r>
    <x v="1"/>
    <x v="0"/>
  </r>
  <r>
    <x v="1"/>
    <x v="0"/>
  </r>
  <r>
    <x v="1"/>
    <x v="0"/>
  </r>
  <r>
    <x v="45"/>
    <x v="0"/>
  </r>
  <r>
    <x v="17"/>
    <x v="5"/>
  </r>
  <r>
    <x v="6"/>
    <x v="1"/>
  </r>
  <r>
    <x v="44"/>
    <x v="0"/>
  </r>
  <r>
    <x v="43"/>
    <x v="2"/>
  </r>
  <r>
    <x v="46"/>
    <x v="3"/>
  </r>
  <r>
    <x v="6"/>
    <x v="1"/>
  </r>
  <r>
    <x v="29"/>
    <x v="0"/>
  </r>
  <r>
    <x v="46"/>
    <x v="3"/>
  </r>
  <r>
    <x v="40"/>
    <x v="0"/>
  </r>
  <r>
    <x v="6"/>
    <x v="2"/>
  </r>
  <r>
    <x v="41"/>
    <x v="5"/>
  </r>
  <r>
    <x v="38"/>
    <x v="0"/>
  </r>
  <r>
    <x v="6"/>
    <x v="1"/>
  </r>
  <r>
    <x v="18"/>
    <x v="5"/>
  </r>
  <r>
    <x v="6"/>
    <x v="1"/>
  </r>
  <r>
    <x v="33"/>
    <x v="0"/>
  </r>
  <r>
    <x v="6"/>
    <x v="1"/>
  </r>
  <r>
    <x v="29"/>
    <x v="0"/>
  </r>
  <r>
    <x v="38"/>
    <x v="0"/>
  </r>
  <r>
    <x v="12"/>
    <x v="2"/>
  </r>
  <r>
    <x v="6"/>
    <x v="1"/>
  </r>
  <r>
    <x v="47"/>
    <x v="2"/>
  </r>
  <r>
    <x v="1"/>
    <x v="0"/>
  </r>
  <r>
    <x v="6"/>
    <x v="1"/>
  </r>
  <r>
    <x v="12"/>
    <x v="2"/>
  </r>
  <r>
    <x v="12"/>
    <x v="2"/>
  </r>
  <r>
    <x v="38"/>
    <x v="0"/>
  </r>
  <r>
    <x v="6"/>
    <x v="1"/>
  </r>
  <r>
    <x v="47"/>
    <x v="2"/>
  </r>
  <r>
    <x v="1"/>
    <x v="0"/>
  </r>
  <r>
    <x v="41"/>
    <x v="5"/>
  </r>
  <r>
    <x v="6"/>
    <x v="2"/>
  </r>
  <r>
    <x v="7"/>
    <x v="0"/>
  </r>
  <r>
    <x v="18"/>
    <x v="5"/>
  </r>
  <r>
    <x v="27"/>
    <x v="5"/>
  </r>
  <r>
    <x v="28"/>
    <x v="5"/>
  </r>
  <r>
    <x v="48"/>
    <x v="0"/>
  </r>
  <r>
    <x v="41"/>
    <x v="5"/>
  </r>
  <r>
    <x v="38"/>
    <x v="0"/>
  </r>
  <r>
    <x v="49"/>
    <x v="5"/>
  </r>
  <r>
    <x v="34"/>
    <x v="5"/>
  </r>
  <r>
    <x v="28"/>
    <x v="5"/>
  </r>
  <r>
    <x v="7"/>
    <x v="0"/>
  </r>
  <r>
    <x v="32"/>
    <x v="3"/>
  </r>
  <r>
    <x v="12"/>
    <x v="2"/>
  </r>
  <r>
    <x v="12"/>
    <x v="2"/>
  </r>
  <r>
    <x v="1"/>
    <x v="0"/>
  </r>
  <r>
    <x v="18"/>
    <x v="5"/>
  </r>
  <r>
    <x v="38"/>
    <x v="0"/>
  </r>
  <r>
    <x v="6"/>
    <x v="1"/>
  </r>
  <r>
    <x v="1"/>
    <x v="0"/>
  </r>
  <r>
    <x v="6"/>
    <x v="1"/>
  </r>
  <r>
    <x v="18"/>
    <x v="5"/>
  </r>
  <r>
    <x v="12"/>
    <x v="2"/>
  </r>
  <r>
    <x v="33"/>
    <x v="0"/>
  </r>
  <r>
    <x v="40"/>
    <x v="0"/>
  </r>
  <r>
    <x v="50"/>
    <x v="2"/>
  </r>
  <r>
    <x v="7"/>
    <x v="0"/>
  </r>
  <r>
    <x v="38"/>
    <x v="0"/>
  </r>
  <r>
    <x v="38"/>
    <x v="0"/>
  </r>
  <r>
    <x v="12"/>
    <x v="2"/>
  </r>
  <r>
    <x v="1"/>
    <x v="0"/>
  </r>
  <r>
    <x v="51"/>
    <x v="0"/>
  </r>
  <r>
    <x v="10"/>
    <x v="0"/>
  </r>
  <r>
    <x v="38"/>
    <x v="0"/>
  </r>
  <r>
    <x v="40"/>
    <x v="0"/>
  </r>
  <r>
    <x v="52"/>
    <x v="3"/>
  </r>
  <r>
    <x v="53"/>
    <x v="5"/>
  </r>
  <r>
    <x v="51"/>
    <x v="0"/>
  </r>
  <r>
    <x v="6"/>
    <x v="1"/>
  </r>
  <r>
    <x v="11"/>
    <x v="0"/>
  </r>
  <r>
    <x v="32"/>
    <x v="3"/>
  </r>
  <r>
    <x v="38"/>
    <x v="0"/>
  </r>
  <r>
    <x v="48"/>
    <x v="0"/>
  </r>
  <r>
    <x v="6"/>
    <x v="1"/>
  </r>
  <r>
    <x v="6"/>
    <x v="1"/>
  </r>
  <r>
    <x v="1"/>
    <x v="0"/>
  </r>
  <r>
    <x v="12"/>
    <x v="2"/>
  </r>
  <r>
    <x v="4"/>
    <x v="2"/>
  </r>
  <r>
    <x v="7"/>
    <x v="0"/>
  </r>
  <r>
    <x v="6"/>
    <x v="1"/>
  </r>
  <r>
    <x v="40"/>
    <x v="0"/>
  </r>
  <r>
    <x v="40"/>
    <x v="0"/>
  </r>
  <r>
    <x v="6"/>
    <x v="1"/>
  </r>
  <r>
    <x v="27"/>
    <x v="5"/>
  </r>
  <r>
    <x v="38"/>
    <x v="0"/>
  </r>
  <r>
    <x v="48"/>
    <x v="0"/>
  </r>
  <r>
    <x v="11"/>
    <x v="0"/>
  </r>
  <r>
    <x v="7"/>
    <x v="0"/>
  </r>
  <r>
    <x v="33"/>
    <x v="0"/>
  </r>
  <r>
    <x v="4"/>
    <x v="2"/>
  </r>
  <r>
    <x v="40"/>
    <x v="0"/>
  </r>
  <r>
    <x v="54"/>
    <x v="3"/>
  </r>
  <r>
    <x v="55"/>
    <x v="0"/>
  </r>
  <r>
    <x v="7"/>
    <x v="0"/>
  </r>
  <r>
    <x v="6"/>
    <x v="1"/>
  </r>
  <r>
    <x v="10"/>
    <x v="0"/>
  </r>
  <r>
    <x v="38"/>
    <x v="0"/>
  </r>
  <r>
    <x v="45"/>
    <x v="0"/>
  </r>
  <r>
    <x v="54"/>
    <x v="3"/>
  </r>
  <r>
    <x v="38"/>
    <x v="0"/>
  </r>
  <r>
    <x v="55"/>
    <x v="0"/>
  </r>
  <r>
    <x v="46"/>
    <x v="3"/>
  </r>
  <r>
    <x v="51"/>
    <x v="0"/>
  </r>
  <r>
    <x v="55"/>
    <x v="0"/>
  </r>
  <r>
    <x v="2"/>
    <x v="1"/>
  </r>
  <r>
    <x v="56"/>
    <x v="5"/>
  </r>
  <r>
    <x v="6"/>
    <x v="1"/>
  </r>
  <r>
    <x v="56"/>
    <x v="5"/>
  </r>
  <r>
    <x v="4"/>
    <x v="2"/>
  </r>
  <r>
    <x v="40"/>
    <x v="0"/>
  </r>
  <r>
    <x v="40"/>
    <x v="0"/>
  </r>
  <r>
    <x v="7"/>
    <x v="0"/>
  </r>
  <r>
    <x v="41"/>
    <x v="5"/>
  </r>
  <r>
    <x v="51"/>
    <x v="0"/>
  </r>
  <r>
    <x v="4"/>
    <x v="2"/>
  </r>
  <r>
    <x v="46"/>
    <x v="3"/>
  </r>
  <r>
    <x v="42"/>
    <x v="3"/>
  </r>
  <r>
    <x v="1"/>
    <x v="0"/>
  </r>
  <r>
    <x v="1"/>
    <x v="0"/>
  </r>
  <r>
    <x v="57"/>
    <x v="10"/>
  </r>
  <r>
    <x v="34"/>
    <x v="5"/>
  </r>
  <r>
    <x v="40"/>
    <x v="0"/>
  </r>
  <r>
    <x v="1"/>
    <x v="0"/>
  </r>
  <r>
    <x v="7"/>
    <x v="0"/>
  </r>
  <r>
    <x v="45"/>
    <x v="0"/>
  </r>
  <r>
    <x v="56"/>
    <x v="5"/>
  </r>
  <r>
    <x v="51"/>
    <x v="0"/>
  </r>
  <r>
    <x v="40"/>
    <x v="0"/>
  </r>
  <r>
    <x v="40"/>
    <x v="0"/>
  </r>
  <r>
    <x v="51"/>
    <x v="0"/>
  </r>
  <r>
    <x v="6"/>
    <x v="1"/>
  </r>
  <r>
    <x v="7"/>
    <x v="0"/>
  </r>
  <r>
    <x v="7"/>
    <x v="0"/>
  </r>
  <r>
    <x v="40"/>
    <x v="0"/>
  </r>
  <r>
    <x v="6"/>
    <x v="1"/>
  </r>
  <r>
    <x v="38"/>
    <x v="0"/>
  </r>
  <r>
    <x v="27"/>
    <x v="5"/>
  </r>
  <r>
    <x v="41"/>
    <x v="5"/>
  </r>
  <r>
    <x v="51"/>
    <x v="0"/>
  </r>
  <r>
    <x v="38"/>
    <x v="0"/>
  </r>
  <r>
    <x v="34"/>
    <x v="5"/>
  </r>
  <r>
    <x v="38"/>
    <x v="0"/>
  </r>
  <r>
    <x v="6"/>
    <x v="1"/>
  </r>
  <r>
    <x v="45"/>
    <x v="0"/>
  </r>
  <r>
    <x v="32"/>
    <x v="3"/>
  </r>
  <r>
    <x v="38"/>
    <x v="0"/>
  </r>
  <r>
    <x v="18"/>
    <x v="5"/>
  </r>
  <r>
    <x v="32"/>
    <x v="3"/>
  </r>
  <r>
    <x v="56"/>
    <x v="5"/>
  </r>
  <r>
    <x v="38"/>
    <x v="0"/>
  </r>
  <r>
    <x v="40"/>
    <x v="0"/>
  </r>
  <r>
    <x v="55"/>
    <x v="0"/>
  </r>
  <r>
    <x v="38"/>
    <x v="0"/>
  </r>
  <r>
    <x v="2"/>
    <x v="1"/>
  </r>
  <r>
    <x v="2"/>
    <x v="1"/>
  </r>
  <r>
    <x v="4"/>
    <x v="11"/>
  </r>
  <r>
    <x v="2"/>
    <x v="1"/>
  </r>
  <r>
    <x v="4"/>
    <x v="11"/>
  </r>
  <r>
    <x v="51"/>
    <x v="0"/>
  </r>
  <r>
    <x v="4"/>
    <x v="11"/>
  </r>
  <r>
    <x v="51"/>
    <x v="0"/>
  </r>
  <r>
    <x v="2"/>
    <x v="1"/>
  </r>
  <r>
    <x v="55"/>
    <x v="0"/>
  </r>
  <r>
    <x v="45"/>
    <x v="0"/>
  </r>
  <r>
    <x v="4"/>
    <x v="11"/>
  </r>
  <r>
    <x v="38"/>
    <x v="0"/>
  </r>
  <r>
    <x v="4"/>
    <x v="11"/>
  </r>
  <r>
    <x v="10"/>
    <x v="0"/>
  </r>
  <r>
    <x v="45"/>
    <x v="0"/>
  </r>
  <r>
    <x v="38"/>
    <x v="0"/>
  </r>
  <r>
    <x v="51"/>
    <x v="0"/>
  </r>
  <r>
    <x v="6"/>
    <x v="1"/>
  </r>
  <r>
    <x v="55"/>
    <x v="0"/>
  </r>
  <r>
    <x v="55"/>
    <x v="0"/>
  </r>
  <r>
    <x v="40"/>
    <x v="0"/>
  </r>
  <r>
    <x v="18"/>
    <x v="5"/>
  </r>
  <r>
    <x v="58"/>
    <x v="5"/>
  </r>
  <r>
    <x v="2"/>
    <x v="1"/>
  </r>
  <r>
    <x v="38"/>
    <x v="0"/>
  </r>
  <r>
    <x v="18"/>
    <x v="5"/>
  </r>
  <r>
    <x v="32"/>
    <x v="3"/>
  </r>
  <r>
    <x v="18"/>
    <x v="5"/>
  </r>
  <r>
    <x v="34"/>
    <x v="5"/>
  </r>
  <r>
    <x v="4"/>
    <x v="11"/>
  </r>
  <r>
    <x v="59"/>
    <x v="5"/>
  </r>
  <r>
    <x v="60"/>
    <x v="3"/>
  </r>
  <r>
    <x v="46"/>
    <x v="3"/>
  </r>
  <r>
    <x v="12"/>
    <x v="11"/>
  </r>
  <r>
    <x v="3"/>
    <x v="0"/>
  </r>
  <r>
    <x v="7"/>
    <x v="0"/>
  </r>
  <r>
    <x v="51"/>
    <x v="0"/>
  </r>
  <r>
    <x v="2"/>
    <x v="1"/>
  </r>
  <r>
    <x v="45"/>
    <x v="0"/>
  </r>
  <r>
    <x v="7"/>
    <x v="0"/>
  </r>
  <r>
    <x v="55"/>
    <x v="0"/>
  </r>
  <r>
    <x v="40"/>
    <x v="0"/>
  </r>
  <r>
    <x v="40"/>
    <x v="0"/>
  </r>
  <r>
    <x v="6"/>
    <x v="1"/>
  </r>
  <r>
    <x v="4"/>
    <x v="2"/>
  </r>
  <r>
    <x v="40"/>
    <x v="0"/>
  </r>
  <r>
    <x v="51"/>
    <x v="0"/>
  </r>
  <r>
    <x v="31"/>
    <x v="3"/>
  </r>
  <r>
    <x v="2"/>
    <x v="1"/>
  </r>
  <r>
    <x v="61"/>
    <x v="0"/>
  </r>
  <r>
    <x v="4"/>
    <x v="11"/>
  </r>
  <r>
    <x v="4"/>
    <x v="11"/>
  </r>
  <r>
    <x v="4"/>
    <x v="11"/>
  </r>
  <r>
    <x v="2"/>
    <x v="1"/>
  </r>
  <r>
    <x v="4"/>
    <x v="11"/>
  </r>
  <r>
    <x v="4"/>
    <x v="11"/>
  </r>
  <r>
    <x v="55"/>
    <x v="0"/>
  </r>
  <r>
    <x v="2"/>
    <x v="1"/>
  </r>
  <r>
    <x v="38"/>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Линейка курс " cacheId="35" applyNumberFormats="0" applyBorderFormats="0" applyFontFormats="0" applyPatternFormats="0" applyAlignmentFormats="0" applyWidthHeightFormats="0" dataCaption="" updatedVersion="6" compact="0" compactData="0">
  <location ref="A1:B154" firstHeaderRow="1" firstDataRow="1" firstDataCol="2"/>
  <pivotFields count="2">
    <pivotField name="Тег (курс)" axis="axisRow" compact="0" outline="0" subtotalTop="0" multipleItemSelectionAllowed="1" showAll="0" sortType="ascending" countASubtotal="1">
      <items count="63">
        <item x="50"/>
        <item x="14"/>
        <item x="25"/>
        <item x="35"/>
        <item x="55"/>
        <item x="39"/>
        <item x="45"/>
        <item x="48"/>
        <item x="56"/>
        <item x="10"/>
        <item x="47"/>
        <item x="15"/>
        <item x="61"/>
        <item x="19"/>
        <item x="12"/>
        <item x="20"/>
        <item x="24"/>
        <item x="6"/>
        <item x="2"/>
        <item x="9"/>
        <item x="38"/>
        <item x="3"/>
        <item x="29"/>
        <item x="51"/>
        <item x="0"/>
        <item x="33"/>
        <item x="34"/>
        <item x="58"/>
        <item x="40"/>
        <item x="18"/>
        <item x="22"/>
        <item x="23"/>
        <item x="11"/>
        <item x="43"/>
        <item x="41"/>
        <item x="8"/>
        <item x="27"/>
        <item x="53"/>
        <item x="36"/>
        <item x="37"/>
        <item x="49"/>
        <item x="57"/>
        <item x="5"/>
        <item x="54"/>
        <item x="31"/>
        <item x="46"/>
        <item x="60"/>
        <item x="21"/>
        <item x="42"/>
        <item x="16"/>
        <item x="52"/>
        <item x="1"/>
        <item x="44"/>
        <item x="7"/>
        <item x="32"/>
        <item x="4"/>
        <item x="13"/>
        <item x="17"/>
        <item x="59"/>
        <item x="28"/>
        <item x="30"/>
        <item x="26"/>
        <item t="countA"/>
      </items>
    </pivotField>
    <pivotField name="Линейка" axis="axisRow" compact="0" outline="0" subtotalTop="0" multipleItemSelectionAllowed="1" showAll="0" sortType="ascending">
      <items count="13">
        <item x="8"/>
        <item x="7"/>
        <item x="9"/>
        <item x="2"/>
        <item x="5"/>
        <item x="0"/>
        <item x="10"/>
        <item x="3"/>
        <item x="11"/>
        <item x="1"/>
        <item x="6"/>
        <item x="4"/>
        <item t="default"/>
      </items>
    </pivotField>
  </pivotFields>
  <rowFields count="2">
    <field x="1"/>
    <field x="0"/>
  </rowFields>
  <rowItems count="153">
    <i>
      <x/>
      <x v="26"/>
    </i>
    <i t="default">
      <x/>
    </i>
    <i>
      <x v="1"/>
      <x v="31"/>
    </i>
    <i r="1">
      <x v="53"/>
    </i>
    <i t="default">
      <x v="1"/>
    </i>
    <i>
      <x v="2"/>
      <x v="44"/>
    </i>
    <i r="1">
      <x v="48"/>
    </i>
    <i r="1">
      <x v="49"/>
    </i>
    <i r="1">
      <x v="54"/>
    </i>
    <i t="default">
      <x v="2"/>
    </i>
    <i>
      <x v="3"/>
      <x/>
    </i>
    <i r="1">
      <x v="10"/>
    </i>
    <i r="1">
      <x v="13"/>
    </i>
    <i r="1">
      <x v="14"/>
    </i>
    <i r="1">
      <x v="17"/>
    </i>
    <i r="1">
      <x v="18"/>
    </i>
    <i r="1">
      <x v="33"/>
    </i>
    <i r="1">
      <x v="35"/>
    </i>
    <i r="1">
      <x v="55"/>
    </i>
    <i t="default">
      <x v="3"/>
    </i>
    <i>
      <x v="4"/>
      <x v="1"/>
    </i>
    <i r="1">
      <x v="5"/>
    </i>
    <i r="1">
      <x v="8"/>
    </i>
    <i r="1">
      <x v="26"/>
    </i>
    <i r="1">
      <x v="27"/>
    </i>
    <i r="1">
      <x v="29"/>
    </i>
    <i r="1">
      <x v="30"/>
    </i>
    <i r="1">
      <x v="34"/>
    </i>
    <i r="1">
      <x v="36"/>
    </i>
    <i r="1">
      <x v="37"/>
    </i>
    <i r="1">
      <x v="38"/>
    </i>
    <i r="1">
      <x v="39"/>
    </i>
    <i r="1">
      <x v="40"/>
    </i>
    <i r="1">
      <x v="57"/>
    </i>
    <i r="1">
      <x v="58"/>
    </i>
    <i r="1">
      <x v="59"/>
    </i>
    <i r="1">
      <x v="60"/>
    </i>
    <i r="1">
      <x v="61"/>
    </i>
    <i t="default">
      <x v="4"/>
    </i>
    <i>
      <x v="5"/>
      <x v="3"/>
    </i>
    <i r="1">
      <x v="4"/>
    </i>
    <i r="1">
      <x v="6"/>
    </i>
    <i r="1">
      <x v="7"/>
    </i>
    <i r="1">
      <x v="9"/>
    </i>
    <i r="1">
      <x v="12"/>
    </i>
    <i r="1">
      <x v="16"/>
    </i>
    <i r="1">
      <x v="17"/>
    </i>
    <i r="1">
      <x v="19"/>
    </i>
    <i r="1">
      <x v="20"/>
    </i>
    <i r="1">
      <x v="21"/>
    </i>
    <i r="1">
      <x v="22"/>
    </i>
    <i r="1">
      <x v="23"/>
    </i>
    <i r="1">
      <x v="24"/>
    </i>
    <i r="1">
      <x v="25"/>
    </i>
    <i r="1">
      <x v="28"/>
    </i>
    <i r="1">
      <x v="31"/>
    </i>
    <i r="1">
      <x v="32"/>
    </i>
    <i r="1">
      <x v="47"/>
    </i>
    <i r="1">
      <x v="51"/>
    </i>
    <i r="1">
      <x v="52"/>
    </i>
    <i r="1">
      <x v="53"/>
    </i>
    <i r="1">
      <x v="55"/>
    </i>
    <i r="1">
      <x v="56"/>
    </i>
    <i r="1">
      <x v="57"/>
    </i>
    <i t="default">
      <x v="5"/>
    </i>
    <i>
      <x v="6"/>
      <x v="41"/>
    </i>
    <i t="default">
      <x v="6"/>
    </i>
    <i>
      <x v="7"/>
      <x v="2"/>
    </i>
    <i r="1">
      <x v="11"/>
    </i>
    <i r="1">
      <x v="15"/>
    </i>
    <i r="1">
      <x v="42"/>
    </i>
    <i r="1">
      <x v="43"/>
    </i>
    <i r="1">
      <x v="44"/>
    </i>
    <i r="1">
      <x v="45"/>
    </i>
    <i r="1">
      <x v="46"/>
    </i>
    <i r="1">
      <x v="48"/>
    </i>
    <i r="1">
      <x v="49"/>
    </i>
    <i r="1">
      <x v="50"/>
    </i>
    <i r="1">
      <x v="54"/>
    </i>
    <i t="default">
      <x v="7"/>
    </i>
    <i>
      <x v="8"/>
      <x v="14"/>
    </i>
    <i r="1">
      <x v="55"/>
    </i>
    <i t="default">
      <x v="8"/>
    </i>
    <i>
      <x v="9"/>
      <x v="17"/>
    </i>
    <i r="1">
      <x v="18"/>
    </i>
    <i t="default">
      <x v="9"/>
    </i>
    <i>
      <x v="10"/>
      <x v="17"/>
    </i>
    <i t="default">
      <x v="10"/>
    </i>
    <i>
      <x v="11"/>
      <x v="56"/>
    </i>
    <i t="default">
      <x v="11"/>
    </i>
    <i t="countA">
      <x v="1048832"/>
      <x/>
    </i>
    <i t="countA" r="1">
      <x v="1"/>
    </i>
    <i t="countA" r="1">
      <x v="2"/>
    </i>
    <i t="countA" r="1">
      <x v="3"/>
    </i>
    <i t="countA" r="1">
      <x v="4"/>
    </i>
    <i t="countA" r="1">
      <x v="5"/>
    </i>
    <i t="countA" r="1">
      <x v="6"/>
    </i>
    <i t="countA" r="1">
      <x v="7"/>
    </i>
    <i t="countA" r="1">
      <x v="8"/>
    </i>
    <i t="countA" r="1">
      <x v="9"/>
    </i>
    <i t="countA" r="1">
      <x v="10"/>
    </i>
    <i t="countA" r="1">
      <x v="11"/>
    </i>
    <i t="countA" r="1">
      <x v="12"/>
    </i>
    <i t="countA" r="1">
      <x v="13"/>
    </i>
    <i t="countA" r="1">
      <x v="14"/>
    </i>
    <i t="countA" r="1">
      <x v="15"/>
    </i>
    <i t="countA" r="1">
      <x v="16"/>
    </i>
    <i t="countA" r="1">
      <x v="17"/>
    </i>
    <i t="countA" r="1">
      <x v="18"/>
    </i>
    <i t="countA" r="1">
      <x v="19"/>
    </i>
    <i t="countA" r="1">
      <x v="20"/>
    </i>
    <i t="countA" r="1">
      <x v="21"/>
    </i>
    <i t="countA" r="1">
      <x v="22"/>
    </i>
    <i t="countA" r="1">
      <x v="23"/>
    </i>
    <i t="countA" r="1">
      <x v="24"/>
    </i>
    <i t="countA" r="1">
      <x v="25"/>
    </i>
    <i t="countA" r="1">
      <x v="26"/>
    </i>
    <i t="countA" r="1">
      <x v="27"/>
    </i>
    <i t="countA" r="1">
      <x v="28"/>
    </i>
    <i t="countA" r="1">
      <x v="29"/>
    </i>
    <i t="countA" r="1">
      <x v="30"/>
    </i>
    <i t="countA" r="1">
      <x v="31"/>
    </i>
    <i t="countA" r="1">
      <x v="32"/>
    </i>
    <i t="countA" r="1">
      <x v="33"/>
    </i>
    <i t="countA" r="1">
      <x v="34"/>
    </i>
    <i t="countA" r="1">
      <x v="35"/>
    </i>
    <i t="countA" r="1">
      <x v="36"/>
    </i>
    <i t="countA" r="1">
      <x v="37"/>
    </i>
    <i t="countA" r="1">
      <x v="38"/>
    </i>
    <i t="countA" r="1">
      <x v="39"/>
    </i>
    <i t="countA" r="1">
      <x v="40"/>
    </i>
    <i t="countA" r="1">
      <x v="41"/>
    </i>
    <i t="countA" r="1">
      <x v="42"/>
    </i>
    <i t="countA" r="1">
      <x v="43"/>
    </i>
    <i t="countA" r="1">
      <x v="44"/>
    </i>
    <i t="countA" r="1">
      <x v="45"/>
    </i>
    <i t="countA" r="1">
      <x v="46"/>
    </i>
    <i t="countA" r="1">
      <x v="47"/>
    </i>
    <i t="countA" r="1">
      <x v="48"/>
    </i>
    <i t="countA" r="1">
      <x v="49"/>
    </i>
    <i t="countA" r="1">
      <x v="50"/>
    </i>
    <i t="countA" r="1">
      <x v="51"/>
    </i>
    <i t="countA" r="1">
      <x v="52"/>
    </i>
    <i t="countA" r="1">
      <x v="53"/>
    </i>
    <i t="countA" r="1">
      <x v="54"/>
    </i>
    <i t="countA" r="1">
      <x v="55"/>
    </i>
    <i t="countA" r="1">
      <x v="56"/>
    </i>
    <i t="countA" r="1">
      <x v="57"/>
    </i>
    <i t="countA" r="1">
      <x v="58"/>
    </i>
    <i t="countA" r="1">
      <x v="59"/>
    </i>
    <i t="countA" r="1">
      <x v="60"/>
    </i>
    <i t="countA" r="1">
      <x v="61"/>
    </i>
    <i t="grand">
      <x/>
    </i>
  </rowItems>
  <colItems count="1">
    <i/>
  </colItems>
  <pivotTableStyleInfo showRowHeaders="1" showColHeaders="1" showRowStripes="0" showColStripes="0" showLastColumn="1"/>
  <extLst>
    <ext xmlns:xpdl="http://schemas.microsoft.com/office/spreadsheetml/2016/pivotdefaultlayout" uri="{747A6164-185A-40DC-8AA5-F01512510D54}">
      <xpdl:pivotTableDefinition16 SubtotalsOnTopDefault="0"/>
    </ext>
  </extLst>
</pivotTableDefinitio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www.youtube.com/watch?v=ifpFUCxTs0I" TargetMode="External"/><Relationship Id="rId671" Type="http://schemas.openxmlformats.org/officeDocument/2006/relationships/hyperlink" Target="https://www.youtube.com/watch?v=5-rVRYJ9k30" TargetMode="External"/><Relationship Id="rId769" Type="http://schemas.openxmlformats.org/officeDocument/2006/relationships/hyperlink" Target="https://youtu.be/Lf-qzpk_dj0?t=530" TargetMode="External"/><Relationship Id="rId21" Type="http://schemas.openxmlformats.org/officeDocument/2006/relationships/hyperlink" Target="https://www.youtube.com/watch?v=xxffR-bl4Zg" TargetMode="External"/><Relationship Id="rId324" Type="http://schemas.openxmlformats.org/officeDocument/2006/relationships/hyperlink" Target="https://www.youtube.com/channel/UCc2UzuPHYQytHnsZXo0xkVQ" TargetMode="External"/><Relationship Id="rId531" Type="http://schemas.openxmlformats.org/officeDocument/2006/relationships/hyperlink" Target="https://www.youtube.com/watch?v=GQyZDZVIci4&amp;feature=youtu.be" TargetMode="External"/><Relationship Id="rId629" Type="http://schemas.openxmlformats.org/officeDocument/2006/relationships/hyperlink" Target="https://www.youtube.com/c/ProTechRu/videos" TargetMode="External"/><Relationship Id="rId170" Type="http://schemas.openxmlformats.org/officeDocument/2006/relationships/hyperlink" Target="https://youtu.be/h-4BbYGZ54o" TargetMode="External"/><Relationship Id="rId836" Type="http://schemas.openxmlformats.org/officeDocument/2006/relationships/hyperlink" Target="https://www.youtube.com/channel/UCY0xFFEc7viwKoPAAdZ6U3Q/videos" TargetMode="External"/><Relationship Id="rId268" Type="http://schemas.openxmlformats.org/officeDocument/2006/relationships/hyperlink" Target="https://www.youtube.com/watch?v=EvNcSfFBM_0" TargetMode="External"/><Relationship Id="rId475" Type="http://schemas.openxmlformats.org/officeDocument/2006/relationships/hyperlink" Target="https://www.youtube.com/watch?v=8zdlb7UorfE&amp;feature=youtu.be&amp;t=250" TargetMode="External"/><Relationship Id="rId682" Type="http://schemas.openxmlformats.org/officeDocument/2006/relationships/hyperlink" Target="https://www.youtube.com/watch?v=mBjSSSyermA" TargetMode="External"/><Relationship Id="rId32" Type="http://schemas.openxmlformats.org/officeDocument/2006/relationships/hyperlink" Target="https://www.youtube.com/watch?v=_bxpW6iCCS0" TargetMode="External"/><Relationship Id="rId128" Type="http://schemas.openxmlformats.org/officeDocument/2006/relationships/hyperlink" Target="https://www.youtube.com/watch?v=dTWMUMU72EU&amp;feature=youtu.be&amp;t=156" TargetMode="External"/><Relationship Id="rId335" Type="http://schemas.openxmlformats.org/officeDocument/2006/relationships/hyperlink" Target="https://www.youtube.com/watch?v=jVdtKlHgmZ4&amp;feature=youtu.be" TargetMode="External"/><Relationship Id="rId542" Type="http://schemas.openxmlformats.org/officeDocument/2006/relationships/hyperlink" Target="https://www.youtube.com/watch?v=_ah_2qRg-nU&amp;feature=youtu.be" TargetMode="External"/><Relationship Id="rId181" Type="http://schemas.openxmlformats.org/officeDocument/2006/relationships/hyperlink" Target="https://www.youtube.com/watch?v=O4lA0_kdFtc&amp;feature=youtu.be" TargetMode="External"/><Relationship Id="rId402" Type="http://schemas.openxmlformats.org/officeDocument/2006/relationships/hyperlink" Target="https://www.youtube.com/watch?v=abYfVfG7iZU&amp;feature=youtu.be" TargetMode="External"/><Relationship Id="rId847" Type="http://schemas.openxmlformats.org/officeDocument/2006/relationships/hyperlink" Target="https://www.youtube.com/c/%D0%90%D0%BD%D0%BD%D0%B0%D0%91%D0%BB%D0%BE%D0%BA/videos" TargetMode="External"/><Relationship Id="rId279" Type="http://schemas.openxmlformats.org/officeDocument/2006/relationships/hyperlink" Target="https://www.youtube.com/watch?v=ASd5QsE46nk" TargetMode="External"/><Relationship Id="rId486" Type="http://schemas.openxmlformats.org/officeDocument/2006/relationships/hyperlink" Target="https://www.youtube.com/watch?v=Zv-5rKhv_Z8&amp;t=38s" TargetMode="External"/><Relationship Id="rId693" Type="http://schemas.openxmlformats.org/officeDocument/2006/relationships/hyperlink" Target="https://www.youtube.com/c/%D0%9A%D1%80%D1%83%D0%BF%D0%BD%D0%BE%D0%BA%D0%B0%D0%BB%D0%B8%D0%B1%D0%B5%D1%80%D0%BD%D1%8B%D0%B9%D0%9F%D0%B5%D1%80%D0%B5%D0%BF%D0%BE%D0%BB%D0%BE%D1%85/videos" TargetMode="External"/><Relationship Id="rId707" Type="http://schemas.openxmlformats.org/officeDocument/2006/relationships/hyperlink" Target="https://www.youtube.com/watch?t=70&amp;v=oHCld8chK8k&amp;feature=youtu.be" TargetMode="External"/><Relationship Id="rId43" Type="http://schemas.openxmlformats.org/officeDocument/2006/relationships/hyperlink" Target="https://www.youtube.com/watch?v=9jJ1324VQxk&amp;t=370s" TargetMode="External"/><Relationship Id="rId139" Type="http://schemas.openxmlformats.org/officeDocument/2006/relationships/hyperlink" Target="https://www.youtube.com/watch?v=IwMdAE5IzCk" TargetMode="External"/><Relationship Id="rId346" Type="http://schemas.openxmlformats.org/officeDocument/2006/relationships/hyperlink" Target="https://www.youtube.com/watch?v=bKuIQW1xRRw&amp;feature=youtu.be" TargetMode="External"/><Relationship Id="rId553" Type="http://schemas.openxmlformats.org/officeDocument/2006/relationships/hyperlink" Target="https://www.youtube.com/watch?v=JIs7NawnlQ0&amp;feature=youtu.be" TargetMode="External"/><Relationship Id="rId760" Type="http://schemas.openxmlformats.org/officeDocument/2006/relationships/hyperlink" Target="https://youtu.be/E9taD13-6n8?t=343" TargetMode="External"/><Relationship Id="rId192" Type="http://schemas.openxmlformats.org/officeDocument/2006/relationships/hyperlink" Target="https://www.youtube.com/watch?v=AWOPns2xlkM&amp;t=272s" TargetMode="External"/><Relationship Id="rId206" Type="http://schemas.openxmlformats.org/officeDocument/2006/relationships/hyperlink" Target="https://www.youtube.com/watch?v=tQYCd8tg56U&amp;t=672s" TargetMode="External"/><Relationship Id="rId413" Type="http://schemas.openxmlformats.org/officeDocument/2006/relationships/hyperlink" Target="https://www.youtube.com/watch?v=4CHnWWwFeeI" TargetMode="External"/><Relationship Id="rId858" Type="http://schemas.openxmlformats.org/officeDocument/2006/relationships/hyperlink" Target="https://youtu.be/fsAvXUa1N8k?t=9" TargetMode="External"/><Relationship Id="rId497" Type="http://schemas.openxmlformats.org/officeDocument/2006/relationships/hyperlink" Target="https://www.youtube.com/watch?v=khZSmIm5XB4&amp;t=330s" TargetMode="External"/><Relationship Id="rId620" Type="http://schemas.openxmlformats.org/officeDocument/2006/relationships/hyperlink" Target="https://www.youtube.com/watch?v=t9yi8BWSj_Y" TargetMode="External"/><Relationship Id="rId718" Type="http://schemas.openxmlformats.org/officeDocument/2006/relationships/hyperlink" Target="https://www.youtube.com/watch?v=YTfQeKaSb5w" TargetMode="External"/><Relationship Id="rId357" Type="http://schemas.openxmlformats.org/officeDocument/2006/relationships/hyperlink" Target="https://www.youtube.com/watch?v=zRZrEv4NAZA" TargetMode="External"/><Relationship Id="rId54" Type="http://schemas.openxmlformats.org/officeDocument/2006/relationships/hyperlink" Target="https://www.youtube.com/watch?v=Dy8Q8EdsSLM" TargetMode="External"/><Relationship Id="rId217" Type="http://schemas.openxmlformats.org/officeDocument/2006/relationships/hyperlink" Target="https://www.youtube.com/watch?v=SWG-KKhWdNg" TargetMode="External"/><Relationship Id="rId564" Type="http://schemas.openxmlformats.org/officeDocument/2006/relationships/hyperlink" Target="https://www.youtube.com/watch?v=8l2zmXefLl0" TargetMode="External"/><Relationship Id="rId771" Type="http://schemas.openxmlformats.org/officeDocument/2006/relationships/hyperlink" Target="https://www.youtube.com/watch?v=8WnyDk3obs4" TargetMode="External"/><Relationship Id="rId869" Type="http://schemas.openxmlformats.org/officeDocument/2006/relationships/hyperlink" Target="https://youtu.be/AK6TF3wqH7g?t=89" TargetMode="External"/><Relationship Id="rId424" Type="http://schemas.openxmlformats.org/officeDocument/2006/relationships/hyperlink" Target="https://www.youtube.com/watch?v=aMzOuybbqQE" TargetMode="External"/><Relationship Id="rId631" Type="http://schemas.openxmlformats.org/officeDocument/2006/relationships/hyperlink" Target="https://www.youtube.com/watch?v=RLzeLpZRY14" TargetMode="External"/><Relationship Id="rId729" Type="http://schemas.openxmlformats.org/officeDocument/2006/relationships/hyperlink" Target="https://www.youtube.com/c/StolitsaMiraChannel/videos" TargetMode="External"/><Relationship Id="rId270" Type="http://schemas.openxmlformats.org/officeDocument/2006/relationships/hyperlink" Target="https://www.youtube.com/user/rojkovdima/videos" TargetMode="External"/><Relationship Id="rId65" Type="http://schemas.openxmlformats.org/officeDocument/2006/relationships/hyperlink" Target="https://www.youtube.com/watch?v=qtTFM_osRe4" TargetMode="External"/><Relationship Id="rId130" Type="http://schemas.openxmlformats.org/officeDocument/2006/relationships/hyperlink" Target="https://www.youtube.com/watch?v=L-zhsefxpL0&amp;t=2437s" TargetMode="External"/><Relationship Id="rId368" Type="http://schemas.openxmlformats.org/officeDocument/2006/relationships/hyperlink" Target="https://www.youtube.com/watch?v=4g3eqkFFJro&amp;feature=youtu.be&amp;t=184" TargetMode="External"/><Relationship Id="rId575" Type="http://schemas.openxmlformats.org/officeDocument/2006/relationships/hyperlink" Target="https://www.youtube.com/watch?v=KwQh0rr6RyU" TargetMode="External"/><Relationship Id="rId782" Type="http://schemas.openxmlformats.org/officeDocument/2006/relationships/hyperlink" Target="https://www.youtube.com/watch?v=yA8fpLgjSAA" TargetMode="External"/><Relationship Id="rId228" Type="http://schemas.openxmlformats.org/officeDocument/2006/relationships/hyperlink" Target="https://www.youtube.com/watch?v=0wseapB_wF8&amp;feature=youtu.be" TargetMode="External"/><Relationship Id="rId435" Type="http://schemas.openxmlformats.org/officeDocument/2006/relationships/hyperlink" Target="https://www.youtube.com/watch?v=VxhvT99TD1o&amp;feature=youtu.be&amp;t=158" TargetMode="External"/><Relationship Id="rId642" Type="http://schemas.openxmlformats.org/officeDocument/2006/relationships/hyperlink" Target="https://www.youtube.com/watch?v=0jCpomuxE08&amp;feature=youtu.be&amp;ab_channel=UncleShurik" TargetMode="External"/><Relationship Id="rId281" Type="http://schemas.openxmlformats.org/officeDocument/2006/relationships/hyperlink" Target="https://www.youtube.com/watch?v=S2K1EOBSydo" TargetMode="External"/><Relationship Id="rId502" Type="http://schemas.openxmlformats.org/officeDocument/2006/relationships/hyperlink" Target="https://www.youtube.com/watch?v=dor3ukiycOk" TargetMode="External"/><Relationship Id="rId76" Type="http://schemas.openxmlformats.org/officeDocument/2006/relationships/hyperlink" Target="https://www.youtube.com/watch?v=9v-09FSc2gA&amp;feature=youtu.be" TargetMode="External"/><Relationship Id="rId141" Type="http://schemas.openxmlformats.org/officeDocument/2006/relationships/hyperlink" Target="https://www.youtube.com/watch?v=4oIHg2f9Wqk" TargetMode="External"/><Relationship Id="rId379" Type="http://schemas.openxmlformats.org/officeDocument/2006/relationships/hyperlink" Target="https://www.youtube.com/watch?v=cx6EyP5uzko&amp;feature=youtu.be" TargetMode="External"/><Relationship Id="rId586" Type="http://schemas.openxmlformats.org/officeDocument/2006/relationships/hyperlink" Target="https://youtu.be/qLBtzdBUTwg?t=807" TargetMode="External"/><Relationship Id="rId793" Type="http://schemas.openxmlformats.org/officeDocument/2006/relationships/hyperlink" Target="https://www.youtube.com/watch?v=CJYBSXCFxig" TargetMode="External"/><Relationship Id="rId807" Type="http://schemas.openxmlformats.org/officeDocument/2006/relationships/hyperlink" Target="https://www.youtube.com/watch?v=IrtvkgxcPsc" TargetMode="External"/><Relationship Id="rId7" Type="http://schemas.openxmlformats.org/officeDocument/2006/relationships/hyperlink" Target="https://www.youtube.com/watch?v=amnTlgVLW0k" TargetMode="External"/><Relationship Id="rId239" Type="http://schemas.openxmlformats.org/officeDocument/2006/relationships/hyperlink" Target="https://www.youtube.com/watch?v=32DcGOMZ4jA" TargetMode="External"/><Relationship Id="rId446" Type="http://schemas.openxmlformats.org/officeDocument/2006/relationships/hyperlink" Target="https://www.youtube.com/watch?v=k2lBHcednNE&amp;feature=youtu.be" TargetMode="External"/><Relationship Id="rId653" Type="http://schemas.openxmlformats.org/officeDocument/2006/relationships/hyperlink" Target="https://www.youtube.com/c/myach/videos" TargetMode="External"/><Relationship Id="rId292" Type="http://schemas.openxmlformats.org/officeDocument/2006/relationships/hyperlink" Target="https://www.youtube.com/watch?v=abnqH743JJc" TargetMode="External"/><Relationship Id="rId306" Type="http://schemas.openxmlformats.org/officeDocument/2006/relationships/hyperlink" Target="https://www.youtube.com/watch?v=hn54j74WeKA&amp;feature=youtu.be" TargetMode="External"/><Relationship Id="rId860" Type="http://schemas.openxmlformats.org/officeDocument/2006/relationships/hyperlink" Target="https://www.youtube.com/watch?v=s6TQ11Mnj2A" TargetMode="External"/><Relationship Id="rId87" Type="http://schemas.openxmlformats.org/officeDocument/2006/relationships/hyperlink" Target="https://www.youtube.com/watch?v=YIpoGIMwQ6g&amp;feature=youtu.be" TargetMode="External"/><Relationship Id="rId513" Type="http://schemas.openxmlformats.org/officeDocument/2006/relationships/hyperlink" Target="https://www.youtube.com/watch?v=3WZJv7UOEsA&amp;feature=youtu.be" TargetMode="External"/><Relationship Id="rId597" Type="http://schemas.openxmlformats.org/officeDocument/2006/relationships/hyperlink" Target="https://www.youtube.com/watch?v=lEAjwY5TAsE" TargetMode="External"/><Relationship Id="rId720" Type="http://schemas.openxmlformats.org/officeDocument/2006/relationships/hyperlink" Target="https://youtu.be/OPNSN2Bh8Vs" TargetMode="External"/><Relationship Id="rId818" Type="http://schemas.openxmlformats.org/officeDocument/2006/relationships/hyperlink" Target="https://www.youtube.com/watch?v=Fy5XkuTjoU4&amp;t=1195s" TargetMode="External"/><Relationship Id="rId152" Type="http://schemas.openxmlformats.org/officeDocument/2006/relationships/hyperlink" Target="https://www.youtube.com/watch?v=bGjhKe0OlvU&amp;t=235s" TargetMode="External"/><Relationship Id="rId457" Type="http://schemas.openxmlformats.org/officeDocument/2006/relationships/hyperlink" Target="https://www.youtube.com/watch?v=DbmczI8bkLQ&amp;feature=youtu.be" TargetMode="External"/><Relationship Id="rId664" Type="http://schemas.openxmlformats.org/officeDocument/2006/relationships/hyperlink" Target="https://www.youtube.com/watch?v=KCR7vjxMPSs" TargetMode="External"/><Relationship Id="rId871" Type="http://schemas.openxmlformats.org/officeDocument/2006/relationships/hyperlink" Target="https://www.youtube.com/watch?v=w-stfAxYzKw" TargetMode="External"/><Relationship Id="rId14" Type="http://schemas.openxmlformats.org/officeDocument/2006/relationships/hyperlink" Target="https://www.youtube.com/watch?v=fCmm8toLtkA" TargetMode="External"/><Relationship Id="rId317" Type="http://schemas.openxmlformats.org/officeDocument/2006/relationships/hyperlink" Target="https://www.youtube.com/watch?v=EdeEX_DTl4Q" TargetMode="External"/><Relationship Id="rId524" Type="http://schemas.openxmlformats.org/officeDocument/2006/relationships/hyperlink" Target="https://www.youtube.com/watch?v=X6KT7GyQLU0&amp;feature=youtu.be" TargetMode="External"/><Relationship Id="rId731" Type="http://schemas.openxmlformats.org/officeDocument/2006/relationships/hyperlink" Target="https://www.youtube.com/watch?v=ad52LwEWrIs" TargetMode="External"/><Relationship Id="rId98" Type="http://schemas.openxmlformats.org/officeDocument/2006/relationships/hyperlink" Target="https://www.youtube.com/watch?v=WMFkMPOeDi0&amp;feature=youtu.be" TargetMode="External"/><Relationship Id="rId163" Type="http://schemas.openxmlformats.org/officeDocument/2006/relationships/hyperlink" Target="https://www.youtube.com/watch?v=K-JLhfYPwjA" TargetMode="External"/><Relationship Id="rId370" Type="http://schemas.openxmlformats.org/officeDocument/2006/relationships/hyperlink" Target="https://www.youtube.com/watch?v=83S46KhFKOw" TargetMode="External"/><Relationship Id="rId829" Type="http://schemas.openxmlformats.org/officeDocument/2006/relationships/hyperlink" Target="https://youtu.be/7_8PlME_IHE?t=546" TargetMode="External"/><Relationship Id="rId230" Type="http://schemas.openxmlformats.org/officeDocument/2006/relationships/hyperlink" Target="https://youtu.be/Jgl0CS7Yj7w?t=1172" TargetMode="External"/><Relationship Id="rId468" Type="http://schemas.openxmlformats.org/officeDocument/2006/relationships/hyperlink" Target="https://www.youtube.com/watch?v=DXRAVtAhv_Q" TargetMode="External"/><Relationship Id="rId675" Type="http://schemas.openxmlformats.org/officeDocument/2006/relationships/hyperlink" Target="https://www.youtube.com/c/UncleShurik/videos" TargetMode="External"/><Relationship Id="rId882" Type="http://schemas.openxmlformats.org/officeDocument/2006/relationships/hyperlink" Target="https://youtu.be/xfn5jg0_8Q0?t=2521" TargetMode="External"/><Relationship Id="rId25" Type="http://schemas.openxmlformats.org/officeDocument/2006/relationships/hyperlink" Target="https://www.youtube.com/watch?v=k5AmhCP1Tz4&amp;t=129s" TargetMode="External"/><Relationship Id="rId328" Type="http://schemas.openxmlformats.org/officeDocument/2006/relationships/hyperlink" Target="https://www.youtube.com/watch?v=__Ptxpzyw9Y" TargetMode="External"/><Relationship Id="rId535" Type="http://schemas.openxmlformats.org/officeDocument/2006/relationships/hyperlink" Target="https://www.youtube.com/watch?v=DxoBzo2QJN4" TargetMode="External"/><Relationship Id="rId742" Type="http://schemas.openxmlformats.org/officeDocument/2006/relationships/hyperlink" Target="https://www.youtube.com/watch?v=hjjw3WbsyZc" TargetMode="External"/><Relationship Id="rId174" Type="http://schemas.openxmlformats.org/officeDocument/2006/relationships/hyperlink" Target="https://www.youtube.com/watch?v=L_bz8oY5Nt8&amp;feature=youtu.be&amp;t=157" TargetMode="External"/><Relationship Id="rId381" Type="http://schemas.openxmlformats.org/officeDocument/2006/relationships/hyperlink" Target="https://youtu.be/g61G8H6euLQ" TargetMode="External"/><Relationship Id="rId602" Type="http://schemas.openxmlformats.org/officeDocument/2006/relationships/hyperlink" Target="https://www.youtube.com/watch?v=N_NkW7Qt3Q8" TargetMode="External"/><Relationship Id="rId241" Type="http://schemas.openxmlformats.org/officeDocument/2006/relationships/hyperlink" Target="https://www.youtube.com/watch?v=4DIX4qFdzug" TargetMode="External"/><Relationship Id="rId479" Type="http://schemas.openxmlformats.org/officeDocument/2006/relationships/hyperlink" Target="https://www.youtube.com/channel/UCm6afd4QMkQyoViRBai5nFQ" TargetMode="External"/><Relationship Id="rId686" Type="http://schemas.openxmlformats.org/officeDocument/2006/relationships/hyperlink" Target="https://www.youtube.com/watch?v=W2Osve8cFow" TargetMode="External"/><Relationship Id="rId36" Type="http://schemas.openxmlformats.org/officeDocument/2006/relationships/hyperlink" Target="https://www.youtube.com/watch?v=RhLy26sZD_E" TargetMode="External"/><Relationship Id="rId339" Type="http://schemas.openxmlformats.org/officeDocument/2006/relationships/hyperlink" Target="https://www.youtube.com/watch?v=JJlKPi5ewZQ&amp;feature=youtu.be" TargetMode="External"/><Relationship Id="rId546" Type="http://schemas.openxmlformats.org/officeDocument/2006/relationships/hyperlink" Target="https://youtu.be/ee5B1msdHfQ" TargetMode="External"/><Relationship Id="rId753" Type="http://schemas.openxmlformats.org/officeDocument/2006/relationships/hyperlink" Target="https://youtu.be/FCJQOHsI8mg?t=2200" TargetMode="External"/><Relationship Id="rId101" Type="http://schemas.openxmlformats.org/officeDocument/2006/relationships/hyperlink" Target="https://www.youtube.com/watch?v=F3qimrMRhp4&amp;feature=youtu.be" TargetMode="External"/><Relationship Id="rId185" Type="http://schemas.openxmlformats.org/officeDocument/2006/relationships/hyperlink" Target="https://www.youtube.com/watch?v=43_7DZGaNyY&amp;feature=youtu.be" TargetMode="External"/><Relationship Id="rId406" Type="http://schemas.openxmlformats.org/officeDocument/2006/relationships/hyperlink" Target="https://youtu.be/A2aSj-_8dPU" TargetMode="External"/><Relationship Id="rId392" Type="http://schemas.openxmlformats.org/officeDocument/2006/relationships/hyperlink" Target="https://www.youtube.com/watch?v=NTyGwWrBFO8&amp;feature=youtu.be" TargetMode="External"/><Relationship Id="rId613" Type="http://schemas.openxmlformats.org/officeDocument/2006/relationships/hyperlink" Target="https://www.youtube.com/watch?v=23lX47lV6lY&amp;t=294s" TargetMode="External"/><Relationship Id="rId697" Type="http://schemas.openxmlformats.org/officeDocument/2006/relationships/hyperlink" Target="https://youtu.be/Pf60HhrHrGU?t=271" TargetMode="External"/><Relationship Id="rId820" Type="http://schemas.openxmlformats.org/officeDocument/2006/relationships/hyperlink" Target="https://youtu.be/oXxifcSrYIE?t=550" TargetMode="External"/><Relationship Id="rId252" Type="http://schemas.openxmlformats.org/officeDocument/2006/relationships/hyperlink" Target="https://www.youtube.com/watch?v=qRdJM4-3EHs&amp;feature=youtu.be" TargetMode="External"/><Relationship Id="rId47" Type="http://schemas.openxmlformats.org/officeDocument/2006/relationships/hyperlink" Target="https://www.youtube.com/watch?v=XmCAGUo5k70&amp;feature=youtu.be" TargetMode="External"/><Relationship Id="rId112" Type="http://schemas.openxmlformats.org/officeDocument/2006/relationships/hyperlink" Target="https://www.youtube.com/watch?v=jjn6MT79hLo" TargetMode="External"/><Relationship Id="rId557" Type="http://schemas.openxmlformats.org/officeDocument/2006/relationships/hyperlink" Target="https://www.youtube.com/watch?v=84ZSSPQh72c" TargetMode="External"/><Relationship Id="rId764" Type="http://schemas.openxmlformats.org/officeDocument/2006/relationships/hyperlink" Target="https://www.youtube.com/watch?v=TiKo46pbGq8" TargetMode="External"/><Relationship Id="rId196" Type="http://schemas.openxmlformats.org/officeDocument/2006/relationships/hyperlink" Target="https://www.youtube.com/watch?v=lFTSqQoSU8g&amp;feature=youtu.be" TargetMode="External"/><Relationship Id="rId417" Type="http://schemas.openxmlformats.org/officeDocument/2006/relationships/hyperlink" Target="https://www.youtube.com/watch?v=YAGOm9ci-jc" TargetMode="External"/><Relationship Id="rId624" Type="http://schemas.openxmlformats.org/officeDocument/2006/relationships/hyperlink" Target="https://www.youtube.com/watch?v=8NX5Cujok_w" TargetMode="External"/><Relationship Id="rId831" Type="http://schemas.openxmlformats.org/officeDocument/2006/relationships/hyperlink" Target="https://youtu.be/OOy0Jhhj9F8?t=416" TargetMode="External"/><Relationship Id="rId263" Type="http://schemas.openxmlformats.org/officeDocument/2006/relationships/hyperlink" Target="https://www.youtube.com/watch?v=OxktAOsAPkA&amp;t=127s" TargetMode="External"/><Relationship Id="rId470" Type="http://schemas.openxmlformats.org/officeDocument/2006/relationships/hyperlink" Target="https://www.youtube.com/watch?v=0RAKOh95n4k&amp;app=desktop" TargetMode="External"/><Relationship Id="rId58" Type="http://schemas.openxmlformats.org/officeDocument/2006/relationships/hyperlink" Target="https://www.youtube.com/watch?v=d5MjrunclX8" TargetMode="External"/><Relationship Id="rId123" Type="http://schemas.openxmlformats.org/officeDocument/2006/relationships/hyperlink" Target="https://www.youtube.com/watch?v=gtNmuTuwCbU" TargetMode="External"/><Relationship Id="rId330" Type="http://schemas.openxmlformats.org/officeDocument/2006/relationships/hyperlink" Target="https://www.youtube.com/watch?v=k3iiLKbqjaw&amp;feature=youtu.be" TargetMode="External"/><Relationship Id="rId568" Type="http://schemas.openxmlformats.org/officeDocument/2006/relationships/hyperlink" Target="https://www.youtube.com/watch?v=u6UkIrGKcLg&amp;t=3s" TargetMode="External"/><Relationship Id="rId775" Type="http://schemas.openxmlformats.org/officeDocument/2006/relationships/hyperlink" Target="https://www.youtube.com/watch?v=gT8E5LavKc0" TargetMode="External"/><Relationship Id="rId428" Type="http://schemas.openxmlformats.org/officeDocument/2006/relationships/hyperlink" Target="https://www.youtube.com/watch?v=AwqWnG2ZofY" TargetMode="External"/><Relationship Id="rId635" Type="http://schemas.openxmlformats.org/officeDocument/2006/relationships/hyperlink" Target="https://www.youtube.com/c/%D0%AF%D0%90%D0%9C%D0%95%D0%A0%D0%98%D0%9A%D0%90%D0%BD%D0%B5%D1%86/videos" TargetMode="External"/><Relationship Id="rId842" Type="http://schemas.openxmlformats.org/officeDocument/2006/relationships/hyperlink" Target="https://youtu.be/lfmgeFdvqyE?t=384" TargetMode="External"/><Relationship Id="rId274" Type="http://schemas.openxmlformats.org/officeDocument/2006/relationships/hyperlink" Target="https://www.youtube.com/watch?v=5q6tIa54bZI&amp;list=PLr0vtm6PM7z1KEyJNyGgTjb3gNY5nO1BY" TargetMode="External"/><Relationship Id="rId481" Type="http://schemas.openxmlformats.org/officeDocument/2006/relationships/hyperlink" Target="https://www.youtube.com/watch?v=ICAJiU5E_mA" TargetMode="External"/><Relationship Id="rId702" Type="http://schemas.openxmlformats.org/officeDocument/2006/relationships/hyperlink" Target="https://youtu.be/5l00JrokG_g" TargetMode="External"/><Relationship Id="rId69" Type="http://schemas.openxmlformats.org/officeDocument/2006/relationships/hyperlink" Target="https://www.youtube.com/watch?v=MTxQ1YEg3-w" TargetMode="External"/><Relationship Id="rId134" Type="http://schemas.openxmlformats.org/officeDocument/2006/relationships/hyperlink" Target="https://www.youtube.com/watch?v=Fxm2BjTC-Cg&amp;feature=youtu.be" TargetMode="External"/><Relationship Id="rId579" Type="http://schemas.openxmlformats.org/officeDocument/2006/relationships/hyperlink" Target="https://youtu.be/BRSkvdajNLk?t=249" TargetMode="External"/><Relationship Id="rId786" Type="http://schemas.openxmlformats.org/officeDocument/2006/relationships/hyperlink" Target="https://www.youtube.com/watch?v=CPle80dV4vA" TargetMode="External"/><Relationship Id="rId341" Type="http://schemas.openxmlformats.org/officeDocument/2006/relationships/hyperlink" Target="https://www.youtube.com/watch?v=GSxhvl4UbIA&amp;feature=youtu.be" TargetMode="External"/><Relationship Id="rId439" Type="http://schemas.openxmlformats.org/officeDocument/2006/relationships/hyperlink" Target="https://www.youtube.com/watch?v=C3e_vrvsEhA" TargetMode="External"/><Relationship Id="rId646" Type="http://schemas.openxmlformats.org/officeDocument/2006/relationships/hyperlink" Target="https://youtu.be/YqyHz2a0URM?t=257" TargetMode="External"/><Relationship Id="rId201" Type="http://schemas.openxmlformats.org/officeDocument/2006/relationships/hyperlink" Target="https://www.youtube.com/watch?v=6zW-8tf0YYE" TargetMode="External"/><Relationship Id="rId285" Type="http://schemas.openxmlformats.org/officeDocument/2006/relationships/hyperlink" Target="https://www.youtube.com/watch?v=zgWK1TRK8LE&amp;feature=youtu.be" TargetMode="External"/><Relationship Id="rId506" Type="http://schemas.openxmlformats.org/officeDocument/2006/relationships/hyperlink" Target="https://www.youtube.com/watch?v=AZqg8R64DkQ" TargetMode="External"/><Relationship Id="rId853" Type="http://schemas.openxmlformats.org/officeDocument/2006/relationships/hyperlink" Target="https://www.youtube.com/watch?v=-8JbaqK9FaI" TargetMode="External"/><Relationship Id="rId492" Type="http://schemas.openxmlformats.org/officeDocument/2006/relationships/hyperlink" Target="https://www.youtube.com/watch?v=GEX7DxBNTSg" TargetMode="External"/><Relationship Id="rId713" Type="http://schemas.openxmlformats.org/officeDocument/2006/relationships/hyperlink" Target="https://www.youtube.com/watch?v=3QLj8MI86dk&amp;t=21s" TargetMode="External"/><Relationship Id="rId797" Type="http://schemas.openxmlformats.org/officeDocument/2006/relationships/hyperlink" Target="https://www.youtube.com/watch?v=iA-qqJFOTtE" TargetMode="External"/><Relationship Id="rId145" Type="http://schemas.openxmlformats.org/officeDocument/2006/relationships/hyperlink" Target="https://www.youtube.com/watch?v=XUeQp5VcPAU&amp;t=1223s" TargetMode="External"/><Relationship Id="rId352" Type="http://schemas.openxmlformats.org/officeDocument/2006/relationships/hyperlink" Target="https://www.youtube.com/watch?v=NTyGwWrBFO8&amp;feature=youtu.be" TargetMode="External"/><Relationship Id="rId212" Type="http://schemas.openxmlformats.org/officeDocument/2006/relationships/hyperlink" Target="https://www.youtube.com/watch?v=YIpoGIMwQ6g&amp;feature=youtu.be" TargetMode="External"/><Relationship Id="rId657" Type="http://schemas.openxmlformats.org/officeDocument/2006/relationships/hyperlink" Target="https://youtu.be/HDmeJA12hfs?t=241" TargetMode="External"/><Relationship Id="rId864" Type="http://schemas.openxmlformats.org/officeDocument/2006/relationships/hyperlink" Target="https://www.youtube.com/watch?v=_P26MTb3OKE" TargetMode="External"/><Relationship Id="rId296" Type="http://schemas.openxmlformats.org/officeDocument/2006/relationships/hyperlink" Target="https://www.youtube.com/watch?v=sEddvA5P9WM" TargetMode="External"/><Relationship Id="rId517" Type="http://schemas.openxmlformats.org/officeDocument/2006/relationships/hyperlink" Target="https://www.youtube.com/watch?v=0jbBnC0k_-E&amp;feature=youtu.be&amp;t=353" TargetMode="External"/><Relationship Id="rId724" Type="http://schemas.openxmlformats.org/officeDocument/2006/relationships/hyperlink" Target="https://youtu.be/mzxq44AkqGQ" TargetMode="External"/><Relationship Id="rId60" Type="http://schemas.openxmlformats.org/officeDocument/2006/relationships/hyperlink" Target="https://www.youtube.com/watch?v=b1xRVq7NDTY&amp;feature=youtu.be" TargetMode="External"/><Relationship Id="rId156" Type="http://schemas.openxmlformats.org/officeDocument/2006/relationships/hyperlink" Target="https://www.youtube.com/watch?v=IrvtPF_7NQk&amp;t=100s" TargetMode="External"/><Relationship Id="rId363" Type="http://schemas.openxmlformats.org/officeDocument/2006/relationships/hyperlink" Target="https://www.youtube.com/watch?v=A8gK206VLo8&amp;feature=youtu.be" TargetMode="External"/><Relationship Id="rId570" Type="http://schemas.openxmlformats.org/officeDocument/2006/relationships/hyperlink" Target="https://www.youtube.com/watch?v=Hb3M636ANwI&amp;feature=youtu.be" TargetMode="External"/><Relationship Id="rId223" Type="http://schemas.openxmlformats.org/officeDocument/2006/relationships/hyperlink" Target="https://www.youtube.com/watch?v=T6CsMhRuDlQ&amp;t=15s" TargetMode="External"/><Relationship Id="rId430" Type="http://schemas.openxmlformats.org/officeDocument/2006/relationships/hyperlink" Target="https://www.youtube.com/watch?v=lmhRRgGKO9M" TargetMode="External"/><Relationship Id="rId668" Type="http://schemas.openxmlformats.org/officeDocument/2006/relationships/hyperlink" Target="https://www.youtube.com/watch?v=tm3-xx3xZH4&amp;t=1s" TargetMode="External"/><Relationship Id="rId875" Type="http://schemas.openxmlformats.org/officeDocument/2006/relationships/hyperlink" Target="https://youtu.be/OEGOoodlz6A?t=20" TargetMode="External"/><Relationship Id="rId18" Type="http://schemas.openxmlformats.org/officeDocument/2006/relationships/hyperlink" Target="https://www.youtube.com/watch?v=rs17iI4KBfQ&amp;feature=youtu.be" TargetMode="External"/><Relationship Id="rId528" Type="http://schemas.openxmlformats.org/officeDocument/2006/relationships/hyperlink" Target="https://www.youtube.com/watch?v=n2r0PivBi1k&amp;feature=youtu.be" TargetMode="External"/><Relationship Id="rId735" Type="http://schemas.openxmlformats.org/officeDocument/2006/relationships/hyperlink" Target="https://www.youtube.com/watch?v=6D2I-WdTWp0&amp;t=734s" TargetMode="External"/><Relationship Id="rId167" Type="http://schemas.openxmlformats.org/officeDocument/2006/relationships/hyperlink" Target="https://www.youtube.com/watch?v=nMGyF8wzR1Q&amp;feature=youtu.be" TargetMode="External"/><Relationship Id="rId374" Type="http://schemas.openxmlformats.org/officeDocument/2006/relationships/hyperlink" Target="https://www.youtube.com/watch?v=9PoAruhq5l0" TargetMode="External"/><Relationship Id="rId581" Type="http://schemas.openxmlformats.org/officeDocument/2006/relationships/hyperlink" Target="https://www.youtube.com/watch?v=gdJpvEJU9RI" TargetMode="External"/><Relationship Id="rId71" Type="http://schemas.openxmlformats.org/officeDocument/2006/relationships/hyperlink" Target="https://www.youtube.com/watch?v=e2H7HrkfWh8" TargetMode="External"/><Relationship Id="rId234" Type="http://schemas.openxmlformats.org/officeDocument/2006/relationships/hyperlink" Target="https://www.youtube.com/watch?v=EdeEX_DTl4Q" TargetMode="External"/><Relationship Id="rId679" Type="http://schemas.openxmlformats.org/officeDocument/2006/relationships/hyperlink" Target="https://www.youtube.com/watch?v=GSL4JplCrQg" TargetMode="External"/><Relationship Id="rId802" Type="http://schemas.openxmlformats.org/officeDocument/2006/relationships/hyperlink" Target="https://www.youtube.com/c/notebook31/videos" TargetMode="External"/><Relationship Id="rId2" Type="http://schemas.openxmlformats.org/officeDocument/2006/relationships/hyperlink" Target="https://www.youtube.com/watch?v=o7h1-6U1u1g&amp;t=162s" TargetMode="External"/><Relationship Id="rId29" Type="http://schemas.openxmlformats.org/officeDocument/2006/relationships/hyperlink" Target="https://www.youtube.com/watch?v=hh-v6fwJQ0E&amp;t=269s" TargetMode="External"/><Relationship Id="rId441" Type="http://schemas.openxmlformats.org/officeDocument/2006/relationships/hyperlink" Target="https://www.youtube.com/channel/UCbnWFn3G7OkPEMzsHvXa9GA" TargetMode="External"/><Relationship Id="rId539" Type="http://schemas.openxmlformats.org/officeDocument/2006/relationships/hyperlink" Target="https://www.youtube.com/watch?v=GAEdWqST3X8&amp;feature=youtu.be" TargetMode="External"/><Relationship Id="rId746" Type="http://schemas.openxmlformats.org/officeDocument/2006/relationships/hyperlink" Target="https://www.youtube.com/watch?v=YAU-VJp_g2E" TargetMode="External"/><Relationship Id="rId178" Type="http://schemas.openxmlformats.org/officeDocument/2006/relationships/hyperlink" Target="https://www.youtube.com/watch?v=h_PB_Qzd59Y&amp;feature=youtu.be" TargetMode="External"/><Relationship Id="rId301" Type="http://schemas.openxmlformats.org/officeDocument/2006/relationships/hyperlink" Target="https://www.youtube.com/watch?v=U2BzFK9bRdU&amp;feature=youtu.be&amp;t=85" TargetMode="External"/><Relationship Id="rId82" Type="http://schemas.openxmlformats.org/officeDocument/2006/relationships/hyperlink" Target="https://www.youtube.com/watch?v=_CuHxnIo_xo&amp;feature=youtu.be" TargetMode="External"/><Relationship Id="rId385" Type="http://schemas.openxmlformats.org/officeDocument/2006/relationships/hyperlink" Target="https://www.youtube.com/watch?v=Ste65Prxang&amp;feature=youtu.be" TargetMode="External"/><Relationship Id="rId592" Type="http://schemas.openxmlformats.org/officeDocument/2006/relationships/hyperlink" Target="https://youtu.be/UiPslCrnfz4?t=78" TargetMode="External"/><Relationship Id="rId606" Type="http://schemas.openxmlformats.org/officeDocument/2006/relationships/hyperlink" Target="https://www.youtube.com/channel/UCASIbOoXZ9tywU_23HnHfEg/videos" TargetMode="External"/><Relationship Id="rId813" Type="http://schemas.openxmlformats.org/officeDocument/2006/relationships/hyperlink" Target="https://www.youtube.com/watch?v=YL8RapSYJoM" TargetMode="External"/><Relationship Id="rId245" Type="http://schemas.openxmlformats.org/officeDocument/2006/relationships/hyperlink" Target="https://www.youtube.com/watch?v=-BPIFfzgXkE&amp;t=359s" TargetMode="External"/><Relationship Id="rId452" Type="http://schemas.openxmlformats.org/officeDocument/2006/relationships/hyperlink" Target="https://www.youtube.com/watch?v=OnLLDn2CXzo&amp;feature=youtu.be" TargetMode="External"/><Relationship Id="rId105" Type="http://schemas.openxmlformats.org/officeDocument/2006/relationships/hyperlink" Target="https://www.youtube.com/watch?v=WFYxpi3O950" TargetMode="External"/><Relationship Id="rId312" Type="http://schemas.openxmlformats.org/officeDocument/2006/relationships/hyperlink" Target="https://www.youtube.com/watch?v=vAhlHjUKLSA" TargetMode="External"/><Relationship Id="rId757" Type="http://schemas.openxmlformats.org/officeDocument/2006/relationships/hyperlink" Target="https://www.youtube.com/watch?v=yw1WxuT3lM8&amp;feature=youtu.be" TargetMode="External"/><Relationship Id="rId93" Type="http://schemas.openxmlformats.org/officeDocument/2006/relationships/hyperlink" Target="https://www.youtube.com/watch?v=htsudVpnDdo" TargetMode="External"/><Relationship Id="rId189" Type="http://schemas.openxmlformats.org/officeDocument/2006/relationships/hyperlink" Target="https://www.youtube.com/watch?v=y9ZALT6uh_Q" TargetMode="External"/><Relationship Id="rId396" Type="http://schemas.openxmlformats.org/officeDocument/2006/relationships/hyperlink" Target="https://www.youtube.com/watch?v=kAy-fbSPoww" TargetMode="External"/><Relationship Id="rId617" Type="http://schemas.openxmlformats.org/officeDocument/2006/relationships/hyperlink" Target="https://www.youtube.com/watch?v=1ObdM9pd8UQ" TargetMode="External"/><Relationship Id="rId824" Type="http://schemas.openxmlformats.org/officeDocument/2006/relationships/hyperlink" Target="https://www.youtube.com/channel/UCASIbOoXZ9tywU_23HnHfEg/videos" TargetMode="External"/><Relationship Id="rId256" Type="http://schemas.openxmlformats.org/officeDocument/2006/relationships/hyperlink" Target="https://www.youtube.com/watch?v=TjrmHV-I1go&amp;t=186s" TargetMode="External"/><Relationship Id="rId463" Type="http://schemas.openxmlformats.org/officeDocument/2006/relationships/hyperlink" Target="https://www.youtube.com/watch?v=EgEavrTuvmA&amp;feature=youtu.be" TargetMode="External"/><Relationship Id="rId670" Type="http://schemas.openxmlformats.org/officeDocument/2006/relationships/hyperlink" Target="https://www.youtube.com/watch?v=3o5w-0HzfR0" TargetMode="External"/><Relationship Id="rId116" Type="http://schemas.openxmlformats.org/officeDocument/2006/relationships/hyperlink" Target="https://www.youtube.com/watch?v=ifpFUCxTs0I" TargetMode="External"/><Relationship Id="rId323" Type="http://schemas.openxmlformats.org/officeDocument/2006/relationships/hyperlink" Target="https://www.youtube.com/watch?v=hZDop4ZP0pw&amp;feature=youtu.be" TargetMode="External"/><Relationship Id="rId530" Type="http://schemas.openxmlformats.org/officeDocument/2006/relationships/hyperlink" Target="https://www.youtube.com/watch?v=1HTr23oVh-E" TargetMode="External"/><Relationship Id="rId768" Type="http://schemas.openxmlformats.org/officeDocument/2006/relationships/hyperlink" Target="https://www.youtube.com/watch?v=xqjeAWfojW4" TargetMode="External"/><Relationship Id="rId20" Type="http://schemas.openxmlformats.org/officeDocument/2006/relationships/hyperlink" Target="https://www.youtube.com/watch?v=SC9WRj8BhcI" TargetMode="External"/><Relationship Id="rId628" Type="http://schemas.openxmlformats.org/officeDocument/2006/relationships/hyperlink" Target="https://www.youtube.com/watch?v=Wzn3WwUYW6I" TargetMode="External"/><Relationship Id="rId835" Type="http://schemas.openxmlformats.org/officeDocument/2006/relationships/hyperlink" Target="https://www.youtube.com/watch?v=jz0btfnwBZE" TargetMode="External"/><Relationship Id="rId267" Type="http://schemas.openxmlformats.org/officeDocument/2006/relationships/hyperlink" Target="https://www.youtube.com/watch?v=VbBRH4dCl54&amp;feature=youtu.be" TargetMode="External"/><Relationship Id="rId474" Type="http://schemas.openxmlformats.org/officeDocument/2006/relationships/hyperlink" Target="https://www.youtube.com/watch?v=ntAv9QOpj-E" TargetMode="External"/><Relationship Id="rId127" Type="http://schemas.openxmlformats.org/officeDocument/2006/relationships/hyperlink" Target="https://www.youtube.com/watch?v=dTWMUMU72EU&amp;feature=youtu.be&amp;t=156" TargetMode="External"/><Relationship Id="rId681" Type="http://schemas.openxmlformats.org/officeDocument/2006/relationships/hyperlink" Target="https://www.youtube.com/c/PrivetTachka/videos" TargetMode="External"/><Relationship Id="rId779" Type="http://schemas.openxmlformats.org/officeDocument/2006/relationships/hyperlink" Target="https://www.youtube.com/user/chaikinvladimir" TargetMode="External"/><Relationship Id="rId31" Type="http://schemas.openxmlformats.org/officeDocument/2006/relationships/hyperlink" Target="https://www.youtube.com/watch?v=wdRtokKED7A" TargetMode="External"/><Relationship Id="rId334" Type="http://schemas.openxmlformats.org/officeDocument/2006/relationships/hyperlink" Target="https://www.youtube.com/watch?v=jVdtKlHgmZ4&amp;feature=youtu.be" TargetMode="External"/><Relationship Id="rId541" Type="http://schemas.openxmlformats.org/officeDocument/2006/relationships/hyperlink" Target="https://www.youtube.com/watch?v=7Mty2XGYD3k&amp;feature=youtu.be" TargetMode="External"/><Relationship Id="rId639" Type="http://schemas.openxmlformats.org/officeDocument/2006/relationships/hyperlink" Target="https://www.youtube.com/watch?v=3_YzTrpgAWQ" TargetMode="External"/><Relationship Id="rId180" Type="http://schemas.openxmlformats.org/officeDocument/2006/relationships/hyperlink" Target="https://www.youtube.com/watch?v=tQbRBJfQnj4&amp;feature=youtu.be&amp;t=278" TargetMode="External"/><Relationship Id="rId278" Type="http://schemas.openxmlformats.org/officeDocument/2006/relationships/hyperlink" Target="https://www.youtube.com/watch?v=ASd5QsE46nk" TargetMode="External"/><Relationship Id="rId401" Type="http://schemas.openxmlformats.org/officeDocument/2006/relationships/hyperlink" Target="https://www.youtube.com/watch?v=abYfVfG7iZU&amp;feature=youtu.be" TargetMode="External"/><Relationship Id="rId846" Type="http://schemas.openxmlformats.org/officeDocument/2006/relationships/hyperlink" Target="https://youtu.be/lEAB2zeI5Co?t=1122" TargetMode="External"/><Relationship Id="rId485" Type="http://schemas.openxmlformats.org/officeDocument/2006/relationships/hyperlink" Target="https://www.youtube.com/watch?v=XGadEQg88Ts" TargetMode="External"/><Relationship Id="rId692" Type="http://schemas.openxmlformats.org/officeDocument/2006/relationships/hyperlink" Target="https://www.youtube.com/watch?v=kluYZfsV2-A" TargetMode="External"/><Relationship Id="rId706" Type="http://schemas.openxmlformats.org/officeDocument/2006/relationships/hyperlink" Target="https://www.youtube.com/pavlenkoat" TargetMode="External"/><Relationship Id="rId42" Type="http://schemas.openxmlformats.org/officeDocument/2006/relationships/hyperlink" Target="https://www.youtube.com/watch?v=q6eWAT_2vk4&amp;feature=youtu.be" TargetMode="External"/><Relationship Id="rId138" Type="http://schemas.openxmlformats.org/officeDocument/2006/relationships/hyperlink" Target="https://www.youtube.com/watch?v=IwMdAE5IzCk" TargetMode="External"/><Relationship Id="rId345" Type="http://schemas.openxmlformats.org/officeDocument/2006/relationships/hyperlink" Target="https://www.youtube.com/watch?v=bKuIQW1xRRw&amp;feature=youtu.be" TargetMode="External"/><Relationship Id="rId552" Type="http://schemas.openxmlformats.org/officeDocument/2006/relationships/hyperlink" Target="https://www.youtube.com/watch?v=XuhVNQLDUGU&amp;feature=youtu.be" TargetMode="External"/><Relationship Id="rId191" Type="http://schemas.openxmlformats.org/officeDocument/2006/relationships/hyperlink" Target="https://www.youtube.com/watch?v=l2pcUBxugcY&amp;feature=youtu.be" TargetMode="External"/><Relationship Id="rId205" Type="http://schemas.openxmlformats.org/officeDocument/2006/relationships/hyperlink" Target="https://www.youtube.com/watch?v=KJGBg_IXWfQ&amp;feature=youtu.be" TargetMode="External"/><Relationship Id="rId412" Type="http://schemas.openxmlformats.org/officeDocument/2006/relationships/hyperlink" Target="https://www.youtube.com/watch?v=fpKODiSHL24&amp;feature=youtu.be" TargetMode="External"/><Relationship Id="rId857" Type="http://schemas.openxmlformats.org/officeDocument/2006/relationships/hyperlink" Target="https://www.youtube.com/watch?v=Z87ADITs3sk" TargetMode="External"/><Relationship Id="rId289" Type="http://schemas.openxmlformats.org/officeDocument/2006/relationships/hyperlink" Target="https://www.youtube.com/watch?v=PslP9UMd7OM&amp;feature=youtu.be" TargetMode="External"/><Relationship Id="rId496" Type="http://schemas.openxmlformats.org/officeDocument/2006/relationships/hyperlink" Target="https://www.youtube.com/watch?v=_CuHxnIo_xo&amp;feature=youtu.be" TargetMode="External"/><Relationship Id="rId717" Type="http://schemas.openxmlformats.org/officeDocument/2006/relationships/hyperlink" Target="https://www.youtube.com/watch?v=jXwIG24rwNc" TargetMode="External"/><Relationship Id="rId53" Type="http://schemas.openxmlformats.org/officeDocument/2006/relationships/hyperlink" Target="https://www.youtube.com/watch?v=aEOSBkzNImw&amp;feature=youtu.be" TargetMode="External"/><Relationship Id="rId149" Type="http://schemas.openxmlformats.org/officeDocument/2006/relationships/hyperlink" Target="https://www.youtube.com/watch?v=7JvzEGj3MSs&amp;feature=youtu.be" TargetMode="External"/><Relationship Id="rId356" Type="http://schemas.openxmlformats.org/officeDocument/2006/relationships/hyperlink" Target="https://youtu.be/lAvCG8dYtqM" TargetMode="External"/><Relationship Id="rId563" Type="http://schemas.openxmlformats.org/officeDocument/2006/relationships/hyperlink" Target="https://www.youtube.com/watch?v=xfDzLthuRl0&amp;t=1s&amp;ab_channel=%D0%AE%D0%A2%D0%A3%D0%91%D0%A7%D0%81%D0%A2%D0%90%D0%9C" TargetMode="External"/><Relationship Id="rId770" Type="http://schemas.openxmlformats.org/officeDocument/2006/relationships/hyperlink" Target="https://www.youtube.com/watch?v=oMkSqsEzKSs" TargetMode="External"/><Relationship Id="rId216" Type="http://schemas.openxmlformats.org/officeDocument/2006/relationships/hyperlink" Target="https://www.youtube.com/watch?v=SWG-KKhWdNg" TargetMode="External"/><Relationship Id="rId423" Type="http://schemas.openxmlformats.org/officeDocument/2006/relationships/hyperlink" Target="https://www.youtube.com/watch?v=tA0zR-PW0hE&amp;feature=youtu.be&amp;t=84" TargetMode="External"/><Relationship Id="rId868" Type="http://schemas.openxmlformats.org/officeDocument/2006/relationships/hyperlink" Target="https://youtu.be/gMNmtAhCfd8?t=70" TargetMode="External"/><Relationship Id="rId630" Type="http://schemas.openxmlformats.org/officeDocument/2006/relationships/hyperlink" Target="https://www.youtube.com/watch?v=du-54TVGXGQ" TargetMode="External"/><Relationship Id="rId728" Type="http://schemas.openxmlformats.org/officeDocument/2006/relationships/hyperlink" Target="https://www.youtube.com/watch?v=paHuy5IidzY&amp;t=2s" TargetMode="External"/><Relationship Id="rId64" Type="http://schemas.openxmlformats.org/officeDocument/2006/relationships/hyperlink" Target="https://www.youtube.com/watch?v=qtTFM_osRe4" TargetMode="External"/><Relationship Id="rId367" Type="http://schemas.openxmlformats.org/officeDocument/2006/relationships/hyperlink" Target="https://www.youtube.com/watch?v=QTs_zB8Ei6k" TargetMode="External"/><Relationship Id="rId574" Type="http://schemas.openxmlformats.org/officeDocument/2006/relationships/hyperlink" Target="https://www.youtube.com/watch?v=KwQh0rr6RyU" TargetMode="External"/><Relationship Id="rId227" Type="http://schemas.openxmlformats.org/officeDocument/2006/relationships/hyperlink" Target="https://www.youtube.com/watch?v=0wseapB_wF8&amp;feature=youtu.be" TargetMode="External"/><Relationship Id="rId781" Type="http://schemas.openxmlformats.org/officeDocument/2006/relationships/hyperlink" Target="https://www.youtube.com/channel/UC4CooT4Pe1TcsSRPRlScsMA/videos" TargetMode="External"/><Relationship Id="rId879" Type="http://schemas.openxmlformats.org/officeDocument/2006/relationships/hyperlink" Target="https://youtu.be/cNqXABxoYt8" TargetMode="External"/><Relationship Id="rId434" Type="http://schemas.openxmlformats.org/officeDocument/2006/relationships/hyperlink" Target="https://www.youtube.com/watch?v=mRn8MMan3bo" TargetMode="External"/><Relationship Id="rId641" Type="http://schemas.openxmlformats.org/officeDocument/2006/relationships/hyperlink" Target="https://www.youtube.com/watch?v=0y3jdfAtx_Y" TargetMode="External"/><Relationship Id="rId739" Type="http://schemas.openxmlformats.org/officeDocument/2006/relationships/hyperlink" Target="https://www.youtube.com/watch?v=ihn4rlOmhPQ" TargetMode="External"/><Relationship Id="rId280" Type="http://schemas.openxmlformats.org/officeDocument/2006/relationships/hyperlink" Target="https://www.youtube.com/watch?v=S2K1EOBSydo" TargetMode="External"/><Relationship Id="rId501" Type="http://schemas.openxmlformats.org/officeDocument/2006/relationships/hyperlink" Target="https://www.youtube.com/watch?v=PXqqJVTWQeA&amp;feature=youtu.be" TargetMode="External"/><Relationship Id="rId75" Type="http://schemas.openxmlformats.org/officeDocument/2006/relationships/hyperlink" Target="https://www.youtube.com/watch?v=FEELIXtZ9AU&amp;feature=youtu.be&amp;t=202" TargetMode="External"/><Relationship Id="rId140" Type="http://schemas.openxmlformats.org/officeDocument/2006/relationships/hyperlink" Target="https://www.youtube.com/watch?v=4oIHg2f9Wqk" TargetMode="External"/><Relationship Id="rId378" Type="http://schemas.openxmlformats.org/officeDocument/2006/relationships/hyperlink" Target="https://www.youtube.com/watch?v=cx6EyP5uzko&amp;feature=youtu.be" TargetMode="External"/><Relationship Id="rId585" Type="http://schemas.openxmlformats.org/officeDocument/2006/relationships/hyperlink" Target="https://www.youtube.com/channel/UCumTIJN_iNmOG7UoamBXx7g" TargetMode="External"/><Relationship Id="rId792" Type="http://schemas.openxmlformats.org/officeDocument/2006/relationships/hyperlink" Target="https://www.youtube.com/channel/UC7f5bVxWsm3jlZIPDzOMcAg" TargetMode="External"/><Relationship Id="rId806" Type="http://schemas.openxmlformats.org/officeDocument/2006/relationships/hyperlink" Target="https://www.youtube.com/watch?v=eRcEkiPdCgc" TargetMode="External"/><Relationship Id="rId6" Type="http://schemas.openxmlformats.org/officeDocument/2006/relationships/hyperlink" Target="https://www.youtube.com/watch?v=JUcCnulhHlQ" TargetMode="External"/><Relationship Id="rId238" Type="http://schemas.openxmlformats.org/officeDocument/2006/relationships/hyperlink" Target="https://www.youtube.com/watch?v=HC5Uvc-XBNs&amp;feature=youtu.be" TargetMode="External"/><Relationship Id="rId445" Type="http://schemas.openxmlformats.org/officeDocument/2006/relationships/hyperlink" Target="https://www.youtube.com/watch?v=k2lBHcednNE&amp;feature=youtu.be" TargetMode="External"/><Relationship Id="rId652" Type="http://schemas.openxmlformats.org/officeDocument/2006/relationships/hyperlink" Target="https://youtu.be/Jr1UIo6NZ5Q?t=315" TargetMode="External"/><Relationship Id="rId291" Type="http://schemas.openxmlformats.org/officeDocument/2006/relationships/hyperlink" Target="https://www.youtube.com/watch?v=DvSM7IKF4AI&amp;feature=youtu.be" TargetMode="External"/><Relationship Id="rId305" Type="http://schemas.openxmlformats.org/officeDocument/2006/relationships/hyperlink" Target="https://www.youtube.com/watch?v=hn54j74WeKA&amp;feature=youtu.be" TargetMode="External"/><Relationship Id="rId512" Type="http://schemas.openxmlformats.org/officeDocument/2006/relationships/hyperlink" Target="https://www.youtube.com/watch?v=3WZJv7UOEsA&amp;feature=youtu.be" TargetMode="External"/><Relationship Id="rId86" Type="http://schemas.openxmlformats.org/officeDocument/2006/relationships/hyperlink" Target="https://www.youtube.com/watch?v=S064ngTjxNU&amp;feature=youtu.be" TargetMode="External"/><Relationship Id="rId151" Type="http://schemas.openxmlformats.org/officeDocument/2006/relationships/hyperlink" Target="https://www.youtube.com/watch?v=bGjhKe0OlvU&amp;t=235s" TargetMode="External"/><Relationship Id="rId389" Type="http://schemas.openxmlformats.org/officeDocument/2006/relationships/hyperlink" Target="https://www.youtube.com/watch?v=DxdPaCHGPnc&amp;feature=youtu.be&amp;t=114" TargetMode="External"/><Relationship Id="rId596" Type="http://schemas.openxmlformats.org/officeDocument/2006/relationships/hyperlink" Target="https://www.youtube.com/watch?v=lEAjwY5TAsE" TargetMode="External"/><Relationship Id="rId817" Type="http://schemas.openxmlformats.org/officeDocument/2006/relationships/hyperlink" Target="https://www.youtube.com/watch?app=desktop&amp;v=aknMqIZ0d4o" TargetMode="External"/><Relationship Id="rId249" Type="http://schemas.openxmlformats.org/officeDocument/2006/relationships/hyperlink" Target="https://www.youtube.com/watch?v=Eu1XjYZJDRk&amp;t=1216s" TargetMode="External"/><Relationship Id="rId456" Type="http://schemas.openxmlformats.org/officeDocument/2006/relationships/hyperlink" Target="https://www.youtube.com/watch?v=NJY1e6jKpr4&amp;feature=youtu.be&amp;t=76" TargetMode="External"/><Relationship Id="rId663" Type="http://schemas.openxmlformats.org/officeDocument/2006/relationships/hyperlink" Target="https://www.youtube.com/watch?v=KCR7vjxMPSs" TargetMode="External"/><Relationship Id="rId870" Type="http://schemas.openxmlformats.org/officeDocument/2006/relationships/hyperlink" Target="https://www.youtube.com/watch?v=KAGwqu4yLWI" TargetMode="External"/><Relationship Id="rId13" Type="http://schemas.openxmlformats.org/officeDocument/2006/relationships/hyperlink" Target="https://www.youtube.com/watch?v=uhyLPZ5_TZw" TargetMode="External"/><Relationship Id="rId109" Type="http://schemas.openxmlformats.org/officeDocument/2006/relationships/hyperlink" Target="https://www.youtube.com/watch?v=afgzDG47z2g" TargetMode="External"/><Relationship Id="rId316" Type="http://schemas.openxmlformats.org/officeDocument/2006/relationships/hyperlink" Target="https://www.youtube.com/watch?v=4-T0WHVtc-Y" TargetMode="External"/><Relationship Id="rId523" Type="http://schemas.openxmlformats.org/officeDocument/2006/relationships/hyperlink" Target="https://www.youtube.com/watch?v=Q4vjhCCD9bg&amp;feature=youtu.be" TargetMode="External"/><Relationship Id="rId97" Type="http://schemas.openxmlformats.org/officeDocument/2006/relationships/hyperlink" Target="https://www.youtube.com/watch?v=WMFkMPOeDi0&amp;feature=youtu.be" TargetMode="External"/><Relationship Id="rId730" Type="http://schemas.openxmlformats.org/officeDocument/2006/relationships/hyperlink" Target="https://www.youtube.com/watch?v=yVmsT18u6X4" TargetMode="External"/><Relationship Id="rId828" Type="http://schemas.openxmlformats.org/officeDocument/2006/relationships/hyperlink" Target="https://www.youtube.com/watch?v=j5Md2HPay94" TargetMode="External"/><Relationship Id="rId162" Type="http://schemas.openxmlformats.org/officeDocument/2006/relationships/hyperlink" Target="https://www.youtube.com/watch?v=yZZWpBE2vEM" TargetMode="External"/><Relationship Id="rId467" Type="http://schemas.openxmlformats.org/officeDocument/2006/relationships/hyperlink" Target="https://www.youtube.com/watch?v=yxEWInqD764&amp;feature=youtu.be" TargetMode="External"/><Relationship Id="rId674" Type="http://schemas.openxmlformats.org/officeDocument/2006/relationships/hyperlink" Target="https://www.youtube.com/watch?v=eFQTvdcAX14&amp;t=1s" TargetMode="External"/><Relationship Id="rId881" Type="http://schemas.openxmlformats.org/officeDocument/2006/relationships/hyperlink" Target="https://www.youtube.com/watch?v=ExJRZZjbWKw" TargetMode="External"/><Relationship Id="rId24" Type="http://schemas.openxmlformats.org/officeDocument/2006/relationships/hyperlink" Target="https://www.youtube.com/channel/UCspfe9lef7ApJaHQsOcPC1A" TargetMode="External"/><Relationship Id="rId327" Type="http://schemas.openxmlformats.org/officeDocument/2006/relationships/hyperlink" Target="https://www.youtube.com/watch?v=a4xZGZiFMi8" TargetMode="External"/><Relationship Id="rId534" Type="http://schemas.openxmlformats.org/officeDocument/2006/relationships/hyperlink" Target="https://www.youtube.com/watch?v=QWmrpCxD9m0" TargetMode="External"/><Relationship Id="rId741" Type="http://schemas.openxmlformats.org/officeDocument/2006/relationships/hyperlink" Target="https://youtu.be/6dkwA28Cn58" TargetMode="External"/><Relationship Id="rId839" Type="http://schemas.openxmlformats.org/officeDocument/2006/relationships/hyperlink" Target="https://www.youtube.com/watch?v=zuX8qJzGZTU" TargetMode="External"/><Relationship Id="rId173" Type="http://schemas.openxmlformats.org/officeDocument/2006/relationships/hyperlink" Target="https://www.youtube.com/watch?v=L_bz8oY5Nt8" TargetMode="External"/><Relationship Id="rId380" Type="http://schemas.openxmlformats.org/officeDocument/2006/relationships/hyperlink" Target="https://youtu.be/g61G8H6euLQ" TargetMode="External"/><Relationship Id="rId601" Type="http://schemas.openxmlformats.org/officeDocument/2006/relationships/hyperlink" Target="https://www.youtube.com/watch?v=z-elx3Y3n1Q" TargetMode="External"/><Relationship Id="rId240" Type="http://schemas.openxmlformats.org/officeDocument/2006/relationships/hyperlink" Target="https://www.youtube.com/watch?v=32DcGOMZ4jA" TargetMode="External"/><Relationship Id="rId478" Type="http://schemas.openxmlformats.org/officeDocument/2006/relationships/hyperlink" Target="https://www.youtube.com/watch?v=pLNZtA2a4CM" TargetMode="External"/><Relationship Id="rId685" Type="http://schemas.openxmlformats.org/officeDocument/2006/relationships/hyperlink" Target="https://www.youtube.com/channel/UClLYxwmkwnoka-_uCef_GXQ" TargetMode="External"/><Relationship Id="rId35" Type="http://schemas.openxmlformats.org/officeDocument/2006/relationships/hyperlink" Target="https://www.youtube.com/watch?v=RhLy26sZD_E" TargetMode="External"/><Relationship Id="rId100" Type="http://schemas.openxmlformats.org/officeDocument/2006/relationships/hyperlink" Target="https://www.youtube.com/watch?v=vbidtqxgUyw&amp;t=318s" TargetMode="External"/><Relationship Id="rId338" Type="http://schemas.openxmlformats.org/officeDocument/2006/relationships/hyperlink" Target="https://youtu.be/akrMgDQRB2Y?t=1234" TargetMode="External"/><Relationship Id="rId545" Type="http://schemas.openxmlformats.org/officeDocument/2006/relationships/hyperlink" Target="https://www.youtube.com/watch?v=HUCvSzP7D0I" TargetMode="External"/><Relationship Id="rId752" Type="http://schemas.openxmlformats.org/officeDocument/2006/relationships/hyperlink" Target="https://youtu.be/aY33RID-86A?t=494" TargetMode="External"/><Relationship Id="rId184" Type="http://schemas.openxmlformats.org/officeDocument/2006/relationships/hyperlink" Target="https://www.youtube.com/watch?v=tS5lU06oc74&amp;feature=youtu.be" TargetMode="External"/><Relationship Id="rId391" Type="http://schemas.openxmlformats.org/officeDocument/2006/relationships/hyperlink" Target="https://www.youtube.com/watch?v=2pOBHGgG2jY" TargetMode="External"/><Relationship Id="rId405" Type="http://schemas.openxmlformats.org/officeDocument/2006/relationships/hyperlink" Target="https://youtu.be/A2aSj-_8dPU" TargetMode="External"/><Relationship Id="rId612" Type="http://schemas.openxmlformats.org/officeDocument/2006/relationships/hyperlink" Target="https://www.youtube.com/c/BetterVoice/videos" TargetMode="External"/><Relationship Id="rId251" Type="http://schemas.openxmlformats.org/officeDocument/2006/relationships/hyperlink" Target="https://www.youtube.com/watch?v=Ll0lY0QCvW8&amp;t=11s" TargetMode="External"/><Relationship Id="rId489" Type="http://schemas.openxmlformats.org/officeDocument/2006/relationships/hyperlink" Target="https://www.youtube.com/watch?v=W_lQn8SHQko" TargetMode="External"/><Relationship Id="rId696" Type="http://schemas.openxmlformats.org/officeDocument/2006/relationships/hyperlink" Target="https://www.youtube.com/watch?v=srFKY0ISeYU" TargetMode="External"/><Relationship Id="rId46" Type="http://schemas.openxmlformats.org/officeDocument/2006/relationships/hyperlink" Target="https://www.youtube.com/watch?v=d5MjrunclX8" TargetMode="External"/><Relationship Id="rId349" Type="http://schemas.openxmlformats.org/officeDocument/2006/relationships/hyperlink" Target="https://www.youtube.com/watch?v=CWHl2_VGYlY&amp;feature=youtu.be" TargetMode="External"/><Relationship Id="rId556" Type="http://schemas.openxmlformats.org/officeDocument/2006/relationships/hyperlink" Target="https://www.youtube.com/watch?v=84ZSSPQh72c" TargetMode="External"/><Relationship Id="rId763" Type="http://schemas.openxmlformats.org/officeDocument/2006/relationships/hyperlink" Target="https://www.youtube.com/watch?v=XOoFcdsVzR8" TargetMode="External"/><Relationship Id="rId111" Type="http://schemas.openxmlformats.org/officeDocument/2006/relationships/hyperlink" Target="https://www.youtube.com/watch?v=s74mKxsJF-k&amp;t=448s" TargetMode="External"/><Relationship Id="rId195" Type="http://schemas.openxmlformats.org/officeDocument/2006/relationships/hyperlink" Target="https://www.youtube.com/watch?v=Guf1Src3h8I&amp;t=2226s" TargetMode="External"/><Relationship Id="rId209" Type="http://schemas.openxmlformats.org/officeDocument/2006/relationships/hyperlink" Target="https://www.youtube.com/watch?v=r518mlRwkbA" TargetMode="External"/><Relationship Id="rId416" Type="http://schemas.openxmlformats.org/officeDocument/2006/relationships/hyperlink" Target="https://www.youtube.com/watch?v=ckXB-FS9ovY" TargetMode="External"/><Relationship Id="rId623" Type="http://schemas.openxmlformats.org/officeDocument/2006/relationships/hyperlink" Target="https://www.youtube.com/watch?v=-RxMU7SSwxU&amp;ab_channel=Pixel_DevilLive" TargetMode="External"/><Relationship Id="rId830" Type="http://schemas.openxmlformats.org/officeDocument/2006/relationships/hyperlink" Target="https://www.youtube.com/watch?t=401&amp;v=cjsvYCUtq8k&amp;feature=youtu.be" TargetMode="External"/><Relationship Id="rId15" Type="http://schemas.openxmlformats.org/officeDocument/2006/relationships/hyperlink" Target="https://www.youtube.com/watch?v=J5XXrpwUhoY&amp;feature=youtu.be" TargetMode="External"/><Relationship Id="rId57" Type="http://schemas.openxmlformats.org/officeDocument/2006/relationships/hyperlink" Target="https://www.youtube.com/watch?v=QQZmDWnV618&amp;t=1493s" TargetMode="External"/><Relationship Id="rId262" Type="http://schemas.openxmlformats.org/officeDocument/2006/relationships/hyperlink" Target="https://www.youtube.com/watch?v=eGX6R3nlMBE" TargetMode="External"/><Relationship Id="rId318" Type="http://schemas.openxmlformats.org/officeDocument/2006/relationships/hyperlink" Target="https://www.youtube.com/watch?v=YdmKGnmr_Y0&amp;feature=youtu.be" TargetMode="External"/><Relationship Id="rId525" Type="http://schemas.openxmlformats.org/officeDocument/2006/relationships/hyperlink" Target="https://www.youtube.com/watch?v=n4dcKmii67k&amp;feature=youtu.be" TargetMode="External"/><Relationship Id="rId567" Type="http://schemas.openxmlformats.org/officeDocument/2006/relationships/hyperlink" Target="https://www.youtube.com/watch?v=YZCtKu18dwc&amp;t=2057s" TargetMode="External"/><Relationship Id="rId732" Type="http://schemas.openxmlformats.org/officeDocument/2006/relationships/hyperlink" Target="https://youtu.be/IPog1kPPZoM" TargetMode="External"/><Relationship Id="rId99" Type="http://schemas.openxmlformats.org/officeDocument/2006/relationships/hyperlink" Target="https://www.youtube.com/channel/UCEBfCZwWKn4JzCKojL75B-Q" TargetMode="External"/><Relationship Id="rId122" Type="http://schemas.openxmlformats.org/officeDocument/2006/relationships/hyperlink" Target="https://www.youtube.com/watch?v=KJGBg_IXWfQ&amp;feature=youtu.be" TargetMode="External"/><Relationship Id="rId164" Type="http://schemas.openxmlformats.org/officeDocument/2006/relationships/hyperlink" Target="https://www.youtube.com/watch?v=K-JLhfYPwjA" TargetMode="External"/><Relationship Id="rId371" Type="http://schemas.openxmlformats.org/officeDocument/2006/relationships/hyperlink" Target="https://www.youtube.com/watch?v=WGA4Ik_-4X0&amp;feature=youtu.be" TargetMode="External"/><Relationship Id="rId774" Type="http://schemas.openxmlformats.org/officeDocument/2006/relationships/hyperlink" Target="https://www.youtube.com/channel/UCnxk5BzZxRN7y3a1IqHhVlA" TargetMode="External"/><Relationship Id="rId427" Type="http://schemas.openxmlformats.org/officeDocument/2006/relationships/hyperlink" Target="https://youtu.be/Bf97g1ZTCYg" TargetMode="External"/><Relationship Id="rId469" Type="http://schemas.openxmlformats.org/officeDocument/2006/relationships/hyperlink" Target="https://www.youtube.com/watch?v=P52eZUr77lE" TargetMode="External"/><Relationship Id="rId634" Type="http://schemas.openxmlformats.org/officeDocument/2006/relationships/hyperlink" Target="https://www.youtube.com/watch?v=5qPRG9dUXqs" TargetMode="External"/><Relationship Id="rId676" Type="http://schemas.openxmlformats.org/officeDocument/2006/relationships/hyperlink" Target="https://youtu.be/QnLc5vuGh0M" TargetMode="External"/><Relationship Id="rId841" Type="http://schemas.openxmlformats.org/officeDocument/2006/relationships/hyperlink" Target="https://www.youtube.com/watch?v=3s_2kVcKDCw" TargetMode="External"/><Relationship Id="rId883" Type="http://schemas.openxmlformats.org/officeDocument/2006/relationships/hyperlink" Target="https://www.youtube.com/watch?v=JJblj5OX9fA&amp;t=244s" TargetMode="External"/><Relationship Id="rId26" Type="http://schemas.openxmlformats.org/officeDocument/2006/relationships/hyperlink" Target="https://www.youtube.com/channel/UCR1HSvPGgweMlKoHRkSkwjw" TargetMode="External"/><Relationship Id="rId231" Type="http://schemas.openxmlformats.org/officeDocument/2006/relationships/hyperlink" Target="https://www.youtube.com/watch?v=ekKqpkrX52A&amp;feature=youtu.be" TargetMode="External"/><Relationship Id="rId273" Type="http://schemas.openxmlformats.org/officeDocument/2006/relationships/hyperlink" Target="https://www.youtube.com/watch?v=3qcLDGCoM4Q" TargetMode="External"/><Relationship Id="rId329" Type="http://schemas.openxmlformats.org/officeDocument/2006/relationships/hyperlink" Target="https://www.youtube.com/watch?v=__Ptxpzyw9Y" TargetMode="External"/><Relationship Id="rId480" Type="http://schemas.openxmlformats.org/officeDocument/2006/relationships/hyperlink" Target="https://www.youtube.com/watch?v=-Be1D_EhGHs&amp;feature=youtu.be" TargetMode="External"/><Relationship Id="rId536" Type="http://schemas.openxmlformats.org/officeDocument/2006/relationships/hyperlink" Target="https://www.youtube.com/watch?v=NTyGwWrBFO8&amp;feature=youtu.be" TargetMode="External"/><Relationship Id="rId701" Type="http://schemas.openxmlformats.org/officeDocument/2006/relationships/hyperlink" Target="https://www.youtube.com/channel/UCClgnrIfArlWVWvaPc7KF7w" TargetMode="External"/><Relationship Id="rId68" Type="http://schemas.openxmlformats.org/officeDocument/2006/relationships/hyperlink" Target="https://www.youtube.com/watch?v=OenBjoRipN4&amp;feature=youtu.be" TargetMode="External"/><Relationship Id="rId133" Type="http://schemas.openxmlformats.org/officeDocument/2006/relationships/hyperlink" Target="https://www.youtube.com/watch?v=H9NISI2E6uE" TargetMode="External"/><Relationship Id="rId175" Type="http://schemas.openxmlformats.org/officeDocument/2006/relationships/hyperlink" Target="https://www.youtube.com/watch?v=ZepXWFKMSUI&amp;feature=youtu.be&amp;t=216" TargetMode="External"/><Relationship Id="rId340" Type="http://schemas.openxmlformats.org/officeDocument/2006/relationships/hyperlink" Target="https://www.youtube.com/watch?v=JJlKPi5ewZQ&amp;feature=youtu.be" TargetMode="External"/><Relationship Id="rId578" Type="http://schemas.openxmlformats.org/officeDocument/2006/relationships/hyperlink" Target="https://youtu.be/03a8X2B1D_k?t=228" TargetMode="External"/><Relationship Id="rId743" Type="http://schemas.openxmlformats.org/officeDocument/2006/relationships/hyperlink" Target="https://www.youtube.com/c/BROADAXE/videos" TargetMode="External"/><Relationship Id="rId785" Type="http://schemas.openxmlformats.org/officeDocument/2006/relationships/hyperlink" Target="https://www.youtube.com/watch?v=ao0UaVanv1Q" TargetMode="External"/><Relationship Id="rId200" Type="http://schemas.openxmlformats.org/officeDocument/2006/relationships/hyperlink" Target="https://www.youtube.com/watch?v=oCqCs82_UL4" TargetMode="External"/><Relationship Id="rId382" Type="http://schemas.openxmlformats.org/officeDocument/2006/relationships/hyperlink" Target="https://www.youtube.com/watch?v=_BYmN0h_JSM&amp;feature=youtu.be" TargetMode="External"/><Relationship Id="rId438" Type="http://schemas.openxmlformats.org/officeDocument/2006/relationships/hyperlink" Target="https://www.youtube.com/watch?v=QNaP0uUUDPQ&amp;feature=youtu.be" TargetMode="External"/><Relationship Id="rId603" Type="http://schemas.openxmlformats.org/officeDocument/2006/relationships/hyperlink" Target="https://www.youtube.com/watch?v=CeW9LfVivDY&amp;feature=youtu.be" TargetMode="External"/><Relationship Id="rId645" Type="http://schemas.openxmlformats.org/officeDocument/2006/relationships/hyperlink" Target="https://www.youtube.com/watch?v=yz3NkrzO0KM&amp;feature=youtu.be" TargetMode="External"/><Relationship Id="rId687" Type="http://schemas.openxmlformats.org/officeDocument/2006/relationships/hyperlink" Target="https://www.youtube.com/user/NeNovosti/videos" TargetMode="External"/><Relationship Id="rId810" Type="http://schemas.openxmlformats.org/officeDocument/2006/relationships/hyperlink" Target="https://youtu.be/GLysBKk89WM?t=370" TargetMode="External"/><Relationship Id="rId852" Type="http://schemas.openxmlformats.org/officeDocument/2006/relationships/hyperlink" Target="https://youtu.be/ZZ50ccs0gkw?t=276" TargetMode="External"/><Relationship Id="rId242" Type="http://schemas.openxmlformats.org/officeDocument/2006/relationships/hyperlink" Target="https://www.youtube.com/watch?v=4DIX4qFdzug" TargetMode="External"/><Relationship Id="rId284" Type="http://schemas.openxmlformats.org/officeDocument/2006/relationships/hyperlink" Target="https://www.youtube.com/watch?v=4DIX4qFdzug" TargetMode="External"/><Relationship Id="rId491" Type="http://schemas.openxmlformats.org/officeDocument/2006/relationships/hyperlink" Target="https://www.youtube.com/watch?v=RmHGSq6rbKA" TargetMode="External"/><Relationship Id="rId505" Type="http://schemas.openxmlformats.org/officeDocument/2006/relationships/hyperlink" Target="https://www.youtube.com/watch?v=YHargz2Jmkw&amp;feature=youtu.be&amp;t=128" TargetMode="External"/><Relationship Id="rId712" Type="http://schemas.openxmlformats.org/officeDocument/2006/relationships/hyperlink" Target="https://www.youtube.com/watch?t=471&amp;v=SEnRFOBuuxw&amp;feature=youtu.be" TargetMode="External"/><Relationship Id="rId37" Type="http://schemas.openxmlformats.org/officeDocument/2006/relationships/hyperlink" Target="https://www.youtube.com/watch?v=IMj1Q4mFQyw" TargetMode="External"/><Relationship Id="rId79" Type="http://schemas.openxmlformats.org/officeDocument/2006/relationships/hyperlink" Target="https://www.youtube.com/watch?v=9p5ZDar_hwM" TargetMode="External"/><Relationship Id="rId102" Type="http://schemas.openxmlformats.org/officeDocument/2006/relationships/hyperlink" Target="https://www.youtube.com/watch?v=F3qimrMRhp4&amp;feature=youtu.be" TargetMode="External"/><Relationship Id="rId144" Type="http://schemas.openxmlformats.org/officeDocument/2006/relationships/hyperlink" Target="https://www.youtube.com/watch?v=w5At9uSbc0o" TargetMode="External"/><Relationship Id="rId547" Type="http://schemas.openxmlformats.org/officeDocument/2006/relationships/hyperlink" Target="https://youtu.be/ee5B1msdHfQ" TargetMode="External"/><Relationship Id="rId589" Type="http://schemas.openxmlformats.org/officeDocument/2006/relationships/hyperlink" Target="https://www.youtube.com/watch?v=0gZP7kcsmwE&amp;feature=youtu.be&amp;t=49" TargetMode="External"/><Relationship Id="rId754" Type="http://schemas.openxmlformats.org/officeDocument/2006/relationships/hyperlink" Target="https://youtu.be/SeAZp5Qfbio?t=199" TargetMode="External"/><Relationship Id="rId796" Type="http://schemas.openxmlformats.org/officeDocument/2006/relationships/hyperlink" Target="https://www.youtube.com/c/RIMPAC/videos" TargetMode="External"/><Relationship Id="rId90" Type="http://schemas.openxmlformats.org/officeDocument/2006/relationships/hyperlink" Target="https://www.youtube.com/watch?v=pjOXJsDro4c&amp;feature=youtu.be" TargetMode="External"/><Relationship Id="rId186" Type="http://schemas.openxmlformats.org/officeDocument/2006/relationships/hyperlink" Target="https://www.youtube.com/watch?v=43_7DZGaNyY&amp;feature=youtu.be" TargetMode="External"/><Relationship Id="rId351" Type="http://schemas.openxmlformats.org/officeDocument/2006/relationships/hyperlink" Target="https://www.youtube.com/watch?v=W3fdXVMlRXw" TargetMode="External"/><Relationship Id="rId393" Type="http://schemas.openxmlformats.org/officeDocument/2006/relationships/hyperlink" Target="https://www.youtube.com/watch?v=UCiYCcocms0&amp;feature=youtu.be" TargetMode="External"/><Relationship Id="rId407" Type="http://schemas.openxmlformats.org/officeDocument/2006/relationships/hyperlink" Target="https://www.youtube.com/watch?v=gaMTD093uEg&amp;t=1496s" TargetMode="External"/><Relationship Id="rId449" Type="http://schemas.openxmlformats.org/officeDocument/2006/relationships/hyperlink" Target="https://www.youtube.com/watch?v=5AWSPxzT5Bg&amp;feature=youtu.be" TargetMode="External"/><Relationship Id="rId614" Type="http://schemas.openxmlformats.org/officeDocument/2006/relationships/hyperlink" Target="https://www.youtube.com/channel/UCUGfDbfRIx51kJGGHIFo8Rw" TargetMode="External"/><Relationship Id="rId656" Type="http://schemas.openxmlformats.org/officeDocument/2006/relationships/hyperlink" Target="https://youtu.be/DGnnI7lMbqc?t=193" TargetMode="External"/><Relationship Id="rId821" Type="http://schemas.openxmlformats.org/officeDocument/2006/relationships/hyperlink" Target="https://www.youtube.com/watch?v=FrPdEHckXE8" TargetMode="External"/><Relationship Id="rId863" Type="http://schemas.openxmlformats.org/officeDocument/2006/relationships/hyperlink" Target="https://www.youtube.com/watch?v=vCqHpJ6066s" TargetMode="External"/><Relationship Id="rId211" Type="http://schemas.openxmlformats.org/officeDocument/2006/relationships/hyperlink" Target="https://www.youtube.com/watch?v=WVUuPNUhAww" TargetMode="External"/><Relationship Id="rId253" Type="http://schemas.openxmlformats.org/officeDocument/2006/relationships/hyperlink" Target="https://www.youtube.com/watch?v=qRdJM4-3EHs&amp;feature=youtu.be" TargetMode="External"/><Relationship Id="rId295" Type="http://schemas.openxmlformats.org/officeDocument/2006/relationships/hyperlink" Target="https://www.youtube.com/watch?v=0kBIdkDQNz0&amp;t=1857s" TargetMode="External"/><Relationship Id="rId309" Type="http://schemas.openxmlformats.org/officeDocument/2006/relationships/hyperlink" Target="https://www.youtube.com/watch?v=JdpEc9JnjGQ&amp;feature=youtu.be" TargetMode="External"/><Relationship Id="rId460" Type="http://schemas.openxmlformats.org/officeDocument/2006/relationships/hyperlink" Target="https://www.youtube.com/watch?v=MfNUY8FAZ8U&amp;feature=youtu.be" TargetMode="External"/><Relationship Id="rId516" Type="http://schemas.openxmlformats.org/officeDocument/2006/relationships/hyperlink" Target="https://www.youtube.com/watch?v=xcWlo-WjzrI&amp;feature=youtu.be&amp;t=302" TargetMode="External"/><Relationship Id="rId698" Type="http://schemas.openxmlformats.org/officeDocument/2006/relationships/hyperlink" Target="https://www.youtube.com/user/FILAVATAR/videos" TargetMode="External"/><Relationship Id="rId48" Type="http://schemas.openxmlformats.org/officeDocument/2006/relationships/hyperlink" Target="https://www.youtube.com/watch?v=XpxpbfLbki8&amp;t=4s" TargetMode="External"/><Relationship Id="rId113" Type="http://schemas.openxmlformats.org/officeDocument/2006/relationships/hyperlink" Target="https://www.youtube.com/watch?v=jjn6MT79hLo" TargetMode="External"/><Relationship Id="rId320" Type="http://schemas.openxmlformats.org/officeDocument/2006/relationships/hyperlink" Target="https://www.youtube.com/watch?v=QtgdZC48dnM" TargetMode="External"/><Relationship Id="rId558" Type="http://schemas.openxmlformats.org/officeDocument/2006/relationships/hyperlink" Target="https://www.youtube.com/watch?v=BydjpDucfd4" TargetMode="External"/><Relationship Id="rId723" Type="http://schemas.openxmlformats.org/officeDocument/2006/relationships/hyperlink" Target="https://www.youtube.com/c/prorobotov/videos" TargetMode="External"/><Relationship Id="rId765" Type="http://schemas.openxmlformats.org/officeDocument/2006/relationships/hyperlink" Target="https://www.youtube.com/channel/UCClgnrIfArlWVWvaPc7KF7w" TargetMode="External"/><Relationship Id="rId155" Type="http://schemas.openxmlformats.org/officeDocument/2006/relationships/hyperlink" Target="https://www.youtube.com/user/larinshow/videos" TargetMode="External"/><Relationship Id="rId197" Type="http://schemas.openxmlformats.org/officeDocument/2006/relationships/hyperlink" Target="https://www.youtube.com/watch?v=W18vFsABc40" TargetMode="External"/><Relationship Id="rId362" Type="http://schemas.openxmlformats.org/officeDocument/2006/relationships/hyperlink" Target="https://www.youtube.com/watch?v=rwdsP0QnTiQ&amp;t=231s" TargetMode="External"/><Relationship Id="rId418" Type="http://schemas.openxmlformats.org/officeDocument/2006/relationships/hyperlink" Target="https://www.youtube.com/watch?v=whYKjiWgz7A" TargetMode="External"/><Relationship Id="rId625" Type="http://schemas.openxmlformats.org/officeDocument/2006/relationships/hyperlink" Target="https://www.youtube.com/watch?v=oKn0ibzh4nM" TargetMode="External"/><Relationship Id="rId832" Type="http://schemas.openxmlformats.org/officeDocument/2006/relationships/hyperlink" Target="https://www.youtube.com/watch?v=BbrLgWsLZyU" TargetMode="External"/><Relationship Id="rId222" Type="http://schemas.openxmlformats.org/officeDocument/2006/relationships/hyperlink" Target="https://www.youtube.com/watch?v=AMpe4eChe2o&amp;t=1943s" TargetMode="External"/><Relationship Id="rId264" Type="http://schemas.openxmlformats.org/officeDocument/2006/relationships/hyperlink" Target="https://www.youtube.com/watch?v=rsVskm_G3gM&amp;t=111s" TargetMode="External"/><Relationship Id="rId471" Type="http://schemas.openxmlformats.org/officeDocument/2006/relationships/hyperlink" Target="https://www.youtube.com/watch?feature=youtu.be&amp;v=zWVuH2HAzvA&amp;app=desktop" TargetMode="External"/><Relationship Id="rId667" Type="http://schemas.openxmlformats.org/officeDocument/2006/relationships/hyperlink" Target="https://www.youtube.com/watch?v=TEJepsNr-es" TargetMode="External"/><Relationship Id="rId874" Type="http://schemas.openxmlformats.org/officeDocument/2006/relationships/hyperlink" Target="https://www.youtube.com/watch?v=JaBWCNgILgA" TargetMode="External"/><Relationship Id="rId17" Type="http://schemas.openxmlformats.org/officeDocument/2006/relationships/hyperlink" Target="https://www.youtube.com/watch?v=Yc1PAiVrbFw&amp;feature=youtu.be&amp;t=83" TargetMode="External"/><Relationship Id="rId59" Type="http://schemas.openxmlformats.org/officeDocument/2006/relationships/hyperlink" Target="https://www.youtube.com/watch?v=TiT5LBuQY-0&amp;t=40s" TargetMode="External"/><Relationship Id="rId124" Type="http://schemas.openxmlformats.org/officeDocument/2006/relationships/hyperlink" Target="https://www.youtube.com/watch?v=gtNmuTuwCbU" TargetMode="External"/><Relationship Id="rId527" Type="http://schemas.openxmlformats.org/officeDocument/2006/relationships/hyperlink" Target="https://www.youtube.com/watch?v=n2r0PivBi1k&amp;feature=youtu.be" TargetMode="External"/><Relationship Id="rId569" Type="http://schemas.openxmlformats.org/officeDocument/2006/relationships/hyperlink" Target="https://www.youtube.com/watch?v=DAFlPunRfmU&amp;feature=youtu.be&amp;t=692" TargetMode="External"/><Relationship Id="rId734" Type="http://schemas.openxmlformats.org/officeDocument/2006/relationships/hyperlink" Target="https://youtu.be/vUrAEC5uaik" TargetMode="External"/><Relationship Id="rId776" Type="http://schemas.openxmlformats.org/officeDocument/2006/relationships/hyperlink" Target="https://youtu.be/8oDU_n3pFj8?t=357" TargetMode="External"/><Relationship Id="rId70" Type="http://schemas.openxmlformats.org/officeDocument/2006/relationships/hyperlink" Target="https://www.youtube.com/watch?v=MTxQ1YEg3-w" TargetMode="External"/><Relationship Id="rId166" Type="http://schemas.openxmlformats.org/officeDocument/2006/relationships/hyperlink" Target="https://m.youtube.com/watch?v=hNHexCEMVVQ" TargetMode="External"/><Relationship Id="rId331" Type="http://schemas.openxmlformats.org/officeDocument/2006/relationships/hyperlink" Target="https://www.youtube.com/watch?v=k3iiLKbqjaw&amp;feature=youtu.be" TargetMode="External"/><Relationship Id="rId373" Type="http://schemas.openxmlformats.org/officeDocument/2006/relationships/hyperlink" Target="https://www.youtube.com/watch?v=bKfsRXfhvIc" TargetMode="External"/><Relationship Id="rId429" Type="http://schemas.openxmlformats.org/officeDocument/2006/relationships/hyperlink" Target="https://www.youtube.com/watch?v=AwqWnG2ZofY" TargetMode="External"/><Relationship Id="rId580" Type="http://schemas.openxmlformats.org/officeDocument/2006/relationships/hyperlink" Target="https://youtu.be/BRSkvdajNLk?t=249" TargetMode="External"/><Relationship Id="rId636" Type="http://schemas.openxmlformats.org/officeDocument/2006/relationships/hyperlink" Target="https://www.youtube.com/watch?v=ah37LJk9zRE" TargetMode="External"/><Relationship Id="rId801" Type="http://schemas.openxmlformats.org/officeDocument/2006/relationships/hyperlink" Target="https://youtu.be/1KJ7Nyxpg-k?t=222" TargetMode="External"/><Relationship Id="rId1" Type="http://schemas.openxmlformats.org/officeDocument/2006/relationships/hyperlink" Target="https://www.youtube.com/watch?v=aqSjawK_QwA" TargetMode="External"/><Relationship Id="rId233" Type="http://schemas.openxmlformats.org/officeDocument/2006/relationships/hyperlink" Target="https://www.youtube.com/watch?v=EdeEX_DTl4Q" TargetMode="External"/><Relationship Id="rId440" Type="http://schemas.openxmlformats.org/officeDocument/2006/relationships/hyperlink" Target="https://www.youtube.com/watch?v=C3e_vrvsEhA" TargetMode="External"/><Relationship Id="rId678" Type="http://schemas.openxmlformats.org/officeDocument/2006/relationships/hyperlink" Target="https://youtu.be/ea-JrFNFb9E" TargetMode="External"/><Relationship Id="rId843" Type="http://schemas.openxmlformats.org/officeDocument/2006/relationships/hyperlink" Target="https://youtu.be/tE0NjQcrAbw?t=317" TargetMode="External"/><Relationship Id="rId28" Type="http://schemas.openxmlformats.org/officeDocument/2006/relationships/hyperlink" Target="https://www.youtube.com/watch?v=vRSWTEFlr_o&amp;feature=youtu.be" TargetMode="External"/><Relationship Id="rId275" Type="http://schemas.openxmlformats.org/officeDocument/2006/relationships/hyperlink" Target="https://www.youtube.com/watch?v=5q6tIa54bZI&amp;list=PLr0vtm6PM7z1KEyJNyGgTjb3gNY5nO1BY" TargetMode="External"/><Relationship Id="rId300" Type="http://schemas.openxmlformats.org/officeDocument/2006/relationships/hyperlink" Target="https://www.youtube.com/watch?v=U2BzFK9bRdU&amp;feature=youtu.be&amp;t=85" TargetMode="External"/><Relationship Id="rId482" Type="http://schemas.openxmlformats.org/officeDocument/2006/relationships/hyperlink" Target="https://www.youtube.com/watch?v=rjkno51bOsE" TargetMode="External"/><Relationship Id="rId538" Type="http://schemas.openxmlformats.org/officeDocument/2006/relationships/hyperlink" Target="https://www.youtube.com/watch?v=QW528oPrbJA" TargetMode="External"/><Relationship Id="rId703" Type="http://schemas.openxmlformats.org/officeDocument/2006/relationships/hyperlink" Target="https://www.youtube.com/watch?v=PdyRy5it6xs&amp;t=690s" TargetMode="External"/><Relationship Id="rId745" Type="http://schemas.openxmlformats.org/officeDocument/2006/relationships/hyperlink" Target="https://www.youtube.com/watch?v=5zagy3WRWas" TargetMode="External"/><Relationship Id="rId81" Type="http://schemas.openxmlformats.org/officeDocument/2006/relationships/hyperlink" Target="https://www.youtube.com/watch?v=_CuHxnIo_xo&amp;feature=youtu.be" TargetMode="External"/><Relationship Id="rId135" Type="http://schemas.openxmlformats.org/officeDocument/2006/relationships/hyperlink" Target="https://www.youtube.com/watch?v=Fxm2BjTC-Cg&amp;feature=youtu.be" TargetMode="External"/><Relationship Id="rId177" Type="http://schemas.openxmlformats.org/officeDocument/2006/relationships/hyperlink" Target="https://www.youtube.com/watch?v=h_PB_Qzd59Y&amp;feature=youtu.be" TargetMode="External"/><Relationship Id="rId342" Type="http://schemas.openxmlformats.org/officeDocument/2006/relationships/hyperlink" Target="https://www.youtube.com/watch?v=GSxhvl4UbIA&amp;feature=youtu.be" TargetMode="External"/><Relationship Id="rId384" Type="http://schemas.openxmlformats.org/officeDocument/2006/relationships/hyperlink" Target="https://www.youtube.com/watch?v=IP2P1YsH8DA" TargetMode="External"/><Relationship Id="rId591" Type="http://schemas.openxmlformats.org/officeDocument/2006/relationships/hyperlink" Target="https://www.youtube.com/c/AnyaConservi" TargetMode="External"/><Relationship Id="rId605" Type="http://schemas.openxmlformats.org/officeDocument/2006/relationships/hyperlink" Target="https://www.youtube.com/watch?v=TIncGwMdunQ&amp;feature=youtu.be&amp;t=391" TargetMode="External"/><Relationship Id="rId787" Type="http://schemas.openxmlformats.org/officeDocument/2006/relationships/hyperlink" Target="https://www.youtube.com/c/StolitsaMiraChannel/videos" TargetMode="External"/><Relationship Id="rId812" Type="http://schemas.openxmlformats.org/officeDocument/2006/relationships/hyperlink" Target="https://youtu.be/dlssn3pIwNM?t=63" TargetMode="External"/><Relationship Id="rId202" Type="http://schemas.openxmlformats.org/officeDocument/2006/relationships/hyperlink" Target="https://www.youtube.com/watch?v=6zW-8tf0YYE" TargetMode="External"/><Relationship Id="rId244" Type="http://schemas.openxmlformats.org/officeDocument/2006/relationships/hyperlink" Target="https://www.youtube.com/watch?v=_s6P_wYi80s" TargetMode="External"/><Relationship Id="rId647" Type="http://schemas.openxmlformats.org/officeDocument/2006/relationships/hyperlink" Target="https://www.youtube.com/watch?v=YqyHz2a0URM&amp;ab_channel=LUKI" TargetMode="External"/><Relationship Id="rId689" Type="http://schemas.openxmlformats.org/officeDocument/2006/relationships/hyperlink" Target="https://www.youtube.com/c/DTFru/videos" TargetMode="External"/><Relationship Id="rId854" Type="http://schemas.openxmlformats.org/officeDocument/2006/relationships/hyperlink" Target="https://www.youtube.com/watch?v=-8JbaqK9FaI" TargetMode="External"/><Relationship Id="rId39" Type="http://schemas.openxmlformats.org/officeDocument/2006/relationships/hyperlink" Target="https://www.youtube.com/watch?v=XFpDyXw-H9M" TargetMode="External"/><Relationship Id="rId286" Type="http://schemas.openxmlformats.org/officeDocument/2006/relationships/hyperlink" Target="https://www.youtube.com/watch?v=2JfySjvotAw" TargetMode="External"/><Relationship Id="rId451" Type="http://schemas.openxmlformats.org/officeDocument/2006/relationships/hyperlink" Target="https://www.youtube.com/watch?v=OnLLDn2CXzo&amp;feature=youtu.be" TargetMode="External"/><Relationship Id="rId493" Type="http://schemas.openxmlformats.org/officeDocument/2006/relationships/hyperlink" Target="https://www.youtube.com/watch?v=GEX7DxBNTSg" TargetMode="External"/><Relationship Id="rId507" Type="http://schemas.openxmlformats.org/officeDocument/2006/relationships/hyperlink" Target="https://www.youtube.com/watch?v=xYMvz4uVLlc&amp;feature=youtu.be&amp;t=560" TargetMode="External"/><Relationship Id="rId549" Type="http://schemas.openxmlformats.org/officeDocument/2006/relationships/hyperlink" Target="https://www.youtube.com/watch?v=K5tY8f4tL8g&amp;feature=youtu.be" TargetMode="External"/><Relationship Id="rId714" Type="http://schemas.openxmlformats.org/officeDocument/2006/relationships/hyperlink" Target="https://youtu.be/zw699czGZUM" TargetMode="External"/><Relationship Id="rId756" Type="http://schemas.openxmlformats.org/officeDocument/2006/relationships/hyperlink" Target="https://www.youtube.com/c/overbafer1/videos" TargetMode="External"/><Relationship Id="rId50" Type="http://schemas.openxmlformats.org/officeDocument/2006/relationships/hyperlink" Target="https://www.youtube.com/watch?v=aEOSBkzNImw&amp;feature=youtu.be" TargetMode="External"/><Relationship Id="rId104" Type="http://schemas.openxmlformats.org/officeDocument/2006/relationships/hyperlink" Target="https://www.youtube.com/watch?v=ZZypj5mHUNY&amp;t=18s" TargetMode="External"/><Relationship Id="rId146" Type="http://schemas.openxmlformats.org/officeDocument/2006/relationships/hyperlink" Target="https://www.youtube.com/watch?v=XUeQp5VcPAU&amp;t=1223s" TargetMode="External"/><Relationship Id="rId188" Type="http://schemas.openxmlformats.org/officeDocument/2006/relationships/hyperlink" Target="https://www.youtube.com/watch?v=u5osHsP9upY&amp;feature=youtu.be&amp;t=29" TargetMode="External"/><Relationship Id="rId311" Type="http://schemas.openxmlformats.org/officeDocument/2006/relationships/hyperlink" Target="https://www.youtube.com/watch?v=vAhlHjUKLSA" TargetMode="External"/><Relationship Id="rId353" Type="http://schemas.openxmlformats.org/officeDocument/2006/relationships/hyperlink" Target="https://www.youtube.com/watch?v=NTyGwWrBFO8&amp;feature=youtu.be" TargetMode="External"/><Relationship Id="rId395" Type="http://schemas.openxmlformats.org/officeDocument/2006/relationships/hyperlink" Target="https://www.youtube.com/watch?v=kAy-fbSPoww" TargetMode="External"/><Relationship Id="rId409" Type="http://schemas.openxmlformats.org/officeDocument/2006/relationships/hyperlink" Target="https://www.youtube.com/watch?v=NmfCjnN9JA8&amp;ab_channel=MAX%D0%9F%D0%9E%D0%AF%D0%A1%D0%9D%D0%98%D0%A2" TargetMode="External"/><Relationship Id="rId560" Type="http://schemas.openxmlformats.org/officeDocument/2006/relationships/hyperlink" Target="https://www.youtube.com/watch?v=eNtyO8SgvZM&amp;t=5s" TargetMode="External"/><Relationship Id="rId798" Type="http://schemas.openxmlformats.org/officeDocument/2006/relationships/hyperlink" Target="https://www.youtube.com/channel/UCClgnrIfArlWVWvaPc7KF7w" TargetMode="External"/><Relationship Id="rId92" Type="http://schemas.openxmlformats.org/officeDocument/2006/relationships/hyperlink" Target="https://www.youtube.com/watch?v=htsudVpnDdo" TargetMode="External"/><Relationship Id="rId213" Type="http://schemas.openxmlformats.org/officeDocument/2006/relationships/hyperlink" Target="https://www.youtube.com/watch?v=B5NFeQfHweg&amp;t=1s" TargetMode="External"/><Relationship Id="rId420" Type="http://schemas.openxmlformats.org/officeDocument/2006/relationships/hyperlink" Target="https://www.youtube.com/watch?v=USwdG_nejxw&amp;feature=youtu.be" TargetMode="External"/><Relationship Id="rId616" Type="http://schemas.openxmlformats.org/officeDocument/2006/relationships/hyperlink" Target="https://www.youtube.com/watch?v=1ObdM9pd8UQ" TargetMode="External"/><Relationship Id="rId658" Type="http://schemas.openxmlformats.org/officeDocument/2006/relationships/hyperlink" Target="https://www.youtube.com/watch?v=O-ltTBc3P6s" TargetMode="External"/><Relationship Id="rId823" Type="http://schemas.openxmlformats.org/officeDocument/2006/relationships/hyperlink" Target="https://youtu.be/ybcXITY7f0o?t=514" TargetMode="External"/><Relationship Id="rId865" Type="http://schemas.openxmlformats.org/officeDocument/2006/relationships/hyperlink" Target="https://www.youtube.com/watch?v=Znm9UlsFm5k&amp;t=304s=05m05s" TargetMode="External"/><Relationship Id="rId255" Type="http://schemas.openxmlformats.org/officeDocument/2006/relationships/hyperlink" Target="https://www.youtube.com/watch?v=XTDYKe6YzpE" TargetMode="External"/><Relationship Id="rId297" Type="http://schemas.openxmlformats.org/officeDocument/2006/relationships/hyperlink" Target="https://www.youtube.com/watch?v=sEddvA5P9WM" TargetMode="External"/><Relationship Id="rId462" Type="http://schemas.openxmlformats.org/officeDocument/2006/relationships/hyperlink" Target="https://www.youtube.com/watch?v=b-7tfNE-q8M" TargetMode="External"/><Relationship Id="rId518" Type="http://schemas.openxmlformats.org/officeDocument/2006/relationships/hyperlink" Target="https://www.youtube.com/watch?v=7WLQA2A_YSc" TargetMode="External"/><Relationship Id="rId725" Type="http://schemas.openxmlformats.org/officeDocument/2006/relationships/hyperlink" Target="https://www.youtube.com/channel/UC5hvvQhWv_keGpAEhnqFN8Q/videos" TargetMode="External"/><Relationship Id="rId115" Type="http://schemas.openxmlformats.org/officeDocument/2006/relationships/hyperlink" Target="https://www.youtube.com/watch?v=csb9COPr8-M" TargetMode="External"/><Relationship Id="rId157" Type="http://schemas.openxmlformats.org/officeDocument/2006/relationships/hyperlink" Target="https://www.youtube.com/watch?v=EZm9rZjiK-A&amp;feature=youtu.be" TargetMode="External"/><Relationship Id="rId322" Type="http://schemas.openxmlformats.org/officeDocument/2006/relationships/hyperlink" Target="https://www.youtube.com/watch?v=tQYCd8tg56U&amp;t=672s" TargetMode="External"/><Relationship Id="rId364" Type="http://schemas.openxmlformats.org/officeDocument/2006/relationships/hyperlink" Target="https://www.youtube.com/watch?v=xX6O1MOj_6w" TargetMode="External"/><Relationship Id="rId767" Type="http://schemas.openxmlformats.org/officeDocument/2006/relationships/hyperlink" Target="https://youtu.be/E3ROM9sXTt8" TargetMode="External"/><Relationship Id="rId61" Type="http://schemas.openxmlformats.org/officeDocument/2006/relationships/hyperlink" Target="https://www.youtube.com/watch?v=b1xRVq7NDTY&amp;feature=youtu.be" TargetMode="External"/><Relationship Id="rId199" Type="http://schemas.openxmlformats.org/officeDocument/2006/relationships/hyperlink" Target="https://www.youtube.com/channel/UClUu3autEGuQdgtrqefGTyg" TargetMode="External"/><Relationship Id="rId571" Type="http://schemas.openxmlformats.org/officeDocument/2006/relationships/hyperlink" Target="https://www.youtube.com/watch?v=ujnDP8inmvU&amp;feature=youtu.be" TargetMode="External"/><Relationship Id="rId627" Type="http://schemas.openxmlformats.org/officeDocument/2006/relationships/hyperlink" Target="https://www.youtube.com/channel/UCmRd1Puxy5sVgFK6aazulgg/videos" TargetMode="External"/><Relationship Id="rId669" Type="http://schemas.openxmlformats.org/officeDocument/2006/relationships/hyperlink" Target="https://www.youtube.com/c/kikobzor/videos" TargetMode="External"/><Relationship Id="rId834" Type="http://schemas.openxmlformats.org/officeDocument/2006/relationships/hyperlink" Target="https://www.youtube.com/c/SeniorSoftwareVlogger/videos" TargetMode="External"/><Relationship Id="rId876" Type="http://schemas.openxmlformats.org/officeDocument/2006/relationships/hyperlink" Target="https://youtu.be/XXZChBAAqPE?t=134" TargetMode="External"/><Relationship Id="rId19" Type="http://schemas.openxmlformats.org/officeDocument/2006/relationships/hyperlink" Target="https://www.youtube.com/watch?v=kVTJySIC6RA&amp;t=1s" TargetMode="External"/><Relationship Id="rId224" Type="http://schemas.openxmlformats.org/officeDocument/2006/relationships/hyperlink" Target="https://www.youtube.com/watch?v=T6CsMhRuDlQ&amp;t=15s" TargetMode="External"/><Relationship Id="rId266" Type="http://schemas.openxmlformats.org/officeDocument/2006/relationships/hyperlink" Target="https://www.youtube.com/channel/UCR1HSvPGgweMlKoHRkSkwjw/videos" TargetMode="External"/><Relationship Id="rId431" Type="http://schemas.openxmlformats.org/officeDocument/2006/relationships/hyperlink" Target="https://www.youtube.com/watch?v=lmhRRgGKO9M" TargetMode="External"/><Relationship Id="rId473" Type="http://schemas.openxmlformats.org/officeDocument/2006/relationships/hyperlink" Target="https://www.youtube.com/watch?v=ntAv9QOpj-E" TargetMode="External"/><Relationship Id="rId529" Type="http://schemas.openxmlformats.org/officeDocument/2006/relationships/hyperlink" Target="https://www.youtube.com/watch?v=1HTr23oVh-E" TargetMode="External"/><Relationship Id="rId680" Type="http://schemas.openxmlformats.org/officeDocument/2006/relationships/hyperlink" Target="https://youtu.be/OUfiVHuw1TA" TargetMode="External"/><Relationship Id="rId736" Type="http://schemas.openxmlformats.org/officeDocument/2006/relationships/hyperlink" Target="https://www.youtube.com/watch?v=6D2I-WdTWp0&amp;t=734s" TargetMode="External"/><Relationship Id="rId30" Type="http://schemas.openxmlformats.org/officeDocument/2006/relationships/hyperlink" Target="https://www.youtube.com/watch?v=72fz7quxfl0" TargetMode="External"/><Relationship Id="rId126" Type="http://schemas.openxmlformats.org/officeDocument/2006/relationships/hyperlink" Target="https://www.youtube.com/watch?v=bXxa9IkAPew" TargetMode="External"/><Relationship Id="rId168" Type="http://schemas.openxmlformats.org/officeDocument/2006/relationships/hyperlink" Target="https://www.youtube.com/watch?v=GAOoO4a3pzY&amp;feature=youtu.be" TargetMode="External"/><Relationship Id="rId333" Type="http://schemas.openxmlformats.org/officeDocument/2006/relationships/hyperlink" Target="https://www.youtube.com/watch?v=ZjwYUtPETHQ" TargetMode="External"/><Relationship Id="rId540" Type="http://schemas.openxmlformats.org/officeDocument/2006/relationships/hyperlink" Target="https://www.youtube.com/watch?v=7Mty2XGYD3k&amp;feature=youtu.be" TargetMode="External"/><Relationship Id="rId778" Type="http://schemas.openxmlformats.org/officeDocument/2006/relationships/hyperlink" Target="https://www.youtube.com/watch?v=3JmN14TTdgg" TargetMode="External"/><Relationship Id="rId72" Type="http://schemas.openxmlformats.org/officeDocument/2006/relationships/hyperlink" Target="https://www.youtube.com/watch?v=e2H7HrkfWh8" TargetMode="External"/><Relationship Id="rId375" Type="http://schemas.openxmlformats.org/officeDocument/2006/relationships/hyperlink" Target="https://www.youtube.com/watch?v=4tvswoLcTtQ" TargetMode="External"/><Relationship Id="rId582" Type="http://schemas.openxmlformats.org/officeDocument/2006/relationships/hyperlink" Target="https://www.youtube.com/channel/UCI36d5Lz-hQFD9MAIM8YzZQ" TargetMode="External"/><Relationship Id="rId638" Type="http://schemas.openxmlformats.org/officeDocument/2006/relationships/hyperlink" Target="https://www.youtube.com/channel/UCc1vIgxxnzkz8-YhGuVYYYQ/videos" TargetMode="External"/><Relationship Id="rId803" Type="http://schemas.openxmlformats.org/officeDocument/2006/relationships/hyperlink" Target="https://www.youtube.com/watch?v=mb2JxYopBts" TargetMode="External"/><Relationship Id="rId845" Type="http://schemas.openxmlformats.org/officeDocument/2006/relationships/hyperlink" Target="https://youtu.be/lEAB2zeI5Co?t=1122" TargetMode="External"/><Relationship Id="rId3" Type="http://schemas.openxmlformats.org/officeDocument/2006/relationships/hyperlink" Target="https://www.youtube.com/watch?v=mk8OsCBZ-yw&amp;feature=youtu.be" TargetMode="External"/><Relationship Id="rId235" Type="http://schemas.openxmlformats.org/officeDocument/2006/relationships/hyperlink" Target="https://www.youtube.com/watch?v=3tnd1Mla_MQ" TargetMode="External"/><Relationship Id="rId277" Type="http://schemas.openxmlformats.org/officeDocument/2006/relationships/hyperlink" Target="https://www.youtube.com/watch?v=hycynLxqGLA&amp;feature=youtu.be&amp;t=399" TargetMode="External"/><Relationship Id="rId400" Type="http://schemas.openxmlformats.org/officeDocument/2006/relationships/hyperlink" Target="https://www.youtube.com/watch?v=xHSi7wQY9m4&amp;feature=youtu.be" TargetMode="External"/><Relationship Id="rId442" Type="http://schemas.openxmlformats.org/officeDocument/2006/relationships/hyperlink" Target="https://www.youtube.com/watch?v=XgcIrKjl-8w&amp;feature=youtu.be" TargetMode="External"/><Relationship Id="rId484" Type="http://schemas.openxmlformats.org/officeDocument/2006/relationships/hyperlink" Target="https://www.youtube.com/watch?v=tqzbWTCRCXg" TargetMode="External"/><Relationship Id="rId705" Type="http://schemas.openxmlformats.org/officeDocument/2006/relationships/hyperlink" Target="https://www.youtube.com/watch?v=5tGcLjBCy_A" TargetMode="External"/><Relationship Id="rId137" Type="http://schemas.openxmlformats.org/officeDocument/2006/relationships/hyperlink" Target="https://www.youtube.com/watch?v=VZ_8oUEgsg0&amp;feature=youtu.be" TargetMode="External"/><Relationship Id="rId302" Type="http://schemas.openxmlformats.org/officeDocument/2006/relationships/hyperlink" Target="https://www.youtube.com/watch?v=LwriQDZtQno&amp;feature=youtu.be&amp;t=371" TargetMode="External"/><Relationship Id="rId344" Type="http://schemas.openxmlformats.org/officeDocument/2006/relationships/hyperlink" Target="https://www.youtube.com/watch?v=enRlWWHEoiU&amp;t=1325s" TargetMode="External"/><Relationship Id="rId691" Type="http://schemas.openxmlformats.org/officeDocument/2006/relationships/hyperlink" Target="https://www.youtube.com/channel/UCIyLQ6cL0eWj1jT6oyy148w/videos" TargetMode="External"/><Relationship Id="rId747" Type="http://schemas.openxmlformats.org/officeDocument/2006/relationships/hyperlink" Target="https://youtube.com/channel/UC-F6xc7wGpe0BeF079ZlIRA" TargetMode="External"/><Relationship Id="rId789" Type="http://schemas.openxmlformats.org/officeDocument/2006/relationships/hyperlink" Target="https://www.youtube.com/c/Nellifornication/videos" TargetMode="External"/><Relationship Id="rId41" Type="http://schemas.openxmlformats.org/officeDocument/2006/relationships/hyperlink" Target="https://www.youtube.com/watch?v=q6eWAT_2vk4&amp;feature=youtu.be" TargetMode="External"/><Relationship Id="rId83" Type="http://schemas.openxmlformats.org/officeDocument/2006/relationships/hyperlink" Target="https://www.youtube.com/watch?v=FA3s4Pw2xhY&amp;feature=youtu.be" TargetMode="External"/><Relationship Id="rId179" Type="http://schemas.openxmlformats.org/officeDocument/2006/relationships/hyperlink" Target="https://www.youtube.com/watch?v=tQbRBJfQnj4&amp;feature=youtu.be&amp;t=278" TargetMode="External"/><Relationship Id="rId386" Type="http://schemas.openxmlformats.org/officeDocument/2006/relationships/hyperlink" Target="https://www.youtube.com/watch?v=Ste65Prxang&amp;feature=youtu.be" TargetMode="External"/><Relationship Id="rId551" Type="http://schemas.openxmlformats.org/officeDocument/2006/relationships/hyperlink" Target="https://www.youtube.com/watch?v=XuhVNQLDUGU&amp;feature=youtu.be" TargetMode="External"/><Relationship Id="rId593" Type="http://schemas.openxmlformats.org/officeDocument/2006/relationships/hyperlink" Target="https://www.youtube.com/watch?v=EBOcqomwPXc&amp;feature=youtu.be" TargetMode="External"/><Relationship Id="rId607" Type="http://schemas.openxmlformats.org/officeDocument/2006/relationships/hyperlink" Target="https://www.youtube.com/watch?v=1voOqZNcNCk" TargetMode="External"/><Relationship Id="rId649" Type="http://schemas.openxmlformats.org/officeDocument/2006/relationships/hyperlink" Target="https://youtu.be/XjfVKJEPojU?t=278" TargetMode="External"/><Relationship Id="rId814" Type="http://schemas.openxmlformats.org/officeDocument/2006/relationships/hyperlink" Target="https://www.youtube.com/watch?v=evzT57XR0_M" TargetMode="External"/><Relationship Id="rId856" Type="http://schemas.openxmlformats.org/officeDocument/2006/relationships/hyperlink" Target="https://www.youtube.com/watch?v=uTdeNZRXHaY" TargetMode="External"/><Relationship Id="rId190" Type="http://schemas.openxmlformats.org/officeDocument/2006/relationships/hyperlink" Target="http://wylsa.com/" TargetMode="External"/><Relationship Id="rId204" Type="http://schemas.openxmlformats.org/officeDocument/2006/relationships/hyperlink" Target="https://www.youtube.com/watch?v=JV3Ornkax8M&amp;t=174s" TargetMode="External"/><Relationship Id="rId246" Type="http://schemas.openxmlformats.org/officeDocument/2006/relationships/hyperlink" Target="https://www.youtube.com/watch?v=-BPIFfzgXkE&amp;t=359s" TargetMode="External"/><Relationship Id="rId288" Type="http://schemas.openxmlformats.org/officeDocument/2006/relationships/hyperlink" Target="https://www.youtube.com/watch?v=PslP9UMd7OM&amp;feature=youtu.be" TargetMode="External"/><Relationship Id="rId411" Type="http://schemas.openxmlformats.org/officeDocument/2006/relationships/hyperlink" Target="https://www.youtube.com/watch?v=JJlKPi5ewZQ&amp;feature=youtu.be" TargetMode="External"/><Relationship Id="rId453" Type="http://schemas.openxmlformats.org/officeDocument/2006/relationships/hyperlink" Target="https://www.youtube.com/watch?v=MfNUY8FAZ8U&amp;feature=youtu.be" TargetMode="External"/><Relationship Id="rId509" Type="http://schemas.openxmlformats.org/officeDocument/2006/relationships/hyperlink" Target="https://www.youtube.com/watch?v=lnQlrSPYGR8" TargetMode="External"/><Relationship Id="rId660" Type="http://schemas.openxmlformats.org/officeDocument/2006/relationships/hyperlink" Target="https://www.youtube.com/c/%D0%96%D0%B0%D0%BD%D0%BD%D0%B0%D0%91%D0%B0%D0%B4%D0%BE%D0%B5%D0%B2%D0%B0%D0%96%D0%B8%D0%B7%D0%BD%D1%8C%D0%94%D1%80%D1%83%D0%B3%D0%B8%D1%85/videos" TargetMode="External"/><Relationship Id="rId106" Type="http://schemas.openxmlformats.org/officeDocument/2006/relationships/hyperlink" Target="https://www.youtube.com/watch?v=WYrujfqT94s" TargetMode="External"/><Relationship Id="rId313" Type="http://schemas.openxmlformats.org/officeDocument/2006/relationships/hyperlink" Target="https://www.youtube.com/watch?v=BhOUWzNSq3I&amp;t=414s" TargetMode="External"/><Relationship Id="rId495" Type="http://schemas.openxmlformats.org/officeDocument/2006/relationships/hyperlink" Target="https://www.youtube.com/watch?v=FsAh6XusWs8" TargetMode="External"/><Relationship Id="rId716" Type="http://schemas.openxmlformats.org/officeDocument/2006/relationships/hyperlink" Target="https://www.youtube.com/watch?v=p2sv3YtopAs" TargetMode="External"/><Relationship Id="rId758" Type="http://schemas.openxmlformats.org/officeDocument/2006/relationships/hyperlink" Target="https://www.youtube.com/watch?t=591&amp;v=bPfnOGeaA0I&amp;feature=youtu.be" TargetMode="External"/><Relationship Id="rId10" Type="http://schemas.openxmlformats.org/officeDocument/2006/relationships/hyperlink" Target="https://youtu.be/3oZsjfpmwwI" TargetMode="External"/><Relationship Id="rId52" Type="http://schemas.openxmlformats.org/officeDocument/2006/relationships/hyperlink" Target="https://www.youtube.com/watch?v=IvEMY7wvzBE&amp;feature=youtu.be" TargetMode="External"/><Relationship Id="rId94" Type="http://schemas.openxmlformats.org/officeDocument/2006/relationships/hyperlink" Target="https://www.youtube.com/watch?v=80Kz8KIzMa0&amp;feature=youtu.be&amp;t=29" TargetMode="External"/><Relationship Id="rId148" Type="http://schemas.openxmlformats.org/officeDocument/2006/relationships/hyperlink" Target="https://www.youtube.com/watch?v=TDdmfNNt71Q" TargetMode="External"/><Relationship Id="rId355" Type="http://schemas.openxmlformats.org/officeDocument/2006/relationships/hyperlink" Target="https://youtu.be/lAvCG8dYtqM" TargetMode="External"/><Relationship Id="rId397" Type="http://schemas.openxmlformats.org/officeDocument/2006/relationships/hyperlink" Target="https://www.youtube.com/watch?v=zd24pFJRkZU" TargetMode="External"/><Relationship Id="rId520" Type="http://schemas.openxmlformats.org/officeDocument/2006/relationships/hyperlink" Target="https://www.youtube.com/watch?v=-SlId4gg1fo&amp;feature=youtu.be&amp;ab_channel=%D0%9A%D0%95%D0%9D%D0%A2%D0%98%D0%97%D0%90%D0%9C%D0%95%D0%A0%D0%98%D0%9A%D0%98" TargetMode="External"/><Relationship Id="rId562" Type="http://schemas.openxmlformats.org/officeDocument/2006/relationships/hyperlink" Target="https://www.youtube.com/watch?v=PJ3QCllfkII" TargetMode="External"/><Relationship Id="rId618" Type="http://schemas.openxmlformats.org/officeDocument/2006/relationships/hyperlink" Target="https://www.youtube.com/watch?v=TFStaKqEu7U" TargetMode="External"/><Relationship Id="rId825" Type="http://schemas.openxmlformats.org/officeDocument/2006/relationships/hyperlink" Target="https://www.youtube.com/watch?v=X3s5qHumWhY" TargetMode="External"/><Relationship Id="rId215" Type="http://schemas.openxmlformats.org/officeDocument/2006/relationships/hyperlink" Target="https://www.youtube.com/watch?v=9SSkMzdTiSw&amp;feature=youtu.be" TargetMode="External"/><Relationship Id="rId257" Type="http://schemas.openxmlformats.org/officeDocument/2006/relationships/hyperlink" Target="https://www.youtube.com/watch?v=WLYzH1HTznc&amp;feature=youtu.be" TargetMode="External"/><Relationship Id="rId422" Type="http://schemas.openxmlformats.org/officeDocument/2006/relationships/hyperlink" Target="https://www.youtube.com/watch?v=XhW_BN69myE&amp;t=441s" TargetMode="External"/><Relationship Id="rId464" Type="http://schemas.openxmlformats.org/officeDocument/2006/relationships/hyperlink" Target="https://www.youtube.com/watch?v=EgEavrTuvmA&amp;feature=youtu.be" TargetMode="External"/><Relationship Id="rId867" Type="http://schemas.openxmlformats.org/officeDocument/2006/relationships/hyperlink" Target="https://www.youtube.com/watch?v=zKJmf0r1RmU" TargetMode="External"/><Relationship Id="rId299" Type="http://schemas.openxmlformats.org/officeDocument/2006/relationships/hyperlink" Target="https://www.youtube.com/watch?v=BOlABpTim2s&amp;feature=youtu.be&amp;t=749" TargetMode="External"/><Relationship Id="rId727" Type="http://schemas.openxmlformats.org/officeDocument/2006/relationships/hyperlink" Target="https://youtu.be/hpcRDhEZNag" TargetMode="External"/><Relationship Id="rId63" Type="http://schemas.openxmlformats.org/officeDocument/2006/relationships/hyperlink" Target="https://www.youtube.com/watch?v=byK14PnYHVU&amp;feature=youtu.be" TargetMode="External"/><Relationship Id="rId159" Type="http://schemas.openxmlformats.org/officeDocument/2006/relationships/hyperlink" Target="https://www.youtube.com/watch?v=_Gg1E_to8IQ" TargetMode="External"/><Relationship Id="rId366" Type="http://schemas.openxmlformats.org/officeDocument/2006/relationships/hyperlink" Target="https://www.youtube.com/watch?v=QTs_zB8Ei6k" TargetMode="External"/><Relationship Id="rId573" Type="http://schemas.openxmlformats.org/officeDocument/2006/relationships/hyperlink" Target="https://youtu.be/AG4vZTCNflI?t=299" TargetMode="External"/><Relationship Id="rId780" Type="http://schemas.openxmlformats.org/officeDocument/2006/relationships/hyperlink" Target="https://www.youtube.com/watch?v=PRoVLOmMehg" TargetMode="External"/><Relationship Id="rId226" Type="http://schemas.openxmlformats.org/officeDocument/2006/relationships/hyperlink" Target="https://www.youtube.com/watch?v=vM2X66DVffw&amp;feature=youtu.be" TargetMode="External"/><Relationship Id="rId433" Type="http://schemas.openxmlformats.org/officeDocument/2006/relationships/hyperlink" Target="https://www.youtube.com/watch?v=w-xLmP4h_d4" TargetMode="External"/><Relationship Id="rId878" Type="http://schemas.openxmlformats.org/officeDocument/2006/relationships/hyperlink" Target="https://youtu.be/ZoyxwCVbLUI?t=40" TargetMode="External"/><Relationship Id="rId640" Type="http://schemas.openxmlformats.org/officeDocument/2006/relationships/hyperlink" Target="https://www.youtube.com/c/elGatoChannel/videos" TargetMode="External"/><Relationship Id="rId738" Type="http://schemas.openxmlformats.org/officeDocument/2006/relationships/hyperlink" Target="https://www.youtube.com/c/ArturSharifov/videos" TargetMode="External"/><Relationship Id="rId74" Type="http://schemas.openxmlformats.org/officeDocument/2006/relationships/hyperlink" Target="https://www.youtube.com/watch?v=FEELIXtZ9AU&amp;feature=youtu.be&amp;t=202" TargetMode="External"/><Relationship Id="rId377" Type="http://schemas.openxmlformats.org/officeDocument/2006/relationships/hyperlink" Target="https://www.youtube.com/watch?v=_1uqcJPcVYk" TargetMode="External"/><Relationship Id="rId500" Type="http://schemas.openxmlformats.org/officeDocument/2006/relationships/hyperlink" Target="https://www.youtube.com/watch?v=1NvBb9busBQ&amp;t=214s" TargetMode="External"/><Relationship Id="rId584" Type="http://schemas.openxmlformats.org/officeDocument/2006/relationships/hyperlink" Target="https://www.youtube.com/watch?v=2hFJnXrshLY&amp;feature=youtu.be" TargetMode="External"/><Relationship Id="rId805" Type="http://schemas.openxmlformats.org/officeDocument/2006/relationships/hyperlink" Target="https://www.youtube.com/channel/UCnxk5BzZxRN7y3a1IqHhVlA/videos" TargetMode="External"/><Relationship Id="rId5" Type="http://schemas.openxmlformats.org/officeDocument/2006/relationships/hyperlink" Target="https://www.youtube.com/watch?v=J9ZgrTAFw60" TargetMode="External"/><Relationship Id="rId237" Type="http://schemas.openxmlformats.org/officeDocument/2006/relationships/hyperlink" Target="https://www.youtube.com/watch?v=HC5Uvc-XBNs&amp;feature=youtu.be" TargetMode="External"/><Relationship Id="rId791" Type="http://schemas.openxmlformats.org/officeDocument/2006/relationships/hyperlink" Target="https://www.youtube.com/watch?v=oxgTyky8Zbk&amp;t=35s" TargetMode="External"/><Relationship Id="rId444" Type="http://schemas.openxmlformats.org/officeDocument/2006/relationships/hyperlink" Target="https://www.youtube.com/watch?v=9rpxC9CJics&amp;feature=youtu.be" TargetMode="External"/><Relationship Id="rId651" Type="http://schemas.openxmlformats.org/officeDocument/2006/relationships/hyperlink" Target="https://www.youtube.com/watch?v=eqsg3Blzmdg&amp;feature=youtu.be" TargetMode="External"/><Relationship Id="rId749" Type="http://schemas.openxmlformats.org/officeDocument/2006/relationships/hyperlink" Target="https://www.youtube.com/watch?v=3Oto1e9jRo8&amp;feature=youtu.be" TargetMode="External"/><Relationship Id="rId290" Type="http://schemas.openxmlformats.org/officeDocument/2006/relationships/hyperlink" Target="https://www.youtube.com/watch?v=DvSM7IKF4AI&amp;feature=youtu.be" TargetMode="External"/><Relationship Id="rId304" Type="http://schemas.openxmlformats.org/officeDocument/2006/relationships/hyperlink" Target="https://www.youtube.com/watch?v=tg3kokASuXs&amp;feature=youtu.be&amp;t=345" TargetMode="External"/><Relationship Id="rId388" Type="http://schemas.openxmlformats.org/officeDocument/2006/relationships/hyperlink" Target="https://www.youtube.com/watch?v=DxdPaCHGPnc&amp;feature=youtu.be&amp;t=114" TargetMode="External"/><Relationship Id="rId511" Type="http://schemas.openxmlformats.org/officeDocument/2006/relationships/hyperlink" Target="https://www.youtube.com/watch?v=Pq2WiAyEHh0" TargetMode="External"/><Relationship Id="rId609" Type="http://schemas.openxmlformats.org/officeDocument/2006/relationships/hyperlink" Target="https://www.youtube.com/watch?v=Ws8AC3fQQw8" TargetMode="External"/><Relationship Id="rId85" Type="http://schemas.openxmlformats.org/officeDocument/2006/relationships/hyperlink" Target="https://www.youtube.com/watch?v=S064ngTjxNU&amp;feature=youtu.be" TargetMode="External"/><Relationship Id="rId150" Type="http://schemas.openxmlformats.org/officeDocument/2006/relationships/hyperlink" Target="https://www.youtube.com/watch?v=7JvzEGj3MSs&amp;feature=youtu.be" TargetMode="External"/><Relationship Id="rId595" Type="http://schemas.openxmlformats.org/officeDocument/2006/relationships/hyperlink" Target="https://www.youtube.com/watch?v=NCRHsQbuO98&amp;feature=youtu.be" TargetMode="External"/><Relationship Id="rId816" Type="http://schemas.openxmlformats.org/officeDocument/2006/relationships/hyperlink" Target="https://www.youtube.com/watch?v=YPG2M7uR48w" TargetMode="External"/><Relationship Id="rId248" Type="http://schemas.openxmlformats.org/officeDocument/2006/relationships/hyperlink" Target="https://www.youtube.com/watch?v=Eu1XjYZJDRk&amp;t=1216s" TargetMode="External"/><Relationship Id="rId455" Type="http://schemas.openxmlformats.org/officeDocument/2006/relationships/hyperlink" Target="https://www.youtube.com/watch?v=I2-fEfuggMk" TargetMode="External"/><Relationship Id="rId662" Type="http://schemas.openxmlformats.org/officeDocument/2006/relationships/hyperlink" Target="https://www.youtube.com/watch?v=Io49BW7-1PA" TargetMode="External"/><Relationship Id="rId12" Type="http://schemas.openxmlformats.org/officeDocument/2006/relationships/hyperlink" Target="https://www.youtube.com/watch?v=648fVGzhgmU" TargetMode="External"/><Relationship Id="rId108" Type="http://schemas.openxmlformats.org/officeDocument/2006/relationships/hyperlink" Target="https://www.youtube.com/watch?v=afgzDG47z2g" TargetMode="External"/><Relationship Id="rId315" Type="http://schemas.openxmlformats.org/officeDocument/2006/relationships/hyperlink" Target="https://www.youtube.com/watch?v=4-T0WHVtc-Y" TargetMode="External"/><Relationship Id="rId522" Type="http://schemas.openxmlformats.org/officeDocument/2006/relationships/hyperlink" Target="https://www.youtube.com/watch?v=Q4vjhCCD9bg&amp;feature=youtu.be" TargetMode="External"/><Relationship Id="rId96" Type="http://schemas.openxmlformats.org/officeDocument/2006/relationships/hyperlink" Target="https://www.youtube.com/watch?v=bvd_rwmUISU&amp;t=7s" TargetMode="External"/><Relationship Id="rId161" Type="http://schemas.openxmlformats.org/officeDocument/2006/relationships/hyperlink" Target="https://www.youtube.com/watch?v=yZZWpBE2vEM" TargetMode="External"/><Relationship Id="rId399" Type="http://schemas.openxmlformats.org/officeDocument/2006/relationships/hyperlink" Target="https://www.youtube.com/watch?v=_FsNTn73W0M" TargetMode="External"/><Relationship Id="rId827" Type="http://schemas.openxmlformats.org/officeDocument/2006/relationships/hyperlink" Target="https://www.youtube.com/watch?v=EEt6Jpm8Rbg" TargetMode="External"/><Relationship Id="rId259" Type="http://schemas.openxmlformats.org/officeDocument/2006/relationships/hyperlink" Target="https://www.youtube.com/watch?v=hmRgAosNVHA&amp;t=830s" TargetMode="External"/><Relationship Id="rId466" Type="http://schemas.openxmlformats.org/officeDocument/2006/relationships/hyperlink" Target="https://youtu.be/WlNSyj46Czg" TargetMode="External"/><Relationship Id="rId673" Type="http://schemas.openxmlformats.org/officeDocument/2006/relationships/hyperlink" Target="https://www.youtube.com/c/KarenS/videos" TargetMode="External"/><Relationship Id="rId880" Type="http://schemas.openxmlformats.org/officeDocument/2006/relationships/hyperlink" Target="https://youtu.be/iCVp9pDcDAM?t=107" TargetMode="External"/><Relationship Id="rId23" Type="http://schemas.openxmlformats.org/officeDocument/2006/relationships/hyperlink" Target="https://www.youtube.com/watch?v=vCYXWZSdADA" TargetMode="External"/><Relationship Id="rId119" Type="http://schemas.openxmlformats.org/officeDocument/2006/relationships/hyperlink" Target="https://www.youtube.com/watch?v=cWivYoM-nqI" TargetMode="External"/><Relationship Id="rId326" Type="http://schemas.openxmlformats.org/officeDocument/2006/relationships/hyperlink" Target="https://www.youtube.com/watch?v=a4xZGZiFMi8" TargetMode="External"/><Relationship Id="rId533" Type="http://schemas.openxmlformats.org/officeDocument/2006/relationships/hyperlink" Target="https://www.youtube.com/watch?v=CKyEiUdeMxE&amp;feature=youtu.be&amp;t=52" TargetMode="External"/><Relationship Id="rId740" Type="http://schemas.openxmlformats.org/officeDocument/2006/relationships/hyperlink" Target="https://www.youtube.com/channel/UCnxk5BzZxRN7y3a1IqHhVlA/videos" TargetMode="External"/><Relationship Id="rId838" Type="http://schemas.openxmlformats.org/officeDocument/2006/relationships/hyperlink" Target="https://www.youtube.com/watch?v=aQpBUhCRWh0&amp;t=79s" TargetMode="External"/><Relationship Id="rId172" Type="http://schemas.openxmlformats.org/officeDocument/2006/relationships/hyperlink" Target="https://www.youtube.com/watch?v=z8MhdLtELZs" TargetMode="External"/><Relationship Id="rId477" Type="http://schemas.openxmlformats.org/officeDocument/2006/relationships/hyperlink" Target="https://www.youtube.com/watch?v=pLNZtA2a4CM" TargetMode="External"/><Relationship Id="rId600" Type="http://schemas.openxmlformats.org/officeDocument/2006/relationships/hyperlink" Target="https://www.youtube.com/watch?v=5GQCj8jZWCU&amp;feature=youtu.be" TargetMode="External"/><Relationship Id="rId684" Type="http://schemas.openxmlformats.org/officeDocument/2006/relationships/hyperlink" Target="https://youtu.be/4mme3NVyMoo" TargetMode="External"/><Relationship Id="rId337" Type="http://schemas.openxmlformats.org/officeDocument/2006/relationships/hyperlink" Target="https://www.youtube.com/watch?v=PImFoHQ7KoI&amp;feature=youtu.be" TargetMode="External"/><Relationship Id="rId34" Type="http://schemas.openxmlformats.org/officeDocument/2006/relationships/hyperlink" Target="https://www.youtube.com/watch?v=IsY53F0kkMM&amp;feature=youtu.be" TargetMode="External"/><Relationship Id="rId544" Type="http://schemas.openxmlformats.org/officeDocument/2006/relationships/hyperlink" Target="https://www.youtube.com/watch?v=CweQfKk9JwI&amp;t=38s" TargetMode="External"/><Relationship Id="rId751" Type="http://schemas.openxmlformats.org/officeDocument/2006/relationships/hyperlink" Target="https://youtu.be/aY33RID-86A?t=494" TargetMode="External"/><Relationship Id="rId849" Type="http://schemas.openxmlformats.org/officeDocument/2006/relationships/hyperlink" Target="https://youtu.be/5RgTAlxduxI?t=188" TargetMode="External"/><Relationship Id="rId183" Type="http://schemas.openxmlformats.org/officeDocument/2006/relationships/hyperlink" Target="https://www.youtube.com/watch?v=tS5lU06oc74&amp;feature=youtu.be" TargetMode="External"/><Relationship Id="rId390" Type="http://schemas.openxmlformats.org/officeDocument/2006/relationships/hyperlink" Target="https://www.youtube.com/watch?v=2pOBHGgG2jY" TargetMode="External"/><Relationship Id="rId404" Type="http://schemas.openxmlformats.org/officeDocument/2006/relationships/hyperlink" Target="https://www.youtube.com/watch?v=A5Dvwofkv8c" TargetMode="External"/><Relationship Id="rId611" Type="http://schemas.openxmlformats.org/officeDocument/2006/relationships/hyperlink" Target="https://www.youtube.com/watch?v=Df4JhTuHlVk&amp;feature=youtu.be" TargetMode="External"/><Relationship Id="rId250" Type="http://schemas.openxmlformats.org/officeDocument/2006/relationships/hyperlink" Target="https://www.youtube.com/watch?v=Ll0lY0QCvW8&amp;t=5s" TargetMode="External"/><Relationship Id="rId488" Type="http://schemas.openxmlformats.org/officeDocument/2006/relationships/hyperlink" Target="https://www.youtube.com/watch?v=gPeFW5vQkK4" TargetMode="External"/><Relationship Id="rId695" Type="http://schemas.openxmlformats.org/officeDocument/2006/relationships/hyperlink" Target="https://www.youtube.com/watch?v=_yl2qb_0Jq4" TargetMode="External"/><Relationship Id="rId709" Type="http://schemas.openxmlformats.org/officeDocument/2006/relationships/hyperlink" Target="https://www.youtube.com/watch?t=1820&amp;v=3gw4PKCk-jI&amp;feature=youtu.be" TargetMode="External"/><Relationship Id="rId45" Type="http://schemas.openxmlformats.org/officeDocument/2006/relationships/hyperlink" Target="https://www.youtube.com/watch?v=d5MjrunclX8" TargetMode="External"/><Relationship Id="rId110" Type="http://schemas.openxmlformats.org/officeDocument/2006/relationships/hyperlink" Target="https://www.youtube.com/watch?v=s74mKxsJF-k&amp;t=448s" TargetMode="External"/><Relationship Id="rId348" Type="http://schemas.openxmlformats.org/officeDocument/2006/relationships/hyperlink" Target="https://www.youtube.com/watch?v=w6KRytcJitQ" TargetMode="External"/><Relationship Id="rId555" Type="http://schemas.openxmlformats.org/officeDocument/2006/relationships/hyperlink" Target="https://www.youtube.com/watch?v=xnxbeVZuKXs" TargetMode="External"/><Relationship Id="rId762" Type="http://schemas.openxmlformats.org/officeDocument/2006/relationships/hyperlink" Target="https://youtu.be/hG1WS_Lq5zI?t=103" TargetMode="External"/><Relationship Id="rId194" Type="http://schemas.openxmlformats.org/officeDocument/2006/relationships/hyperlink" Target="https://www.youtube.com/watch?v=Guf1Src3h8I&amp;t=2230s" TargetMode="External"/><Relationship Id="rId208" Type="http://schemas.openxmlformats.org/officeDocument/2006/relationships/hyperlink" Target="https://www.youtube.com/user/canwebeafamily" TargetMode="External"/><Relationship Id="rId415" Type="http://schemas.openxmlformats.org/officeDocument/2006/relationships/hyperlink" Target="https://www.youtube.com/watch?v=DXRAVtAhv_Q" TargetMode="External"/><Relationship Id="rId622" Type="http://schemas.openxmlformats.org/officeDocument/2006/relationships/hyperlink" Target="https://www.youtube.com/watch?v=ZSnpZ6eouZM" TargetMode="External"/><Relationship Id="rId261" Type="http://schemas.openxmlformats.org/officeDocument/2006/relationships/hyperlink" Target="https://www.youtube.com/watch?v=eGX6R3nlMBE" TargetMode="External"/><Relationship Id="rId499" Type="http://schemas.openxmlformats.org/officeDocument/2006/relationships/hyperlink" Target="https://www.youtube.com/watch?v=tfYaeaL9zRw&amp;feature=youtu.be&amp;t=320" TargetMode="External"/><Relationship Id="rId56" Type="http://schemas.openxmlformats.org/officeDocument/2006/relationships/hyperlink" Target="https://www.youtube.com/watch?v=QQZmDWnV618&amp;t=1493s" TargetMode="External"/><Relationship Id="rId359" Type="http://schemas.openxmlformats.org/officeDocument/2006/relationships/hyperlink" Target="https://www.youtube.com/watch?v=cnJ2GKQN-28&amp;feature=youtu.be" TargetMode="External"/><Relationship Id="rId566" Type="http://schemas.openxmlformats.org/officeDocument/2006/relationships/hyperlink" Target="https://www.youtube.com/watch?v=C5BA1rujCZs" TargetMode="External"/><Relationship Id="rId773" Type="http://schemas.openxmlformats.org/officeDocument/2006/relationships/hyperlink" Target="https://www.youtube.com/watch?v=65u54FUlsHM&amp;feature=youtu.be" TargetMode="External"/><Relationship Id="rId121" Type="http://schemas.openxmlformats.org/officeDocument/2006/relationships/hyperlink" Target="https://www.youtube.com/watch?v=tQYCd8tg56U&amp;t=672s" TargetMode="External"/><Relationship Id="rId219" Type="http://schemas.openxmlformats.org/officeDocument/2006/relationships/hyperlink" Target="https://www.youtube.com/watch?v=vwCSidkXd_4&amp;feature=youtu.be" TargetMode="External"/><Relationship Id="rId426" Type="http://schemas.openxmlformats.org/officeDocument/2006/relationships/hyperlink" Target="https://youtu.be/Bf97g1ZTCYg" TargetMode="External"/><Relationship Id="rId633" Type="http://schemas.openxmlformats.org/officeDocument/2006/relationships/hyperlink" Target="https://www.youtube.com/channel/UCIyLQ6cL0eWj1jT6oyy148w/videos" TargetMode="External"/><Relationship Id="rId840" Type="http://schemas.openxmlformats.org/officeDocument/2006/relationships/hyperlink" Target="https://www.youtube.com/c/Nellifornication/videos" TargetMode="External"/><Relationship Id="rId67" Type="http://schemas.openxmlformats.org/officeDocument/2006/relationships/hyperlink" Target="https://www.youtube.com/watch?v=OenBjoRipN4&amp;feature=youtu.be" TargetMode="External"/><Relationship Id="rId272" Type="http://schemas.openxmlformats.org/officeDocument/2006/relationships/hyperlink" Target="https://www.youtube.com/watch?v=3qcLDGCoM4Q" TargetMode="External"/><Relationship Id="rId577" Type="http://schemas.openxmlformats.org/officeDocument/2006/relationships/hyperlink" Target="https://www.youtube.com/watch?v=g-Pe6nk0m3E" TargetMode="External"/><Relationship Id="rId700" Type="http://schemas.openxmlformats.org/officeDocument/2006/relationships/hyperlink" Target="https://www.youtube.com/watch?v=QNipDXuOd20" TargetMode="External"/><Relationship Id="rId132" Type="http://schemas.openxmlformats.org/officeDocument/2006/relationships/hyperlink" Target="https://www.youtube.com/watch?v=VUIpJ_udr0k" TargetMode="External"/><Relationship Id="rId784" Type="http://schemas.openxmlformats.org/officeDocument/2006/relationships/hyperlink" Target="https://www.youtube.com/watch?v=779yyA0DE7g01m20s" TargetMode="External"/><Relationship Id="rId437" Type="http://schemas.openxmlformats.org/officeDocument/2006/relationships/hyperlink" Target="https://www.youtube.com/watch?v=QNaP0uUUDPQ&amp;feature=youtu.be" TargetMode="External"/><Relationship Id="rId644" Type="http://schemas.openxmlformats.org/officeDocument/2006/relationships/hyperlink" Target="https://www.youtube.com/watch?v=7IfgQHc_qMk" TargetMode="External"/><Relationship Id="rId851" Type="http://schemas.openxmlformats.org/officeDocument/2006/relationships/hyperlink" Target="https://youtu.be/wG-DbNbMBkw?t=759" TargetMode="External"/><Relationship Id="rId283" Type="http://schemas.openxmlformats.org/officeDocument/2006/relationships/hyperlink" Target="https://www.youtube.com/watch?v=FTtrA4sKVEk" TargetMode="External"/><Relationship Id="rId490" Type="http://schemas.openxmlformats.org/officeDocument/2006/relationships/hyperlink" Target="https://www.youtube.com/watch?v=W_lQn8SHQko" TargetMode="External"/><Relationship Id="rId504" Type="http://schemas.openxmlformats.org/officeDocument/2006/relationships/hyperlink" Target="https://www.youtube.com/watch?v=mD6OkWvBgKs&amp;feature=youtu.be" TargetMode="External"/><Relationship Id="rId711" Type="http://schemas.openxmlformats.org/officeDocument/2006/relationships/hyperlink" Target="https://www.youtube.com/watch?v=NETRrUO63O0" TargetMode="External"/><Relationship Id="rId78" Type="http://schemas.openxmlformats.org/officeDocument/2006/relationships/hyperlink" Target="https://www.youtube.com/watch?v=9p5ZDar_hwM" TargetMode="External"/><Relationship Id="rId143" Type="http://schemas.openxmlformats.org/officeDocument/2006/relationships/hyperlink" Target="https://www.youtube.com/watch?v=F7REX1GAsFM" TargetMode="External"/><Relationship Id="rId350" Type="http://schemas.openxmlformats.org/officeDocument/2006/relationships/hyperlink" Target="https://www.youtube.com/watch?v=W3fdXVMlRXw" TargetMode="External"/><Relationship Id="rId588" Type="http://schemas.openxmlformats.org/officeDocument/2006/relationships/hyperlink" Target="https://www.youtube.com/watch?v=ZQkCb9UctVk" TargetMode="External"/><Relationship Id="rId795" Type="http://schemas.openxmlformats.org/officeDocument/2006/relationships/hyperlink" Target="https://youtu.be/ijrfh4qQmpY?t=66" TargetMode="External"/><Relationship Id="rId809" Type="http://schemas.openxmlformats.org/officeDocument/2006/relationships/hyperlink" Target="https://www.youtube.com/watch?v=UzUwIbqE6pE&amp;t=10s" TargetMode="External"/><Relationship Id="rId9" Type="http://schemas.openxmlformats.org/officeDocument/2006/relationships/hyperlink" Target="https://www.youtube.com/watch?v=ozKIYHTQnHk" TargetMode="External"/><Relationship Id="rId210" Type="http://schemas.openxmlformats.org/officeDocument/2006/relationships/hyperlink" Target="https://www.youtube.com/channel/UCEBfCZwWKn4JzCKojL75B-Q/about" TargetMode="External"/><Relationship Id="rId448" Type="http://schemas.openxmlformats.org/officeDocument/2006/relationships/hyperlink" Target="https://www.youtube.com/watch?v=NE2EVZr0bDU&amp;feature=youtu.be" TargetMode="External"/><Relationship Id="rId655" Type="http://schemas.openxmlformats.org/officeDocument/2006/relationships/hyperlink" Target="https://youtu.be/f1d7_6C3htI?t=104" TargetMode="External"/><Relationship Id="rId862" Type="http://schemas.openxmlformats.org/officeDocument/2006/relationships/hyperlink" Target="https://www.youtube.com/watch?v=GsY43T43WhQ&amp;t=423s" TargetMode="External"/><Relationship Id="rId294" Type="http://schemas.openxmlformats.org/officeDocument/2006/relationships/hyperlink" Target="https://www.youtube.com/watch?v=0kBIdkDQNz0&amp;t=1857s" TargetMode="External"/><Relationship Id="rId308" Type="http://schemas.openxmlformats.org/officeDocument/2006/relationships/hyperlink" Target="https://www.youtube.com/watch?v=q8ojg-NqACE&amp;t=60s" TargetMode="External"/><Relationship Id="rId515" Type="http://schemas.openxmlformats.org/officeDocument/2006/relationships/hyperlink" Target="https://www.youtube.com/watch?v=3fdWmQ4tWd0" TargetMode="External"/><Relationship Id="rId722" Type="http://schemas.openxmlformats.org/officeDocument/2006/relationships/hyperlink" Target="https://vk.com/wall-72495085_1207489" TargetMode="External"/><Relationship Id="rId89" Type="http://schemas.openxmlformats.org/officeDocument/2006/relationships/hyperlink" Target="https://www.youtube.com/watch?v=pjOXJsDro4c&amp;feature=youtu.be" TargetMode="External"/><Relationship Id="rId154" Type="http://schemas.openxmlformats.org/officeDocument/2006/relationships/hyperlink" Target="https://www.youtube.com/watch?v=uboX2Fud1-4" TargetMode="External"/><Relationship Id="rId361" Type="http://schemas.openxmlformats.org/officeDocument/2006/relationships/hyperlink" Target="https://www.youtube.com/watch?v=rwdsP0QnTiQ&amp;t=231s" TargetMode="External"/><Relationship Id="rId599" Type="http://schemas.openxmlformats.org/officeDocument/2006/relationships/hyperlink" Target="https://youtu.be/PZx9tKprL-M?t=98" TargetMode="External"/><Relationship Id="rId459" Type="http://schemas.openxmlformats.org/officeDocument/2006/relationships/hyperlink" Target="https://www.youtube.com/watch?v=BIU-xUKaESM&amp;feature=youtu.be" TargetMode="External"/><Relationship Id="rId666" Type="http://schemas.openxmlformats.org/officeDocument/2006/relationships/hyperlink" Target="https://www.youtube.com/c/MovieScience/videos" TargetMode="External"/><Relationship Id="rId873" Type="http://schemas.openxmlformats.org/officeDocument/2006/relationships/hyperlink" Target="https://youtu.be/WDC3Hly0onw?t=70" TargetMode="External"/><Relationship Id="rId16" Type="http://schemas.openxmlformats.org/officeDocument/2006/relationships/hyperlink" Target="https://www.youtube.com/watch?v=oumSjhs--o4&amp;feature=youtu.be" TargetMode="External"/><Relationship Id="rId221" Type="http://schemas.openxmlformats.org/officeDocument/2006/relationships/hyperlink" Target="https://www.youtube.com/watch?v=AMpe4eChe2o&amp;t=1943s" TargetMode="External"/><Relationship Id="rId319" Type="http://schemas.openxmlformats.org/officeDocument/2006/relationships/hyperlink" Target="https://www.youtube.com/watch?v=QtgdZC48dnM" TargetMode="External"/><Relationship Id="rId526" Type="http://schemas.openxmlformats.org/officeDocument/2006/relationships/hyperlink" Target="https://www.youtube.com/watch?v=n4dcKmii67k&amp;feature=youtu.be" TargetMode="External"/><Relationship Id="rId733" Type="http://schemas.openxmlformats.org/officeDocument/2006/relationships/hyperlink" Target="https://www.youtube.com/c/Nellifornication/videos" TargetMode="External"/><Relationship Id="rId165" Type="http://schemas.openxmlformats.org/officeDocument/2006/relationships/hyperlink" Target="https://m.youtube.com/watch?v=hNHexCEMVVQ" TargetMode="External"/><Relationship Id="rId372" Type="http://schemas.openxmlformats.org/officeDocument/2006/relationships/hyperlink" Target="https://www.youtube.com/watch?v=bKfsRXfhvIc" TargetMode="External"/><Relationship Id="rId677" Type="http://schemas.openxmlformats.org/officeDocument/2006/relationships/hyperlink" Target="https://www.youtube.com/user/Fletcher2008" TargetMode="External"/><Relationship Id="rId800" Type="http://schemas.openxmlformats.org/officeDocument/2006/relationships/hyperlink" Target="https://www.youtube.com/channel/UC3HrjYgVOWUFjql51QfH3mg" TargetMode="External"/><Relationship Id="rId232" Type="http://schemas.openxmlformats.org/officeDocument/2006/relationships/hyperlink" Target="https://www.youtube.com/watch?v=ekKqpkrX52A&amp;feature=youtu.be" TargetMode="External"/><Relationship Id="rId27" Type="http://schemas.openxmlformats.org/officeDocument/2006/relationships/hyperlink" Target="https://www.youtube.com/watch?v=kiPT3ZzzDtk&amp;feature=youtu.be" TargetMode="External"/><Relationship Id="rId537" Type="http://schemas.openxmlformats.org/officeDocument/2006/relationships/hyperlink" Target="https://www.youtube.com/watch?v=noKphYFBlxc&amp;feature=youtu.be" TargetMode="External"/><Relationship Id="rId744" Type="http://schemas.openxmlformats.org/officeDocument/2006/relationships/hyperlink" Target="https://youtu.be/hM-5yuANHX8?t=158" TargetMode="External"/><Relationship Id="rId80" Type="http://schemas.openxmlformats.org/officeDocument/2006/relationships/hyperlink" Target="https://www.youtube.com/watch?v=tR5eGor3TXo&amp;feature=youtu.be" TargetMode="External"/><Relationship Id="rId176" Type="http://schemas.openxmlformats.org/officeDocument/2006/relationships/hyperlink" Target="https://www.youtube.com/watch?v=ZepXWFKMSUI&amp;feature=youtu.be&amp;t=216" TargetMode="External"/><Relationship Id="rId383" Type="http://schemas.openxmlformats.org/officeDocument/2006/relationships/hyperlink" Target="https://www.youtube.com/watch?v=_BYmN0h_JSM&amp;feature=youtu.be" TargetMode="External"/><Relationship Id="rId590" Type="http://schemas.openxmlformats.org/officeDocument/2006/relationships/hyperlink" Target="https://www.youtube.com/watch?v=z_NWpLQQ6aI&amp;t=16s" TargetMode="External"/><Relationship Id="rId604" Type="http://schemas.openxmlformats.org/officeDocument/2006/relationships/hyperlink" Target="https://www.youtube.com/watch?v=TIncGwMdunQ&amp;feature=youtu.be&amp;t=391" TargetMode="External"/><Relationship Id="rId811" Type="http://schemas.openxmlformats.org/officeDocument/2006/relationships/hyperlink" Target="https://www.youtube.com/watch?v=zlkdP70-6Ig" TargetMode="External"/><Relationship Id="rId243" Type="http://schemas.openxmlformats.org/officeDocument/2006/relationships/hyperlink" Target="https://www.youtube.com/watch?v=_s6P_wYi80s" TargetMode="External"/><Relationship Id="rId450" Type="http://schemas.openxmlformats.org/officeDocument/2006/relationships/hyperlink" Target="https://www.youtube.com/watch?v=5AWSPxzT5Bg&amp;feature=youtu.be" TargetMode="External"/><Relationship Id="rId688" Type="http://schemas.openxmlformats.org/officeDocument/2006/relationships/hyperlink" Target="https://youtu.be/RC6jpKrw6jE" TargetMode="External"/><Relationship Id="rId38" Type="http://schemas.openxmlformats.org/officeDocument/2006/relationships/hyperlink" Target="https://www.youtube.com/watch?v=9hruCcHC4FY&amp;t=218s" TargetMode="External"/><Relationship Id="rId103" Type="http://schemas.openxmlformats.org/officeDocument/2006/relationships/hyperlink" Target="https://www.youtube.com/watch?v=ZZypj5mHUNY&amp;t=18s" TargetMode="External"/><Relationship Id="rId310" Type="http://schemas.openxmlformats.org/officeDocument/2006/relationships/hyperlink" Target="https://www.youtube.com/watch?v=JdpEc9JnjGQ&amp;feature=youtu.be" TargetMode="External"/><Relationship Id="rId548" Type="http://schemas.openxmlformats.org/officeDocument/2006/relationships/hyperlink" Target="https://www.youtube.com/watch?v=CWDc3gOO4wU" TargetMode="External"/><Relationship Id="rId755" Type="http://schemas.openxmlformats.org/officeDocument/2006/relationships/hyperlink" Target="https://youtu.be/gR54S9qalXU?t=214" TargetMode="External"/><Relationship Id="rId91" Type="http://schemas.openxmlformats.org/officeDocument/2006/relationships/hyperlink" Target="https://www.youtube.com/watch?v=csduhUPef3M&amp;t=1502s" TargetMode="External"/><Relationship Id="rId187" Type="http://schemas.openxmlformats.org/officeDocument/2006/relationships/hyperlink" Target="https://www.youtube.com/watch?v=u5osHsP9upY&amp;feature=youtu.be&amp;t=29" TargetMode="External"/><Relationship Id="rId394" Type="http://schemas.openxmlformats.org/officeDocument/2006/relationships/hyperlink" Target="https://www.youtube.com/watch?v=Bif0heIA3yI" TargetMode="External"/><Relationship Id="rId408" Type="http://schemas.openxmlformats.org/officeDocument/2006/relationships/hyperlink" Target="https://www.youtube.com/watch?v=v8whTPu774k&amp;feature=youtu.be" TargetMode="External"/><Relationship Id="rId615" Type="http://schemas.openxmlformats.org/officeDocument/2006/relationships/hyperlink" Target="https://youtu.be/z7eHdR7kAo0?t=813" TargetMode="External"/><Relationship Id="rId822" Type="http://schemas.openxmlformats.org/officeDocument/2006/relationships/hyperlink" Target="https://www.youtube.com/watch?v=jKjbeWHujV0" TargetMode="External"/><Relationship Id="rId254" Type="http://schemas.openxmlformats.org/officeDocument/2006/relationships/hyperlink" Target="https://www.youtube.com/watch?v=XTDYKe6YzpE" TargetMode="External"/><Relationship Id="rId699" Type="http://schemas.openxmlformats.org/officeDocument/2006/relationships/hyperlink" Target="https://youtu.be/pbWOpuKmhdM" TargetMode="External"/><Relationship Id="rId49" Type="http://schemas.openxmlformats.org/officeDocument/2006/relationships/hyperlink" Target="https://www.youtube.com/watch?v=aEOSBkzNImw&amp;feature=youtu.be" TargetMode="External"/><Relationship Id="rId114" Type="http://schemas.openxmlformats.org/officeDocument/2006/relationships/hyperlink" Target="https://www.youtube.com/watch?v=csb9COPr8-M" TargetMode="External"/><Relationship Id="rId461" Type="http://schemas.openxmlformats.org/officeDocument/2006/relationships/hyperlink" Target="https://www.youtube.com/watch?v=6zIiflk51cQ" TargetMode="External"/><Relationship Id="rId559" Type="http://schemas.openxmlformats.org/officeDocument/2006/relationships/hyperlink" Target="https://www.youtube.com/watch?v=V60HDNX5WiQ" TargetMode="External"/><Relationship Id="rId766" Type="http://schemas.openxmlformats.org/officeDocument/2006/relationships/hyperlink" Target="https://www.youtube.com/watch?v=Tph2jlwfvC4" TargetMode="External"/><Relationship Id="rId198" Type="http://schemas.openxmlformats.org/officeDocument/2006/relationships/hyperlink" Target="https://www.youtube.com/watch?v=W18vFsABc40" TargetMode="External"/><Relationship Id="rId321" Type="http://schemas.openxmlformats.org/officeDocument/2006/relationships/hyperlink" Target="https://www.youtube.com/watch?v=hZDop4ZP0pw&amp;feature=youtu.be" TargetMode="External"/><Relationship Id="rId419" Type="http://schemas.openxmlformats.org/officeDocument/2006/relationships/hyperlink" Target="https://www.youtube.com/watch?v=whYKjiWgz7A" TargetMode="External"/><Relationship Id="rId626" Type="http://schemas.openxmlformats.org/officeDocument/2006/relationships/hyperlink" Target="https://www.youtube.com/watch?v=XT417IJXEFc" TargetMode="External"/><Relationship Id="rId833" Type="http://schemas.openxmlformats.org/officeDocument/2006/relationships/hyperlink" Target="https://www.youtube.com/watch?v=K45o0vr08AA" TargetMode="External"/><Relationship Id="rId265" Type="http://schemas.openxmlformats.org/officeDocument/2006/relationships/hyperlink" Target="https://www.youtube.com/watch?v=rsVskm_G3gM&amp;t=111s" TargetMode="External"/><Relationship Id="rId472" Type="http://schemas.openxmlformats.org/officeDocument/2006/relationships/hyperlink" Target="https://www.youtube.com/watch?feature=youtu.be&amp;v=zWVuH2HAzvA&amp;app=desktop" TargetMode="External"/><Relationship Id="rId125" Type="http://schemas.openxmlformats.org/officeDocument/2006/relationships/hyperlink" Target="https://www.youtube.com/watch?v=bXxa9IkAPew" TargetMode="External"/><Relationship Id="rId332" Type="http://schemas.openxmlformats.org/officeDocument/2006/relationships/hyperlink" Target="https://www.youtube.com/watch?v=ZjwYUtPETHQ" TargetMode="External"/><Relationship Id="rId777" Type="http://schemas.openxmlformats.org/officeDocument/2006/relationships/hyperlink" Target="https://youtube.com/channel/UC-F6xc7wGpe0BeF079ZlIRA" TargetMode="External"/><Relationship Id="rId637" Type="http://schemas.openxmlformats.org/officeDocument/2006/relationships/hyperlink" Target="https://www.youtube.com/watch?v=zrXfa3ifyfs" TargetMode="External"/><Relationship Id="rId844" Type="http://schemas.openxmlformats.org/officeDocument/2006/relationships/hyperlink" Target="https://youtu.be/v75KLBHL5mQ?t=58" TargetMode="External"/><Relationship Id="rId276" Type="http://schemas.openxmlformats.org/officeDocument/2006/relationships/hyperlink" Target="https://www.youtube.com/watch?v=hycynLxqGLA&amp;feature=youtu.be&amp;t=399" TargetMode="External"/><Relationship Id="rId483" Type="http://schemas.openxmlformats.org/officeDocument/2006/relationships/hyperlink" Target="https://www.youtube.com/watch?v=rjkno51bOsE&amp;t=1s" TargetMode="External"/><Relationship Id="rId690" Type="http://schemas.openxmlformats.org/officeDocument/2006/relationships/hyperlink" Target="https://youtu.be/aBL1l1VhY4s?t=273" TargetMode="External"/><Relationship Id="rId704" Type="http://schemas.openxmlformats.org/officeDocument/2006/relationships/hyperlink" Target="https://www.youtube.com/channel/UCYKXkKRqQqCoIAHG0_N32QQ" TargetMode="External"/><Relationship Id="rId40" Type="http://schemas.openxmlformats.org/officeDocument/2006/relationships/hyperlink" Target="https://www.youtube.com/watch?v=pAnETlsqoCM&amp;feature=youtu.be" TargetMode="External"/><Relationship Id="rId136" Type="http://schemas.openxmlformats.org/officeDocument/2006/relationships/hyperlink" Target="https://www.youtube.com/watch?v=VZ_8oUEgsg0&amp;feature=youtu.be" TargetMode="External"/><Relationship Id="rId343" Type="http://schemas.openxmlformats.org/officeDocument/2006/relationships/hyperlink" Target="https://www.youtube.com/watch?v=enRlWWHEoiU&amp;t=1325s" TargetMode="External"/><Relationship Id="rId550" Type="http://schemas.openxmlformats.org/officeDocument/2006/relationships/hyperlink" Target="https://www.youtube.com/watch?v=wl9mQVJb1-k" TargetMode="External"/><Relationship Id="rId788" Type="http://schemas.openxmlformats.org/officeDocument/2006/relationships/hyperlink" Target="https://www.youtube.com/watch?v=1mtaEk-k-eo" TargetMode="External"/><Relationship Id="rId203" Type="http://schemas.openxmlformats.org/officeDocument/2006/relationships/hyperlink" Target="https://www.youtube.com/user/larinshow/videos" TargetMode="External"/><Relationship Id="rId648" Type="http://schemas.openxmlformats.org/officeDocument/2006/relationships/hyperlink" Target="https://www.youtube.com/watch?v=DVEW7Qc_aXU&amp;ab_channel=ODONATACINEMA" TargetMode="External"/><Relationship Id="rId855" Type="http://schemas.openxmlformats.org/officeDocument/2006/relationships/hyperlink" Target="https://youtu.be/SS9y-Uv5yJQ?t=109" TargetMode="External"/><Relationship Id="rId287" Type="http://schemas.openxmlformats.org/officeDocument/2006/relationships/hyperlink" Target="https://www.youtube.com/watch?v=2JfySjvotAw" TargetMode="External"/><Relationship Id="rId410" Type="http://schemas.openxmlformats.org/officeDocument/2006/relationships/hyperlink" Target="https://www.youtube.com/watch?v=NmfCjnN9JA8&amp;ab_channel=MAX%D0%9F%D0%9E%D0%AF%D0%A1%D0%9D%D0%98%D0%A2" TargetMode="External"/><Relationship Id="rId494" Type="http://schemas.openxmlformats.org/officeDocument/2006/relationships/hyperlink" Target="https://www.youtube.com/watch?v=lmMXVz52eFg&amp;t=1s" TargetMode="External"/><Relationship Id="rId508" Type="http://schemas.openxmlformats.org/officeDocument/2006/relationships/hyperlink" Target="https://www.youtube.com/watch?v=wQHMf6N-QLs" TargetMode="External"/><Relationship Id="rId715" Type="http://schemas.openxmlformats.org/officeDocument/2006/relationships/hyperlink" Target="https://www.youtube.com/watch?v=lT-EbiLFch0" TargetMode="External"/><Relationship Id="rId147" Type="http://schemas.openxmlformats.org/officeDocument/2006/relationships/hyperlink" Target="https://www.youtube.com/watch?v=TDdmfNNt71Q" TargetMode="External"/><Relationship Id="rId354" Type="http://schemas.openxmlformats.org/officeDocument/2006/relationships/hyperlink" Target="https://www.youtube.com/watch?v=tSGoABZjoL0&amp;feature=youtu.be&amp;t=1935" TargetMode="External"/><Relationship Id="rId799" Type="http://schemas.openxmlformats.org/officeDocument/2006/relationships/hyperlink" Target="https://www.youtube.com/watch?v=N3C1ohNl8cw" TargetMode="External"/><Relationship Id="rId51" Type="http://schemas.openxmlformats.org/officeDocument/2006/relationships/hyperlink" Target="https://www.youtube.com/watch?v=IvEMY7wvzBE&amp;feature=youtu.be" TargetMode="External"/><Relationship Id="rId561" Type="http://schemas.openxmlformats.org/officeDocument/2006/relationships/hyperlink" Target="https://www.youtube.com/watch?v=DXRAVtAhv_Q" TargetMode="External"/><Relationship Id="rId659" Type="http://schemas.openxmlformats.org/officeDocument/2006/relationships/hyperlink" Target="https://www.youtube.com/watch?v=544CdXyXiSk&amp;feature=youtu.be" TargetMode="External"/><Relationship Id="rId866" Type="http://schemas.openxmlformats.org/officeDocument/2006/relationships/hyperlink" Target="https://www.youtube.com/watch?v=riSP9MPJJWc" TargetMode="External"/><Relationship Id="rId214" Type="http://schemas.openxmlformats.org/officeDocument/2006/relationships/hyperlink" Target="https://www.youtube.com/watch?v=9SSkMzdTiSw&amp;feature=youtu.be" TargetMode="External"/><Relationship Id="rId298" Type="http://schemas.openxmlformats.org/officeDocument/2006/relationships/hyperlink" Target="https://www.youtube.com/watch?v=BOlABpTim2s&amp;feature=youtu.be&amp;t=749" TargetMode="External"/><Relationship Id="rId421" Type="http://schemas.openxmlformats.org/officeDocument/2006/relationships/hyperlink" Target="https://www.youtube.com/watch?v=XhW_BN69myE&amp;t=441s" TargetMode="External"/><Relationship Id="rId519" Type="http://schemas.openxmlformats.org/officeDocument/2006/relationships/hyperlink" Target="https://www.youtube.com/watch?v=g4mLTICIXwQ&amp;feature=youtu.be" TargetMode="External"/><Relationship Id="rId158" Type="http://schemas.openxmlformats.org/officeDocument/2006/relationships/hyperlink" Target="https://www.youtube.com/watch?v=EZm9rZjiK-A&amp;feature=youtu.be" TargetMode="External"/><Relationship Id="rId726" Type="http://schemas.openxmlformats.org/officeDocument/2006/relationships/hyperlink" Target="https://youtu.be/4OLzzrq5L3g" TargetMode="External"/><Relationship Id="rId62" Type="http://schemas.openxmlformats.org/officeDocument/2006/relationships/hyperlink" Target="https://www.youtube.com/watch?v=byK14PnYHVU&amp;feature=youtu.be" TargetMode="External"/><Relationship Id="rId365" Type="http://schemas.openxmlformats.org/officeDocument/2006/relationships/hyperlink" Target="https://www.youtube.com/watch?v=xX6O1MOj_6w" TargetMode="External"/><Relationship Id="rId572" Type="http://schemas.openxmlformats.org/officeDocument/2006/relationships/hyperlink" Target="https://youtu.be/AG4vZTCNflI?t=299" TargetMode="External"/><Relationship Id="rId225" Type="http://schemas.openxmlformats.org/officeDocument/2006/relationships/hyperlink" Target="https://www.youtube.com/watch?v=vM2X66DVffw&amp;feature=youtu.be" TargetMode="External"/><Relationship Id="rId432" Type="http://schemas.openxmlformats.org/officeDocument/2006/relationships/hyperlink" Target="https://www.youtube.com/watch?v=trgHxkBrx8A" TargetMode="External"/><Relationship Id="rId877" Type="http://schemas.openxmlformats.org/officeDocument/2006/relationships/hyperlink" Target="https://youtu.be/EXelTnve5lY" TargetMode="External"/><Relationship Id="rId737" Type="http://schemas.openxmlformats.org/officeDocument/2006/relationships/hyperlink" Target="https://youtu.be/nL6zqDWrGig?t=443" TargetMode="External"/><Relationship Id="rId73" Type="http://schemas.openxmlformats.org/officeDocument/2006/relationships/hyperlink" Target="https://www.youtube.com/watch?v=YeS755SPSI8" TargetMode="External"/><Relationship Id="rId169" Type="http://schemas.openxmlformats.org/officeDocument/2006/relationships/hyperlink" Target="https://www.youtube.com/watch?v=GAOoO4a3pzY&amp;feature=youtu.be" TargetMode="External"/><Relationship Id="rId376" Type="http://schemas.openxmlformats.org/officeDocument/2006/relationships/hyperlink" Target="https://www.youtube.com/watch?v=4tvswoLcTtQ" TargetMode="External"/><Relationship Id="rId583" Type="http://schemas.openxmlformats.org/officeDocument/2006/relationships/hyperlink" Target="https://youtu.be/q-PMWf0Tp94?t=75" TargetMode="External"/><Relationship Id="rId790" Type="http://schemas.openxmlformats.org/officeDocument/2006/relationships/hyperlink" Target="https://www.youtube.com/watch?app=desktop&amp;v=D-fymRtK5tQ&amp;feature=youtu.be" TargetMode="External"/><Relationship Id="rId804" Type="http://schemas.openxmlformats.org/officeDocument/2006/relationships/hyperlink" Target="https://www.youtube.com/watch?v=qfUV-sjvUdE" TargetMode="External"/><Relationship Id="rId4" Type="http://schemas.openxmlformats.org/officeDocument/2006/relationships/hyperlink" Target="https://youtu.be/M8fhrtvedHA" TargetMode="External"/><Relationship Id="rId236" Type="http://schemas.openxmlformats.org/officeDocument/2006/relationships/hyperlink" Target="https://www.youtube.com/watch?v=3tnd1Mla_MQ" TargetMode="External"/><Relationship Id="rId443" Type="http://schemas.openxmlformats.org/officeDocument/2006/relationships/hyperlink" Target="https://www.youtube.com/watch?v=NTyGwWrBFO8&amp;feature=youtu.be" TargetMode="External"/><Relationship Id="rId650" Type="http://schemas.openxmlformats.org/officeDocument/2006/relationships/hyperlink" Target="https://www.youtube.com/watch?v=eqsg3Blzmdg&amp;feature=youtu.be" TargetMode="External"/><Relationship Id="rId303" Type="http://schemas.openxmlformats.org/officeDocument/2006/relationships/hyperlink" Target="https://www.youtube.com/watch?v=LwriQDZtQno&amp;feature=youtu.be&amp;t=371" TargetMode="External"/><Relationship Id="rId748" Type="http://schemas.openxmlformats.org/officeDocument/2006/relationships/hyperlink" Target="https://youtu.be/85k5s6LBB2Y" TargetMode="External"/><Relationship Id="rId84" Type="http://schemas.openxmlformats.org/officeDocument/2006/relationships/hyperlink" Target="https://www.youtube.com/watch?v=FA3s4Pw2xhY&amp;feature=youtu.be" TargetMode="External"/><Relationship Id="rId387" Type="http://schemas.openxmlformats.org/officeDocument/2006/relationships/hyperlink" Target="https://youtu.be/clhC9w2ha2s" TargetMode="External"/><Relationship Id="rId510" Type="http://schemas.openxmlformats.org/officeDocument/2006/relationships/hyperlink" Target="https://www.youtube.com/watch?v=lnQlrSPYGR8" TargetMode="External"/><Relationship Id="rId594" Type="http://schemas.openxmlformats.org/officeDocument/2006/relationships/hyperlink" Target="https://www.youtube.com/watch?v=DpFOW2UibWk" TargetMode="External"/><Relationship Id="rId608" Type="http://schemas.openxmlformats.org/officeDocument/2006/relationships/hyperlink" Target="https://www.youtube.com/watch?v=Ws8AC3fQQw8" TargetMode="External"/><Relationship Id="rId815" Type="http://schemas.openxmlformats.org/officeDocument/2006/relationships/hyperlink" Target="https://www.youtube.com/watch?v=WW-5HQQc7Rw" TargetMode="External"/><Relationship Id="rId247" Type="http://schemas.openxmlformats.org/officeDocument/2006/relationships/hyperlink" Target="https://www.youtube.com/watch?v=07vrpv8T0Hc&amp;t=344s" TargetMode="External"/><Relationship Id="rId107" Type="http://schemas.openxmlformats.org/officeDocument/2006/relationships/hyperlink" Target="https://www.youtube.com/watch?v=WYrujfqT94s" TargetMode="External"/><Relationship Id="rId454" Type="http://schemas.openxmlformats.org/officeDocument/2006/relationships/hyperlink" Target="https://www.youtube.com/watch?v=MfNUY8FAZ8U&amp;feature=youtu.be" TargetMode="External"/><Relationship Id="rId661" Type="http://schemas.openxmlformats.org/officeDocument/2006/relationships/hyperlink" Target="https://www.youtube.com/watch?v=SqmzNZEGk0o" TargetMode="External"/><Relationship Id="rId759" Type="http://schemas.openxmlformats.org/officeDocument/2006/relationships/hyperlink" Target="https://www.youtube.com/watch?t=225&amp;v=LAFGvZ-OI6k&amp;feature=youtu.be" TargetMode="External"/><Relationship Id="rId11" Type="http://schemas.openxmlformats.org/officeDocument/2006/relationships/hyperlink" Target="https://www.youtube.com/watch?v=tqQnUio-j4g" TargetMode="External"/><Relationship Id="rId314" Type="http://schemas.openxmlformats.org/officeDocument/2006/relationships/hyperlink" Target="https://www.youtube.com/watch?v=BhOUWzNSq3I&amp;t=414s" TargetMode="External"/><Relationship Id="rId398" Type="http://schemas.openxmlformats.org/officeDocument/2006/relationships/hyperlink" Target="https://www.youtube.com/watch?v=_FsNTn73W0M" TargetMode="External"/><Relationship Id="rId521" Type="http://schemas.openxmlformats.org/officeDocument/2006/relationships/hyperlink" Target="https://www.youtube.com/watch?v=zWjAAlw50Ns" TargetMode="External"/><Relationship Id="rId619" Type="http://schemas.openxmlformats.org/officeDocument/2006/relationships/hyperlink" Target="https://www.youtube.com/watch?v=7FYnJcxPma0" TargetMode="External"/><Relationship Id="rId95" Type="http://schemas.openxmlformats.org/officeDocument/2006/relationships/hyperlink" Target="https://www.youtube.com/watch?v=80Kz8KIzMa0&amp;feature=youtu.be&amp;t=29" TargetMode="External"/><Relationship Id="rId160" Type="http://schemas.openxmlformats.org/officeDocument/2006/relationships/hyperlink" Target="https://www.youtube.com/watch?v=_Gg1E_to8IQ" TargetMode="External"/><Relationship Id="rId826" Type="http://schemas.openxmlformats.org/officeDocument/2006/relationships/hyperlink" Target="https://www.youtube.com/watch?v=OVEa0CM5u7Q" TargetMode="External"/><Relationship Id="rId258" Type="http://schemas.openxmlformats.org/officeDocument/2006/relationships/hyperlink" Target="https://www.youtube.com/watch?v=WLYzH1HTznc&amp;feature=youtu.be" TargetMode="External"/><Relationship Id="rId465" Type="http://schemas.openxmlformats.org/officeDocument/2006/relationships/hyperlink" Target="https://www.youtube.com/watch?v=OVVASFAJ1cw&amp;feature=youtu.be" TargetMode="External"/><Relationship Id="rId672" Type="http://schemas.openxmlformats.org/officeDocument/2006/relationships/hyperlink" Target="https://youtu.be/I4oWxBYjjKw?t=258" TargetMode="External"/><Relationship Id="rId22" Type="http://schemas.openxmlformats.org/officeDocument/2006/relationships/hyperlink" Target="https://www.youtube.com/watch?v=cuNQgsLAWXw" TargetMode="External"/><Relationship Id="rId118" Type="http://schemas.openxmlformats.org/officeDocument/2006/relationships/hyperlink" Target="https://www.youtube.com/watch?v=cWivYoM-nqI" TargetMode="External"/><Relationship Id="rId325" Type="http://schemas.openxmlformats.org/officeDocument/2006/relationships/hyperlink" Target="https://www.youtube.com/watch?v=7rIrfYG8H2c&amp;t=7s" TargetMode="External"/><Relationship Id="rId532" Type="http://schemas.openxmlformats.org/officeDocument/2006/relationships/hyperlink" Target="https://www.youtube.com/watch?v=LVCiMaAt6D4&amp;feature=youtu.be" TargetMode="External"/><Relationship Id="rId171" Type="http://schemas.openxmlformats.org/officeDocument/2006/relationships/hyperlink" Target="https://www.youtube.com/watch?v=z8MhdLtELZs" TargetMode="External"/><Relationship Id="rId837" Type="http://schemas.openxmlformats.org/officeDocument/2006/relationships/hyperlink" Target="https://www.youtube.com/watch?v=RR7W610uIxM" TargetMode="External"/><Relationship Id="rId269" Type="http://schemas.openxmlformats.org/officeDocument/2006/relationships/hyperlink" Target="https://www.youtube.com/watch?v=EvNcSfFBM_0" TargetMode="External"/><Relationship Id="rId476" Type="http://schemas.openxmlformats.org/officeDocument/2006/relationships/hyperlink" Target="https://www.youtube.com/watch?v=QZh0ftH9irY&amp;t=4s" TargetMode="External"/><Relationship Id="rId683" Type="http://schemas.openxmlformats.org/officeDocument/2006/relationships/hyperlink" Target="https://www.youtube.com/c/%D0%90%D0%BB%D0%B5%D0%BA%D1%81%D0%B5%D0%B9%D0%9F%D0%B0%D1%82%D0%BE%D1%88%D0%B8%D0%BA/videos" TargetMode="External"/><Relationship Id="rId33" Type="http://schemas.openxmlformats.org/officeDocument/2006/relationships/hyperlink" Target="https://www.youtube.com/watch?v=IsY53F0kkMM&amp;feature=youtu.be" TargetMode="External"/><Relationship Id="rId129" Type="http://schemas.openxmlformats.org/officeDocument/2006/relationships/hyperlink" Target="https://www.youtube.com/channel/UC101o-vQ2iOj9vr00JUlyKw" TargetMode="External"/><Relationship Id="rId336" Type="http://schemas.openxmlformats.org/officeDocument/2006/relationships/hyperlink" Target="https://www.youtube.com/watch?v=PImFoHQ7KoI&amp;feature=youtu.be" TargetMode="External"/><Relationship Id="rId543" Type="http://schemas.openxmlformats.org/officeDocument/2006/relationships/hyperlink" Target="https://www.youtube.com/watch?v=CweQfKk9JwI&amp;t=38s" TargetMode="External"/><Relationship Id="rId182" Type="http://schemas.openxmlformats.org/officeDocument/2006/relationships/hyperlink" Target="https://www.youtube.com/watch?v=O4lA0_kdFtc&amp;feature=youtu.be" TargetMode="External"/><Relationship Id="rId403" Type="http://schemas.openxmlformats.org/officeDocument/2006/relationships/hyperlink" Target="https://www.youtube.com/watch?v=A5Dvwofkv8c" TargetMode="External"/><Relationship Id="rId750" Type="http://schemas.openxmlformats.org/officeDocument/2006/relationships/hyperlink" Target="https://www.youtube.com/watch?v=c6iE8wyVwuQ&amp;t=553s" TargetMode="External"/><Relationship Id="rId848" Type="http://schemas.openxmlformats.org/officeDocument/2006/relationships/hyperlink" Target="https://www.youtube.com/watch?v=oz_E5WLXTgY" TargetMode="External"/><Relationship Id="rId487" Type="http://schemas.openxmlformats.org/officeDocument/2006/relationships/hyperlink" Target="https://www.youtube.com/watch?v=gPeFW5vQkK4" TargetMode="External"/><Relationship Id="rId610" Type="http://schemas.openxmlformats.org/officeDocument/2006/relationships/hyperlink" Target="https://www.youtube.com/watch?v=Df4JhTuHlVk&amp;feature=youtu.be" TargetMode="External"/><Relationship Id="rId694" Type="http://schemas.openxmlformats.org/officeDocument/2006/relationships/hyperlink" Target="https://youtu.be/JQuKb7cVSuo?t=110" TargetMode="External"/><Relationship Id="rId708" Type="http://schemas.openxmlformats.org/officeDocument/2006/relationships/hyperlink" Target="https://www.youtube.com/watch?v=pDT4MqnUXF0&amp;feature=youtu.be" TargetMode="External"/><Relationship Id="rId347" Type="http://schemas.openxmlformats.org/officeDocument/2006/relationships/hyperlink" Target="https://www.youtube.com/watch?v=w6KRytcJitQ" TargetMode="External"/><Relationship Id="rId44" Type="http://schemas.openxmlformats.org/officeDocument/2006/relationships/hyperlink" Target="https://www.youtube.com/watch?v=9jJ1324VQxk&amp;t=370s" TargetMode="External"/><Relationship Id="rId554" Type="http://schemas.openxmlformats.org/officeDocument/2006/relationships/hyperlink" Target="https://www.youtube.com/watch?v=raZC0QwQZqI" TargetMode="External"/><Relationship Id="rId761" Type="http://schemas.openxmlformats.org/officeDocument/2006/relationships/hyperlink" Target="https://www.youtube.com/watch?v=bJ1KKV6AVkw" TargetMode="External"/><Relationship Id="rId859" Type="http://schemas.openxmlformats.org/officeDocument/2006/relationships/hyperlink" Target="https://www.youtube.com/watch?v=pSdDK2_zu-U&amp;t=83s" TargetMode="External"/><Relationship Id="rId193" Type="http://schemas.openxmlformats.org/officeDocument/2006/relationships/hyperlink" Target="https://www.youtube.com/watch?v=AWOPns2xlkM&amp;t=272s" TargetMode="External"/><Relationship Id="rId207" Type="http://schemas.openxmlformats.org/officeDocument/2006/relationships/hyperlink" Target="https://www.youtube.com/watch?v=Bqu7QpJoTaE&amp;feature=youtu.be" TargetMode="External"/><Relationship Id="rId414" Type="http://schemas.openxmlformats.org/officeDocument/2006/relationships/hyperlink" Target="https://www.youtube.com/watch?v=4CHnWWwFeeI" TargetMode="External"/><Relationship Id="rId498" Type="http://schemas.openxmlformats.org/officeDocument/2006/relationships/hyperlink" Target="https://www.youtube.com/watch?v=NTyGwWrBFO8&amp;feature=youtu.be" TargetMode="External"/><Relationship Id="rId621" Type="http://schemas.openxmlformats.org/officeDocument/2006/relationships/hyperlink" Target="https://www.youtube.com/watch?v=L7pvGDmTRm4&amp;t=2s" TargetMode="External"/><Relationship Id="rId260" Type="http://schemas.openxmlformats.org/officeDocument/2006/relationships/hyperlink" Target="https://www.youtube.com/watch?v=hmRgAosNVHA&amp;t=627s" TargetMode="External"/><Relationship Id="rId719" Type="http://schemas.openxmlformats.org/officeDocument/2006/relationships/hyperlink" Target="https://youtu.be/c0NQrDDf0kc?t=17" TargetMode="External"/><Relationship Id="rId55" Type="http://schemas.openxmlformats.org/officeDocument/2006/relationships/hyperlink" Target="https://www.youtube.com/watch?v=IdwR58QmCo8" TargetMode="External"/><Relationship Id="rId120" Type="http://schemas.openxmlformats.org/officeDocument/2006/relationships/hyperlink" Target="https://www.youtube.com/watch?v=KJGBg_IXWfQ&amp;feature=youtu.be" TargetMode="External"/><Relationship Id="rId358" Type="http://schemas.openxmlformats.org/officeDocument/2006/relationships/hyperlink" Target="https://www.youtube.com/watch?v=zRZrEv4NAZA" TargetMode="External"/><Relationship Id="rId565" Type="http://schemas.openxmlformats.org/officeDocument/2006/relationships/hyperlink" Target="https://youtu.be/yQQIS5Io1ss" TargetMode="External"/><Relationship Id="rId772" Type="http://schemas.openxmlformats.org/officeDocument/2006/relationships/hyperlink" Target="https://www.youtube.com/channel/UCClgnrIfArlWVWvaPc7KF7w" TargetMode="External"/><Relationship Id="rId218" Type="http://schemas.openxmlformats.org/officeDocument/2006/relationships/hyperlink" Target="https://www.youtube.com/watch?v=INmQtlCmcS4&amp;t=570s" TargetMode="External"/><Relationship Id="rId425" Type="http://schemas.openxmlformats.org/officeDocument/2006/relationships/hyperlink" Target="https://www.youtube.com/watch?v=YkP-f_Nyf04&amp;feature=youtu.be" TargetMode="External"/><Relationship Id="rId632" Type="http://schemas.openxmlformats.org/officeDocument/2006/relationships/hyperlink" Target="https://www.youtube.com/watch?v=VF2bZH199Fk" TargetMode="External"/><Relationship Id="rId271" Type="http://schemas.openxmlformats.org/officeDocument/2006/relationships/hyperlink" Target="https://www.youtube.com/watch?v=uPP8ixi_71w" TargetMode="External"/><Relationship Id="rId66" Type="http://schemas.openxmlformats.org/officeDocument/2006/relationships/hyperlink" Target="https://www.youtube.com/watch?v=SrqDl2XgDPA" TargetMode="External"/><Relationship Id="rId131" Type="http://schemas.openxmlformats.org/officeDocument/2006/relationships/hyperlink" Target="https://www.youtube.com/watch?v=q6eWAT_2vk4&amp;feature=youtu.be" TargetMode="External"/><Relationship Id="rId369" Type="http://schemas.openxmlformats.org/officeDocument/2006/relationships/hyperlink" Target="https://www.youtube.com/watch?v=4g3eqkFFJro&amp;feature=youtu.be&amp;t=184" TargetMode="External"/><Relationship Id="rId576" Type="http://schemas.openxmlformats.org/officeDocument/2006/relationships/hyperlink" Target="https://www.youtube.com/watch?v=uRDqwAhnx3Q" TargetMode="External"/><Relationship Id="rId783" Type="http://schemas.openxmlformats.org/officeDocument/2006/relationships/hyperlink" Target="https://www.youtube.com/channel/UCt3haGMA7tbGy-ijdwSnVvA" TargetMode="External"/><Relationship Id="rId229" Type="http://schemas.openxmlformats.org/officeDocument/2006/relationships/hyperlink" Target="https://www.youtube.com/watch?v=Jgl0CS7Yj7w" TargetMode="External"/><Relationship Id="rId436" Type="http://schemas.openxmlformats.org/officeDocument/2006/relationships/hyperlink" Target="https://www.youtube.com/watch?v=VxhvT99TD1o&amp;feature=youtu.be&amp;t=158" TargetMode="External"/><Relationship Id="rId643" Type="http://schemas.openxmlformats.org/officeDocument/2006/relationships/hyperlink" Target="https://www.youtube.com/c/VenoRu/videos" TargetMode="External"/><Relationship Id="rId850" Type="http://schemas.openxmlformats.org/officeDocument/2006/relationships/hyperlink" Target="https://www.youtube.com/watch?v=cyH-bG68tOI" TargetMode="External"/><Relationship Id="rId77" Type="http://schemas.openxmlformats.org/officeDocument/2006/relationships/hyperlink" Target="https://www.youtube.com/watch?v=9v-09FSc2gA&amp;feature=youtu.be" TargetMode="External"/><Relationship Id="rId282" Type="http://schemas.openxmlformats.org/officeDocument/2006/relationships/hyperlink" Target="https://www.youtube.com/watch?v=FA3s4Pw2xhY&amp;t=14s" TargetMode="External"/><Relationship Id="rId503" Type="http://schemas.openxmlformats.org/officeDocument/2006/relationships/hyperlink" Target="https://www.youtube.com/watch?v=ugefega3AyE" TargetMode="External"/><Relationship Id="rId587" Type="http://schemas.openxmlformats.org/officeDocument/2006/relationships/hyperlink" Target="https://www.youtube.com/watch?v=PBaQvyhiOPM" TargetMode="External"/><Relationship Id="rId710" Type="http://schemas.openxmlformats.org/officeDocument/2006/relationships/hyperlink" Target="https://www.youtube.com/c/KOSMOONE/videos" TargetMode="External"/><Relationship Id="rId808" Type="http://schemas.openxmlformats.org/officeDocument/2006/relationships/hyperlink" Target="https://www.youtube.com/channel/UChcuP_3gqyNiYZeOFDNK-aw/videos" TargetMode="External"/><Relationship Id="rId8" Type="http://schemas.openxmlformats.org/officeDocument/2006/relationships/hyperlink" Target="https://www.youtube.com/watch?v=87_3zcv8q5I&amp;feature=youtu.be" TargetMode="External"/><Relationship Id="rId142" Type="http://schemas.openxmlformats.org/officeDocument/2006/relationships/hyperlink" Target="https://www.youtube.com/watch?v=F7REX1GAsFM" TargetMode="External"/><Relationship Id="rId447" Type="http://schemas.openxmlformats.org/officeDocument/2006/relationships/hyperlink" Target="https://www.youtube.com/watch?v=NE2EVZr0bDU&amp;feature=youtu.be" TargetMode="External"/><Relationship Id="rId794" Type="http://schemas.openxmlformats.org/officeDocument/2006/relationships/hyperlink" Target="https://youtu.be/OUm9qt6pisg?t=234" TargetMode="External"/><Relationship Id="rId654" Type="http://schemas.openxmlformats.org/officeDocument/2006/relationships/hyperlink" Target="https://www.youtube.com/watch?v=27k7BKvqE3g" TargetMode="External"/><Relationship Id="rId861" Type="http://schemas.openxmlformats.org/officeDocument/2006/relationships/hyperlink" Target="https://www.youtube.com/watch?v=3wWhkSnxdd4" TargetMode="External"/><Relationship Id="rId293" Type="http://schemas.openxmlformats.org/officeDocument/2006/relationships/hyperlink" Target="https://www.youtube.com/watch?v=abnqH743JJc" TargetMode="External"/><Relationship Id="rId307" Type="http://schemas.openxmlformats.org/officeDocument/2006/relationships/hyperlink" Target="https://www.youtube.com/watch?v=q8ojg-NqACE&amp;t=60s" TargetMode="External"/><Relationship Id="rId514" Type="http://schemas.openxmlformats.org/officeDocument/2006/relationships/hyperlink" Target="https://www.youtube.com/watch?v=zTxjM0A8Zb8" TargetMode="External"/><Relationship Id="rId721" Type="http://schemas.openxmlformats.org/officeDocument/2006/relationships/hyperlink" Target="https://vk.com/tnull" TargetMode="External"/><Relationship Id="rId88" Type="http://schemas.openxmlformats.org/officeDocument/2006/relationships/hyperlink" Target="https://www.youtube.com/watch?v=YIpoGIMwQ6g&amp;feature=youtu.be" TargetMode="External"/><Relationship Id="rId153" Type="http://schemas.openxmlformats.org/officeDocument/2006/relationships/hyperlink" Target="https://www.youtube.com/watch?v=uboX2Fud1-4" TargetMode="External"/><Relationship Id="rId360" Type="http://schemas.openxmlformats.org/officeDocument/2006/relationships/hyperlink" Target="https://www.youtube.com/watch?v=cnJ2GKQN-28&amp;feature=youtu.be" TargetMode="External"/><Relationship Id="rId598" Type="http://schemas.openxmlformats.org/officeDocument/2006/relationships/hyperlink" Target="https://www.youtube.com/watch?v=PZx9tKprL-M&amp;ab_channel=ArkadiyGershman" TargetMode="External"/><Relationship Id="rId819" Type="http://schemas.openxmlformats.org/officeDocument/2006/relationships/hyperlink" Target="https://www.youtube.com/watch?v=koC--T-QA2M" TargetMode="External"/><Relationship Id="rId220" Type="http://schemas.openxmlformats.org/officeDocument/2006/relationships/hyperlink" Target="https://www.youtube.com/watch?v=vwCSidkXd_4&amp;feature=youtu.be" TargetMode="External"/><Relationship Id="rId458" Type="http://schemas.openxmlformats.org/officeDocument/2006/relationships/hyperlink" Target="https://www.youtube.com/watch?v=IQHFipNx2WI" TargetMode="External"/><Relationship Id="rId665" Type="http://schemas.openxmlformats.org/officeDocument/2006/relationships/hyperlink" Target="https://youtu.be/k9VnvEl-QS0?t=3" TargetMode="External"/><Relationship Id="rId872" Type="http://schemas.openxmlformats.org/officeDocument/2006/relationships/hyperlink" Target="https://www.youtube.com/watch?v=0jM11QrEAfY&amp;t=65s" TargetMode="External"/></Relationships>
</file>

<file path=xl/worksheets/_rels/sheet3.xml.rels><?xml version="1.0" encoding="UTF-8" standalone="yes"?>
<Relationships xmlns="http://schemas.openxmlformats.org/package/2006/relationships"><Relationship Id="rId117" Type="http://schemas.openxmlformats.org/officeDocument/2006/relationships/hyperlink" Target="https://www.youtube.com/watch?v=O4lA0_kdFtc" TargetMode="External"/><Relationship Id="rId21" Type="http://schemas.openxmlformats.org/officeDocument/2006/relationships/hyperlink" Target="https://www.youtube.com/watch?v=oumSjhs--o4" TargetMode="External"/><Relationship Id="rId324" Type="http://schemas.openxmlformats.org/officeDocument/2006/relationships/hyperlink" Target="https://www.youtube.com/watch?v=LVCiMaAt6D4" TargetMode="External"/><Relationship Id="rId531" Type="http://schemas.openxmlformats.org/officeDocument/2006/relationships/hyperlink" Target="https://www.youtube.com/watch?v=Fy5XkuTjoU4" TargetMode="External"/><Relationship Id="rId170" Type="http://schemas.openxmlformats.org/officeDocument/2006/relationships/hyperlink" Target="https://www.youtube.com/watch?v=k3iiLKbqjaw" TargetMode="External"/><Relationship Id="rId268" Type="http://schemas.openxmlformats.org/officeDocument/2006/relationships/hyperlink" Target="https://www.youtube.com/watch?v=83S46KhFKOw" TargetMode="External"/><Relationship Id="rId475" Type="http://schemas.openxmlformats.org/officeDocument/2006/relationships/hyperlink" Target="https://www.youtube.com/watch?v=hjjw3WbsyZc" TargetMode="External"/><Relationship Id="rId32" Type="http://schemas.openxmlformats.org/officeDocument/2006/relationships/hyperlink" Target="https://www.youtube.com/watch?v=cuNQgsLAWXw" TargetMode="External"/><Relationship Id="rId128" Type="http://schemas.openxmlformats.org/officeDocument/2006/relationships/hyperlink" Target="https://www.youtube.com/watch?v=WLYzH1HTznc" TargetMode="External"/><Relationship Id="rId335" Type="http://schemas.openxmlformats.org/officeDocument/2006/relationships/hyperlink" Target="https://www.youtube.com/watch?v=CWDc3gOO4wU" TargetMode="External"/><Relationship Id="rId542" Type="http://schemas.openxmlformats.org/officeDocument/2006/relationships/hyperlink" Target="https://www.youtube.com/watch?v=cjsvYCUtq8k" TargetMode="External"/><Relationship Id="rId181" Type="http://schemas.openxmlformats.org/officeDocument/2006/relationships/hyperlink" Target="https://www.youtube.com/watch?v=LwriQDZtQno" TargetMode="External"/><Relationship Id="rId402" Type="http://schemas.openxmlformats.org/officeDocument/2006/relationships/hyperlink" Target="https://www.youtube.com/watch?v=ah37LJk9zRE" TargetMode="External"/><Relationship Id="rId279" Type="http://schemas.openxmlformats.org/officeDocument/2006/relationships/hyperlink" Target="https://www.youtube.com/watch?v=P52eZUr77lE" TargetMode="External"/><Relationship Id="rId486" Type="http://schemas.openxmlformats.org/officeDocument/2006/relationships/hyperlink" Target="https://www.youtube.com/watch?v=yw1WxuT3lM8" TargetMode="External"/><Relationship Id="rId43" Type="http://schemas.openxmlformats.org/officeDocument/2006/relationships/hyperlink" Target="https://www.youtube.com/watch?v=d5MjrunclX8" TargetMode="External"/><Relationship Id="rId139" Type="http://schemas.openxmlformats.org/officeDocument/2006/relationships/hyperlink" Target="https://www.youtube.com/watch?v=oCqCs82_UL4" TargetMode="External"/><Relationship Id="rId346" Type="http://schemas.openxmlformats.org/officeDocument/2006/relationships/hyperlink" Target="https://www.youtube.com/watch?v=eNtyO8SgvZM" TargetMode="External"/><Relationship Id="rId553" Type="http://schemas.openxmlformats.org/officeDocument/2006/relationships/hyperlink" Target="https://www.youtube.com/watch?v=v75KLBHL5mQ" TargetMode="External"/><Relationship Id="rId192" Type="http://schemas.openxmlformats.org/officeDocument/2006/relationships/hyperlink" Target="https://www.youtube.com/watch?v=7rIrfYG8H2c" TargetMode="External"/><Relationship Id="rId206" Type="http://schemas.openxmlformats.org/officeDocument/2006/relationships/hyperlink" Target="https://www.youtube.com/watch?v=W3fdXVMlRXw" TargetMode="External"/><Relationship Id="rId413" Type="http://schemas.openxmlformats.org/officeDocument/2006/relationships/hyperlink" Target="https://www.youtube.com/watch?v=f1d7_6C3htI" TargetMode="External"/><Relationship Id="rId497" Type="http://schemas.openxmlformats.org/officeDocument/2006/relationships/hyperlink" Target="https://www.youtube.com/watch?v=E3ROM9sXTt8" TargetMode="External"/><Relationship Id="rId357" Type="http://schemas.openxmlformats.org/officeDocument/2006/relationships/hyperlink" Target="https://www.youtube.com/watch?v=KwQh0rr6RyU" TargetMode="External"/><Relationship Id="rId54" Type="http://schemas.openxmlformats.org/officeDocument/2006/relationships/hyperlink" Target="https://www.youtube.com/watch?v=byK14PnYHVU" TargetMode="External"/><Relationship Id="rId217" Type="http://schemas.openxmlformats.org/officeDocument/2006/relationships/hyperlink" Target="https://www.youtube.com/watch?v=Ste65Prxang" TargetMode="External"/><Relationship Id="rId564" Type="http://schemas.openxmlformats.org/officeDocument/2006/relationships/hyperlink" Target="https://www.youtube.com/watch?v=Z87ADITs3sk" TargetMode="External"/><Relationship Id="rId424" Type="http://schemas.openxmlformats.org/officeDocument/2006/relationships/hyperlink" Target="https://www.youtube.com/watch?v=TEJepsNr-es" TargetMode="External"/><Relationship Id="rId270" Type="http://schemas.openxmlformats.org/officeDocument/2006/relationships/hyperlink" Target="https://www.youtube.com/watch?v=bKfsRXfhvIc" TargetMode="External"/><Relationship Id="rId65" Type="http://schemas.openxmlformats.org/officeDocument/2006/relationships/hyperlink" Target="https://www.youtube.com/watch?v=XUeQp5VcPAU" TargetMode="External"/><Relationship Id="rId130" Type="http://schemas.openxmlformats.org/officeDocument/2006/relationships/hyperlink" Target="https://www.youtube.com/watch?v=SWG-KKhWdNg" TargetMode="External"/><Relationship Id="rId368" Type="http://schemas.openxmlformats.org/officeDocument/2006/relationships/hyperlink" Target="https://www.youtube.com/watch?v=UiPslCrnfz4" TargetMode="External"/><Relationship Id="rId575" Type="http://schemas.openxmlformats.org/officeDocument/2006/relationships/hyperlink" Target="https://www.youtube.com/watch?v=KAGwqu4yLWI" TargetMode="External"/><Relationship Id="rId228" Type="http://schemas.openxmlformats.org/officeDocument/2006/relationships/hyperlink" Target="https://www.youtube.com/watch?v=A5Dvwofkv8c" TargetMode="External"/><Relationship Id="rId435" Type="http://schemas.openxmlformats.org/officeDocument/2006/relationships/hyperlink" Target="https://www.youtube.com/watch?v=QnLc5vuGh0M" TargetMode="External"/><Relationship Id="rId281" Type="http://schemas.openxmlformats.org/officeDocument/2006/relationships/hyperlink" Target="https://www.youtube.com/watch?v=ntAv9QOpj-E" TargetMode="External"/><Relationship Id="rId502" Type="http://schemas.openxmlformats.org/officeDocument/2006/relationships/hyperlink" Target="https://www.youtube.com/watch?v=8oDU_n3pFj8" TargetMode="External"/><Relationship Id="rId76" Type="http://schemas.openxmlformats.org/officeDocument/2006/relationships/hyperlink" Target="https://www.youtube.com/watch?v=KJGBg_IXWfQ" TargetMode="External"/><Relationship Id="rId141" Type="http://schemas.openxmlformats.org/officeDocument/2006/relationships/hyperlink" Target="https://www.youtube.com/watch?v=rsVskm_G3gM" TargetMode="External"/><Relationship Id="rId379" Type="http://schemas.openxmlformats.org/officeDocument/2006/relationships/hyperlink" Target="https://www.youtube.com/watch?v=N_NkW7Qt3Q8" TargetMode="External"/><Relationship Id="rId586" Type="http://schemas.openxmlformats.org/officeDocument/2006/relationships/hyperlink" Target="https://www.youtube.com/watch?v=ZoyxwCVbLUI" TargetMode="External"/><Relationship Id="rId7" Type="http://schemas.openxmlformats.org/officeDocument/2006/relationships/hyperlink" Target="https://www.youtube.com/watch?v=bvd_rwmUISU" TargetMode="External"/><Relationship Id="rId239" Type="http://schemas.openxmlformats.org/officeDocument/2006/relationships/hyperlink" Target="https://www.youtube.com/watch?v=XhW_BN69myE" TargetMode="External"/><Relationship Id="rId446" Type="http://schemas.openxmlformats.org/officeDocument/2006/relationships/hyperlink" Target="https://www.youtube.com/watch?v=5l00JrokG_g" TargetMode="External"/><Relationship Id="rId292" Type="http://schemas.openxmlformats.org/officeDocument/2006/relationships/hyperlink" Target="https://www.youtube.com/watch?v=GEX7DxBNTSg" TargetMode="External"/><Relationship Id="rId306" Type="http://schemas.openxmlformats.org/officeDocument/2006/relationships/hyperlink" Target="https://www.youtube.com/watch?v=lnQlrSPYGR8" TargetMode="External"/><Relationship Id="rId45" Type="http://schemas.openxmlformats.org/officeDocument/2006/relationships/hyperlink" Target="https://www.youtube.com/watch?v=XmCAGUo5k70" TargetMode="External"/><Relationship Id="rId87" Type="http://schemas.openxmlformats.org/officeDocument/2006/relationships/hyperlink" Target="https://www.youtube.com/watch?v=csduhUPef3M" TargetMode="External"/><Relationship Id="rId110" Type="http://schemas.openxmlformats.org/officeDocument/2006/relationships/hyperlink" Target="https://www.youtube.com/watch?v=hNHexCEMVVQ" TargetMode="External"/><Relationship Id="rId348" Type="http://schemas.openxmlformats.org/officeDocument/2006/relationships/hyperlink" Target="https://www.youtube.com/watch?v=PJ3QCllfkII" TargetMode="External"/><Relationship Id="rId513" Type="http://schemas.openxmlformats.org/officeDocument/2006/relationships/hyperlink" Target="https://www.youtube.com/watch?v=OUm9qt6pisg" TargetMode="External"/><Relationship Id="rId555" Type="http://schemas.openxmlformats.org/officeDocument/2006/relationships/hyperlink" Target="https://www.youtube.com/watch?v=oz_E5WLXTgY" TargetMode="External"/><Relationship Id="rId152" Type="http://schemas.openxmlformats.org/officeDocument/2006/relationships/hyperlink" Target="https://www.youtube.com/watch?v=9SSkMzdTiSw" TargetMode="External"/><Relationship Id="rId194" Type="http://schemas.openxmlformats.org/officeDocument/2006/relationships/hyperlink" Target="https://www.youtube.com/watch?v=ZjwYUtPETHQ" TargetMode="External"/><Relationship Id="rId208" Type="http://schemas.openxmlformats.org/officeDocument/2006/relationships/hyperlink" Target="https://www.youtube.com/watch?v=cnJ2GKQN-28" TargetMode="External"/><Relationship Id="rId415" Type="http://schemas.openxmlformats.org/officeDocument/2006/relationships/hyperlink" Target="https://www.youtube.com/watch?v=Jr1UIo6NZ5Q" TargetMode="External"/><Relationship Id="rId457" Type="http://schemas.openxmlformats.org/officeDocument/2006/relationships/hyperlink" Target="https://www.youtube.com/watch?v=p2sv3YtopAs" TargetMode="External"/><Relationship Id="rId261" Type="http://schemas.openxmlformats.org/officeDocument/2006/relationships/hyperlink" Target="https://www.youtube.com/watch?v=OnLLDn2CXzo" TargetMode="External"/><Relationship Id="rId499" Type="http://schemas.openxmlformats.org/officeDocument/2006/relationships/hyperlink" Target="https://www.youtube.com/watch?v=oMkSqsEzKSs" TargetMode="External"/><Relationship Id="rId14" Type="http://schemas.openxmlformats.org/officeDocument/2006/relationships/hyperlink" Target="https://www.youtube.com/watch?v=JUcCnulhHlQ" TargetMode="External"/><Relationship Id="rId56" Type="http://schemas.openxmlformats.org/officeDocument/2006/relationships/hyperlink" Target="https://www.youtube.com/watch?v=e2H7HrkfWh8" TargetMode="External"/><Relationship Id="rId317" Type="http://schemas.openxmlformats.org/officeDocument/2006/relationships/hyperlink" Target="https://www.youtube.com/watch?v=X6KT7GyQLU0" TargetMode="External"/><Relationship Id="rId359" Type="http://schemas.openxmlformats.org/officeDocument/2006/relationships/hyperlink" Target="https://www.youtube.com/watch?v=AG4vZTCNflI" TargetMode="External"/><Relationship Id="rId524" Type="http://schemas.openxmlformats.org/officeDocument/2006/relationships/hyperlink" Target="https://www.youtube.com/watch?v=GLysBKk89WM" TargetMode="External"/><Relationship Id="rId566" Type="http://schemas.openxmlformats.org/officeDocument/2006/relationships/hyperlink" Target="https://www.youtube.com/watch?v=fsAvXUa1N8k" TargetMode="External"/><Relationship Id="rId98" Type="http://schemas.openxmlformats.org/officeDocument/2006/relationships/hyperlink" Target="https://www.youtube.com/watch?v=YIpoGIMwQ6g" TargetMode="External"/><Relationship Id="rId121" Type="http://schemas.openxmlformats.org/officeDocument/2006/relationships/hyperlink" Target="https://www.youtube.com/watch?v=07vrpv8T0Hc" TargetMode="External"/><Relationship Id="rId163" Type="http://schemas.openxmlformats.org/officeDocument/2006/relationships/hyperlink" Target="https://www.youtube.com/watch?v=lFTSqQoSU8g" TargetMode="External"/><Relationship Id="rId219" Type="http://schemas.openxmlformats.org/officeDocument/2006/relationships/hyperlink" Target="https://www.youtube.com/watch?v=clhC9w2ha2s" TargetMode="External"/><Relationship Id="rId370" Type="http://schemas.openxmlformats.org/officeDocument/2006/relationships/hyperlink" Target="https://www.youtube.com/watch?v=2hFJnXrshLY" TargetMode="External"/><Relationship Id="rId426" Type="http://schemas.openxmlformats.org/officeDocument/2006/relationships/hyperlink" Target="https://www.youtube.com/watch?v=3o5w-0HzfR0" TargetMode="External"/><Relationship Id="rId230" Type="http://schemas.openxmlformats.org/officeDocument/2006/relationships/hyperlink" Target="https://www.youtube.com/watch?v=gaMTD093uEg" TargetMode="External"/><Relationship Id="rId468" Type="http://schemas.openxmlformats.org/officeDocument/2006/relationships/hyperlink" Target="https://www.youtube.com/watch?v=IPog1kPPZoM" TargetMode="External"/><Relationship Id="rId25" Type="http://schemas.openxmlformats.org/officeDocument/2006/relationships/hyperlink" Target="https://www.youtube.com/watch?v=72fz7quxfl0" TargetMode="External"/><Relationship Id="rId67" Type="http://schemas.openxmlformats.org/officeDocument/2006/relationships/hyperlink" Target="https://www.youtube.com/watch?v=_CuHxnIo_xo" TargetMode="External"/><Relationship Id="rId272" Type="http://schemas.openxmlformats.org/officeDocument/2006/relationships/hyperlink" Target="https://www.youtube.com/watch?v=cx6EyP5uzko" TargetMode="External"/><Relationship Id="rId328" Type="http://schemas.openxmlformats.org/officeDocument/2006/relationships/hyperlink" Target="https://www.youtube.com/watch?v=QW528oPrbJA" TargetMode="External"/><Relationship Id="rId535" Type="http://schemas.openxmlformats.org/officeDocument/2006/relationships/hyperlink" Target="https://www.youtube.com/watch?v=ybcXITY7f0o" TargetMode="External"/><Relationship Id="rId577" Type="http://schemas.openxmlformats.org/officeDocument/2006/relationships/hyperlink" Target="https://www.youtube.com/watch?v=w-stfAxYzKw" TargetMode="External"/><Relationship Id="rId132" Type="http://schemas.openxmlformats.org/officeDocument/2006/relationships/hyperlink" Target="https://www.youtube.com/watch?v=y9ZALT6uh_Q" TargetMode="External"/><Relationship Id="rId174" Type="http://schemas.openxmlformats.org/officeDocument/2006/relationships/hyperlink" Target="https://www.youtube.com/watch?v=PslP9UMd7OM" TargetMode="External"/><Relationship Id="rId381" Type="http://schemas.openxmlformats.org/officeDocument/2006/relationships/hyperlink" Target="https://www.youtube.com/watch?v=CeW9LfVivDY" TargetMode="External"/><Relationship Id="rId241" Type="http://schemas.openxmlformats.org/officeDocument/2006/relationships/hyperlink" Target="https://www.youtube.com/watch?v=tA0zR-PW0hE" TargetMode="External"/><Relationship Id="rId437" Type="http://schemas.openxmlformats.org/officeDocument/2006/relationships/hyperlink" Target="https://www.youtube.com/watch?v=RC6jpKrw6jE" TargetMode="External"/><Relationship Id="rId479" Type="http://schemas.openxmlformats.org/officeDocument/2006/relationships/hyperlink" Target="https://www.youtube.com/watch?v=85k5s6LBB2Y" TargetMode="External"/><Relationship Id="rId36" Type="http://schemas.openxmlformats.org/officeDocument/2006/relationships/hyperlink" Target="https://www.youtube.com/watch?v=_bxpW6iCCS0" TargetMode="External"/><Relationship Id="rId283" Type="http://schemas.openxmlformats.org/officeDocument/2006/relationships/hyperlink" Target="https://www.youtube.com/watch?v=pLNZtA2a4CM" TargetMode="External"/><Relationship Id="rId339" Type="http://schemas.openxmlformats.org/officeDocument/2006/relationships/hyperlink" Target="https://www.youtube.com/watch?v=XuhVNQLDUGU" TargetMode="External"/><Relationship Id="rId490" Type="http://schemas.openxmlformats.org/officeDocument/2006/relationships/hyperlink" Target="https://www.youtube.com/watch?v=hG1WS_Lq5zI" TargetMode="External"/><Relationship Id="rId504" Type="http://schemas.openxmlformats.org/officeDocument/2006/relationships/hyperlink" Target="https://www.youtube.com/watch?v=3JmN14TTdgg" TargetMode="External"/><Relationship Id="rId546" Type="http://schemas.openxmlformats.org/officeDocument/2006/relationships/hyperlink" Target="https://www.youtube.com/watch?v=jz0btfnwBZE" TargetMode="External"/><Relationship Id="rId78" Type="http://schemas.openxmlformats.org/officeDocument/2006/relationships/hyperlink" Target="https://www.youtube.com/watch?v=gtNmuTuwCbU" TargetMode="External"/><Relationship Id="rId101" Type="http://schemas.openxmlformats.org/officeDocument/2006/relationships/hyperlink" Target="https://www.youtube.com/watch?v=nMGyF8wzR1Q" TargetMode="External"/><Relationship Id="rId143" Type="http://schemas.openxmlformats.org/officeDocument/2006/relationships/hyperlink" Target="https://www.youtube.com/watch?v=Guf1Src3h8I" TargetMode="External"/><Relationship Id="rId185" Type="http://schemas.openxmlformats.org/officeDocument/2006/relationships/hyperlink" Target="https://www.youtube.com/watch?v=hn54j74WeKA" TargetMode="External"/><Relationship Id="rId350" Type="http://schemas.openxmlformats.org/officeDocument/2006/relationships/hyperlink" Target="https://www.youtube.com/watch?v=yQQIS5Io1ss" TargetMode="External"/><Relationship Id="rId406" Type="http://schemas.openxmlformats.org/officeDocument/2006/relationships/hyperlink" Target="https://www.youtube.com/watch?v=0jCpomuxE08" TargetMode="External"/><Relationship Id="rId588" Type="http://schemas.openxmlformats.org/officeDocument/2006/relationships/hyperlink" Target="https://www.youtube.com/watch?v=xfn5jg0_8Q0" TargetMode="External"/><Relationship Id="rId9" Type="http://schemas.openxmlformats.org/officeDocument/2006/relationships/hyperlink" Target="https://www.youtube.com/watch?v=o7h1-6U1u1g" TargetMode="External"/><Relationship Id="rId210" Type="http://schemas.openxmlformats.org/officeDocument/2006/relationships/hyperlink" Target="https://www.youtube.com/watch?v=rwdsP0QnTiQ" TargetMode="External"/><Relationship Id="rId392" Type="http://schemas.openxmlformats.org/officeDocument/2006/relationships/hyperlink" Target="https://www.youtube.com/watch?v=ZSnpZ6eouZM" TargetMode="External"/><Relationship Id="rId448" Type="http://schemas.openxmlformats.org/officeDocument/2006/relationships/hyperlink" Target="https://www.youtube.com/watch?v=PdyRy5it6xs" TargetMode="External"/><Relationship Id="rId252" Type="http://schemas.openxmlformats.org/officeDocument/2006/relationships/hyperlink" Target="https://www.youtube.com/watch?v=C3e_vrvsEhA" TargetMode="External"/><Relationship Id="rId294" Type="http://schemas.openxmlformats.org/officeDocument/2006/relationships/hyperlink" Target="https://www.youtube.com/watch?v=FsAh6XusWs8" TargetMode="External"/><Relationship Id="rId308" Type="http://schemas.openxmlformats.org/officeDocument/2006/relationships/hyperlink" Target="https://www.youtube.com/watch?v=Pq2WiAyEHh0" TargetMode="External"/><Relationship Id="rId515" Type="http://schemas.openxmlformats.org/officeDocument/2006/relationships/hyperlink" Target="https://www.youtube.com/watch?v=ijrfh4qQmpY" TargetMode="External"/><Relationship Id="rId47" Type="http://schemas.openxmlformats.org/officeDocument/2006/relationships/hyperlink" Target="https://www.youtube.com/watch?v=IvEMY7wvzBE" TargetMode="External"/><Relationship Id="rId89" Type="http://schemas.openxmlformats.org/officeDocument/2006/relationships/hyperlink" Target="https://www.youtube.com/watch?v=uboX2Fud1-4" TargetMode="External"/><Relationship Id="rId112" Type="http://schemas.openxmlformats.org/officeDocument/2006/relationships/hyperlink" Target="https://www.youtube.com/watch?v=FA3s4Pw2xhY" TargetMode="External"/><Relationship Id="rId154" Type="http://schemas.openxmlformats.org/officeDocument/2006/relationships/hyperlink" Target="https://www.youtube.com/watch?v=3qcLDGCoM4Q" TargetMode="External"/><Relationship Id="rId361" Type="http://schemas.openxmlformats.org/officeDocument/2006/relationships/hyperlink" Target="https://www.youtube.com/watch?v=g-Pe6nk0m3E" TargetMode="External"/><Relationship Id="rId557" Type="http://schemas.openxmlformats.org/officeDocument/2006/relationships/hyperlink" Target="https://www.youtube.com/watch?v=5RgTAlxduxI" TargetMode="External"/><Relationship Id="rId196" Type="http://schemas.openxmlformats.org/officeDocument/2006/relationships/hyperlink" Target="https://www.youtube.com/watch?v=PImFoHQ7KoI" TargetMode="External"/><Relationship Id="rId417" Type="http://schemas.openxmlformats.org/officeDocument/2006/relationships/hyperlink" Target="https://www.youtube.com/watch?v=HDmeJA12hfs" TargetMode="External"/><Relationship Id="rId459" Type="http://schemas.openxmlformats.org/officeDocument/2006/relationships/hyperlink" Target="https://www.youtube.com/watch?v=jXwIG24rwNc" TargetMode="External"/><Relationship Id="rId16" Type="http://schemas.openxmlformats.org/officeDocument/2006/relationships/hyperlink" Target="https://www.youtube.com/watch?v=3oZsjfpmwwI" TargetMode="External"/><Relationship Id="rId221" Type="http://schemas.openxmlformats.org/officeDocument/2006/relationships/hyperlink" Target="https://www.youtube.com/watch?v=UCiYCcocms0" TargetMode="External"/><Relationship Id="rId263" Type="http://schemas.openxmlformats.org/officeDocument/2006/relationships/hyperlink" Target="https://www.youtube.com/watch?v=IQHFipNx2WI" TargetMode="External"/><Relationship Id="rId319" Type="http://schemas.openxmlformats.org/officeDocument/2006/relationships/hyperlink" Target="https://www.youtube.com/watch?v=-SlId4gg1fo" TargetMode="External"/><Relationship Id="rId470" Type="http://schemas.openxmlformats.org/officeDocument/2006/relationships/hyperlink" Target="https://www.youtube.com/watch?v=6D2I-WdTWp0" TargetMode="External"/><Relationship Id="rId526" Type="http://schemas.openxmlformats.org/officeDocument/2006/relationships/hyperlink" Target="https://www.youtube.com/watch?v=zlkdP70-6Ig" TargetMode="External"/><Relationship Id="rId58" Type="http://schemas.openxmlformats.org/officeDocument/2006/relationships/hyperlink" Target="https://www.youtube.com/watch?v=OenBjoRipN4" TargetMode="External"/><Relationship Id="rId123" Type="http://schemas.openxmlformats.org/officeDocument/2006/relationships/hyperlink" Target="https://www.youtube.com/watch?v=B5NFeQfHweg" TargetMode="External"/><Relationship Id="rId330" Type="http://schemas.openxmlformats.org/officeDocument/2006/relationships/hyperlink" Target="https://www.youtube.com/watch?v=GAEdWqST3X8" TargetMode="External"/><Relationship Id="rId568" Type="http://schemas.openxmlformats.org/officeDocument/2006/relationships/hyperlink" Target="https://www.youtube.com/watch?v=GsY43T43WhQ" TargetMode="External"/><Relationship Id="rId165" Type="http://schemas.openxmlformats.org/officeDocument/2006/relationships/hyperlink" Target="https://www.youtube.com/watch?v=ASd5QsE46nk" TargetMode="External"/><Relationship Id="rId372" Type="http://schemas.openxmlformats.org/officeDocument/2006/relationships/hyperlink" Target="https://www.youtube.com/watch?v=EBOcqomwPXc" TargetMode="External"/><Relationship Id="rId428" Type="http://schemas.openxmlformats.org/officeDocument/2006/relationships/hyperlink" Target="https://www.youtube.com/watch?v=eFQTvdcAX14" TargetMode="External"/><Relationship Id="rId232" Type="http://schemas.openxmlformats.org/officeDocument/2006/relationships/hyperlink" Target="https://www.youtube.com/watch?v=v8whTPu774k" TargetMode="External"/><Relationship Id="rId274" Type="http://schemas.openxmlformats.org/officeDocument/2006/relationships/hyperlink" Target="https://www.youtube.com/watch?v=IP2P1YsH8DA" TargetMode="External"/><Relationship Id="rId481" Type="http://schemas.openxmlformats.org/officeDocument/2006/relationships/hyperlink" Target="https://www.youtube.com/watch?v=c6iE8wyVwuQ" TargetMode="External"/><Relationship Id="rId27" Type="http://schemas.openxmlformats.org/officeDocument/2006/relationships/hyperlink" Target="https://www.youtube.com/watch?v=wdRtokKED7A" TargetMode="External"/><Relationship Id="rId69" Type="http://schemas.openxmlformats.org/officeDocument/2006/relationships/hyperlink" Target="https://www.youtube.com/watch?v=F3qimrMRhp4" TargetMode="External"/><Relationship Id="rId134" Type="http://schemas.openxmlformats.org/officeDocument/2006/relationships/hyperlink" Target="https://www.youtube.com/watch?v=4DIX4qFdzug" TargetMode="External"/><Relationship Id="rId537" Type="http://schemas.openxmlformats.org/officeDocument/2006/relationships/hyperlink" Target="https://www.youtube.com/watch?v=OVEa0CM5u7Q" TargetMode="External"/><Relationship Id="rId579" Type="http://schemas.openxmlformats.org/officeDocument/2006/relationships/hyperlink" Target="https://www.youtube.com/watch?v=JaBWCNgILgA" TargetMode="External"/><Relationship Id="rId80" Type="http://schemas.openxmlformats.org/officeDocument/2006/relationships/hyperlink" Target="https://www.youtube.com/watch?v=jjn6MT79hLo" TargetMode="External"/><Relationship Id="rId176" Type="http://schemas.openxmlformats.org/officeDocument/2006/relationships/hyperlink" Target="https://www.youtube.com/watch?v=DvSM7IKF4AI" TargetMode="External"/><Relationship Id="rId341" Type="http://schemas.openxmlformats.org/officeDocument/2006/relationships/hyperlink" Target="https://www.youtube.com/watch?v=raZC0QwQZqI" TargetMode="External"/><Relationship Id="rId383" Type="http://schemas.openxmlformats.org/officeDocument/2006/relationships/hyperlink" Target="https://www.youtube.com/watch?v=Ws8AC3fQQw8" TargetMode="External"/><Relationship Id="rId439" Type="http://schemas.openxmlformats.org/officeDocument/2006/relationships/hyperlink" Target="https://www.youtube.com/watch?v=aBL1l1VhY4s" TargetMode="External"/><Relationship Id="rId590" Type="http://schemas.openxmlformats.org/officeDocument/2006/relationships/hyperlink" Target="https://www.youtube.com/watch?v=JJblj5OX9fA" TargetMode="External"/><Relationship Id="rId201" Type="http://schemas.openxmlformats.org/officeDocument/2006/relationships/hyperlink" Target="https://www.youtube.com/watch?v=bKuIQW1xRRw" TargetMode="External"/><Relationship Id="rId243" Type="http://schemas.openxmlformats.org/officeDocument/2006/relationships/hyperlink" Target="https://www.youtube.com/watch?v=YkP-f_Nyf04" TargetMode="External"/><Relationship Id="rId285" Type="http://schemas.openxmlformats.org/officeDocument/2006/relationships/hyperlink" Target="https://www.youtube.com/watch?v=XGadEQg88Ts" TargetMode="External"/><Relationship Id="rId450" Type="http://schemas.openxmlformats.org/officeDocument/2006/relationships/hyperlink" Target="https://www.youtube.com/watch?v=3gw4PKCk-jI" TargetMode="External"/><Relationship Id="rId506" Type="http://schemas.openxmlformats.org/officeDocument/2006/relationships/hyperlink" Target="https://www.youtube.com/watch?v=ao0UaVanv1Q" TargetMode="External"/><Relationship Id="rId38" Type="http://schemas.openxmlformats.org/officeDocument/2006/relationships/hyperlink" Target="https://www.youtube.com/watch?v=XFpDyXw-H9M" TargetMode="External"/><Relationship Id="rId103" Type="http://schemas.openxmlformats.org/officeDocument/2006/relationships/hyperlink" Target="https://www.youtube.com/watch?v=VZ_8oUEgsg0" TargetMode="External"/><Relationship Id="rId310" Type="http://schemas.openxmlformats.org/officeDocument/2006/relationships/hyperlink" Target="https://www.youtube.com/watch?v=zTxjM0A8Zb8" TargetMode="External"/><Relationship Id="rId492" Type="http://schemas.openxmlformats.org/officeDocument/2006/relationships/hyperlink" Target="https://www.youtube.com/watch?v=E9taD13-6n8" TargetMode="External"/><Relationship Id="rId548" Type="http://schemas.openxmlformats.org/officeDocument/2006/relationships/hyperlink" Target="https://www.youtube.com/watch?v=3s_2kVcKDCw" TargetMode="External"/><Relationship Id="rId91" Type="http://schemas.openxmlformats.org/officeDocument/2006/relationships/hyperlink" Target="https://www.youtube.com/watch?v=h_PB_Qzd59Y" TargetMode="External"/><Relationship Id="rId145" Type="http://schemas.openxmlformats.org/officeDocument/2006/relationships/hyperlink" Target="https://www.youtube.com/watch?v=EdeEX_DTl4Q" TargetMode="External"/><Relationship Id="rId187" Type="http://schemas.openxmlformats.org/officeDocument/2006/relationships/hyperlink" Target="https://www.youtube.com/watch?v=BhOUWzNSq3I" TargetMode="External"/><Relationship Id="rId352" Type="http://schemas.openxmlformats.org/officeDocument/2006/relationships/hyperlink" Target="https://www.youtube.com/watch?v=YZCtKu18dwc" TargetMode="External"/><Relationship Id="rId394" Type="http://schemas.openxmlformats.org/officeDocument/2006/relationships/hyperlink" Target="https://www.youtube.com/watch?v=-RxMU7SSwxU" TargetMode="External"/><Relationship Id="rId408" Type="http://schemas.openxmlformats.org/officeDocument/2006/relationships/hyperlink" Target="https://www.youtube.com/watch?v=YqyHz2a0URM" TargetMode="External"/><Relationship Id="rId212" Type="http://schemas.openxmlformats.org/officeDocument/2006/relationships/hyperlink" Target="https://www.youtube.com/watch?v=A8gK206VLo8" TargetMode="External"/><Relationship Id="rId254" Type="http://schemas.openxmlformats.org/officeDocument/2006/relationships/hyperlink" Target="https://www.youtube.com/watch?v=NE2EVZr0bDU" TargetMode="External"/><Relationship Id="rId49" Type="http://schemas.openxmlformats.org/officeDocument/2006/relationships/hyperlink" Target="https://www.youtube.com/watch?v=IdwR58QmCo8" TargetMode="External"/><Relationship Id="rId114" Type="http://schemas.openxmlformats.org/officeDocument/2006/relationships/hyperlink" Target="https://www.youtube.com/watch?v=JV3Ornkax8M" TargetMode="External"/><Relationship Id="rId296" Type="http://schemas.openxmlformats.org/officeDocument/2006/relationships/hyperlink" Target="https://www.youtube.com/watch?v=khZSmIm5XB4" TargetMode="External"/><Relationship Id="rId461" Type="http://schemas.openxmlformats.org/officeDocument/2006/relationships/hyperlink" Target="https://www.youtube.com/watch?v=OPNSN2Bh8Vs" TargetMode="External"/><Relationship Id="rId517" Type="http://schemas.openxmlformats.org/officeDocument/2006/relationships/hyperlink" Target="https://www.youtube.com/watch?v=mb2JxYopBts" TargetMode="External"/><Relationship Id="rId559" Type="http://schemas.openxmlformats.org/officeDocument/2006/relationships/hyperlink" Target="https://www.youtube.com/watch?v=ZZ50ccs0gkw" TargetMode="External"/><Relationship Id="rId60" Type="http://schemas.openxmlformats.org/officeDocument/2006/relationships/hyperlink" Target="https://www.youtube.com/watch?v=FEELIXtZ9AU" TargetMode="External"/><Relationship Id="rId156" Type="http://schemas.openxmlformats.org/officeDocument/2006/relationships/hyperlink" Target="https://www.youtube.com/watch?v=qRdJM4-3EHs" TargetMode="External"/><Relationship Id="rId198" Type="http://schemas.openxmlformats.org/officeDocument/2006/relationships/hyperlink" Target="https://www.youtube.com/watch?v=enRlWWHEoiU" TargetMode="External"/><Relationship Id="rId321" Type="http://schemas.openxmlformats.org/officeDocument/2006/relationships/hyperlink" Target="https://www.youtube.com/watch?v=1HTr23oVh-E" TargetMode="External"/><Relationship Id="rId363" Type="http://schemas.openxmlformats.org/officeDocument/2006/relationships/hyperlink" Target="https://www.youtube.com/watch?v=BRSkvdajNLk" TargetMode="External"/><Relationship Id="rId419" Type="http://schemas.openxmlformats.org/officeDocument/2006/relationships/hyperlink" Target="https://www.youtube.com/watch?v=O-ltTBc3P6s" TargetMode="External"/><Relationship Id="rId570" Type="http://schemas.openxmlformats.org/officeDocument/2006/relationships/hyperlink" Target="https://www.youtube.com/watch?v=_P26MTb3OKE" TargetMode="External"/><Relationship Id="rId223" Type="http://schemas.openxmlformats.org/officeDocument/2006/relationships/hyperlink" Target="https://www.youtube.com/watch?v=Bif0heIA3yI" TargetMode="External"/><Relationship Id="rId430" Type="http://schemas.openxmlformats.org/officeDocument/2006/relationships/hyperlink" Target="https://www.youtube.com/watch?v=ea-JrFNFb9E" TargetMode="External"/><Relationship Id="rId18" Type="http://schemas.openxmlformats.org/officeDocument/2006/relationships/hyperlink" Target="https://www.youtube.com/watch?v=648fVGzhgmU" TargetMode="External"/><Relationship Id="rId265" Type="http://schemas.openxmlformats.org/officeDocument/2006/relationships/hyperlink" Target="https://www.youtube.com/watch?v=BIU-xUKaESM" TargetMode="External"/><Relationship Id="rId472" Type="http://schemas.openxmlformats.org/officeDocument/2006/relationships/hyperlink" Target="https://www.youtube.com/watch?v=nL6zqDWrGig" TargetMode="External"/><Relationship Id="rId528" Type="http://schemas.openxmlformats.org/officeDocument/2006/relationships/hyperlink" Target="https://www.youtube.com/watch?v=WW-5HQQc7Rw" TargetMode="External"/><Relationship Id="rId125" Type="http://schemas.openxmlformats.org/officeDocument/2006/relationships/hyperlink" Target="https://www.youtube.com/watch?v=TjrmHV-I1go" TargetMode="External"/><Relationship Id="rId167" Type="http://schemas.openxmlformats.org/officeDocument/2006/relationships/hyperlink" Target="https://www.youtube.com/watch?v=jVdtKlHgmZ4" TargetMode="External"/><Relationship Id="rId332" Type="http://schemas.openxmlformats.org/officeDocument/2006/relationships/hyperlink" Target="https://www.youtube.com/watch?v=_ah_2qRg-nU" TargetMode="External"/><Relationship Id="rId374" Type="http://schemas.openxmlformats.org/officeDocument/2006/relationships/hyperlink" Target="https://www.youtube.com/watch?v=NCRHsQbuO98" TargetMode="External"/><Relationship Id="rId581" Type="http://schemas.openxmlformats.org/officeDocument/2006/relationships/hyperlink" Target="https://www.youtube.com/watch?v=XXZChBAAqPE" TargetMode="External"/><Relationship Id="rId71" Type="http://schemas.openxmlformats.org/officeDocument/2006/relationships/hyperlink" Target="https://www.youtube.com/watch?v=z8MhdLtELZs" TargetMode="External"/><Relationship Id="rId234" Type="http://schemas.openxmlformats.org/officeDocument/2006/relationships/hyperlink" Target="https://www.youtube.com/watch?v=4CHnWWwFeeI" TargetMode="External"/><Relationship Id="rId2" Type="http://schemas.openxmlformats.org/officeDocument/2006/relationships/hyperlink" Target="https://www.youtube.com/watch?v=fCmm8toLtkA" TargetMode="External"/><Relationship Id="rId29" Type="http://schemas.openxmlformats.org/officeDocument/2006/relationships/hyperlink" Target="https://www.youtube.com/watch?v=xxffR-bl4Zg" TargetMode="External"/><Relationship Id="rId276" Type="http://schemas.openxmlformats.org/officeDocument/2006/relationships/hyperlink" Target="https://www.youtube.com/watch?v=WlNSyj46Czg" TargetMode="External"/><Relationship Id="rId441" Type="http://schemas.openxmlformats.org/officeDocument/2006/relationships/hyperlink" Target="https://www.youtube.com/watch?v=kluYZfsV2-A" TargetMode="External"/><Relationship Id="rId483" Type="http://schemas.openxmlformats.org/officeDocument/2006/relationships/hyperlink" Target="https://www.youtube.com/watch?v=FCJQOHsI8mg" TargetMode="External"/><Relationship Id="rId539" Type="http://schemas.openxmlformats.org/officeDocument/2006/relationships/hyperlink" Target="https://www.youtube.com/watch?v=j5Md2HPay94" TargetMode="External"/><Relationship Id="rId40" Type="http://schemas.openxmlformats.org/officeDocument/2006/relationships/hyperlink" Target="https://www.youtube.com/watch?v=pAnETlsqoCM" TargetMode="External"/><Relationship Id="rId136" Type="http://schemas.openxmlformats.org/officeDocument/2006/relationships/hyperlink" Target="https://www.youtube.com/watch?v=VbBRH4dCl54" TargetMode="External"/><Relationship Id="rId178" Type="http://schemas.openxmlformats.org/officeDocument/2006/relationships/hyperlink" Target="https://www.youtube.com/watch?v=U2BzFK9bRdU" TargetMode="External"/><Relationship Id="rId301" Type="http://schemas.openxmlformats.org/officeDocument/2006/relationships/hyperlink" Target="https://www.youtube.com/watch?v=ugefega3AyE" TargetMode="External"/><Relationship Id="rId343" Type="http://schemas.openxmlformats.org/officeDocument/2006/relationships/hyperlink" Target="https://www.youtube.com/watch?v=84ZSSPQh72c" TargetMode="External"/><Relationship Id="rId550" Type="http://schemas.openxmlformats.org/officeDocument/2006/relationships/hyperlink" Target="https://www.youtube.com/watch?v=aQpBUhCRWh0" TargetMode="External"/><Relationship Id="rId82" Type="http://schemas.openxmlformats.org/officeDocument/2006/relationships/hyperlink" Target="https://www.youtube.com/watch?v=Fxm2BjTC-Cg" TargetMode="External"/><Relationship Id="rId203" Type="http://schemas.openxmlformats.org/officeDocument/2006/relationships/hyperlink" Target="https://www.youtube.com/watch?v=CWHl2_VGYlY" TargetMode="External"/><Relationship Id="rId385" Type="http://schemas.openxmlformats.org/officeDocument/2006/relationships/hyperlink" Target="https://www.youtube.com/watch?v=23lX47lV6lY" TargetMode="External"/><Relationship Id="rId245" Type="http://schemas.openxmlformats.org/officeDocument/2006/relationships/hyperlink" Target="https://www.youtube.com/watch?v=lmhRRgGKO9M" TargetMode="External"/><Relationship Id="rId287" Type="http://schemas.openxmlformats.org/officeDocument/2006/relationships/hyperlink" Target="https://www.youtube.com/watch?v=rjkno51bOsE" TargetMode="External"/><Relationship Id="rId410" Type="http://schemas.openxmlformats.org/officeDocument/2006/relationships/hyperlink" Target="https://www.youtube.com/watch?v=eqsg3Blzmdg" TargetMode="External"/><Relationship Id="rId452" Type="http://schemas.openxmlformats.org/officeDocument/2006/relationships/hyperlink" Target="https://www.youtube.com/watch?v=NETRrUO63O0" TargetMode="External"/><Relationship Id="rId494" Type="http://schemas.openxmlformats.org/officeDocument/2006/relationships/hyperlink" Target="https://www.youtube.com/watch?v=Tph2jlwfvC4" TargetMode="External"/><Relationship Id="rId508" Type="http://schemas.openxmlformats.org/officeDocument/2006/relationships/hyperlink" Target="https://www.youtube.com/watch?v=D-fymRtK5tQ" TargetMode="External"/><Relationship Id="rId105" Type="http://schemas.openxmlformats.org/officeDocument/2006/relationships/hyperlink" Target="https://www.youtube.com/watch?v=L_bz8oY5Nt8" TargetMode="External"/><Relationship Id="rId147" Type="http://schemas.openxmlformats.org/officeDocument/2006/relationships/hyperlink" Target="https://www.youtube.com/watch?v=AMpe4eChe2o" TargetMode="External"/><Relationship Id="rId312" Type="http://schemas.openxmlformats.org/officeDocument/2006/relationships/hyperlink" Target="https://www.youtube.com/watch?v=xcWlo-WjzrI" TargetMode="External"/><Relationship Id="rId354" Type="http://schemas.openxmlformats.org/officeDocument/2006/relationships/hyperlink" Target="https://www.youtube.com/watch?v=Hb3M636ANwI" TargetMode="External"/><Relationship Id="rId51" Type="http://schemas.openxmlformats.org/officeDocument/2006/relationships/hyperlink" Target="https://www.youtube.com/watch?v=TiT5LBuQY-0" TargetMode="External"/><Relationship Id="rId93" Type="http://schemas.openxmlformats.org/officeDocument/2006/relationships/hyperlink" Target="https://www.youtube.com/watch?v=cWivYoM-nqI" TargetMode="External"/><Relationship Id="rId189" Type="http://schemas.openxmlformats.org/officeDocument/2006/relationships/hyperlink" Target="https://www.youtube.com/watch?v=YdmKGnmr_Y0" TargetMode="External"/><Relationship Id="rId396" Type="http://schemas.openxmlformats.org/officeDocument/2006/relationships/hyperlink" Target="https://www.youtube.com/watch?v=8NX5Cujok_w" TargetMode="External"/><Relationship Id="rId561" Type="http://schemas.openxmlformats.org/officeDocument/2006/relationships/hyperlink" Target="https://www.youtube.com/watch?v=wG-DbNbMBkw" TargetMode="External"/><Relationship Id="rId214" Type="http://schemas.openxmlformats.org/officeDocument/2006/relationships/hyperlink" Target="https://www.youtube.com/watch?v=g61G8H6euLQ" TargetMode="External"/><Relationship Id="rId256" Type="http://schemas.openxmlformats.org/officeDocument/2006/relationships/hyperlink" Target="https://www.youtube.com/watch?v=MfNUY8FAZ8U" TargetMode="External"/><Relationship Id="rId298" Type="http://schemas.openxmlformats.org/officeDocument/2006/relationships/hyperlink" Target="https://www.youtube.com/watch?v=tfYaeaL9zRw" TargetMode="External"/><Relationship Id="rId421" Type="http://schemas.openxmlformats.org/officeDocument/2006/relationships/hyperlink" Target="https://www.youtube.com/watch?v=Io49BW7-1PA" TargetMode="External"/><Relationship Id="rId463" Type="http://schemas.openxmlformats.org/officeDocument/2006/relationships/hyperlink" Target="https://www.youtube.com/watch?v=mzxq44AkqGQ" TargetMode="External"/><Relationship Id="rId519" Type="http://schemas.openxmlformats.org/officeDocument/2006/relationships/hyperlink" Target="https://www.youtube.com/watch?v=qfUV-sjvUdE" TargetMode="External"/><Relationship Id="rId116" Type="http://schemas.openxmlformats.org/officeDocument/2006/relationships/hyperlink" Target="https://www.youtube.com/watch?v=vM2X66DVffw" TargetMode="External"/><Relationship Id="rId158" Type="http://schemas.openxmlformats.org/officeDocument/2006/relationships/hyperlink" Target="https://www.youtube.com/watch?v=5q6tIa54bZI" TargetMode="External"/><Relationship Id="rId323" Type="http://schemas.openxmlformats.org/officeDocument/2006/relationships/hyperlink" Target="https://www.youtube.com/watch?v=n2r0PivBi1k" TargetMode="External"/><Relationship Id="rId530" Type="http://schemas.openxmlformats.org/officeDocument/2006/relationships/hyperlink" Target="https://www.youtube.com/watch?v=YPG2M7uR48w" TargetMode="External"/><Relationship Id="rId20" Type="http://schemas.openxmlformats.org/officeDocument/2006/relationships/hyperlink" Target="https://www.youtube.com/watch?v=rs17iI4KBfQ" TargetMode="External"/><Relationship Id="rId62" Type="http://schemas.openxmlformats.org/officeDocument/2006/relationships/hyperlink" Target="https://www.youtube.com/watch?v=80Kz8KIzMa0" TargetMode="External"/><Relationship Id="rId365" Type="http://schemas.openxmlformats.org/officeDocument/2006/relationships/hyperlink" Target="https://www.youtube.com/watch?v=PBaQvyhiOPM" TargetMode="External"/><Relationship Id="rId572" Type="http://schemas.openxmlformats.org/officeDocument/2006/relationships/hyperlink" Target="https://www.youtube.com/watch?v=riSP9MPJJWc" TargetMode="External"/><Relationship Id="rId225" Type="http://schemas.openxmlformats.org/officeDocument/2006/relationships/hyperlink" Target="https://www.youtube.com/watch?v=_FsNTn73W0M" TargetMode="External"/><Relationship Id="rId267" Type="http://schemas.openxmlformats.org/officeDocument/2006/relationships/hyperlink" Target="https://www.youtube.com/watch?v=b-7tfNE-q8M" TargetMode="External"/><Relationship Id="rId432" Type="http://schemas.openxmlformats.org/officeDocument/2006/relationships/hyperlink" Target="https://www.youtube.com/watch?v=4mme3NVyMoo" TargetMode="External"/><Relationship Id="rId474" Type="http://schemas.openxmlformats.org/officeDocument/2006/relationships/hyperlink" Target="https://www.youtube.com/watch?v=6dkwA28Cn58" TargetMode="External"/><Relationship Id="rId127" Type="http://schemas.openxmlformats.org/officeDocument/2006/relationships/hyperlink" Target="https://www.youtube.com/watch?v=eGX6R3nlMBE" TargetMode="External"/><Relationship Id="rId31" Type="http://schemas.openxmlformats.org/officeDocument/2006/relationships/hyperlink" Target="https://www.youtube.com/watch?v=SC9WRj8BhcI" TargetMode="External"/><Relationship Id="rId73" Type="http://schemas.openxmlformats.org/officeDocument/2006/relationships/hyperlink" Target="https://www.youtube.com/watch?v=GAOoO4a3pzY" TargetMode="External"/><Relationship Id="rId169" Type="http://schemas.openxmlformats.org/officeDocument/2006/relationships/hyperlink" Target="https://www.youtube.com/watch?v=S2K1EOBSydo" TargetMode="External"/><Relationship Id="rId334" Type="http://schemas.openxmlformats.org/officeDocument/2006/relationships/hyperlink" Target="https://www.youtube.com/watch?v=HUCvSzP7D0I" TargetMode="External"/><Relationship Id="rId376" Type="http://schemas.openxmlformats.org/officeDocument/2006/relationships/hyperlink" Target="https://www.youtube.com/watch?v=PZx9tKprL-M" TargetMode="External"/><Relationship Id="rId541" Type="http://schemas.openxmlformats.org/officeDocument/2006/relationships/hyperlink" Target="https://www.youtube.com/watch?v=7_8PlME_IHE" TargetMode="External"/><Relationship Id="rId583" Type="http://schemas.openxmlformats.org/officeDocument/2006/relationships/hyperlink" Target="https://www.youtube.com/watch?v=EXelTnve5lY" TargetMode="External"/><Relationship Id="rId4" Type="http://schemas.openxmlformats.org/officeDocument/2006/relationships/hyperlink" Target="https://www.youtube.com/watch?v=XpxpbfLbki8" TargetMode="External"/><Relationship Id="rId180" Type="http://schemas.openxmlformats.org/officeDocument/2006/relationships/hyperlink" Target="https://www.youtube.com/watch?v=tg3kokASuXs" TargetMode="External"/><Relationship Id="rId236" Type="http://schemas.openxmlformats.org/officeDocument/2006/relationships/hyperlink" Target="https://www.youtube.com/watch?v=whYKjiWgz7A" TargetMode="External"/><Relationship Id="rId278" Type="http://schemas.openxmlformats.org/officeDocument/2006/relationships/hyperlink" Target="https://www.youtube.com/watch?v=0RAKOh95n4k" TargetMode="External"/><Relationship Id="rId401" Type="http://schemas.openxmlformats.org/officeDocument/2006/relationships/hyperlink" Target="https://www.youtube.com/watch?v=Wzn3WwUYW6I" TargetMode="External"/><Relationship Id="rId443" Type="http://schemas.openxmlformats.org/officeDocument/2006/relationships/hyperlink" Target="https://www.youtube.com/watch?v=5tGcLjBCy_A" TargetMode="External"/><Relationship Id="rId303" Type="http://schemas.openxmlformats.org/officeDocument/2006/relationships/hyperlink" Target="https://www.youtube.com/watch?v=xYMvz4uVLlc" TargetMode="External"/><Relationship Id="rId485" Type="http://schemas.openxmlformats.org/officeDocument/2006/relationships/hyperlink" Target="https://www.youtube.com/watch?v=SeAZp5Qfbio" TargetMode="External"/><Relationship Id="rId42" Type="http://schemas.openxmlformats.org/officeDocument/2006/relationships/hyperlink" Target="https://www.youtube.com/watch?v=q6eWAT_2vk4" TargetMode="External"/><Relationship Id="rId84" Type="http://schemas.openxmlformats.org/officeDocument/2006/relationships/hyperlink" Target="https://www.youtube.com/watch?v=F7REX1GAsFM" TargetMode="External"/><Relationship Id="rId138" Type="http://schemas.openxmlformats.org/officeDocument/2006/relationships/hyperlink" Target="https://www.youtube.com/watch?v=tS5lU06oc74" TargetMode="External"/><Relationship Id="rId345" Type="http://schemas.openxmlformats.org/officeDocument/2006/relationships/hyperlink" Target="https://www.youtube.com/watch?v=V60HDNX5WiQ" TargetMode="External"/><Relationship Id="rId387" Type="http://schemas.openxmlformats.org/officeDocument/2006/relationships/hyperlink" Target="https://www.youtube.com/watch?v=1ObdM9pd8UQ" TargetMode="External"/><Relationship Id="rId510" Type="http://schemas.openxmlformats.org/officeDocument/2006/relationships/hyperlink" Target="https://www.youtube.com/watch?v=CPle80dV4vA" TargetMode="External"/><Relationship Id="rId552" Type="http://schemas.openxmlformats.org/officeDocument/2006/relationships/hyperlink" Target="https://www.youtube.com/watch?v=lfmgeFdvqyE" TargetMode="External"/><Relationship Id="rId191" Type="http://schemas.openxmlformats.org/officeDocument/2006/relationships/hyperlink" Target="https://www.youtube.com/watch?v=hZDop4ZP0pw" TargetMode="External"/><Relationship Id="rId205" Type="http://schemas.openxmlformats.org/officeDocument/2006/relationships/hyperlink" Target="https://www.youtube.com/watch?v=NTyGwWrBFO8" TargetMode="External"/><Relationship Id="rId247" Type="http://schemas.openxmlformats.org/officeDocument/2006/relationships/hyperlink" Target="https://www.youtube.com/watch?v=trgHxkBrx8A" TargetMode="External"/><Relationship Id="rId412" Type="http://schemas.openxmlformats.org/officeDocument/2006/relationships/hyperlink" Target="https://www.youtube.com/watch?v=27k7BKvqE3g" TargetMode="External"/><Relationship Id="rId107" Type="http://schemas.openxmlformats.org/officeDocument/2006/relationships/hyperlink" Target="https://www.youtube.com/watch?v=bGjhKe0OlvU" TargetMode="External"/><Relationship Id="rId289" Type="http://schemas.openxmlformats.org/officeDocument/2006/relationships/hyperlink" Target="https://www.youtube.com/watch?v=tqzbWTCRCXg" TargetMode="External"/><Relationship Id="rId454" Type="http://schemas.openxmlformats.org/officeDocument/2006/relationships/hyperlink" Target="https://www.youtube.com/watch?v=SEnRFOBuuxw" TargetMode="External"/><Relationship Id="rId496" Type="http://schemas.openxmlformats.org/officeDocument/2006/relationships/hyperlink" Target="https://www.youtube.com/watch?v=Lf-qzpk_dj0" TargetMode="External"/><Relationship Id="rId11" Type="http://schemas.openxmlformats.org/officeDocument/2006/relationships/hyperlink" Target="https://www.youtube.com/watch?v=mk8OsCBZ-yw" TargetMode="External"/><Relationship Id="rId53" Type="http://schemas.openxmlformats.org/officeDocument/2006/relationships/hyperlink" Target="https://www.youtube.com/watch?v=b1xRVq7NDTY" TargetMode="External"/><Relationship Id="rId149" Type="http://schemas.openxmlformats.org/officeDocument/2006/relationships/hyperlink" Target="https://www.youtube.com/watch?v=Eu1XjYZJDRk" TargetMode="External"/><Relationship Id="rId314" Type="http://schemas.openxmlformats.org/officeDocument/2006/relationships/hyperlink" Target="https://www.youtube.com/watch?v=7WLQA2A_YSc" TargetMode="External"/><Relationship Id="rId356" Type="http://schemas.openxmlformats.org/officeDocument/2006/relationships/hyperlink" Target="https://www.youtube.com/watch?v=DAFlPunRfmU" TargetMode="External"/><Relationship Id="rId398" Type="http://schemas.openxmlformats.org/officeDocument/2006/relationships/hyperlink" Target="https://www.youtube.com/watch?v=du-54TVGXGQ" TargetMode="External"/><Relationship Id="rId521" Type="http://schemas.openxmlformats.org/officeDocument/2006/relationships/hyperlink" Target="https://www.youtube.com/watch?v=eRcEkiPdCgc" TargetMode="External"/><Relationship Id="rId563" Type="http://schemas.openxmlformats.org/officeDocument/2006/relationships/hyperlink" Target="https://www.youtube.com/watch?v=-8JbaqK9FaI" TargetMode="External"/><Relationship Id="rId95" Type="http://schemas.openxmlformats.org/officeDocument/2006/relationships/hyperlink" Target="https://www.youtube.com/watch?v=csb9COPr8-M" TargetMode="External"/><Relationship Id="rId160" Type="http://schemas.openxmlformats.org/officeDocument/2006/relationships/hyperlink" Target="https://www.youtube.com/watch?v=u5osHsP9upY" TargetMode="External"/><Relationship Id="rId216" Type="http://schemas.openxmlformats.org/officeDocument/2006/relationships/hyperlink" Target="https://www.youtube.com/watch?v=_BYmN0h_JSM" TargetMode="External"/><Relationship Id="rId423" Type="http://schemas.openxmlformats.org/officeDocument/2006/relationships/hyperlink" Target="https://www.youtube.com/watch?v=k9VnvEl-QS0" TargetMode="External"/><Relationship Id="rId258" Type="http://schemas.openxmlformats.org/officeDocument/2006/relationships/hyperlink" Target="https://www.youtube.com/watch?v=DbmczI8bkLQ" TargetMode="External"/><Relationship Id="rId465" Type="http://schemas.openxmlformats.org/officeDocument/2006/relationships/hyperlink" Target="https://www.youtube.com/watch?v=hpcRDhEZNag" TargetMode="External"/><Relationship Id="rId22" Type="http://schemas.openxmlformats.org/officeDocument/2006/relationships/hyperlink" Target="https://www.youtube.com/watch?v=J5XXrpwUhoY" TargetMode="External"/><Relationship Id="rId64" Type="http://schemas.openxmlformats.org/officeDocument/2006/relationships/hyperlink" Target="https://www.youtube.com/watch?v=tQbRBJfQnj4" TargetMode="External"/><Relationship Id="rId118" Type="http://schemas.openxmlformats.org/officeDocument/2006/relationships/hyperlink" Target="https://www.youtube.com/watch?v=XTDYKe6YzpE" TargetMode="External"/><Relationship Id="rId325" Type="http://schemas.openxmlformats.org/officeDocument/2006/relationships/hyperlink" Target="https://www.youtube.com/watch?v=CKyEiUdeMxE" TargetMode="External"/><Relationship Id="rId367" Type="http://schemas.openxmlformats.org/officeDocument/2006/relationships/hyperlink" Target="https://www.youtube.com/watch?v=qLBtzdBUTwg" TargetMode="External"/><Relationship Id="rId532" Type="http://schemas.openxmlformats.org/officeDocument/2006/relationships/hyperlink" Target="https://www.youtube.com/watch?v=koC--T-QA2M" TargetMode="External"/><Relationship Id="rId574" Type="http://schemas.openxmlformats.org/officeDocument/2006/relationships/hyperlink" Target="https://www.youtube.com/watch?v=gMNmtAhCfd8" TargetMode="External"/><Relationship Id="rId171" Type="http://schemas.openxmlformats.org/officeDocument/2006/relationships/hyperlink" Target="https://www.youtube.com/watch?v=zgWK1TRK8LE" TargetMode="External"/><Relationship Id="rId227" Type="http://schemas.openxmlformats.org/officeDocument/2006/relationships/hyperlink" Target="https://www.youtube.com/watch?v=abYfVfG7iZU" TargetMode="External"/><Relationship Id="rId269" Type="http://schemas.openxmlformats.org/officeDocument/2006/relationships/hyperlink" Target="https://www.youtube.com/watch?v=WGA4Ik_-4X0" TargetMode="External"/><Relationship Id="rId434" Type="http://schemas.openxmlformats.org/officeDocument/2006/relationships/hyperlink" Target="https://www.youtube.com/watch?v=OUfiVHuw1TA" TargetMode="External"/><Relationship Id="rId476" Type="http://schemas.openxmlformats.org/officeDocument/2006/relationships/hyperlink" Target="https://www.youtube.com/watch?v=5zagy3WRWas" TargetMode="External"/><Relationship Id="rId33" Type="http://schemas.openxmlformats.org/officeDocument/2006/relationships/hyperlink" Target="https://www.youtube.com/watch?v=IMj1Q4mFQyw" TargetMode="External"/><Relationship Id="rId129" Type="http://schemas.openxmlformats.org/officeDocument/2006/relationships/hyperlink" Target="https://www.youtube.com/watch?v=Jgl0CS7Yj7w" TargetMode="External"/><Relationship Id="rId280" Type="http://schemas.openxmlformats.org/officeDocument/2006/relationships/hyperlink" Target="https://www.youtube.com/watch?v=QZh0ftH9irY" TargetMode="External"/><Relationship Id="rId336" Type="http://schemas.openxmlformats.org/officeDocument/2006/relationships/hyperlink" Target="https://www.youtube.com/watch?v=ee5B1msdHfQ" TargetMode="External"/><Relationship Id="rId501" Type="http://schemas.openxmlformats.org/officeDocument/2006/relationships/hyperlink" Target="https://www.youtube.com/watch?v=gT8E5LavKc0" TargetMode="External"/><Relationship Id="rId543" Type="http://schemas.openxmlformats.org/officeDocument/2006/relationships/hyperlink" Target="https://www.youtube.com/watch?v=OOy0Jhhj9F8" TargetMode="External"/><Relationship Id="rId75" Type="http://schemas.openxmlformats.org/officeDocument/2006/relationships/hyperlink" Target="https://www.youtube.com/watch?v=TDdmfNNt71Q" TargetMode="External"/><Relationship Id="rId140" Type="http://schemas.openxmlformats.org/officeDocument/2006/relationships/hyperlink" Target="https://www.youtube.com/watch?v=r518mlRwkbA" TargetMode="External"/><Relationship Id="rId182" Type="http://schemas.openxmlformats.org/officeDocument/2006/relationships/hyperlink" Target="https://www.youtube.com/watch?v=sEddvA5P9WM" TargetMode="External"/><Relationship Id="rId378" Type="http://schemas.openxmlformats.org/officeDocument/2006/relationships/hyperlink" Target="https://www.youtube.com/watch?v=z-elx3Y3n1Q" TargetMode="External"/><Relationship Id="rId403" Type="http://schemas.openxmlformats.org/officeDocument/2006/relationships/hyperlink" Target="https://www.youtube.com/watch?v=zrXfa3ifyfs" TargetMode="External"/><Relationship Id="rId585" Type="http://schemas.openxmlformats.org/officeDocument/2006/relationships/hyperlink" Target="https://www.youtube.com/watch?v=iCVp9pDcDAM" TargetMode="External"/><Relationship Id="rId6" Type="http://schemas.openxmlformats.org/officeDocument/2006/relationships/hyperlink" Target="https://www.youtube.com/watch?v=WFYxpi3O950" TargetMode="External"/><Relationship Id="rId238" Type="http://schemas.openxmlformats.org/officeDocument/2006/relationships/hyperlink" Target="https://www.youtube.com/watch?v=YAGOm9ci-jc" TargetMode="External"/><Relationship Id="rId445" Type="http://schemas.openxmlformats.org/officeDocument/2006/relationships/hyperlink" Target="https://www.youtube.com/watch?v=srFKY0ISeYU" TargetMode="External"/><Relationship Id="rId487" Type="http://schemas.openxmlformats.org/officeDocument/2006/relationships/hyperlink" Target="https://www.youtube.com/watch?v=bPfnOGeaA0I" TargetMode="External"/><Relationship Id="rId291" Type="http://schemas.openxmlformats.org/officeDocument/2006/relationships/hyperlink" Target="https://www.youtube.com/watch?v=RmHGSq6rbKA" TargetMode="External"/><Relationship Id="rId305" Type="http://schemas.openxmlformats.org/officeDocument/2006/relationships/hyperlink" Target="https://www.youtube.com/watch?v=AZqg8R64DkQ" TargetMode="External"/><Relationship Id="rId347" Type="http://schemas.openxmlformats.org/officeDocument/2006/relationships/hyperlink" Target="https://www.youtube.com/watch?v=xfDzLthuRl0" TargetMode="External"/><Relationship Id="rId512" Type="http://schemas.openxmlformats.org/officeDocument/2006/relationships/hyperlink" Target="https://www.youtube.com/watch?v=CJYBSXCFxig" TargetMode="External"/><Relationship Id="rId44" Type="http://schemas.openxmlformats.org/officeDocument/2006/relationships/hyperlink" Target="https://www.youtube.com/watch?v=RhLy26sZD_E" TargetMode="External"/><Relationship Id="rId86" Type="http://schemas.openxmlformats.org/officeDocument/2006/relationships/hyperlink" Target="https://www.youtube.com/watch?v=pjOXJsDro4c" TargetMode="External"/><Relationship Id="rId151" Type="http://schemas.openxmlformats.org/officeDocument/2006/relationships/hyperlink" Target="https://www.youtube.com/watch?v=uPP8ixi_71w" TargetMode="External"/><Relationship Id="rId389" Type="http://schemas.openxmlformats.org/officeDocument/2006/relationships/hyperlink" Target="https://www.youtube.com/watch?v=TFStaKqEu7U" TargetMode="External"/><Relationship Id="rId554" Type="http://schemas.openxmlformats.org/officeDocument/2006/relationships/hyperlink" Target="https://www.youtube.com/watch?v=tE0NjQcrAbw" TargetMode="External"/><Relationship Id="rId193" Type="http://schemas.openxmlformats.org/officeDocument/2006/relationships/hyperlink" Target="https://www.youtube.com/watch?v=a4xZGZiFMi8" TargetMode="External"/><Relationship Id="rId207" Type="http://schemas.openxmlformats.org/officeDocument/2006/relationships/hyperlink" Target="https://www.youtube.com/watch?v=zRZrEv4NAZA" TargetMode="External"/><Relationship Id="rId249" Type="http://schemas.openxmlformats.org/officeDocument/2006/relationships/hyperlink" Target="https://www.youtube.com/watch?v=VxhvT99TD1o" TargetMode="External"/><Relationship Id="rId414" Type="http://schemas.openxmlformats.org/officeDocument/2006/relationships/hyperlink" Target="https://www.youtube.com/watch?v=XjfVKJEPojU" TargetMode="External"/><Relationship Id="rId456" Type="http://schemas.openxmlformats.org/officeDocument/2006/relationships/hyperlink" Target="https://www.youtube.com/watch?v=lT-EbiLFch0" TargetMode="External"/><Relationship Id="rId498" Type="http://schemas.openxmlformats.org/officeDocument/2006/relationships/hyperlink" Target="https://www.youtube.com/watch?v=65u54FUlsHM" TargetMode="External"/><Relationship Id="rId13" Type="http://schemas.openxmlformats.org/officeDocument/2006/relationships/hyperlink" Target="https://www.youtube.com/watch?v=M8fhrtvedHA" TargetMode="External"/><Relationship Id="rId109" Type="http://schemas.openxmlformats.org/officeDocument/2006/relationships/hyperlink" Target="https://www.youtube.com/watch?v=s74mKxsJF-k" TargetMode="External"/><Relationship Id="rId260" Type="http://schemas.openxmlformats.org/officeDocument/2006/relationships/hyperlink" Target="https://www.youtube.com/watch?v=I2-fEfuggMk" TargetMode="External"/><Relationship Id="rId316" Type="http://schemas.openxmlformats.org/officeDocument/2006/relationships/hyperlink" Target="https://www.youtube.com/watch?v=zWjAAlw50Ns" TargetMode="External"/><Relationship Id="rId523" Type="http://schemas.openxmlformats.org/officeDocument/2006/relationships/hyperlink" Target="https://www.youtube.com/watch?v=UzUwIbqE6pE" TargetMode="External"/><Relationship Id="rId55" Type="http://schemas.openxmlformats.org/officeDocument/2006/relationships/hyperlink" Target="https://www.youtube.com/watch?v=qtTFM_osRe4" TargetMode="External"/><Relationship Id="rId97" Type="http://schemas.openxmlformats.org/officeDocument/2006/relationships/hyperlink" Target="https://www.youtube.com/watch?v=yZZWpBE2vEM" TargetMode="External"/><Relationship Id="rId120" Type="http://schemas.openxmlformats.org/officeDocument/2006/relationships/hyperlink" Target="https://www.youtube.com/watch?v=0wseapB_wF8" TargetMode="External"/><Relationship Id="rId358" Type="http://schemas.openxmlformats.org/officeDocument/2006/relationships/hyperlink" Target="https://www.youtube.com/watch?v=uRDqwAhnx3Q" TargetMode="External"/><Relationship Id="rId565" Type="http://schemas.openxmlformats.org/officeDocument/2006/relationships/hyperlink" Target="https://www.youtube.com/watch?v=uTdeNZRXHaY" TargetMode="External"/><Relationship Id="rId162" Type="http://schemas.openxmlformats.org/officeDocument/2006/relationships/hyperlink" Target="https://www.youtube.com/watch?v=HC5Uvc-XBNs" TargetMode="External"/><Relationship Id="rId218" Type="http://schemas.openxmlformats.org/officeDocument/2006/relationships/hyperlink" Target="https://www.youtube.com/watch?v=DxdPaCHGPnc" TargetMode="External"/><Relationship Id="rId425" Type="http://schemas.openxmlformats.org/officeDocument/2006/relationships/hyperlink" Target="https://www.youtube.com/watch?v=tm3-xx3xZH4" TargetMode="External"/><Relationship Id="rId467" Type="http://schemas.openxmlformats.org/officeDocument/2006/relationships/hyperlink" Target="https://www.youtube.com/watch?v=yVmsT18u6X4" TargetMode="External"/><Relationship Id="rId271" Type="http://schemas.openxmlformats.org/officeDocument/2006/relationships/hyperlink" Target="https://www.youtube.com/watch?v=9PoAruhq5l0" TargetMode="External"/><Relationship Id="rId24" Type="http://schemas.openxmlformats.org/officeDocument/2006/relationships/hyperlink" Target="https://www.youtube.com/watch?v=kVTJySIC6RA" TargetMode="External"/><Relationship Id="rId66" Type="http://schemas.openxmlformats.org/officeDocument/2006/relationships/hyperlink" Target="https://www.youtube.com/watch?v=WMFkMPOeDi0" TargetMode="External"/><Relationship Id="rId131" Type="http://schemas.openxmlformats.org/officeDocument/2006/relationships/hyperlink" Target="https://www.youtube.com/watch?v=WVUuPNUhAww" TargetMode="External"/><Relationship Id="rId327" Type="http://schemas.openxmlformats.org/officeDocument/2006/relationships/hyperlink" Target="https://www.youtube.com/watch?v=QWmrpCxD9m0" TargetMode="External"/><Relationship Id="rId369" Type="http://schemas.openxmlformats.org/officeDocument/2006/relationships/hyperlink" Target="https://www.youtube.com/watch?v=0gZP7kcsmwE" TargetMode="External"/><Relationship Id="rId534" Type="http://schemas.openxmlformats.org/officeDocument/2006/relationships/hyperlink" Target="https://www.youtube.com/watch?v=FrPdEHckXE8" TargetMode="External"/><Relationship Id="rId576" Type="http://schemas.openxmlformats.org/officeDocument/2006/relationships/hyperlink" Target="https://www.youtube.com/watch?v=AK6TF3wqH7g" TargetMode="External"/><Relationship Id="rId173" Type="http://schemas.openxmlformats.org/officeDocument/2006/relationships/hyperlink" Target="https://www.youtube.com/watch?v=2JfySjvotAw" TargetMode="External"/><Relationship Id="rId229" Type="http://schemas.openxmlformats.org/officeDocument/2006/relationships/hyperlink" Target="https://www.youtube.com/watch?v=A2aSj-_8dPU" TargetMode="External"/><Relationship Id="rId380" Type="http://schemas.openxmlformats.org/officeDocument/2006/relationships/hyperlink" Target="https://www.youtube.com/watch?v=TIncGwMdunQ" TargetMode="External"/><Relationship Id="rId436" Type="http://schemas.openxmlformats.org/officeDocument/2006/relationships/hyperlink" Target="https://www.youtube.com/watch?v=W2Osve8cFow" TargetMode="External"/><Relationship Id="rId240" Type="http://schemas.openxmlformats.org/officeDocument/2006/relationships/hyperlink" Target="https://www.youtube.com/watch?v=aMzOuybbqQE" TargetMode="External"/><Relationship Id="rId478" Type="http://schemas.openxmlformats.org/officeDocument/2006/relationships/hyperlink" Target="https://www.youtube.com/watch?v=YAU-VJp_g2E" TargetMode="External"/><Relationship Id="rId35" Type="http://schemas.openxmlformats.org/officeDocument/2006/relationships/hyperlink" Target="https://www.youtube.com/watch?v=hh-v6fwJQ0E" TargetMode="External"/><Relationship Id="rId77" Type="http://schemas.openxmlformats.org/officeDocument/2006/relationships/hyperlink" Target="https://www.youtube.com/watch?v=4oIHg2f9Wqk" TargetMode="External"/><Relationship Id="rId100" Type="http://schemas.openxmlformats.org/officeDocument/2006/relationships/hyperlink" Target="https://www.youtube.com/watch?v=K-JLhfYPwjA" TargetMode="External"/><Relationship Id="rId282" Type="http://schemas.openxmlformats.org/officeDocument/2006/relationships/hyperlink" Target="https://www.youtube.com/watch?v=8zdlb7UorfE" TargetMode="External"/><Relationship Id="rId338" Type="http://schemas.openxmlformats.org/officeDocument/2006/relationships/hyperlink" Target="https://www.youtube.com/watch?v=JIs7NawnlQ0" TargetMode="External"/><Relationship Id="rId503" Type="http://schemas.openxmlformats.org/officeDocument/2006/relationships/hyperlink" Target="https://www.youtube.com/watch?v=PRoVLOmMehg" TargetMode="External"/><Relationship Id="rId545" Type="http://schemas.openxmlformats.org/officeDocument/2006/relationships/hyperlink" Target="https://www.youtube.com/watch?v=BbrLgWsLZyU" TargetMode="External"/><Relationship Id="rId587" Type="http://schemas.openxmlformats.org/officeDocument/2006/relationships/hyperlink" Target="https://www.youtube.com/watch?v=ExJRZZjbWKw" TargetMode="External"/><Relationship Id="rId8" Type="http://schemas.openxmlformats.org/officeDocument/2006/relationships/hyperlink" Target="https://www.youtube.com/watch?v=amnTlgVLW0k" TargetMode="External"/><Relationship Id="rId142" Type="http://schemas.openxmlformats.org/officeDocument/2006/relationships/hyperlink" Target="https://www.youtube.com/watch?v=32DcGOMZ4jA" TargetMode="External"/><Relationship Id="rId184" Type="http://schemas.openxmlformats.org/officeDocument/2006/relationships/hyperlink" Target="https://www.youtube.com/watch?v=q8ojg-NqACE" TargetMode="External"/><Relationship Id="rId391" Type="http://schemas.openxmlformats.org/officeDocument/2006/relationships/hyperlink" Target="https://www.youtube.com/watch?v=t9yi8BWSj_Y" TargetMode="External"/><Relationship Id="rId405" Type="http://schemas.openxmlformats.org/officeDocument/2006/relationships/hyperlink" Target="https://www.youtube.com/watch?v=7IfgQHc_qMk" TargetMode="External"/><Relationship Id="rId447" Type="http://schemas.openxmlformats.org/officeDocument/2006/relationships/hyperlink" Target="https://www.youtube.com/watch?v=QNipDXuOd20" TargetMode="External"/><Relationship Id="rId251" Type="http://schemas.openxmlformats.org/officeDocument/2006/relationships/hyperlink" Target="https://www.youtube.com/watch?v=9rpxC9CJics" TargetMode="External"/><Relationship Id="rId489" Type="http://schemas.openxmlformats.org/officeDocument/2006/relationships/hyperlink" Target="https://www.youtube.com/watch?v=bJ1KKV6AVkw" TargetMode="External"/><Relationship Id="rId46" Type="http://schemas.openxmlformats.org/officeDocument/2006/relationships/hyperlink" Target="https://www.youtube.com/watch?v=aEOSBkzNImw" TargetMode="External"/><Relationship Id="rId293" Type="http://schemas.openxmlformats.org/officeDocument/2006/relationships/hyperlink" Target="https://www.youtube.com/watch?v=W_lQn8SHQko" TargetMode="External"/><Relationship Id="rId307" Type="http://schemas.openxmlformats.org/officeDocument/2006/relationships/hyperlink" Target="https://www.youtube.com/watch?v=wQHMf6N-QLs" TargetMode="External"/><Relationship Id="rId349" Type="http://schemas.openxmlformats.org/officeDocument/2006/relationships/hyperlink" Target="https://www.youtube.com/watch?v=8l2zmXefLl0" TargetMode="External"/><Relationship Id="rId514" Type="http://schemas.openxmlformats.org/officeDocument/2006/relationships/hyperlink" Target="https://www.youtube.com/watch?v=N3C1ohNl8cw" TargetMode="External"/><Relationship Id="rId556" Type="http://schemas.openxmlformats.org/officeDocument/2006/relationships/hyperlink" Target="https://www.youtube.com/watch?v=cyH-bG68tOI" TargetMode="External"/><Relationship Id="rId88" Type="http://schemas.openxmlformats.org/officeDocument/2006/relationships/hyperlink" Target="https://www.youtube.com/watch?v=_Gg1E_to8IQ" TargetMode="External"/><Relationship Id="rId111" Type="http://schemas.openxmlformats.org/officeDocument/2006/relationships/hyperlink" Target="https://www.youtube.com/watch?v=htsudVpnDdo" TargetMode="External"/><Relationship Id="rId153" Type="http://schemas.openxmlformats.org/officeDocument/2006/relationships/hyperlink" Target="https://www.youtube.com/watch?v=INmQtlCmcS4" TargetMode="External"/><Relationship Id="rId195" Type="http://schemas.openxmlformats.org/officeDocument/2006/relationships/hyperlink" Target="https://www.youtube.com/watch?v=__Ptxpzyw9Y" TargetMode="External"/><Relationship Id="rId209" Type="http://schemas.openxmlformats.org/officeDocument/2006/relationships/hyperlink" Target="https://www.youtube.com/watch?v=lAvCG8dYtqM" TargetMode="External"/><Relationship Id="rId360" Type="http://schemas.openxmlformats.org/officeDocument/2006/relationships/hyperlink" Target="https://www.youtube.com/watch?v=ZQkCb9UctVk" TargetMode="External"/><Relationship Id="rId416" Type="http://schemas.openxmlformats.org/officeDocument/2006/relationships/hyperlink" Target="https://www.youtube.com/watch?v=544CdXyXiSk" TargetMode="External"/><Relationship Id="rId220" Type="http://schemas.openxmlformats.org/officeDocument/2006/relationships/hyperlink" Target="https://www.youtube.com/watch?v=2pOBHGgG2jY" TargetMode="External"/><Relationship Id="rId458" Type="http://schemas.openxmlformats.org/officeDocument/2006/relationships/hyperlink" Target="https://www.youtube.com/watch?v=YTfQeKaSb5w" TargetMode="External"/><Relationship Id="rId15" Type="http://schemas.openxmlformats.org/officeDocument/2006/relationships/hyperlink" Target="https://www.youtube.com/watch?v=ozKIYHTQnHk" TargetMode="External"/><Relationship Id="rId57" Type="http://schemas.openxmlformats.org/officeDocument/2006/relationships/hyperlink" Target="https://www.youtube.com/watch?v=MTxQ1YEg3-w" TargetMode="External"/><Relationship Id="rId262" Type="http://schemas.openxmlformats.org/officeDocument/2006/relationships/hyperlink" Target="https://www.youtube.com/watch?v=6zIiflk51cQ" TargetMode="External"/><Relationship Id="rId318" Type="http://schemas.openxmlformats.org/officeDocument/2006/relationships/hyperlink" Target="https://www.youtube.com/watch?v=n4dcKmii67k" TargetMode="External"/><Relationship Id="rId525" Type="http://schemas.openxmlformats.org/officeDocument/2006/relationships/hyperlink" Target="https://www.youtube.com/watch?v=dlssn3pIwNM" TargetMode="External"/><Relationship Id="rId567" Type="http://schemas.openxmlformats.org/officeDocument/2006/relationships/hyperlink" Target="https://www.youtube.com/watch?v=pSdDK2_zu-U" TargetMode="External"/><Relationship Id="rId99" Type="http://schemas.openxmlformats.org/officeDocument/2006/relationships/hyperlink" Target="https://www.youtube.com/watch?v=vbidtqxgUyw" TargetMode="External"/><Relationship Id="rId122" Type="http://schemas.openxmlformats.org/officeDocument/2006/relationships/hyperlink" Target="https://www.youtube.com/watch?v=Bqu7QpJoTaE" TargetMode="External"/><Relationship Id="rId164" Type="http://schemas.openxmlformats.org/officeDocument/2006/relationships/hyperlink" Target="https://www.youtube.com/watch?v=hycynLxqGLA" TargetMode="External"/><Relationship Id="rId371" Type="http://schemas.openxmlformats.org/officeDocument/2006/relationships/hyperlink" Target="https://www.youtube.com/watch?v=z_NWpLQQ6aI" TargetMode="External"/><Relationship Id="rId427" Type="http://schemas.openxmlformats.org/officeDocument/2006/relationships/hyperlink" Target="https://www.youtube.com/watch?v=5-rVRYJ9k30" TargetMode="External"/><Relationship Id="rId469" Type="http://schemas.openxmlformats.org/officeDocument/2006/relationships/hyperlink" Target="https://www.youtube.com/watch?v=vUrAEC5uaik" TargetMode="External"/><Relationship Id="rId26" Type="http://schemas.openxmlformats.org/officeDocument/2006/relationships/hyperlink" Target="https://www.youtube.com/watch?v=k5AmhCP1Tz4" TargetMode="External"/><Relationship Id="rId231" Type="http://schemas.openxmlformats.org/officeDocument/2006/relationships/hyperlink" Target="https://www.youtube.com/watch?v=NmfCjnN9JA8" TargetMode="External"/><Relationship Id="rId273" Type="http://schemas.openxmlformats.org/officeDocument/2006/relationships/hyperlink" Target="https://www.youtube.com/watch?v=_1uqcJPcVYk" TargetMode="External"/><Relationship Id="rId329" Type="http://schemas.openxmlformats.org/officeDocument/2006/relationships/hyperlink" Target="https://www.youtube.com/watch?v=noKphYFBlxc" TargetMode="External"/><Relationship Id="rId480" Type="http://schemas.openxmlformats.org/officeDocument/2006/relationships/hyperlink" Target="https://www.youtube.com/watch?v=aY33RID-86A" TargetMode="External"/><Relationship Id="rId536" Type="http://schemas.openxmlformats.org/officeDocument/2006/relationships/hyperlink" Target="https://www.youtube.com/watch?v=X3s5qHumWhY" TargetMode="External"/><Relationship Id="rId68" Type="http://schemas.openxmlformats.org/officeDocument/2006/relationships/hyperlink" Target="https://www.youtube.com/watch?v=ZZypj5mHUNY" TargetMode="External"/><Relationship Id="rId133" Type="http://schemas.openxmlformats.org/officeDocument/2006/relationships/hyperlink" Target="https://www.youtube.com/watch?v=6zW-8tf0YYE" TargetMode="External"/><Relationship Id="rId175" Type="http://schemas.openxmlformats.org/officeDocument/2006/relationships/hyperlink" Target="https://www.youtube.com/watch?v=0kBIdkDQNz0" TargetMode="External"/><Relationship Id="rId340" Type="http://schemas.openxmlformats.org/officeDocument/2006/relationships/hyperlink" Target="https://www.youtube.com/watch?v=K5tY8f4tL8g" TargetMode="External"/><Relationship Id="rId578" Type="http://schemas.openxmlformats.org/officeDocument/2006/relationships/hyperlink" Target="https://www.youtube.com/watch?v=0jM11QrEAfY" TargetMode="External"/><Relationship Id="rId200" Type="http://schemas.openxmlformats.org/officeDocument/2006/relationships/hyperlink" Target="https://www.youtube.com/watch?v=GSxhvl4UbIA" TargetMode="External"/><Relationship Id="rId382" Type="http://schemas.openxmlformats.org/officeDocument/2006/relationships/hyperlink" Target="https://www.youtube.com/watch?v=1voOqZNcNCk" TargetMode="External"/><Relationship Id="rId438" Type="http://schemas.openxmlformats.org/officeDocument/2006/relationships/hyperlink" Target="https://www.youtube.com/watch?v=_yl2qb_0Jq4" TargetMode="External"/><Relationship Id="rId242" Type="http://schemas.openxmlformats.org/officeDocument/2006/relationships/hyperlink" Target="https://www.youtube.com/watch?v=Bf97g1ZTCYg" TargetMode="External"/><Relationship Id="rId284" Type="http://schemas.openxmlformats.org/officeDocument/2006/relationships/hyperlink" Target="https://www.youtube.com/watch?v=-Be1D_EhGHs" TargetMode="External"/><Relationship Id="rId491" Type="http://schemas.openxmlformats.org/officeDocument/2006/relationships/hyperlink" Target="https://www.youtube.com/watch?v=XOoFcdsVzR8" TargetMode="External"/><Relationship Id="rId505" Type="http://schemas.openxmlformats.org/officeDocument/2006/relationships/hyperlink" Target="https://www.youtube.com/watch?v=yA8fpLgjSAA" TargetMode="External"/><Relationship Id="rId37" Type="http://schemas.openxmlformats.org/officeDocument/2006/relationships/hyperlink" Target="https://www.youtube.com/watch?v=IsY53F0kkMM" TargetMode="External"/><Relationship Id="rId79" Type="http://schemas.openxmlformats.org/officeDocument/2006/relationships/hyperlink" Target="https://www.youtube.com/watch?v=dTWMUMU72EU" TargetMode="External"/><Relationship Id="rId102" Type="http://schemas.openxmlformats.org/officeDocument/2006/relationships/hyperlink" Target="https://www.youtube.com/watch?v=ifpFUCxTs0I" TargetMode="External"/><Relationship Id="rId144" Type="http://schemas.openxmlformats.org/officeDocument/2006/relationships/hyperlink" Target="https://www.youtube.com/watch?v=-BPIFfzgXkE" TargetMode="External"/><Relationship Id="rId547" Type="http://schemas.openxmlformats.org/officeDocument/2006/relationships/hyperlink" Target="https://www.youtube.com/watch?v=K45o0vr08AA" TargetMode="External"/><Relationship Id="rId589" Type="http://schemas.openxmlformats.org/officeDocument/2006/relationships/hyperlink" Target="https://www.youtube.com/watch?v=cNqXABxoYt8" TargetMode="External"/><Relationship Id="rId90" Type="http://schemas.openxmlformats.org/officeDocument/2006/relationships/hyperlink" Target="http://keddr.com/" TargetMode="External"/><Relationship Id="rId186" Type="http://schemas.openxmlformats.org/officeDocument/2006/relationships/hyperlink" Target="https://www.youtube.com/watch?v=vAhlHjUKLSA" TargetMode="External"/><Relationship Id="rId351" Type="http://schemas.openxmlformats.org/officeDocument/2006/relationships/hyperlink" Target="https://www.youtube.com/watch?v=C5BA1rujCZs" TargetMode="External"/><Relationship Id="rId393" Type="http://schemas.openxmlformats.org/officeDocument/2006/relationships/hyperlink" Target="https://www.youtube.com/watch?v=XT417IJXEFc" TargetMode="External"/><Relationship Id="rId407" Type="http://schemas.openxmlformats.org/officeDocument/2006/relationships/hyperlink" Target="https://www.youtube.com/watch?v=0y3jdfAtx_Y" TargetMode="External"/><Relationship Id="rId449" Type="http://schemas.openxmlformats.org/officeDocument/2006/relationships/hyperlink" Target="https://www.youtube.com/watch?v=oHCld8chK8k" TargetMode="External"/><Relationship Id="rId211" Type="http://schemas.openxmlformats.org/officeDocument/2006/relationships/hyperlink" Target="https://www.youtube.com/watch?v=xX6O1MOj_6w" TargetMode="External"/><Relationship Id="rId253" Type="http://schemas.openxmlformats.org/officeDocument/2006/relationships/hyperlink" Target="https://www.youtube.com/watch?v=XgcIrKjl-8w" TargetMode="External"/><Relationship Id="rId295" Type="http://schemas.openxmlformats.org/officeDocument/2006/relationships/hyperlink" Target="https://www.youtube.com/watch?v=1NvBb9busBQ" TargetMode="External"/><Relationship Id="rId309" Type="http://schemas.openxmlformats.org/officeDocument/2006/relationships/hyperlink" Target="https://www.youtube.com/watch?v=3WZJv7UOEsA" TargetMode="External"/><Relationship Id="rId460" Type="http://schemas.openxmlformats.org/officeDocument/2006/relationships/hyperlink" Target="https://www.youtube.com/watch?v=c0NQrDDf0kc" TargetMode="External"/><Relationship Id="rId516" Type="http://schemas.openxmlformats.org/officeDocument/2006/relationships/hyperlink" Target="https://www.youtube.com/watch?v=iA-qqJFOTtE" TargetMode="External"/><Relationship Id="rId48" Type="http://schemas.openxmlformats.org/officeDocument/2006/relationships/hyperlink" Target="https://www.youtube.com/watch?v=Dy8Q8EdsSLM" TargetMode="External"/><Relationship Id="rId113" Type="http://schemas.openxmlformats.org/officeDocument/2006/relationships/hyperlink" Target="https://www.youtube.com/watch?v=Ll0lY0QCvW8" TargetMode="External"/><Relationship Id="rId320" Type="http://schemas.openxmlformats.org/officeDocument/2006/relationships/hyperlink" Target="https://www.youtube.com/watch?v=Q4vjhCCD9bg" TargetMode="External"/><Relationship Id="rId558" Type="http://schemas.openxmlformats.org/officeDocument/2006/relationships/hyperlink" Target="https://www.youtube.com/watch?v=s6TQ11Mnj2A" TargetMode="External"/><Relationship Id="rId155" Type="http://schemas.openxmlformats.org/officeDocument/2006/relationships/hyperlink" Target="https://www.youtube.com/watch?v=AWOPns2xlkM" TargetMode="External"/><Relationship Id="rId197" Type="http://schemas.openxmlformats.org/officeDocument/2006/relationships/hyperlink" Target="https://www.youtube.com/watch?v=akrMgDQRB2Y" TargetMode="External"/><Relationship Id="rId362" Type="http://schemas.openxmlformats.org/officeDocument/2006/relationships/hyperlink" Target="https://www.youtube.com/watch?v=03a8X2B1D_k" TargetMode="External"/><Relationship Id="rId418" Type="http://schemas.openxmlformats.org/officeDocument/2006/relationships/hyperlink" Target="https://www.youtube.com/watch?v=DGnnI7lMbqc" TargetMode="External"/><Relationship Id="rId222" Type="http://schemas.openxmlformats.org/officeDocument/2006/relationships/hyperlink" Target="https://www.youtube.com/watch?v=zd24pFJRkZU" TargetMode="External"/><Relationship Id="rId264" Type="http://schemas.openxmlformats.org/officeDocument/2006/relationships/hyperlink" Target="https://www.youtube.com/watch?v=OVVASFAJ1cw" TargetMode="External"/><Relationship Id="rId471" Type="http://schemas.openxmlformats.org/officeDocument/2006/relationships/hyperlink" Target="https://www.youtube.com/watch?v=ad52LwEWrIs" TargetMode="External"/><Relationship Id="rId17" Type="http://schemas.openxmlformats.org/officeDocument/2006/relationships/hyperlink" Target="https://www.youtube.com/watch?v=tqQnUio-j4g" TargetMode="External"/><Relationship Id="rId59" Type="http://schemas.openxmlformats.org/officeDocument/2006/relationships/hyperlink" Target="https://www.youtube.com/watch?v=9v-09FSc2gA" TargetMode="External"/><Relationship Id="rId124" Type="http://schemas.openxmlformats.org/officeDocument/2006/relationships/hyperlink" Target="https://www.youtube.com/watch?v=ekKqpkrX52A" TargetMode="External"/><Relationship Id="rId527" Type="http://schemas.openxmlformats.org/officeDocument/2006/relationships/hyperlink" Target="https://www.youtube.com/watch?v=evzT57XR0_M" TargetMode="External"/><Relationship Id="rId569" Type="http://schemas.openxmlformats.org/officeDocument/2006/relationships/hyperlink" Target="https://www.youtube.com/watch?v=3wWhkSnxdd4" TargetMode="External"/><Relationship Id="rId70" Type="http://schemas.openxmlformats.org/officeDocument/2006/relationships/hyperlink" Target="https://www.youtube.com/watch?v=VUIpJ_udr0k" TargetMode="External"/><Relationship Id="rId166" Type="http://schemas.openxmlformats.org/officeDocument/2006/relationships/hyperlink" Target="https://www.youtube.com/watch?v=JdpEc9JnjGQ" TargetMode="External"/><Relationship Id="rId331" Type="http://schemas.openxmlformats.org/officeDocument/2006/relationships/hyperlink" Target="https://www.youtube.com/watch?v=7Mty2XGYD3k" TargetMode="External"/><Relationship Id="rId373" Type="http://schemas.openxmlformats.org/officeDocument/2006/relationships/hyperlink" Target="https://www.youtube.com/watch?v=DpFOW2UibWk" TargetMode="External"/><Relationship Id="rId429" Type="http://schemas.openxmlformats.org/officeDocument/2006/relationships/hyperlink" Target="https://www.youtube.com/watch?v=I4oWxBYjjKw" TargetMode="External"/><Relationship Id="rId580" Type="http://schemas.openxmlformats.org/officeDocument/2006/relationships/hyperlink" Target="https://www.youtube.com/watch?v=WDC3Hly0onw" TargetMode="External"/><Relationship Id="rId1" Type="http://schemas.openxmlformats.org/officeDocument/2006/relationships/hyperlink" Target="https://www.youtube.com/watch?v=aqSjawK_QwA" TargetMode="External"/><Relationship Id="rId233" Type="http://schemas.openxmlformats.org/officeDocument/2006/relationships/hyperlink" Target="https://www.youtube.com/watch?v=fpKODiSHL24" TargetMode="External"/><Relationship Id="rId440" Type="http://schemas.openxmlformats.org/officeDocument/2006/relationships/hyperlink" Target="https://www.youtube.com/watch?v=JQuKb7cVSuo" TargetMode="External"/><Relationship Id="rId28" Type="http://schemas.openxmlformats.org/officeDocument/2006/relationships/hyperlink" Target="https://www.youtube.com/watch?v=kiPT3ZzzDtk" TargetMode="External"/><Relationship Id="rId275" Type="http://schemas.openxmlformats.org/officeDocument/2006/relationships/hyperlink" Target="https://www.youtube.com/watch?v=yxEWInqD764" TargetMode="External"/><Relationship Id="rId300" Type="http://schemas.openxmlformats.org/officeDocument/2006/relationships/hyperlink" Target="https://www.youtube.com/watch?v=dor3ukiycOk" TargetMode="External"/><Relationship Id="rId482" Type="http://schemas.openxmlformats.org/officeDocument/2006/relationships/hyperlink" Target="https://www.youtube.com/watch?v=3Oto1e9jRo8" TargetMode="External"/><Relationship Id="rId538" Type="http://schemas.openxmlformats.org/officeDocument/2006/relationships/hyperlink" Target="https://www.youtube.com/watch?v=jKjbeWHujV0" TargetMode="External"/><Relationship Id="rId81" Type="http://schemas.openxmlformats.org/officeDocument/2006/relationships/hyperlink" Target="https://www.youtube.com/watch?v=H9NISI2E6uE" TargetMode="External"/><Relationship Id="rId135" Type="http://schemas.openxmlformats.org/officeDocument/2006/relationships/hyperlink" Target="https://www.youtube.com/watch?v=W18vFsABc40" TargetMode="External"/><Relationship Id="rId177" Type="http://schemas.openxmlformats.org/officeDocument/2006/relationships/hyperlink" Target="https://www.youtube.com/watch?v=abnqH743JJc" TargetMode="External"/><Relationship Id="rId342" Type="http://schemas.openxmlformats.org/officeDocument/2006/relationships/hyperlink" Target="https://www.youtube.com/watch?v=xnxbeVZuKXs" TargetMode="External"/><Relationship Id="rId384" Type="http://schemas.openxmlformats.org/officeDocument/2006/relationships/hyperlink" Target="https://www.youtube.com/watch?v=Df4JhTuHlVk" TargetMode="External"/><Relationship Id="rId202" Type="http://schemas.openxmlformats.org/officeDocument/2006/relationships/hyperlink" Target="https://www.youtube.com/watch?v=w6KRytcJitQ" TargetMode="External"/><Relationship Id="rId244" Type="http://schemas.openxmlformats.org/officeDocument/2006/relationships/hyperlink" Target="https://www.youtube.com/watch?v=AwqWnG2ZofY" TargetMode="External"/><Relationship Id="rId39" Type="http://schemas.openxmlformats.org/officeDocument/2006/relationships/hyperlink" Target="https://www.youtube.com/watch?v=tR5eGor3TXo" TargetMode="External"/><Relationship Id="rId286" Type="http://schemas.openxmlformats.org/officeDocument/2006/relationships/hyperlink" Target="https://www.youtube.com/watch?v=ICAJiU5E_mA" TargetMode="External"/><Relationship Id="rId451" Type="http://schemas.openxmlformats.org/officeDocument/2006/relationships/hyperlink" Target="https://www.youtube.com/watch?v=pDT4MqnUXF0" TargetMode="External"/><Relationship Id="rId493" Type="http://schemas.openxmlformats.org/officeDocument/2006/relationships/hyperlink" Target="https://www.youtube.com/watch?v=TiKo46pbGq8" TargetMode="External"/><Relationship Id="rId507" Type="http://schemas.openxmlformats.org/officeDocument/2006/relationships/hyperlink" Target="https://www.youtube.com/watch?v=1mtaEk-k-eo" TargetMode="External"/><Relationship Id="rId549" Type="http://schemas.openxmlformats.org/officeDocument/2006/relationships/hyperlink" Target="https://www.youtube.com/watch?v=zuX8qJzGZTU" TargetMode="External"/><Relationship Id="rId50" Type="http://schemas.openxmlformats.org/officeDocument/2006/relationships/hyperlink" Target="https://www.youtube.com/watch?v=QQZmDWnV618" TargetMode="External"/><Relationship Id="rId104" Type="http://schemas.openxmlformats.org/officeDocument/2006/relationships/hyperlink" Target="https://www.youtube.com/watch?v=h-4BbYGZ54o" TargetMode="External"/><Relationship Id="rId146" Type="http://schemas.openxmlformats.org/officeDocument/2006/relationships/hyperlink" Target="https://www.youtube.com/watch?v=hmRgAosNVHA" TargetMode="External"/><Relationship Id="rId188" Type="http://schemas.openxmlformats.org/officeDocument/2006/relationships/hyperlink" Target="https://www.youtube.com/watch?v=4-T0WHVtc-Y" TargetMode="External"/><Relationship Id="rId311" Type="http://schemas.openxmlformats.org/officeDocument/2006/relationships/hyperlink" Target="https://www.youtube.com/watch?v=0jbBnC0k_-E" TargetMode="External"/><Relationship Id="rId353" Type="http://schemas.openxmlformats.org/officeDocument/2006/relationships/hyperlink" Target="https://www.youtube.com/watch?v=u6UkIrGKcLg" TargetMode="External"/><Relationship Id="rId395" Type="http://schemas.openxmlformats.org/officeDocument/2006/relationships/hyperlink" Target="https://www.youtube.com/watch?v=oKn0ibzh4nM" TargetMode="External"/><Relationship Id="rId409" Type="http://schemas.openxmlformats.org/officeDocument/2006/relationships/hyperlink" Target="https://www.youtube.com/watch?v=yz3NkrzO0KM" TargetMode="External"/><Relationship Id="rId560" Type="http://schemas.openxmlformats.org/officeDocument/2006/relationships/hyperlink" Target="https://www.youtube.com/watch?v=SS9y-Uv5yJQ" TargetMode="External"/><Relationship Id="rId92" Type="http://schemas.openxmlformats.org/officeDocument/2006/relationships/hyperlink" Target="https://www.youtube.com/watch?v=7JvzEGj3MSs" TargetMode="External"/><Relationship Id="rId213" Type="http://schemas.openxmlformats.org/officeDocument/2006/relationships/hyperlink" Target="https://www.youtube.com/watch?v=QTs_zB8Ei6k" TargetMode="External"/><Relationship Id="rId420" Type="http://schemas.openxmlformats.org/officeDocument/2006/relationships/hyperlink" Target="https://www.youtube.com/watch?v=SqmzNZEGk0o" TargetMode="External"/><Relationship Id="rId255" Type="http://schemas.openxmlformats.org/officeDocument/2006/relationships/hyperlink" Target="https://www.youtube.com/watch?v=k2lBHcednNE" TargetMode="External"/><Relationship Id="rId297" Type="http://schemas.openxmlformats.org/officeDocument/2006/relationships/hyperlink" Target="https://www.youtube.com/watch?v=lmMXVz52eFg" TargetMode="External"/><Relationship Id="rId462" Type="http://schemas.openxmlformats.org/officeDocument/2006/relationships/hyperlink" Target="https://www.youtube.com/watch?v=DrEHacRr0zw" TargetMode="External"/><Relationship Id="rId518" Type="http://schemas.openxmlformats.org/officeDocument/2006/relationships/hyperlink" Target="https://www.youtube.com/watch?v=1KJ7Nyxpg-k" TargetMode="External"/><Relationship Id="rId115" Type="http://schemas.openxmlformats.org/officeDocument/2006/relationships/hyperlink" Target="https://www.youtube.com/watch?v=w5At9uSbc0o" TargetMode="External"/><Relationship Id="rId157" Type="http://schemas.openxmlformats.org/officeDocument/2006/relationships/hyperlink" Target="https://www.youtube.com/watch?v=T6CsMhRuDlQ" TargetMode="External"/><Relationship Id="rId322" Type="http://schemas.openxmlformats.org/officeDocument/2006/relationships/hyperlink" Target="https://www.youtube.com/watch?v=GQyZDZVIci4" TargetMode="External"/><Relationship Id="rId364" Type="http://schemas.openxmlformats.org/officeDocument/2006/relationships/hyperlink" Target="https://www.youtube.com/watch?v=gdJpvEJU9RI" TargetMode="External"/><Relationship Id="rId61" Type="http://schemas.openxmlformats.org/officeDocument/2006/relationships/hyperlink" Target="https://www.youtube.com/watch?v=9p5ZDar_hwM" TargetMode="External"/><Relationship Id="rId199" Type="http://schemas.openxmlformats.org/officeDocument/2006/relationships/hyperlink" Target="https://www.youtube.com/watch?v=JJlKPi5ewZQ" TargetMode="External"/><Relationship Id="rId571" Type="http://schemas.openxmlformats.org/officeDocument/2006/relationships/hyperlink" Target="https://www.youtube.com/watch?v=Znm9UlsFm5k" TargetMode="External"/><Relationship Id="rId19" Type="http://schemas.openxmlformats.org/officeDocument/2006/relationships/hyperlink" Target="https://www.youtube.com/watch?v=uhyLPZ5_TZw" TargetMode="External"/><Relationship Id="rId224" Type="http://schemas.openxmlformats.org/officeDocument/2006/relationships/hyperlink" Target="https://www.youtube.com/watch?v=kAy-fbSPoww" TargetMode="External"/><Relationship Id="rId266" Type="http://schemas.openxmlformats.org/officeDocument/2006/relationships/hyperlink" Target="https://www.youtube.com/watch?v=EgEavrTuvmA" TargetMode="External"/><Relationship Id="rId431" Type="http://schemas.openxmlformats.org/officeDocument/2006/relationships/hyperlink" Target="https://www.youtube.com/watch?v=mBjSSSyermA" TargetMode="External"/><Relationship Id="rId473" Type="http://schemas.openxmlformats.org/officeDocument/2006/relationships/hyperlink" Target="https://www.youtube.com/watch?v=ihn4rlOmhPQ" TargetMode="External"/><Relationship Id="rId529" Type="http://schemas.openxmlformats.org/officeDocument/2006/relationships/hyperlink" Target="https://www.youtube.com/watch?v=aknMqIZ0d4o" TargetMode="External"/><Relationship Id="rId30" Type="http://schemas.openxmlformats.org/officeDocument/2006/relationships/hyperlink" Target="https://www.youtube.com/watch?v=vCYXWZSdADA" TargetMode="External"/><Relationship Id="rId126" Type="http://schemas.openxmlformats.org/officeDocument/2006/relationships/hyperlink" Target="https://www.youtube.com/watch?v=3tnd1Mla_MQ" TargetMode="External"/><Relationship Id="rId168" Type="http://schemas.openxmlformats.org/officeDocument/2006/relationships/hyperlink" Target="https://www.youtube.com/watch?v=4g3eqkFFJro" TargetMode="External"/><Relationship Id="rId333" Type="http://schemas.openxmlformats.org/officeDocument/2006/relationships/hyperlink" Target="https://www.youtube.com/watch?v=CweQfKk9JwI" TargetMode="External"/><Relationship Id="rId540" Type="http://schemas.openxmlformats.org/officeDocument/2006/relationships/hyperlink" Target="https://www.youtube.com/watch?v=EEt6Jpm8Rbg" TargetMode="External"/><Relationship Id="rId72" Type="http://schemas.openxmlformats.org/officeDocument/2006/relationships/hyperlink" Target="https://www.youtube.com/watch?v=WYrujfqT94s" TargetMode="External"/><Relationship Id="rId375" Type="http://schemas.openxmlformats.org/officeDocument/2006/relationships/hyperlink" Target="https://www.youtube.com/watch?v=lEAjwY5TAsE" TargetMode="External"/><Relationship Id="rId582" Type="http://schemas.openxmlformats.org/officeDocument/2006/relationships/hyperlink" Target="https://www.youtube.com/watch?v=OEGOoodlz6A" TargetMode="External"/><Relationship Id="rId3" Type="http://schemas.openxmlformats.org/officeDocument/2006/relationships/hyperlink" Target="https://www.youtube.com/watch?v=9hruCcHC4FY" TargetMode="External"/><Relationship Id="rId235" Type="http://schemas.openxmlformats.org/officeDocument/2006/relationships/hyperlink" Target="https://www.youtube.com/watch?v=USwdG_nejxw" TargetMode="External"/><Relationship Id="rId277" Type="http://schemas.openxmlformats.org/officeDocument/2006/relationships/hyperlink" Target="https://www.youtube.com/watch?v=zWVuH2HAzvA" TargetMode="External"/><Relationship Id="rId400" Type="http://schemas.openxmlformats.org/officeDocument/2006/relationships/hyperlink" Target="https://www.youtube.com/watch?v=RLzeLpZRY14" TargetMode="External"/><Relationship Id="rId442" Type="http://schemas.openxmlformats.org/officeDocument/2006/relationships/hyperlink" Target="https://www.youtube.com/watch?v=Pf60HhrHrGU" TargetMode="External"/><Relationship Id="rId484" Type="http://schemas.openxmlformats.org/officeDocument/2006/relationships/hyperlink" Target="https://www.youtube.com/watch?v=gR54S9qalXU" TargetMode="External"/><Relationship Id="rId137" Type="http://schemas.openxmlformats.org/officeDocument/2006/relationships/hyperlink" Target="https://www.youtube.com/watch?v=EvNcSfFBM_0" TargetMode="External"/><Relationship Id="rId302" Type="http://schemas.openxmlformats.org/officeDocument/2006/relationships/hyperlink" Target="https://www.youtube.com/watch?v=mD6OkWvBgKs" TargetMode="External"/><Relationship Id="rId344" Type="http://schemas.openxmlformats.org/officeDocument/2006/relationships/hyperlink" Target="https://www.youtube.com/watch?v=BydjpDucfd4" TargetMode="External"/><Relationship Id="rId41" Type="http://schemas.openxmlformats.org/officeDocument/2006/relationships/hyperlink" Target="https://www.youtube.com/watch?v=9jJ1324VQxk" TargetMode="External"/><Relationship Id="rId83" Type="http://schemas.openxmlformats.org/officeDocument/2006/relationships/hyperlink" Target="https://www.youtube.com/watch?v=IwMdAE5IzCk" TargetMode="External"/><Relationship Id="rId179" Type="http://schemas.openxmlformats.org/officeDocument/2006/relationships/hyperlink" Target="https://www.youtube.com/watch?v=BOlABpTim2s" TargetMode="External"/><Relationship Id="rId386" Type="http://schemas.openxmlformats.org/officeDocument/2006/relationships/hyperlink" Target="https://www.youtube.com/watch?v=z7eHdR7kAo0" TargetMode="External"/><Relationship Id="rId551" Type="http://schemas.openxmlformats.org/officeDocument/2006/relationships/hyperlink" Target="https://www.youtube.com/watch?v=lEAB2zeI5Co" TargetMode="External"/><Relationship Id="rId190" Type="http://schemas.openxmlformats.org/officeDocument/2006/relationships/hyperlink" Target="https://www.youtube.com/watch?v=QtgdZC48dnM" TargetMode="External"/><Relationship Id="rId204" Type="http://schemas.openxmlformats.org/officeDocument/2006/relationships/hyperlink" Target="https://www.youtube.com/watch?v=tSGoABZjoL0" TargetMode="External"/><Relationship Id="rId246" Type="http://schemas.openxmlformats.org/officeDocument/2006/relationships/hyperlink" Target="https://www.youtube.com/watch?v=w-xLmP4h_d4" TargetMode="External"/><Relationship Id="rId288" Type="http://schemas.openxmlformats.org/officeDocument/2006/relationships/hyperlink" Target="https://www.youtube.com/watch?v=Zv-5rKhv_Z8" TargetMode="External"/><Relationship Id="rId411" Type="http://schemas.openxmlformats.org/officeDocument/2006/relationships/hyperlink" Target="https://www.youtube.com/watch?v=DVEW7Qc_aXU" TargetMode="External"/><Relationship Id="rId453" Type="http://schemas.openxmlformats.org/officeDocument/2006/relationships/hyperlink" Target="https://www.youtube.com/watch?v=3QLj8MI86dk" TargetMode="External"/><Relationship Id="rId509" Type="http://schemas.openxmlformats.org/officeDocument/2006/relationships/hyperlink" Target="https://www.youtube.com/watch?v=779yyA0DE7g" TargetMode="External"/><Relationship Id="rId106" Type="http://schemas.openxmlformats.org/officeDocument/2006/relationships/hyperlink" Target="https://www.youtube.com/watch?v=L-zhsefxpL0" TargetMode="External"/><Relationship Id="rId313" Type="http://schemas.openxmlformats.org/officeDocument/2006/relationships/hyperlink" Target="https://www.youtube.com/watch?v=3fdWmQ4tWd0" TargetMode="External"/><Relationship Id="rId495" Type="http://schemas.openxmlformats.org/officeDocument/2006/relationships/hyperlink" Target="https://www.youtube.com/watch?v=xqjeAWfojW4" TargetMode="External"/><Relationship Id="rId10" Type="http://schemas.openxmlformats.org/officeDocument/2006/relationships/hyperlink" Target="https://www.youtube.com/watch?v=87_3zcv8q5I" TargetMode="External"/><Relationship Id="rId52" Type="http://schemas.openxmlformats.org/officeDocument/2006/relationships/hyperlink" Target="https://www.youtube.com/watch?v=SrqDl2XgDPA" TargetMode="External"/><Relationship Id="rId94" Type="http://schemas.openxmlformats.org/officeDocument/2006/relationships/hyperlink" Target="https://www.youtube.com/watch?v=S064ngTjxNU" TargetMode="External"/><Relationship Id="rId148" Type="http://schemas.openxmlformats.org/officeDocument/2006/relationships/hyperlink" Target="https://www.youtube.com/watch?v=OxktAOsAPkA" TargetMode="External"/><Relationship Id="rId355" Type="http://schemas.openxmlformats.org/officeDocument/2006/relationships/hyperlink" Target="https://www.youtube.com/watch?v=ujnDP8inmvU" TargetMode="External"/><Relationship Id="rId397" Type="http://schemas.openxmlformats.org/officeDocument/2006/relationships/hyperlink" Target="https://www.youtube.com/watch?v=VF2bZH199Fk" TargetMode="External"/><Relationship Id="rId520" Type="http://schemas.openxmlformats.org/officeDocument/2006/relationships/hyperlink" Target="https://www.youtube.com/watch?v=YL8RapSYJoM" TargetMode="External"/><Relationship Id="rId562" Type="http://schemas.openxmlformats.org/officeDocument/2006/relationships/hyperlink" Target="https://www.youtube.com/watch?v=vCqHpJ6066s" TargetMode="External"/><Relationship Id="rId215" Type="http://schemas.openxmlformats.org/officeDocument/2006/relationships/hyperlink" Target="https://www.youtube.com/watch?v=4tvswoLcTtQ" TargetMode="External"/><Relationship Id="rId257" Type="http://schemas.openxmlformats.org/officeDocument/2006/relationships/hyperlink" Target="https://www.youtube.com/watch?v=5AWSPxzT5Bg" TargetMode="External"/><Relationship Id="rId422" Type="http://schemas.openxmlformats.org/officeDocument/2006/relationships/hyperlink" Target="https://www.youtube.com/watch?v=KCR7vjxMPSs" TargetMode="External"/><Relationship Id="rId464" Type="http://schemas.openxmlformats.org/officeDocument/2006/relationships/hyperlink" Target="https://www.youtube.com/watch?v=4OLzzrq5L3g" TargetMode="External"/><Relationship Id="rId299" Type="http://schemas.openxmlformats.org/officeDocument/2006/relationships/hyperlink" Target="https://www.youtube.com/watch?v=PXqqJVTWQeA" TargetMode="External"/><Relationship Id="rId63" Type="http://schemas.openxmlformats.org/officeDocument/2006/relationships/hyperlink" Target="https://www.youtube.com/watch?v=bXxa9IkAPew" TargetMode="External"/><Relationship Id="rId159" Type="http://schemas.openxmlformats.org/officeDocument/2006/relationships/hyperlink" Target="https://www.youtube.com/watch?v=vwCSidkXd_4" TargetMode="External"/><Relationship Id="rId366" Type="http://schemas.openxmlformats.org/officeDocument/2006/relationships/hyperlink" Target="https://www.youtube.com/watch?v=q-PMWf0Tp94" TargetMode="External"/><Relationship Id="rId573" Type="http://schemas.openxmlformats.org/officeDocument/2006/relationships/hyperlink" Target="https://www.youtube.com/watch?v=zKJmf0r1RmU" TargetMode="External"/><Relationship Id="rId226" Type="http://schemas.openxmlformats.org/officeDocument/2006/relationships/hyperlink" Target="https://www.youtube.com/watch?v=xHSi7wQY9m4" TargetMode="External"/><Relationship Id="rId433" Type="http://schemas.openxmlformats.org/officeDocument/2006/relationships/hyperlink" Target="https://www.youtube.com/watch?v=GSL4JplCrQg" TargetMode="External"/><Relationship Id="rId74" Type="http://schemas.openxmlformats.org/officeDocument/2006/relationships/hyperlink" Target="https://www.youtube.com/watch?v=afgzDG47z2g" TargetMode="External"/><Relationship Id="rId377" Type="http://schemas.openxmlformats.org/officeDocument/2006/relationships/hyperlink" Target="https://www.youtube.com/watch?v=5GQCj8jZWCU" TargetMode="External"/><Relationship Id="rId500" Type="http://schemas.openxmlformats.org/officeDocument/2006/relationships/hyperlink" Target="https://www.youtube.com/watch?v=8WnyDk3obs4" TargetMode="External"/><Relationship Id="rId584" Type="http://schemas.openxmlformats.org/officeDocument/2006/relationships/hyperlink" Target="https://www.youtube.com/watch?v=P0k5Gev3eY8" TargetMode="External"/><Relationship Id="rId5" Type="http://schemas.openxmlformats.org/officeDocument/2006/relationships/hyperlink" Target="https://www.youtube.com/watch?v=YeS755SPSI8" TargetMode="External"/><Relationship Id="rId237" Type="http://schemas.openxmlformats.org/officeDocument/2006/relationships/hyperlink" Target="https://www.youtube.com/watch?v=ckXB-FS9ovY" TargetMode="External"/><Relationship Id="rId444" Type="http://schemas.openxmlformats.org/officeDocument/2006/relationships/hyperlink" Target="https://www.youtube.com/watch?v=pbWOpuKmhdM" TargetMode="External"/><Relationship Id="rId290" Type="http://schemas.openxmlformats.org/officeDocument/2006/relationships/hyperlink" Target="https://www.youtube.com/watch?v=gPeFW5vQkK4" TargetMode="External"/><Relationship Id="rId304" Type="http://schemas.openxmlformats.org/officeDocument/2006/relationships/hyperlink" Target="https://www.youtube.com/watch?v=YHargz2Jmkw" TargetMode="External"/><Relationship Id="rId388" Type="http://schemas.openxmlformats.org/officeDocument/2006/relationships/hyperlink" Target="https://www.youtube.com/watch?v=7FYnJcxPma0" TargetMode="External"/><Relationship Id="rId511" Type="http://schemas.openxmlformats.org/officeDocument/2006/relationships/hyperlink" Target="https://www.youtube.com/watch?v=oxgTyky8Zbk" TargetMode="External"/><Relationship Id="rId85" Type="http://schemas.openxmlformats.org/officeDocument/2006/relationships/hyperlink" Target="https://www.youtube.com/watch?v=IrvtPF_7NQk" TargetMode="External"/><Relationship Id="rId150" Type="http://schemas.openxmlformats.org/officeDocument/2006/relationships/hyperlink" Target="https://www.youtube.com/watch?v=l2pcUBxugcY" TargetMode="External"/><Relationship Id="rId248" Type="http://schemas.openxmlformats.org/officeDocument/2006/relationships/hyperlink" Target="https://www.youtube.com/watch?v=mRn8MMan3bo" TargetMode="External"/><Relationship Id="rId455" Type="http://schemas.openxmlformats.org/officeDocument/2006/relationships/hyperlink" Target="https://www.youtube.com/watch?v=zw699czGZUM" TargetMode="External"/><Relationship Id="rId12" Type="http://schemas.openxmlformats.org/officeDocument/2006/relationships/hyperlink" Target="https://www.youtube.com/watch?v=J9ZgrTAFw60" TargetMode="External"/><Relationship Id="rId108" Type="http://schemas.openxmlformats.org/officeDocument/2006/relationships/hyperlink" Target="https://www.youtube.com/watch?v=ZepXWFKMSUI" TargetMode="External"/><Relationship Id="rId315" Type="http://schemas.openxmlformats.org/officeDocument/2006/relationships/hyperlink" Target="https://www.youtube.com/watch?v=g4mLTICIXwQ" TargetMode="External"/><Relationship Id="rId522" Type="http://schemas.openxmlformats.org/officeDocument/2006/relationships/hyperlink" Target="https://www.youtube.com/watch?v=IrtvkgxcPsc" TargetMode="External"/><Relationship Id="rId96" Type="http://schemas.openxmlformats.org/officeDocument/2006/relationships/hyperlink" Target="https://www.youtube.com/watch?v=EZm9rZjiK-A" TargetMode="External"/><Relationship Id="rId161" Type="http://schemas.openxmlformats.org/officeDocument/2006/relationships/hyperlink" Target="https://www.youtube.com/watch?v=43_7DZGaNyY" TargetMode="External"/><Relationship Id="rId399" Type="http://schemas.openxmlformats.org/officeDocument/2006/relationships/hyperlink" Target="https://www.youtube.com/watch?v=5qPRG9dUXqs" TargetMode="External"/><Relationship Id="rId259" Type="http://schemas.openxmlformats.org/officeDocument/2006/relationships/hyperlink" Target="https://www.youtube.com/watch?v=NJY1e6jKpr4" TargetMode="External"/><Relationship Id="rId466" Type="http://schemas.openxmlformats.org/officeDocument/2006/relationships/hyperlink" Target="https://www.youtube.com/watch?v=paHuy5IidzY" TargetMode="External"/><Relationship Id="rId23" Type="http://schemas.openxmlformats.org/officeDocument/2006/relationships/hyperlink" Target="https://www.youtube.com/watch?v=Yc1PAiVrbFw" TargetMode="External"/><Relationship Id="rId119" Type="http://schemas.openxmlformats.org/officeDocument/2006/relationships/hyperlink" Target="https://www.youtube.com/watch?v=_s6P_wYi80s" TargetMode="External"/><Relationship Id="rId326" Type="http://schemas.openxmlformats.org/officeDocument/2006/relationships/hyperlink" Target="https://www.youtube.com/watch?v=DxoBzo2QJN4" TargetMode="External"/><Relationship Id="rId533" Type="http://schemas.openxmlformats.org/officeDocument/2006/relationships/hyperlink" Target="https://www.youtube.com/watch?v=oXxifcSrYIE" TargetMode="External"/><Relationship Id="rId172" Type="http://schemas.openxmlformats.org/officeDocument/2006/relationships/hyperlink" Target="https://www.youtube.com/watch?v=FTtrA4sKVEk" TargetMode="External"/><Relationship Id="rId477" Type="http://schemas.openxmlformats.org/officeDocument/2006/relationships/hyperlink" Target="https://www.youtube.com/watch?v=hM-5yuANHX8" TargetMode="External"/><Relationship Id="rId337" Type="http://schemas.openxmlformats.org/officeDocument/2006/relationships/hyperlink" Target="https://www.youtube.com/watch?v=wl9mQVJb1-k" TargetMode="External"/><Relationship Id="rId34" Type="http://schemas.openxmlformats.org/officeDocument/2006/relationships/hyperlink" Target="https://www.youtube.com/watch?v=vRSWTEFlr_o" TargetMode="External"/><Relationship Id="rId544" Type="http://schemas.openxmlformats.org/officeDocument/2006/relationships/hyperlink" Target="https://www.youtube.com/watch?v=RR7W610uIxM" TargetMode="External"/><Relationship Id="rId183" Type="http://schemas.openxmlformats.org/officeDocument/2006/relationships/hyperlink" Target="http://andro-news.com/" TargetMode="External"/><Relationship Id="rId390" Type="http://schemas.openxmlformats.org/officeDocument/2006/relationships/hyperlink" Target="https://www.youtube.com/watch?v=L7pvGDmTRm4" TargetMode="External"/><Relationship Id="rId404" Type="http://schemas.openxmlformats.org/officeDocument/2006/relationships/hyperlink" Target="https://www.youtube.com/watch?v=3_YzTrpgAWQ" TargetMode="External"/><Relationship Id="rId250" Type="http://schemas.openxmlformats.org/officeDocument/2006/relationships/hyperlink" Target="https://www.youtube.com/watch?v=QNaP0uUUDPQ" TargetMode="External"/><Relationship Id="rId488" Type="http://schemas.openxmlformats.org/officeDocument/2006/relationships/hyperlink" Target="https://www.youtube.com/watch?v=LAFGvZ-OI6k"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http://joxi.ru/MAj6RPGi1oxJYA" TargetMode="External"/><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2" Type="http://schemas.openxmlformats.org/officeDocument/2006/relationships/hyperlink" Target="https://docs.google.com/spreadsheets/d/1fkyQYEcWZ0zBmhfUevf7wEecm6kGmPCS5bBw_I6-w4A/edit" TargetMode="External"/><Relationship Id="rId1" Type="http://schemas.openxmlformats.org/officeDocument/2006/relationships/hyperlink" Target="https://docs.google.com/spreadsheets/d/1fkyQYEcWZ0zBmhfUevf7wEecm6kGmPCS5bBw_I6-w4A/edi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outlinePr summaryBelow="0" summaryRight="0"/>
  </sheetPr>
  <dimension ref="A1:Z845"/>
  <sheetViews>
    <sheetView topLeftCell="B1" workbookViewId="0">
      <selection activeCell="P522" sqref="P522"/>
    </sheetView>
  </sheetViews>
  <sheetFormatPr baseColWidth="10" defaultColWidth="14.5" defaultRowHeight="15.75" customHeight="1"/>
  <sheetData>
    <row r="1" spans="1:26" ht="15.75" customHeight="1">
      <c r="A1" s="1" t="s">
        <v>0</v>
      </c>
      <c r="B1" s="2" t="s">
        <v>1</v>
      </c>
      <c r="C1" s="1" t="s">
        <v>2</v>
      </c>
      <c r="D1" s="3" t="s">
        <v>3</v>
      </c>
      <c r="E1" s="4" t="s">
        <v>4</v>
      </c>
      <c r="F1" s="4" t="s">
        <v>5</v>
      </c>
      <c r="G1" s="5" t="s">
        <v>6</v>
      </c>
      <c r="H1" s="1" t="s">
        <v>7</v>
      </c>
      <c r="I1" s="1" t="s">
        <v>8</v>
      </c>
      <c r="J1" s="6" t="s">
        <v>9</v>
      </c>
      <c r="K1" s="6" t="s">
        <v>10</v>
      </c>
      <c r="L1" s="7" t="s">
        <v>11</v>
      </c>
      <c r="M1" s="7" t="s">
        <v>12</v>
      </c>
      <c r="N1" s="7" t="s">
        <v>13</v>
      </c>
      <c r="O1" s="7" t="s">
        <v>14</v>
      </c>
      <c r="P1" s="7" t="s">
        <v>15</v>
      </c>
      <c r="Q1" s="7" t="s">
        <v>16</v>
      </c>
      <c r="R1" s="8" t="s">
        <v>17</v>
      </c>
      <c r="S1" s="1" t="s">
        <v>18</v>
      </c>
      <c r="T1" s="9" t="s">
        <v>19</v>
      </c>
      <c r="U1" s="10" t="s">
        <v>20</v>
      </c>
      <c r="V1" s="1"/>
      <c r="W1" s="1"/>
      <c r="X1" s="1"/>
      <c r="Y1" s="11"/>
      <c r="Z1" s="11"/>
    </row>
    <row r="2" spans="1:26" hidden="1">
      <c r="A2" s="12">
        <v>2019</v>
      </c>
      <c r="B2" s="13">
        <v>43845</v>
      </c>
      <c r="C2" s="14" t="s">
        <v>21</v>
      </c>
      <c r="D2" s="15" t="str">
        <f>HYPERLINK("https://www.youtube.com/channel/UCy8aONm_W21gtK2D8KKnINA","Flatingo")</f>
        <v>Flatingo</v>
      </c>
      <c r="E2" s="16" t="s">
        <v>22</v>
      </c>
      <c r="F2" s="17" t="s">
        <v>23</v>
      </c>
      <c r="G2" s="18" t="s">
        <v>24</v>
      </c>
      <c r="H2" s="19" t="s">
        <v>25</v>
      </c>
      <c r="I2" s="20">
        <v>42225</v>
      </c>
      <c r="J2" s="21">
        <v>4500</v>
      </c>
      <c r="K2" s="22">
        <f>J2/M2</f>
        <v>14.802631578947368</v>
      </c>
      <c r="L2" s="23">
        <f>M2/I2</f>
        <v>7.1995263469508582E-3</v>
      </c>
      <c r="M2" s="24">
        <v>304</v>
      </c>
      <c r="N2" s="25">
        <f t="shared" ref="N2:N162" si="0">O2/M2</f>
        <v>0.1118421052631579</v>
      </c>
      <c r="O2" s="24">
        <v>34</v>
      </c>
      <c r="P2" s="25">
        <f t="shared" ref="P2:P588" si="1">Q2/O2</f>
        <v>0</v>
      </c>
      <c r="Q2" s="24">
        <v>0</v>
      </c>
      <c r="R2" s="26">
        <v>0</v>
      </c>
      <c r="S2" s="22">
        <f t="shared" ref="S2:S96" si="2">J2/O2</f>
        <v>132.35294117647058</v>
      </c>
      <c r="T2" s="27">
        <v>-1</v>
      </c>
      <c r="U2" s="28" t="s">
        <v>26</v>
      </c>
      <c r="V2" s="29"/>
      <c r="W2" s="16"/>
      <c r="X2" s="16"/>
      <c r="Y2" s="30"/>
      <c r="Z2" s="30"/>
    </row>
    <row r="3" spans="1:26" hidden="1">
      <c r="A3" s="31">
        <v>2020</v>
      </c>
      <c r="B3" s="13">
        <v>43845</v>
      </c>
      <c r="C3" s="16" t="s">
        <v>21</v>
      </c>
      <c r="D3" s="32" t="str">
        <f>HYPERLINK("https://www.youtube.com/watch?v=o7h1-6U1u1g&amp;t=162s","Johe News")</f>
        <v>Johe News</v>
      </c>
      <c r="E3" s="16" t="s">
        <v>22</v>
      </c>
      <c r="F3" s="33" t="s">
        <v>27</v>
      </c>
      <c r="G3" s="18" t="s">
        <v>24</v>
      </c>
      <c r="H3" s="19">
        <v>9000</v>
      </c>
      <c r="I3" s="19">
        <v>6389</v>
      </c>
      <c r="J3" s="21">
        <v>5000</v>
      </c>
      <c r="K3" s="22">
        <f t="shared" ref="K2:K500" si="3">J3/M3</f>
        <v>40.322580645161288</v>
      </c>
      <c r="L3" s="23">
        <f t="shared" ref="L2:L90" si="4">M3/I3</f>
        <v>1.9408358115511035E-2</v>
      </c>
      <c r="M3" s="34">
        <v>124</v>
      </c>
      <c r="N3" s="25">
        <f t="shared" si="0"/>
        <v>4.0322580645161289E-2</v>
      </c>
      <c r="O3" s="34">
        <v>5</v>
      </c>
      <c r="P3" s="25">
        <f t="shared" si="1"/>
        <v>0</v>
      </c>
      <c r="Q3" s="34">
        <v>0</v>
      </c>
      <c r="R3" s="26">
        <v>0</v>
      </c>
      <c r="S3" s="22">
        <f t="shared" si="2"/>
        <v>1000</v>
      </c>
      <c r="T3" s="27">
        <v>-1</v>
      </c>
      <c r="U3" s="35" t="s">
        <v>28</v>
      </c>
      <c r="V3" s="36"/>
      <c r="W3" s="29"/>
      <c r="X3" s="16"/>
      <c r="Y3" s="30"/>
      <c r="Z3" s="30"/>
    </row>
    <row r="4" spans="1:26" hidden="1">
      <c r="A4" s="31">
        <v>2020</v>
      </c>
      <c r="B4" s="13">
        <v>43845</v>
      </c>
      <c r="C4" s="16" t="s">
        <v>21</v>
      </c>
      <c r="D4" s="15" t="str">
        <f>HYPERLINK("https://www.youtube.com/watch?v=mk8OsCBZ-yw&amp;feature=youtu.be","PRO роботов")</f>
        <v>PRO роботов</v>
      </c>
      <c r="E4" s="16" t="s">
        <v>22</v>
      </c>
      <c r="F4" s="37" t="s">
        <v>29</v>
      </c>
      <c r="G4" s="18" t="s">
        <v>30</v>
      </c>
      <c r="H4" s="19">
        <v>38000</v>
      </c>
      <c r="I4" s="19">
        <v>6900</v>
      </c>
      <c r="J4" s="21">
        <v>7500</v>
      </c>
      <c r="K4" s="22">
        <f t="shared" si="3"/>
        <v>45.731707317073173</v>
      </c>
      <c r="L4" s="23">
        <f t="shared" si="4"/>
        <v>2.3768115942028985E-2</v>
      </c>
      <c r="M4" s="34">
        <v>164</v>
      </c>
      <c r="N4" s="25">
        <f t="shared" si="0"/>
        <v>7.926829268292683E-2</v>
      </c>
      <c r="O4" s="34">
        <v>13</v>
      </c>
      <c r="P4" s="25">
        <f t="shared" si="1"/>
        <v>0.23076923076923078</v>
      </c>
      <c r="Q4" s="34">
        <v>3</v>
      </c>
      <c r="R4" s="26">
        <v>4</v>
      </c>
      <c r="S4" s="22">
        <f>J4/O4</f>
        <v>576.92307692307691</v>
      </c>
      <c r="T4" s="27">
        <v>33.799999999999997</v>
      </c>
      <c r="U4" s="35" t="s">
        <v>31</v>
      </c>
      <c r="V4" s="36"/>
      <c r="W4" s="29"/>
      <c r="X4" s="16"/>
      <c r="Y4" s="38"/>
      <c r="Z4" s="30"/>
    </row>
    <row r="5" spans="1:26" hidden="1">
      <c r="A5" s="31">
        <v>2020</v>
      </c>
      <c r="B5" s="13">
        <v>43845</v>
      </c>
      <c r="C5" s="16" t="s">
        <v>21</v>
      </c>
      <c r="D5" s="15" t="str">
        <f>HYPERLINK("https://youtu.be/M8fhrtvedHA","Хауди Хо")</f>
        <v>Хауди Хо</v>
      </c>
      <c r="E5" s="16" t="s">
        <v>22</v>
      </c>
      <c r="F5" s="33" t="s">
        <v>27</v>
      </c>
      <c r="G5" s="18" t="s">
        <v>24</v>
      </c>
      <c r="H5" s="19">
        <v>842000</v>
      </c>
      <c r="I5" s="19">
        <v>50000</v>
      </c>
      <c r="J5" s="21">
        <v>25000</v>
      </c>
      <c r="K5" s="22">
        <f t="shared" si="3"/>
        <v>14.731879787860931</v>
      </c>
      <c r="L5" s="23">
        <f t="shared" si="4"/>
        <v>3.3939999999999998E-2</v>
      </c>
      <c r="M5" s="24">
        <v>1697</v>
      </c>
      <c r="N5" s="25">
        <f t="shared" si="0"/>
        <v>6.5409546258102538E-2</v>
      </c>
      <c r="O5" s="34">
        <v>111</v>
      </c>
      <c r="P5" s="25">
        <f t="shared" si="1"/>
        <v>5.4054054054054057E-2</v>
      </c>
      <c r="Q5" s="34">
        <v>6</v>
      </c>
      <c r="R5" s="26">
        <v>4</v>
      </c>
      <c r="S5" s="22">
        <f t="shared" si="2"/>
        <v>225.22522522522522</v>
      </c>
      <c r="T5" s="27">
        <v>10.44</v>
      </c>
      <c r="U5" s="35" t="s">
        <v>32</v>
      </c>
      <c r="V5" s="32"/>
      <c r="W5" s="16"/>
      <c r="X5" s="16"/>
      <c r="Y5" s="38"/>
      <c r="Z5" s="30"/>
    </row>
    <row r="6" spans="1:26" hidden="1">
      <c r="A6" s="31">
        <v>2020</v>
      </c>
      <c r="B6" s="13">
        <v>43845</v>
      </c>
      <c r="C6" s="16" t="s">
        <v>21</v>
      </c>
      <c r="D6" s="15" t="str">
        <f>HYPERLINK("https://www.youtube.com/watch?v=J9ZgrTAFw60","Foo52ru")</f>
        <v>Foo52ru</v>
      </c>
      <c r="E6" s="16" t="s">
        <v>22</v>
      </c>
      <c r="F6" s="37" t="s">
        <v>29</v>
      </c>
      <c r="G6" s="18" t="s">
        <v>30</v>
      </c>
      <c r="H6" s="19">
        <v>35000</v>
      </c>
      <c r="I6" s="19">
        <v>22000</v>
      </c>
      <c r="J6" s="21">
        <v>25000</v>
      </c>
      <c r="K6" s="22">
        <f t="shared" si="3"/>
        <v>59.808612440191389</v>
      </c>
      <c r="L6" s="23">
        <f t="shared" si="4"/>
        <v>1.9E-2</v>
      </c>
      <c r="M6" s="34">
        <v>418</v>
      </c>
      <c r="N6" s="25">
        <f t="shared" si="0"/>
        <v>4.3062200956937802E-2</v>
      </c>
      <c r="O6" s="34">
        <v>18</v>
      </c>
      <c r="P6" s="25">
        <f t="shared" si="1"/>
        <v>0.1111111111111111</v>
      </c>
      <c r="Q6" s="34">
        <v>2</v>
      </c>
      <c r="R6" s="26">
        <v>3</v>
      </c>
      <c r="S6" s="22">
        <f t="shared" si="2"/>
        <v>1388.8888888888889</v>
      </c>
      <c r="T6" s="27">
        <v>6.2</v>
      </c>
      <c r="U6" s="35" t="s">
        <v>33</v>
      </c>
      <c r="V6" s="36"/>
      <c r="W6" s="16"/>
      <c r="X6" s="16"/>
      <c r="Y6" s="38"/>
      <c r="Z6" s="30"/>
    </row>
    <row r="7" spans="1:26" hidden="1">
      <c r="A7" s="31">
        <v>2020</v>
      </c>
      <c r="B7" s="13">
        <v>43845</v>
      </c>
      <c r="C7" s="16" t="s">
        <v>21</v>
      </c>
      <c r="D7" s="15" t="str">
        <f>HYPERLINK("https://www.youtube.com/watch?v=VC9DLy27wfM","Хауди Хо")</f>
        <v>Хауди Хо</v>
      </c>
      <c r="E7" s="16" t="s">
        <v>22</v>
      </c>
      <c r="F7" s="37" t="s">
        <v>34</v>
      </c>
      <c r="G7" s="18" t="s">
        <v>24</v>
      </c>
      <c r="H7" s="19">
        <v>842000</v>
      </c>
      <c r="I7" s="19">
        <v>980000</v>
      </c>
      <c r="J7" s="21">
        <v>25000</v>
      </c>
      <c r="K7" s="22">
        <f t="shared" si="3"/>
        <v>6.5257113025319757</v>
      </c>
      <c r="L7" s="23">
        <f t="shared" si="4"/>
        <v>3.909183673469388E-3</v>
      </c>
      <c r="M7" s="24">
        <v>3831</v>
      </c>
      <c r="N7" s="25">
        <f t="shared" si="0"/>
        <v>0.18271991647089533</v>
      </c>
      <c r="O7" s="34">
        <v>700</v>
      </c>
      <c r="P7" s="25">
        <f t="shared" si="1"/>
        <v>2.8571428571428571E-3</v>
      </c>
      <c r="Q7" s="34">
        <v>2</v>
      </c>
      <c r="R7" s="26">
        <v>2</v>
      </c>
      <c r="S7" s="22">
        <f t="shared" si="2"/>
        <v>35.714285714285715</v>
      </c>
      <c r="T7" s="27">
        <v>2.6404000000000001</v>
      </c>
      <c r="U7" s="35" t="s">
        <v>35</v>
      </c>
      <c r="V7" s="36"/>
      <c r="W7" s="16"/>
      <c r="X7" s="16"/>
      <c r="Y7" s="38"/>
      <c r="Z7" s="30"/>
    </row>
    <row r="8" spans="1:26" hidden="1">
      <c r="A8" s="31">
        <v>2020</v>
      </c>
      <c r="B8" s="13">
        <v>43845</v>
      </c>
      <c r="C8" s="16" t="s">
        <v>21</v>
      </c>
      <c r="D8" s="15" t="str">
        <f>HYPERLINK("https://www.youtube.com/watch?v=amnTlgVLW0k","Илон Маск")</f>
        <v>Илон Маск</v>
      </c>
      <c r="E8" s="16" t="s">
        <v>22</v>
      </c>
      <c r="F8" s="33" t="s">
        <v>27</v>
      </c>
      <c r="G8" s="18" t="s">
        <v>24</v>
      </c>
      <c r="H8" s="19">
        <v>263000</v>
      </c>
      <c r="I8" s="19">
        <v>131000</v>
      </c>
      <c r="J8" s="21">
        <v>30000</v>
      </c>
      <c r="K8" s="22">
        <f t="shared" si="3"/>
        <v>93.16770186335404</v>
      </c>
      <c r="L8" s="23">
        <f t="shared" si="4"/>
        <v>2.4580152671755725E-3</v>
      </c>
      <c r="M8" s="34">
        <v>322</v>
      </c>
      <c r="N8" s="25">
        <f t="shared" si="0"/>
        <v>4.3478260869565216E-2</v>
      </c>
      <c r="O8" s="34">
        <v>14</v>
      </c>
      <c r="P8" s="25">
        <f t="shared" si="1"/>
        <v>0</v>
      </c>
      <c r="Q8" s="34">
        <v>0</v>
      </c>
      <c r="R8" s="26">
        <v>0</v>
      </c>
      <c r="S8" s="22">
        <f t="shared" si="2"/>
        <v>2142.8571428571427</v>
      </c>
      <c r="T8" s="27">
        <v>-1</v>
      </c>
      <c r="U8" s="39" t="s">
        <v>36</v>
      </c>
      <c r="V8" s="36"/>
      <c r="W8" s="16"/>
      <c r="X8" s="16"/>
      <c r="Y8" s="30"/>
      <c r="Z8" s="30"/>
    </row>
    <row r="9" spans="1:26" hidden="1">
      <c r="A9" s="31">
        <v>2020</v>
      </c>
      <c r="B9" s="13">
        <v>43845</v>
      </c>
      <c r="C9" s="16" t="s">
        <v>21</v>
      </c>
      <c r="D9" s="15" t="str">
        <f>HYPERLINK("https://www.youtube.com/watch?v=87_3zcv8q5I&amp;feature=youtu.be","Хауди Хо")</f>
        <v>Хауди Хо</v>
      </c>
      <c r="E9" s="16" t="s">
        <v>22</v>
      </c>
      <c r="F9" s="33" t="s">
        <v>27</v>
      </c>
      <c r="G9" s="18" t="s">
        <v>24</v>
      </c>
      <c r="H9" s="19">
        <v>808000</v>
      </c>
      <c r="I9" s="19">
        <v>86000</v>
      </c>
      <c r="J9" s="21">
        <v>75000</v>
      </c>
      <c r="K9" s="22">
        <f t="shared" si="3"/>
        <v>105.33707865168539</v>
      </c>
      <c r="L9" s="23">
        <f t="shared" si="4"/>
        <v>8.2790697674418601E-3</v>
      </c>
      <c r="M9" s="34">
        <v>712</v>
      </c>
      <c r="N9" s="25">
        <f t="shared" si="0"/>
        <v>8.4269662921348312E-2</v>
      </c>
      <c r="O9" s="34">
        <v>60</v>
      </c>
      <c r="P9" s="25">
        <f t="shared" si="1"/>
        <v>0</v>
      </c>
      <c r="Q9" s="34">
        <v>0</v>
      </c>
      <c r="R9" s="26">
        <v>0</v>
      </c>
      <c r="S9" s="22">
        <f t="shared" si="2"/>
        <v>1250</v>
      </c>
      <c r="T9" s="27">
        <v>-1</v>
      </c>
      <c r="U9" s="35" t="s">
        <v>37</v>
      </c>
      <c r="V9" s="36"/>
      <c r="W9" s="29"/>
      <c r="X9" s="16"/>
      <c r="Y9" s="30"/>
      <c r="Z9" s="30"/>
    </row>
    <row r="10" spans="1:26" hidden="1">
      <c r="A10" s="31">
        <v>2020</v>
      </c>
      <c r="B10" s="13">
        <v>43862</v>
      </c>
      <c r="C10" s="16" t="s">
        <v>38</v>
      </c>
      <c r="D10" s="15" t="str">
        <f>HYPERLINK("https://www.youtube.com/watch?v=ozKIYHTQnHk","Павел Мудрый")</f>
        <v>Павел Мудрый</v>
      </c>
      <c r="E10" s="16" t="s">
        <v>22</v>
      </c>
      <c r="F10" s="33" t="s">
        <v>27</v>
      </c>
      <c r="G10" s="18" t="s">
        <v>24</v>
      </c>
      <c r="H10" s="40">
        <v>250000</v>
      </c>
      <c r="I10" s="19">
        <v>15000</v>
      </c>
      <c r="J10" s="21">
        <v>4500</v>
      </c>
      <c r="K10" s="22">
        <f t="shared" si="3"/>
        <v>58.441558441558442</v>
      </c>
      <c r="L10" s="23">
        <f t="shared" si="4"/>
        <v>5.1333333333333335E-3</v>
      </c>
      <c r="M10" s="24">
        <v>77</v>
      </c>
      <c r="N10" s="25">
        <f t="shared" si="0"/>
        <v>0.11688311688311688</v>
      </c>
      <c r="O10" s="34">
        <v>9</v>
      </c>
      <c r="P10" s="25">
        <f t="shared" si="1"/>
        <v>0</v>
      </c>
      <c r="Q10" s="34">
        <v>0</v>
      </c>
      <c r="R10" s="26">
        <v>0</v>
      </c>
      <c r="S10" s="22">
        <f t="shared" si="2"/>
        <v>500</v>
      </c>
      <c r="T10" s="27">
        <v>-1</v>
      </c>
      <c r="U10" s="35" t="s">
        <v>39</v>
      </c>
      <c r="V10" s="36"/>
      <c r="W10" s="16"/>
      <c r="X10" s="16"/>
      <c r="Y10" s="30"/>
      <c r="Z10" s="30"/>
    </row>
    <row r="11" spans="1:26" hidden="1">
      <c r="A11" s="31">
        <v>2020</v>
      </c>
      <c r="B11" s="13">
        <v>43862</v>
      </c>
      <c r="C11" s="16" t="s">
        <v>38</v>
      </c>
      <c r="D11" s="15" t="str">
        <f>HYPERLINK("https://youtu.be/3oZsjfpmwwI","PRO роботов")</f>
        <v>PRO роботов</v>
      </c>
      <c r="E11" s="16" t="s">
        <v>22</v>
      </c>
      <c r="F11" s="37" t="s">
        <v>29</v>
      </c>
      <c r="G11" s="18" t="s">
        <v>30</v>
      </c>
      <c r="H11" s="19">
        <v>38000</v>
      </c>
      <c r="I11" s="19">
        <v>18000</v>
      </c>
      <c r="J11" s="21">
        <v>7500</v>
      </c>
      <c r="K11" s="22">
        <f t="shared" si="3"/>
        <v>89.285714285714292</v>
      </c>
      <c r="L11" s="23">
        <f t="shared" si="4"/>
        <v>4.6666666666666671E-3</v>
      </c>
      <c r="M11" s="34">
        <v>84</v>
      </c>
      <c r="N11" s="25">
        <f t="shared" si="0"/>
        <v>4.7619047619047616E-2</v>
      </c>
      <c r="O11" s="34">
        <v>4</v>
      </c>
      <c r="P11" s="25">
        <f t="shared" si="1"/>
        <v>0</v>
      </c>
      <c r="Q11" s="34">
        <v>0</v>
      </c>
      <c r="R11" s="26">
        <v>0</v>
      </c>
      <c r="S11" s="22">
        <f t="shared" si="2"/>
        <v>1875</v>
      </c>
      <c r="T11" s="27">
        <v>-1</v>
      </c>
      <c r="U11" s="35" t="s">
        <v>40</v>
      </c>
      <c r="V11" s="32"/>
      <c r="W11" s="16"/>
      <c r="X11" s="16"/>
      <c r="Y11" s="30"/>
      <c r="Z11" s="30"/>
    </row>
    <row r="12" spans="1:26" hidden="1">
      <c r="A12" s="31">
        <v>2020</v>
      </c>
      <c r="B12" s="13">
        <v>43862</v>
      </c>
      <c r="C12" s="16" t="s">
        <v>38</v>
      </c>
      <c r="D12" s="15" t="str">
        <f>HYPERLINK("https://www.youtube.com/watch?v=tqQnUio-j4g","Хауди Хо")</f>
        <v>Хауди Хо</v>
      </c>
      <c r="E12" s="16" t="s">
        <v>41</v>
      </c>
      <c r="F12" s="33" t="s">
        <v>27</v>
      </c>
      <c r="G12" s="18" t="s">
        <v>24</v>
      </c>
      <c r="H12" s="19">
        <v>992000</v>
      </c>
      <c r="I12" s="19">
        <v>295000</v>
      </c>
      <c r="J12" s="21">
        <v>30000</v>
      </c>
      <c r="K12" s="22">
        <f t="shared" si="3"/>
        <v>13.339261894175189</v>
      </c>
      <c r="L12" s="23">
        <f t="shared" si="4"/>
        <v>7.6237288135593221E-3</v>
      </c>
      <c r="M12" s="34">
        <v>2249</v>
      </c>
      <c r="N12" s="25">
        <f t="shared" si="0"/>
        <v>0.14406402845709204</v>
      </c>
      <c r="O12" s="34">
        <v>324</v>
      </c>
      <c r="P12" s="25">
        <f t="shared" si="1"/>
        <v>9.2592592592592587E-3</v>
      </c>
      <c r="Q12" s="34">
        <v>3</v>
      </c>
      <c r="R12" s="26">
        <v>3</v>
      </c>
      <c r="S12" s="22">
        <f t="shared" si="2"/>
        <v>92.592592592592595</v>
      </c>
      <c r="T12" s="27">
        <v>3.8441666666666667</v>
      </c>
      <c r="U12" s="35" t="s">
        <v>42</v>
      </c>
      <c r="V12" s="36"/>
      <c r="W12" s="16"/>
      <c r="X12" s="32"/>
      <c r="Y12" s="38"/>
      <c r="Z12" s="30"/>
    </row>
    <row r="13" spans="1:26" hidden="1">
      <c r="A13" s="31">
        <v>2020</v>
      </c>
      <c r="B13" s="41">
        <v>43891</v>
      </c>
      <c r="C13" s="16" t="s">
        <v>43</v>
      </c>
      <c r="D13" s="15" t="str">
        <f>HYPERLINK("https://www.youtube.com/watch?v=648fVGzhgmU","Чёрный Треугольник")</f>
        <v>Чёрный Треугольник</v>
      </c>
      <c r="E13" s="16" t="s">
        <v>22</v>
      </c>
      <c r="F13" s="37" t="s">
        <v>29</v>
      </c>
      <c r="G13" s="18" t="s">
        <v>30</v>
      </c>
      <c r="H13" s="19">
        <v>53000</v>
      </c>
      <c r="I13" s="19">
        <v>26000</v>
      </c>
      <c r="J13" s="21">
        <v>5000</v>
      </c>
      <c r="K13" s="22">
        <f t="shared" si="3"/>
        <v>14.326647564469914</v>
      </c>
      <c r="L13" s="23">
        <f t="shared" si="4"/>
        <v>1.3423076923076923E-2</v>
      </c>
      <c r="M13" s="34">
        <v>349</v>
      </c>
      <c r="N13" s="25">
        <f t="shared" si="0"/>
        <v>1.7191977077363897E-2</v>
      </c>
      <c r="O13" s="34">
        <v>6</v>
      </c>
      <c r="P13" s="25">
        <f t="shared" si="1"/>
        <v>0</v>
      </c>
      <c r="Q13" s="34">
        <v>0</v>
      </c>
      <c r="R13" s="26">
        <v>0</v>
      </c>
      <c r="S13" s="22">
        <f t="shared" si="2"/>
        <v>833.33333333333337</v>
      </c>
      <c r="T13" s="27">
        <v>-1</v>
      </c>
      <c r="U13" s="35" t="s">
        <v>44</v>
      </c>
      <c r="V13" s="36"/>
      <c r="W13" s="16"/>
      <c r="X13" s="16"/>
      <c r="Y13" s="30"/>
      <c r="Z13" s="30"/>
    </row>
    <row r="14" spans="1:26" hidden="1">
      <c r="A14" s="31">
        <v>2020</v>
      </c>
      <c r="B14" s="41">
        <v>43891</v>
      </c>
      <c r="C14" s="16" t="s">
        <v>43</v>
      </c>
      <c r="D14" s="15" t="str">
        <f>HYPERLINK("https://www.youtube.com/channel/UCVswRUcKC-M35RzgPRv8qUg/videos","Glo Academy")</f>
        <v>Glo Academy</v>
      </c>
      <c r="E14" s="16" t="s">
        <v>22</v>
      </c>
      <c r="F14" s="33" t="s">
        <v>27</v>
      </c>
      <c r="G14" s="18" t="s">
        <v>24</v>
      </c>
      <c r="H14" s="19">
        <v>101000</v>
      </c>
      <c r="I14" s="19">
        <v>8200</v>
      </c>
      <c r="J14" s="21">
        <v>5000</v>
      </c>
      <c r="K14" s="22">
        <f t="shared" si="3"/>
        <v>29.239766081871345</v>
      </c>
      <c r="L14" s="23">
        <f t="shared" si="4"/>
        <v>2.0853658536585367E-2</v>
      </c>
      <c r="M14" s="34">
        <v>171</v>
      </c>
      <c r="N14" s="25">
        <f t="shared" si="0"/>
        <v>3.5087719298245612E-2</v>
      </c>
      <c r="O14" s="34">
        <v>6</v>
      </c>
      <c r="P14" s="25">
        <f t="shared" si="1"/>
        <v>0</v>
      </c>
      <c r="Q14" s="34">
        <v>0</v>
      </c>
      <c r="R14" s="26">
        <v>0</v>
      </c>
      <c r="S14" s="22">
        <f t="shared" si="2"/>
        <v>833.33333333333337</v>
      </c>
      <c r="T14" s="27">
        <v>-1</v>
      </c>
      <c r="U14" s="35" t="s">
        <v>45</v>
      </c>
      <c r="V14" s="36"/>
      <c r="W14" s="16"/>
      <c r="X14" s="16"/>
      <c r="Y14" s="30"/>
      <c r="Z14" s="30"/>
    </row>
    <row r="15" spans="1:26" hidden="1">
      <c r="A15" s="31">
        <v>2020</v>
      </c>
      <c r="B15" s="41">
        <v>43891</v>
      </c>
      <c r="C15" s="16" t="s">
        <v>43</v>
      </c>
      <c r="D15" s="15" t="str">
        <f>HYPERLINK("https://www.youtube.com/user/AlexeySuprun","Web Developer Blog")</f>
        <v>Web Developer Blog</v>
      </c>
      <c r="E15" s="16" t="s">
        <v>46</v>
      </c>
      <c r="F15" s="33" t="s">
        <v>27</v>
      </c>
      <c r="G15" s="18" t="s">
        <v>24</v>
      </c>
      <c r="H15" s="19">
        <v>30700</v>
      </c>
      <c r="I15" s="19">
        <v>10000</v>
      </c>
      <c r="J15" s="21">
        <v>6700</v>
      </c>
      <c r="K15" s="22">
        <f t="shared" si="3"/>
        <v>4.0288634996993382</v>
      </c>
      <c r="L15" s="23">
        <f t="shared" si="4"/>
        <v>0.1663</v>
      </c>
      <c r="M15" s="24">
        <v>1663</v>
      </c>
      <c r="N15" s="23">
        <f t="shared" si="0"/>
        <v>7.0956103427540593E-2</v>
      </c>
      <c r="O15" s="24">
        <v>118</v>
      </c>
      <c r="P15" s="25">
        <f t="shared" si="1"/>
        <v>3.3898305084745763E-2</v>
      </c>
      <c r="Q15" s="42">
        <v>4</v>
      </c>
      <c r="R15" s="26">
        <v>3</v>
      </c>
      <c r="S15" s="22">
        <f t="shared" si="2"/>
        <v>56.779661016949156</v>
      </c>
      <c r="T15" s="27">
        <v>22.805970149253731</v>
      </c>
      <c r="U15" s="43" t="s">
        <v>47</v>
      </c>
      <c r="V15" s="44"/>
      <c r="W15" s="36"/>
      <c r="X15" s="16"/>
      <c r="Y15" s="38"/>
      <c r="Z15" s="30"/>
    </row>
    <row r="16" spans="1:26" hidden="1">
      <c r="A16" s="31">
        <v>2020</v>
      </c>
      <c r="B16" s="41">
        <v>43891</v>
      </c>
      <c r="C16" s="16" t="s">
        <v>43</v>
      </c>
      <c r="D16" s="15" t="str">
        <f>HYPERLINK("https://www.youtube.com/watch?v=J5XXrpwUhoY&amp;feature=youtu.be","Хауди Хо")</f>
        <v>Хауди Хо</v>
      </c>
      <c r="E16" s="16" t="s">
        <v>41</v>
      </c>
      <c r="F16" s="33" t="s">
        <v>27</v>
      </c>
      <c r="G16" s="18" t="s">
        <v>24</v>
      </c>
      <c r="H16" s="19">
        <v>992000</v>
      </c>
      <c r="I16" s="19">
        <v>136000</v>
      </c>
      <c r="J16" s="21">
        <v>30000</v>
      </c>
      <c r="K16" s="22">
        <f t="shared" si="3"/>
        <v>30.487804878048781</v>
      </c>
      <c r="L16" s="23">
        <f t="shared" si="4"/>
        <v>7.2352941176470585E-3</v>
      </c>
      <c r="M16" s="34">
        <v>984</v>
      </c>
      <c r="N16" s="23">
        <f t="shared" si="0"/>
        <v>0.10670731707317073</v>
      </c>
      <c r="O16" s="34">
        <v>105</v>
      </c>
      <c r="P16" s="25">
        <f t="shared" si="1"/>
        <v>0</v>
      </c>
      <c r="Q16" s="34">
        <v>0</v>
      </c>
      <c r="R16" s="26">
        <v>2</v>
      </c>
      <c r="S16" s="22">
        <f t="shared" si="2"/>
        <v>285.71428571428572</v>
      </c>
      <c r="T16" s="27">
        <v>1.9967333333333332</v>
      </c>
      <c r="U16" s="35" t="s">
        <v>48</v>
      </c>
      <c r="V16" s="36"/>
      <c r="W16" s="29"/>
      <c r="X16" s="16"/>
      <c r="Y16" s="38"/>
      <c r="Z16" s="30"/>
    </row>
    <row r="17" spans="1:26" hidden="1">
      <c r="A17" s="31">
        <v>2020</v>
      </c>
      <c r="B17" s="41">
        <v>43891</v>
      </c>
      <c r="C17" s="16" t="s">
        <v>43</v>
      </c>
      <c r="D17" s="45" t="str">
        <f>HYPERLINK("https://www.youtube.com/watch?v=oumSjhs--o4&amp;feature=youtu.be","Рами Зайцман")</f>
        <v>Рами Зайцман</v>
      </c>
      <c r="E17" s="16" t="s">
        <v>22</v>
      </c>
      <c r="F17" s="31" t="s">
        <v>49</v>
      </c>
      <c r="G17" s="18" t="s">
        <v>50</v>
      </c>
      <c r="H17" s="40">
        <v>280000</v>
      </c>
      <c r="I17" s="19">
        <v>50000</v>
      </c>
      <c r="J17" s="21">
        <v>30000</v>
      </c>
      <c r="K17" s="22">
        <f t="shared" si="3"/>
        <v>75.757575757575751</v>
      </c>
      <c r="L17" s="23">
        <f t="shared" si="4"/>
        <v>7.92E-3</v>
      </c>
      <c r="M17" s="34">
        <v>396</v>
      </c>
      <c r="N17" s="25">
        <f t="shared" si="0"/>
        <v>2.5252525252525252E-2</v>
      </c>
      <c r="O17" s="34">
        <v>10</v>
      </c>
      <c r="P17" s="25">
        <f t="shared" si="1"/>
        <v>0.1</v>
      </c>
      <c r="Q17" s="34">
        <v>1</v>
      </c>
      <c r="R17" s="26">
        <v>1</v>
      </c>
      <c r="S17" s="22">
        <f t="shared" si="2"/>
        <v>3000</v>
      </c>
      <c r="T17" s="27">
        <v>0.63</v>
      </c>
      <c r="U17" s="35" t="s">
        <v>51</v>
      </c>
      <c r="V17" s="36"/>
      <c r="W17" s="29"/>
      <c r="X17" s="16"/>
      <c r="Y17" s="38"/>
      <c r="Z17" s="30"/>
    </row>
    <row r="18" spans="1:26" hidden="1">
      <c r="A18" s="31">
        <v>2020</v>
      </c>
      <c r="B18" s="41">
        <v>43891</v>
      </c>
      <c r="C18" s="16" t="s">
        <v>43</v>
      </c>
      <c r="D18" s="46" t="str">
        <f>HYPERLINK("https://www.youtube.com/watch?v=Yc1PAiVrbFw&amp;feature=youtu.be&amp;t=83","ExtremeCode")</f>
        <v>ExtremeCode</v>
      </c>
      <c r="E18" s="16" t="s">
        <v>22</v>
      </c>
      <c r="F18" s="33" t="s">
        <v>27</v>
      </c>
      <c r="G18" s="18" t="s">
        <v>24</v>
      </c>
      <c r="H18" s="19">
        <v>127000</v>
      </c>
      <c r="I18" s="19">
        <v>51000</v>
      </c>
      <c r="J18" s="21">
        <v>30000</v>
      </c>
      <c r="K18" s="22">
        <f t="shared" si="3"/>
        <v>201.34228187919464</v>
      </c>
      <c r="L18" s="23">
        <f t="shared" si="4"/>
        <v>2.9215686274509803E-3</v>
      </c>
      <c r="M18" s="24">
        <v>149</v>
      </c>
      <c r="N18" s="23">
        <f t="shared" si="0"/>
        <v>2.0134228187919462E-2</v>
      </c>
      <c r="O18" s="24">
        <v>3</v>
      </c>
      <c r="P18" s="25">
        <f t="shared" si="1"/>
        <v>0.33333333333333331</v>
      </c>
      <c r="Q18" s="34">
        <v>1</v>
      </c>
      <c r="R18" s="26">
        <v>1</v>
      </c>
      <c r="S18" s="22">
        <f t="shared" si="2"/>
        <v>10000</v>
      </c>
      <c r="T18" s="27">
        <v>0.49833333333333335</v>
      </c>
      <c r="U18" s="35" t="s">
        <v>52</v>
      </c>
      <c r="V18" s="36"/>
      <c r="W18" s="36"/>
      <c r="X18" s="16"/>
      <c r="Y18" s="38"/>
      <c r="Z18" s="30"/>
    </row>
    <row r="19" spans="1:26" hidden="1">
      <c r="A19" s="31">
        <v>2020</v>
      </c>
      <c r="B19" s="41">
        <v>43891</v>
      </c>
      <c r="C19" s="16" t="s">
        <v>43</v>
      </c>
      <c r="D19" s="47" t="str">
        <f>HYPERLINK("https://www.youtube.com/watch?v=rs17iI4KBfQ&amp;feature=youtu.be","Ellina Daily")</f>
        <v>Ellina Daily</v>
      </c>
      <c r="E19" s="16" t="s">
        <v>22</v>
      </c>
      <c r="F19" s="31" t="s">
        <v>53</v>
      </c>
      <c r="G19" s="48" t="s">
        <v>54</v>
      </c>
      <c r="H19" s="19">
        <v>125000</v>
      </c>
      <c r="I19" s="19">
        <v>14000</v>
      </c>
      <c r="J19" s="21">
        <v>56000</v>
      </c>
      <c r="K19" s="22">
        <f t="shared" si="3"/>
        <v>154.26997245179064</v>
      </c>
      <c r="L19" s="23">
        <f t="shared" si="4"/>
        <v>2.5928571428571429E-2</v>
      </c>
      <c r="M19" s="34">
        <v>363</v>
      </c>
      <c r="N19" s="23">
        <f t="shared" si="0"/>
        <v>2.4793388429752067E-2</v>
      </c>
      <c r="O19" s="34">
        <v>9</v>
      </c>
      <c r="P19" s="25">
        <f t="shared" si="1"/>
        <v>0</v>
      </c>
      <c r="Q19" s="34">
        <v>0</v>
      </c>
      <c r="R19" s="26">
        <v>0</v>
      </c>
      <c r="S19" s="22">
        <f t="shared" si="2"/>
        <v>6222.2222222222226</v>
      </c>
      <c r="T19" s="27">
        <v>-1</v>
      </c>
      <c r="U19" s="35" t="s">
        <v>55</v>
      </c>
      <c r="V19" s="36"/>
      <c r="W19" s="29"/>
      <c r="X19" s="16"/>
      <c r="Y19" s="30"/>
      <c r="Z19" s="30"/>
    </row>
    <row r="20" spans="1:26" hidden="1">
      <c r="A20" s="31">
        <v>2020</v>
      </c>
      <c r="B20" s="41">
        <v>43922</v>
      </c>
      <c r="C20" s="16" t="s">
        <v>56</v>
      </c>
      <c r="D20" s="16" t="s">
        <v>57</v>
      </c>
      <c r="E20" s="16" t="s">
        <v>22</v>
      </c>
      <c r="F20" s="31" t="s">
        <v>49</v>
      </c>
      <c r="G20" s="18" t="s">
        <v>50</v>
      </c>
      <c r="H20" s="19">
        <v>60500</v>
      </c>
      <c r="I20" s="19">
        <v>21000</v>
      </c>
      <c r="J20" s="21">
        <v>10600</v>
      </c>
      <c r="K20" s="22">
        <f t="shared" si="3"/>
        <v>26.5</v>
      </c>
      <c r="L20" s="23">
        <f t="shared" si="4"/>
        <v>1.9047619047619049E-2</v>
      </c>
      <c r="M20" s="24">
        <v>400</v>
      </c>
      <c r="N20" s="23">
        <f t="shared" si="0"/>
        <v>0.06</v>
      </c>
      <c r="O20" s="24">
        <v>24</v>
      </c>
      <c r="P20" s="25">
        <f t="shared" si="1"/>
        <v>8.3333333333333329E-2</v>
      </c>
      <c r="Q20" s="34">
        <v>2</v>
      </c>
      <c r="R20" s="26">
        <v>3</v>
      </c>
      <c r="S20" s="22">
        <f t="shared" si="2"/>
        <v>441.66666666666669</v>
      </c>
      <c r="T20" s="27">
        <v>9.8490566037735849</v>
      </c>
      <c r="U20" s="35" t="s">
        <v>58</v>
      </c>
      <c r="V20" s="36"/>
      <c r="W20" s="36"/>
      <c r="X20" s="16"/>
      <c r="Y20" s="38"/>
      <c r="Z20" s="30"/>
    </row>
    <row r="21" spans="1:26" hidden="1">
      <c r="A21" s="31">
        <v>2020</v>
      </c>
      <c r="B21" s="41">
        <v>43923</v>
      </c>
      <c r="C21" s="16" t="s">
        <v>56</v>
      </c>
      <c r="D21" s="15" t="str">
        <f>HYPERLINK("https://www.youtube.com/watch?v=SC9WRj8BhcI","PRO роботов")</f>
        <v>PRO роботов</v>
      </c>
      <c r="E21" s="16" t="s">
        <v>22</v>
      </c>
      <c r="F21" s="33" t="s">
        <v>27</v>
      </c>
      <c r="G21" s="18" t="s">
        <v>24</v>
      </c>
      <c r="H21" s="19">
        <v>38000</v>
      </c>
      <c r="I21" s="19">
        <v>13000</v>
      </c>
      <c r="J21" s="21">
        <v>6000</v>
      </c>
      <c r="K21" s="22">
        <f t="shared" si="3"/>
        <v>65.934065934065927</v>
      </c>
      <c r="L21" s="23">
        <f t="shared" si="4"/>
        <v>7.0000000000000001E-3</v>
      </c>
      <c r="M21" s="34">
        <v>91</v>
      </c>
      <c r="N21" s="23">
        <f t="shared" si="0"/>
        <v>6.5934065934065936E-2</v>
      </c>
      <c r="O21" s="34">
        <v>6</v>
      </c>
      <c r="P21" s="25">
        <f t="shared" si="1"/>
        <v>0.16666666666666666</v>
      </c>
      <c r="Q21" s="34">
        <v>1</v>
      </c>
      <c r="R21" s="26">
        <v>2</v>
      </c>
      <c r="S21" s="22">
        <f t="shared" si="2"/>
        <v>1000</v>
      </c>
      <c r="T21" s="27">
        <v>8.8333333333333339</v>
      </c>
      <c r="U21" s="35" t="s">
        <v>59</v>
      </c>
      <c r="V21" s="36"/>
      <c r="W21" s="32"/>
      <c r="X21" s="16"/>
      <c r="Y21" s="38"/>
      <c r="Z21" s="30"/>
    </row>
    <row r="22" spans="1:26" hidden="1">
      <c r="A22" s="31">
        <v>2020</v>
      </c>
      <c r="B22" s="41">
        <v>43924</v>
      </c>
      <c r="C22" s="16" t="s">
        <v>56</v>
      </c>
      <c r="D22" s="15" t="str">
        <f>HYPERLINK("https://www.youtube.com/watch?v=xxffR-bl4Zg","Onigiri")</f>
        <v>Onigiri</v>
      </c>
      <c r="E22" s="16" t="s">
        <v>22</v>
      </c>
      <c r="F22" s="37" t="s">
        <v>29</v>
      </c>
      <c r="G22" s="18" t="s">
        <v>50</v>
      </c>
      <c r="H22" s="19">
        <v>65000</v>
      </c>
      <c r="I22" s="31">
        <v>79000</v>
      </c>
      <c r="J22" s="21">
        <v>12000</v>
      </c>
      <c r="K22" s="22">
        <f t="shared" si="3"/>
        <v>31.746031746031747</v>
      </c>
      <c r="L22" s="23">
        <f t="shared" si="4"/>
        <v>4.7848101265822781E-3</v>
      </c>
      <c r="M22" s="34">
        <v>378</v>
      </c>
      <c r="N22" s="23">
        <f t="shared" si="0"/>
        <v>2.9100529100529099E-2</v>
      </c>
      <c r="O22" s="34">
        <v>11</v>
      </c>
      <c r="P22" s="25">
        <f t="shared" si="1"/>
        <v>9.0909090909090912E-2</v>
      </c>
      <c r="Q22" s="34">
        <v>1</v>
      </c>
      <c r="R22" s="26">
        <v>3</v>
      </c>
      <c r="S22" s="22">
        <f t="shared" si="2"/>
        <v>1090.909090909091</v>
      </c>
      <c r="T22" s="27">
        <v>7.75</v>
      </c>
      <c r="U22" s="35" t="s">
        <v>60</v>
      </c>
      <c r="V22" s="32"/>
      <c r="W22" s="32" t="s">
        <v>61</v>
      </c>
      <c r="X22" s="16"/>
      <c r="Y22" s="38"/>
      <c r="Z22" s="30"/>
    </row>
    <row r="23" spans="1:26" hidden="1">
      <c r="A23" s="31">
        <v>2020</v>
      </c>
      <c r="B23" s="41">
        <v>43925</v>
      </c>
      <c r="C23" s="16" t="s">
        <v>56</v>
      </c>
      <c r="D23" s="46" t="str">
        <f>HYPERLINK("https://www.youtube.com/watch?v=cuNQgsLAWXw","Senior Software Vlogger")</f>
        <v>Senior Software Vlogger</v>
      </c>
      <c r="E23" s="16" t="s">
        <v>22</v>
      </c>
      <c r="F23" s="33" t="s">
        <v>27</v>
      </c>
      <c r="G23" s="18" t="s">
        <v>24</v>
      </c>
      <c r="H23" s="19">
        <v>74960</v>
      </c>
      <c r="I23" s="19">
        <v>25800</v>
      </c>
      <c r="J23" s="21">
        <v>21200</v>
      </c>
      <c r="K23" s="22">
        <f t="shared" si="3"/>
        <v>26.767676767676768</v>
      </c>
      <c r="L23" s="23">
        <f t="shared" si="4"/>
        <v>3.0697674418604652E-2</v>
      </c>
      <c r="M23" s="24">
        <v>792</v>
      </c>
      <c r="N23" s="23">
        <f t="shared" si="0"/>
        <v>5.6818181818181816E-2</v>
      </c>
      <c r="O23" s="24">
        <v>45</v>
      </c>
      <c r="P23" s="25">
        <f t="shared" si="1"/>
        <v>0.17777777777777778</v>
      </c>
      <c r="Q23" s="34">
        <v>8</v>
      </c>
      <c r="R23" s="26">
        <v>3</v>
      </c>
      <c r="S23" s="22">
        <f t="shared" si="2"/>
        <v>471.11111111111109</v>
      </c>
      <c r="T23" s="27">
        <v>7.4744811320754714</v>
      </c>
      <c r="U23" s="35" t="s">
        <v>62</v>
      </c>
      <c r="V23" s="36"/>
      <c r="W23" s="32"/>
      <c r="X23" s="16"/>
      <c r="Y23" s="38"/>
      <c r="Z23" s="30"/>
    </row>
    <row r="24" spans="1:26" hidden="1">
      <c r="A24" s="31">
        <v>2020</v>
      </c>
      <c r="B24" s="41">
        <v>43928</v>
      </c>
      <c r="C24" s="16" t="s">
        <v>56</v>
      </c>
      <c r="D24" s="15" t="str">
        <f>HYPERLINK("https://www.youtube.com/watch?v=vCYXWZSdADA","PLANETRINATV")</f>
        <v>PLANETRINATV</v>
      </c>
      <c r="E24" s="16" t="s">
        <v>22</v>
      </c>
      <c r="F24" s="31" t="s">
        <v>49</v>
      </c>
      <c r="G24" s="49" t="s">
        <v>24</v>
      </c>
      <c r="H24" s="19">
        <v>73900</v>
      </c>
      <c r="I24" s="31">
        <v>27000</v>
      </c>
      <c r="J24" s="21">
        <v>12000</v>
      </c>
      <c r="K24" s="22">
        <f t="shared" si="3"/>
        <v>43.478260869565219</v>
      </c>
      <c r="L24" s="23">
        <f t="shared" si="4"/>
        <v>1.0222222222222223E-2</v>
      </c>
      <c r="M24" s="34">
        <v>276</v>
      </c>
      <c r="N24" s="23">
        <f t="shared" si="0"/>
        <v>3.9855072463768113E-2</v>
      </c>
      <c r="O24" s="34">
        <v>11</v>
      </c>
      <c r="P24" s="25">
        <f t="shared" si="1"/>
        <v>9.0909090909090912E-2</v>
      </c>
      <c r="Q24" s="34">
        <v>1</v>
      </c>
      <c r="R24" s="26">
        <v>1</v>
      </c>
      <c r="S24" s="22">
        <f t="shared" si="2"/>
        <v>1090.909090909091</v>
      </c>
      <c r="T24" s="27">
        <v>2.9083333333333332</v>
      </c>
      <c r="U24" s="35" t="s">
        <v>63</v>
      </c>
      <c r="V24" s="36"/>
      <c r="W24" s="32"/>
      <c r="X24" s="16"/>
      <c r="Y24" s="38"/>
      <c r="Z24" s="30"/>
    </row>
    <row r="25" spans="1:26" hidden="1">
      <c r="A25" s="31">
        <v>2020</v>
      </c>
      <c r="B25" s="41">
        <v>43928</v>
      </c>
      <c r="C25" s="16" t="s">
        <v>56</v>
      </c>
      <c r="D25" s="15" t="s">
        <v>64</v>
      </c>
      <c r="E25" s="16" t="s">
        <v>22</v>
      </c>
      <c r="F25" s="33" t="s">
        <v>27</v>
      </c>
      <c r="G25" s="18" t="s">
        <v>24</v>
      </c>
      <c r="H25" s="19">
        <v>1000000</v>
      </c>
      <c r="I25" s="19">
        <v>440000</v>
      </c>
      <c r="J25" s="21">
        <v>69000</v>
      </c>
      <c r="K25" s="22">
        <f t="shared" si="3"/>
        <v>54.545454545454547</v>
      </c>
      <c r="L25" s="23">
        <f t="shared" si="4"/>
        <v>2.875E-3</v>
      </c>
      <c r="M25" s="34">
        <v>1265</v>
      </c>
      <c r="N25" s="23">
        <f t="shared" si="0"/>
        <v>8.2213438735177863E-2</v>
      </c>
      <c r="O25" s="34">
        <v>104</v>
      </c>
      <c r="P25" s="25">
        <f t="shared" si="1"/>
        <v>3.8461538461538464E-2</v>
      </c>
      <c r="Q25" s="34">
        <v>4</v>
      </c>
      <c r="R25" s="26">
        <v>4</v>
      </c>
      <c r="S25" s="22">
        <f t="shared" si="2"/>
        <v>663.46153846153845</v>
      </c>
      <c r="T25" s="27">
        <v>1.9840579710144928</v>
      </c>
      <c r="U25" s="35" t="s">
        <v>65</v>
      </c>
      <c r="V25" s="36"/>
      <c r="W25" s="36"/>
      <c r="X25" s="16"/>
      <c r="Y25" s="38"/>
      <c r="Z25" s="30"/>
    </row>
    <row r="26" spans="1:26" hidden="1">
      <c r="A26" s="31">
        <v>2020</v>
      </c>
      <c r="B26" s="41">
        <v>43929</v>
      </c>
      <c r="C26" s="16" t="s">
        <v>56</v>
      </c>
      <c r="D26" s="15" t="s">
        <v>66</v>
      </c>
      <c r="E26" s="16" t="s">
        <v>22</v>
      </c>
      <c r="F26" s="33" t="s">
        <v>27</v>
      </c>
      <c r="G26" s="18" t="s">
        <v>24</v>
      </c>
      <c r="H26" s="19">
        <v>224000</v>
      </c>
      <c r="I26" s="19">
        <v>661000</v>
      </c>
      <c r="J26" s="21">
        <v>30000</v>
      </c>
      <c r="K26" s="22">
        <f t="shared" si="3"/>
        <v>48.780487804878049</v>
      </c>
      <c r="L26" s="23">
        <f t="shared" si="4"/>
        <v>9.3040847201210288E-4</v>
      </c>
      <c r="M26" s="34">
        <v>615</v>
      </c>
      <c r="N26" s="23">
        <f t="shared" si="0"/>
        <v>8.4552845528455281E-2</v>
      </c>
      <c r="O26" s="34">
        <v>52</v>
      </c>
      <c r="P26" s="25">
        <f t="shared" si="1"/>
        <v>3.8461538461538464E-2</v>
      </c>
      <c r="Q26" s="34">
        <v>2</v>
      </c>
      <c r="R26" s="26">
        <v>2</v>
      </c>
      <c r="S26" s="22">
        <f t="shared" si="2"/>
        <v>576.92307692307691</v>
      </c>
      <c r="T26" s="27">
        <v>1.8577666666666666</v>
      </c>
      <c r="U26" s="35" t="s">
        <v>67</v>
      </c>
      <c r="V26" s="36"/>
      <c r="W26" s="36"/>
      <c r="X26" s="16"/>
      <c r="Y26" s="38"/>
      <c r="Z26" s="30"/>
    </row>
    <row r="27" spans="1:26" hidden="1">
      <c r="A27" s="31">
        <v>2020</v>
      </c>
      <c r="B27" s="41">
        <v>43930</v>
      </c>
      <c r="C27" s="16" t="s">
        <v>56</v>
      </c>
      <c r="D27" s="46" t="str">
        <f>HYPERLINK("https://www.youtube.com/watch?v=vRSWTEFlr_o&amp;feature=youtu.be","АйТи Борода")</f>
        <v>АйТи Борода</v>
      </c>
      <c r="E27" s="16" t="s">
        <v>22</v>
      </c>
      <c r="F27" s="33" t="s">
        <v>27</v>
      </c>
      <c r="G27" s="18" t="s">
        <v>24</v>
      </c>
      <c r="H27" s="19">
        <v>123000</v>
      </c>
      <c r="I27" s="19">
        <v>23500</v>
      </c>
      <c r="J27" s="21">
        <v>57960</v>
      </c>
      <c r="K27" s="22">
        <f t="shared" si="3"/>
        <v>152.52631578947367</v>
      </c>
      <c r="L27" s="23">
        <f t="shared" si="4"/>
        <v>1.6170212765957447E-2</v>
      </c>
      <c r="M27" s="24">
        <v>380</v>
      </c>
      <c r="N27" s="23">
        <f t="shared" si="0"/>
        <v>3.9473684210526314E-2</v>
      </c>
      <c r="O27" s="24">
        <v>15</v>
      </c>
      <c r="P27" s="25">
        <f t="shared" si="1"/>
        <v>0.13333333333333333</v>
      </c>
      <c r="Q27" s="34">
        <v>2</v>
      </c>
      <c r="R27" s="26">
        <v>3</v>
      </c>
      <c r="S27" s="22">
        <f t="shared" si="2"/>
        <v>3864</v>
      </c>
      <c r="T27" s="27">
        <v>0.94013112491373363</v>
      </c>
      <c r="U27" s="35" t="s">
        <v>68</v>
      </c>
      <c r="V27" s="36"/>
      <c r="W27" s="36"/>
      <c r="X27" s="16"/>
      <c r="Y27" s="38"/>
      <c r="Z27" s="30"/>
    </row>
    <row r="28" spans="1:26" hidden="1">
      <c r="A28" s="31">
        <v>2020</v>
      </c>
      <c r="B28" s="41">
        <v>43931</v>
      </c>
      <c r="C28" s="16" t="s">
        <v>56</v>
      </c>
      <c r="D28" s="46" t="str">
        <f>HYPERLINK("https://www.youtube.com/watch?v=hh-v6fwJQ0E&amp;t=269s","BARBAROSSA")</f>
        <v>BARBAROSSA</v>
      </c>
      <c r="E28" s="16" t="s">
        <v>22</v>
      </c>
      <c r="F28" s="33" t="s">
        <v>27</v>
      </c>
      <c r="G28" s="18" t="s">
        <v>24</v>
      </c>
      <c r="H28" s="19">
        <v>141000</v>
      </c>
      <c r="I28" s="19">
        <v>19200</v>
      </c>
      <c r="J28" s="21">
        <v>28000</v>
      </c>
      <c r="K28" s="22">
        <f t="shared" si="3"/>
        <v>198.58156028368793</v>
      </c>
      <c r="L28" s="23">
        <f t="shared" si="4"/>
        <v>7.3437499999999996E-3</v>
      </c>
      <c r="M28" s="34">
        <v>141</v>
      </c>
      <c r="N28" s="23">
        <f t="shared" si="0"/>
        <v>7.8014184397163122E-2</v>
      </c>
      <c r="O28" s="34">
        <v>11</v>
      </c>
      <c r="P28" s="25">
        <f t="shared" si="1"/>
        <v>9.0909090909090912E-2</v>
      </c>
      <c r="Q28" s="34">
        <v>1</v>
      </c>
      <c r="R28" s="26">
        <v>1</v>
      </c>
      <c r="S28" s="22">
        <f t="shared" si="2"/>
        <v>2545.4545454545455</v>
      </c>
      <c r="T28" s="27">
        <v>0.60535714285714282</v>
      </c>
      <c r="U28" s="35" t="s">
        <v>69</v>
      </c>
      <c r="V28" s="36"/>
      <c r="W28" s="36"/>
      <c r="X28" s="16"/>
      <c r="Y28" s="38"/>
      <c r="Z28" s="30"/>
    </row>
    <row r="29" spans="1:26" hidden="1">
      <c r="A29" s="31">
        <v>2020</v>
      </c>
      <c r="B29" s="41">
        <v>43932</v>
      </c>
      <c r="C29" s="16" t="s">
        <v>56</v>
      </c>
      <c r="D29" s="15" t="str">
        <f>HYPERLINK("https://www.youtube.com/watch?v=72fz7quxfl0","ЗНАЮ ВСЁ")</f>
        <v>ЗНАЮ ВСЁ</v>
      </c>
      <c r="E29" s="16" t="s">
        <v>22</v>
      </c>
      <c r="F29" s="37" t="s">
        <v>34</v>
      </c>
      <c r="G29" s="18" t="s">
        <v>24</v>
      </c>
      <c r="H29" s="19">
        <v>239000</v>
      </c>
      <c r="I29" s="19">
        <v>89000</v>
      </c>
      <c r="J29" s="21">
        <v>10600</v>
      </c>
      <c r="K29" s="22">
        <f t="shared" si="3"/>
        <v>147.22222222222223</v>
      </c>
      <c r="L29" s="23">
        <f t="shared" si="4"/>
        <v>8.0898876404494381E-4</v>
      </c>
      <c r="M29" s="24">
        <v>72</v>
      </c>
      <c r="N29" s="23">
        <f t="shared" si="0"/>
        <v>6.9444444444444448E-2</v>
      </c>
      <c r="O29" s="24">
        <v>5</v>
      </c>
      <c r="P29" s="25">
        <f t="shared" si="1"/>
        <v>0</v>
      </c>
      <c r="Q29" s="34">
        <v>0</v>
      </c>
      <c r="R29" s="26">
        <v>0</v>
      </c>
      <c r="S29" s="22">
        <f t="shared" si="2"/>
        <v>2120</v>
      </c>
      <c r="T29" s="27">
        <v>-1</v>
      </c>
      <c r="U29" s="35" t="s">
        <v>70</v>
      </c>
      <c r="V29" s="36"/>
      <c r="W29" s="32"/>
      <c r="X29" s="16"/>
      <c r="Y29" s="30"/>
      <c r="Z29" s="30"/>
    </row>
    <row r="30" spans="1:26" hidden="1">
      <c r="A30" s="31">
        <v>2020</v>
      </c>
      <c r="B30" s="41">
        <v>43933</v>
      </c>
      <c r="C30" s="16" t="s">
        <v>56</v>
      </c>
      <c r="D30" s="15" t="str">
        <f>HYPERLINK("https://www.youtube.com/watch?v=wdRtokKED7A","Влад Филатов")</f>
        <v>Влад Филатов</v>
      </c>
      <c r="E30" s="16" t="s">
        <v>22</v>
      </c>
      <c r="F30" s="37" t="s">
        <v>34</v>
      </c>
      <c r="G30" s="18" t="s">
        <v>24</v>
      </c>
      <c r="H30" s="19">
        <v>112000</v>
      </c>
      <c r="I30" s="19">
        <v>24500</v>
      </c>
      <c r="J30" s="21">
        <v>10700</v>
      </c>
      <c r="K30" s="22">
        <f t="shared" si="3"/>
        <v>17.833333333333332</v>
      </c>
      <c r="L30" s="23">
        <f t="shared" si="4"/>
        <v>2.4489795918367346E-2</v>
      </c>
      <c r="M30" s="34">
        <v>600</v>
      </c>
      <c r="N30" s="23">
        <f t="shared" si="0"/>
        <v>0</v>
      </c>
      <c r="O30" s="34">
        <v>0</v>
      </c>
      <c r="P30" s="25" t="e">
        <f t="shared" si="1"/>
        <v>#DIV/0!</v>
      </c>
      <c r="Q30" s="34">
        <v>0</v>
      </c>
      <c r="R30" s="26">
        <v>0</v>
      </c>
      <c r="S30" s="22" t="e">
        <f t="shared" si="2"/>
        <v>#DIV/0!</v>
      </c>
      <c r="T30" s="27">
        <v>-1</v>
      </c>
      <c r="U30" s="35" t="s">
        <v>71</v>
      </c>
      <c r="V30" s="36"/>
      <c r="W30" s="32"/>
      <c r="X30" s="16"/>
      <c r="Y30" s="30"/>
      <c r="Z30" s="30"/>
    </row>
    <row r="31" spans="1:26" hidden="1">
      <c r="A31" s="31">
        <v>2020</v>
      </c>
      <c r="B31" s="41">
        <v>43935</v>
      </c>
      <c r="C31" s="16" t="s">
        <v>56</v>
      </c>
      <c r="D31" s="15" t="str">
        <f>HYPERLINK("https://www.youtube.com/watch?v=_bxpW6iCCS0","PRO роботов")</f>
        <v>PRO роботов</v>
      </c>
      <c r="E31" s="16" t="s">
        <v>22</v>
      </c>
      <c r="F31" s="33" t="s">
        <v>72</v>
      </c>
      <c r="G31" s="18" t="s">
        <v>50</v>
      </c>
      <c r="H31" s="19">
        <v>95500</v>
      </c>
      <c r="I31" s="19">
        <v>23000</v>
      </c>
      <c r="J31" s="21">
        <v>6000</v>
      </c>
      <c r="K31" s="22">
        <f t="shared" si="3"/>
        <v>63.829787234042556</v>
      </c>
      <c r="L31" s="23">
        <f t="shared" si="4"/>
        <v>4.0869565217391303E-3</v>
      </c>
      <c r="M31" s="34">
        <v>94</v>
      </c>
      <c r="N31" s="23">
        <f t="shared" si="0"/>
        <v>4.2553191489361701E-2</v>
      </c>
      <c r="O31" s="34">
        <v>4</v>
      </c>
      <c r="P31" s="25">
        <f t="shared" si="1"/>
        <v>0</v>
      </c>
      <c r="Q31" s="50">
        <v>0</v>
      </c>
      <c r="R31" s="26">
        <v>0</v>
      </c>
      <c r="S31" s="22">
        <f t="shared" si="2"/>
        <v>1500</v>
      </c>
      <c r="T31" s="27">
        <v>-1</v>
      </c>
      <c r="U31" s="35" t="s">
        <v>73</v>
      </c>
      <c r="V31" s="36"/>
      <c r="W31" s="32"/>
      <c r="X31" s="16"/>
      <c r="Y31" s="30"/>
      <c r="Z31" s="30"/>
    </row>
    <row r="32" spans="1:26" hidden="1">
      <c r="A32" s="31">
        <v>2020</v>
      </c>
      <c r="B32" s="41">
        <v>43936</v>
      </c>
      <c r="C32" s="16" t="s">
        <v>56</v>
      </c>
      <c r="D32" s="15" t="s">
        <v>74</v>
      </c>
      <c r="E32" s="16" t="s">
        <v>22</v>
      </c>
      <c r="F32" s="37" t="s">
        <v>75</v>
      </c>
      <c r="G32" s="18" t="s">
        <v>24</v>
      </c>
      <c r="H32" s="19">
        <v>192000</v>
      </c>
      <c r="I32" s="19">
        <v>120000</v>
      </c>
      <c r="J32" s="21">
        <v>27000</v>
      </c>
      <c r="K32" s="22">
        <f t="shared" si="3"/>
        <v>53.1496062992126</v>
      </c>
      <c r="L32" s="51">
        <f t="shared" si="4"/>
        <v>4.2333333333333337E-3</v>
      </c>
      <c r="M32" s="34">
        <v>508</v>
      </c>
      <c r="N32" s="23">
        <f t="shared" si="0"/>
        <v>5.7086614173228349E-2</v>
      </c>
      <c r="O32" s="34">
        <v>29</v>
      </c>
      <c r="P32" s="25">
        <f t="shared" si="1"/>
        <v>0</v>
      </c>
      <c r="Q32" s="34">
        <v>0</v>
      </c>
      <c r="R32" s="26">
        <v>0</v>
      </c>
      <c r="S32" s="22">
        <f t="shared" si="2"/>
        <v>931.0344827586207</v>
      </c>
      <c r="T32" s="27">
        <v>-1</v>
      </c>
      <c r="U32" s="35" t="s">
        <v>76</v>
      </c>
      <c r="V32" s="36"/>
      <c r="W32" s="36"/>
      <c r="X32" s="16"/>
      <c r="Y32" s="30"/>
      <c r="Z32" s="30"/>
    </row>
    <row r="33" spans="1:26" hidden="1">
      <c r="A33" s="31">
        <v>2020</v>
      </c>
      <c r="B33" s="41">
        <v>43937</v>
      </c>
      <c r="C33" s="16" t="s">
        <v>56</v>
      </c>
      <c r="D33" s="15" t="s">
        <v>77</v>
      </c>
      <c r="E33" s="16" t="s">
        <v>22</v>
      </c>
      <c r="F33" s="37" t="s">
        <v>34</v>
      </c>
      <c r="G33" s="18" t="s">
        <v>24</v>
      </c>
      <c r="H33" s="19">
        <v>125000</v>
      </c>
      <c r="I33" s="19">
        <v>38000</v>
      </c>
      <c r="J33" s="21">
        <v>30000</v>
      </c>
      <c r="K33" s="22">
        <f t="shared" si="3"/>
        <v>107.14285714285714</v>
      </c>
      <c r="L33" s="23">
        <f t="shared" si="4"/>
        <v>7.3684210526315788E-3</v>
      </c>
      <c r="M33" s="34">
        <v>280</v>
      </c>
      <c r="N33" s="23">
        <f t="shared" si="0"/>
        <v>2.5000000000000001E-2</v>
      </c>
      <c r="O33" s="34">
        <v>7</v>
      </c>
      <c r="P33" s="25">
        <f t="shared" si="1"/>
        <v>0</v>
      </c>
      <c r="Q33" s="34">
        <v>0</v>
      </c>
      <c r="R33" s="26">
        <v>0</v>
      </c>
      <c r="S33" s="22">
        <f t="shared" si="2"/>
        <v>4285.7142857142853</v>
      </c>
      <c r="T33" s="27">
        <v>-1</v>
      </c>
      <c r="U33" s="35" t="s">
        <v>78</v>
      </c>
      <c r="V33" s="36"/>
      <c r="W33" s="32"/>
      <c r="X33" s="16"/>
      <c r="Y33" s="30"/>
      <c r="Z33" s="30"/>
    </row>
    <row r="34" spans="1:26" hidden="1">
      <c r="A34" s="31">
        <v>2020</v>
      </c>
      <c r="B34" s="41">
        <v>43938</v>
      </c>
      <c r="C34" s="16" t="s">
        <v>56</v>
      </c>
      <c r="D34" s="15" t="str">
        <f>HYPERLINK("https://www.youtube.com/watch?v=IMj1Q4mFQyw","Ветер")</f>
        <v>Ветер</v>
      </c>
      <c r="E34" s="16" t="s">
        <v>22</v>
      </c>
      <c r="F34" s="37" t="s">
        <v>79</v>
      </c>
      <c r="G34" s="18" t="s">
        <v>50</v>
      </c>
      <c r="H34" s="19">
        <v>95500</v>
      </c>
      <c r="I34" s="19">
        <v>10600</v>
      </c>
      <c r="J34" s="52">
        <v>9500</v>
      </c>
      <c r="K34" s="22">
        <f t="shared" si="3"/>
        <v>863.63636363636363</v>
      </c>
      <c r="L34" s="23">
        <f t="shared" si="4"/>
        <v>1.0377358490566038E-3</v>
      </c>
      <c r="M34" s="34">
        <v>11</v>
      </c>
      <c r="N34" s="23">
        <f t="shared" si="0"/>
        <v>0.54545454545454541</v>
      </c>
      <c r="O34" s="34">
        <v>6</v>
      </c>
      <c r="P34" s="25">
        <f t="shared" si="1"/>
        <v>0</v>
      </c>
      <c r="Q34" s="34">
        <v>0</v>
      </c>
      <c r="R34" s="26">
        <v>0</v>
      </c>
      <c r="S34" s="22">
        <f t="shared" si="2"/>
        <v>1583.3333333333333</v>
      </c>
      <c r="T34" s="27">
        <v>-1</v>
      </c>
      <c r="U34" s="35" t="s">
        <v>80</v>
      </c>
      <c r="V34" s="36"/>
      <c r="W34" s="32"/>
      <c r="X34" s="53"/>
      <c r="Y34" s="54"/>
      <c r="Z34" s="54"/>
    </row>
    <row r="35" spans="1:26" hidden="1">
      <c r="A35" s="12">
        <v>2019</v>
      </c>
      <c r="B35" s="41">
        <v>43951</v>
      </c>
      <c r="C35" s="16" t="s">
        <v>81</v>
      </c>
      <c r="D35" s="15" t="str">
        <f>HYPERLINK("https://www.youtube.com/channel/UCL4BwOrBEKggPyqsdVpraFg","Johe News")</f>
        <v>Johe News</v>
      </c>
      <c r="E35" s="16" t="s">
        <v>22</v>
      </c>
      <c r="F35" s="33" t="s">
        <v>27</v>
      </c>
      <c r="G35" s="18" t="s">
        <v>24</v>
      </c>
      <c r="H35" s="19">
        <v>5800</v>
      </c>
      <c r="I35" s="19">
        <v>8840</v>
      </c>
      <c r="J35" s="21">
        <v>5000</v>
      </c>
      <c r="K35" s="22">
        <f t="shared" si="3"/>
        <v>23.148148148148149</v>
      </c>
      <c r="L35" s="23">
        <f t="shared" si="4"/>
        <v>2.4434389140271493E-2</v>
      </c>
      <c r="M35" s="34">
        <v>216</v>
      </c>
      <c r="N35" s="25">
        <f t="shared" si="0"/>
        <v>5.0925925925925923E-2</v>
      </c>
      <c r="O35" s="34">
        <v>11</v>
      </c>
      <c r="P35" s="25">
        <f t="shared" si="1"/>
        <v>0.18181818181818182</v>
      </c>
      <c r="Q35" s="34">
        <v>2</v>
      </c>
      <c r="R35" s="26">
        <v>2</v>
      </c>
      <c r="S35" s="22">
        <f t="shared" si="2"/>
        <v>454.54545454545456</v>
      </c>
      <c r="T35" s="27">
        <v>13.004</v>
      </c>
      <c r="U35" s="28" t="s">
        <v>82</v>
      </c>
      <c r="V35" s="29"/>
      <c r="W35" s="29"/>
      <c r="X35" s="16"/>
      <c r="Y35" s="38"/>
      <c r="Z35" s="30"/>
    </row>
    <row r="36" spans="1:26" hidden="1">
      <c r="A36" s="31">
        <v>2020</v>
      </c>
      <c r="B36" s="41">
        <v>43951</v>
      </c>
      <c r="C36" s="16" t="s">
        <v>81</v>
      </c>
      <c r="D36" s="46" t="str">
        <f>HYPERLINK("https://www.youtube.com/watch?v=XFpDyXw-H9M","Pingvinus")</f>
        <v>Pingvinus</v>
      </c>
      <c r="E36" s="16" t="s">
        <v>22</v>
      </c>
      <c r="F36" s="37" t="s">
        <v>83</v>
      </c>
      <c r="G36" s="18" t="s">
        <v>24</v>
      </c>
      <c r="H36" s="19">
        <v>24000</v>
      </c>
      <c r="I36" s="19">
        <v>24000</v>
      </c>
      <c r="J36" s="21">
        <v>10000</v>
      </c>
      <c r="K36" s="22">
        <f t="shared" si="3"/>
        <v>78.740157480314963</v>
      </c>
      <c r="L36" s="23">
        <f t="shared" si="4"/>
        <v>5.2916666666666667E-3</v>
      </c>
      <c r="M36" s="34">
        <v>127</v>
      </c>
      <c r="N36" s="23">
        <f t="shared" si="0"/>
        <v>1.5748031496062992E-2</v>
      </c>
      <c r="O36" s="34">
        <v>2</v>
      </c>
      <c r="P36" s="25">
        <f t="shared" si="1"/>
        <v>0</v>
      </c>
      <c r="Q36" s="34">
        <v>0</v>
      </c>
      <c r="R36" s="26">
        <v>0</v>
      </c>
      <c r="S36" s="22">
        <f t="shared" si="2"/>
        <v>5000</v>
      </c>
      <c r="T36" s="27">
        <v>-1</v>
      </c>
      <c r="U36" s="35" t="s">
        <v>84</v>
      </c>
      <c r="V36" s="36"/>
      <c r="W36" s="32"/>
      <c r="X36" s="16"/>
      <c r="Y36" s="30"/>
      <c r="Z36" s="30"/>
    </row>
    <row r="37" spans="1:26" hidden="1">
      <c r="A37" s="31">
        <v>2020</v>
      </c>
      <c r="B37" s="41">
        <v>43954</v>
      </c>
      <c r="C37" s="16" t="s">
        <v>81</v>
      </c>
      <c r="D37" s="15" t="str">
        <f>HYPERLINK("https://www.youtube.com/watch?v=pAnETlsqoCM&amp;feature=youtu.be","НостальжиПК")</f>
        <v>НостальжиПК</v>
      </c>
      <c r="E37" s="16" t="s">
        <v>22</v>
      </c>
      <c r="F37" s="37" t="s">
        <v>75</v>
      </c>
      <c r="G37" s="18" t="s">
        <v>24</v>
      </c>
      <c r="H37" s="19">
        <v>604000</v>
      </c>
      <c r="I37" s="19">
        <v>120000</v>
      </c>
      <c r="J37" s="21">
        <v>20000</v>
      </c>
      <c r="K37" s="22">
        <f t="shared" si="3"/>
        <v>135.13513513513513</v>
      </c>
      <c r="L37" s="23">
        <f t="shared" si="4"/>
        <v>1.2333333333333332E-3</v>
      </c>
      <c r="M37" s="34">
        <v>148</v>
      </c>
      <c r="N37" s="23">
        <f t="shared" si="0"/>
        <v>8.7837837837837843E-2</v>
      </c>
      <c r="O37" s="34">
        <v>13</v>
      </c>
      <c r="P37" s="25">
        <f t="shared" si="1"/>
        <v>0</v>
      </c>
      <c r="Q37" s="34">
        <v>0</v>
      </c>
      <c r="R37" s="26">
        <v>0</v>
      </c>
      <c r="S37" s="22">
        <f t="shared" si="2"/>
        <v>1538.4615384615386</v>
      </c>
      <c r="T37" s="27">
        <v>-1</v>
      </c>
      <c r="U37" s="35" t="s">
        <v>85</v>
      </c>
      <c r="V37" s="36"/>
      <c r="W37" s="36"/>
      <c r="X37" s="16"/>
      <c r="Y37" s="30"/>
      <c r="Z37" s="30"/>
    </row>
    <row r="38" spans="1:26" hidden="1">
      <c r="A38" s="31">
        <v>2020</v>
      </c>
      <c r="B38" s="41">
        <v>43958</v>
      </c>
      <c r="C38" s="16" t="s">
        <v>81</v>
      </c>
      <c r="D38" s="15" t="s">
        <v>86</v>
      </c>
      <c r="E38" s="16" t="s">
        <v>22</v>
      </c>
      <c r="F38" s="31" t="s">
        <v>49</v>
      </c>
      <c r="G38" s="18" t="s">
        <v>50</v>
      </c>
      <c r="H38" s="19">
        <v>654000</v>
      </c>
      <c r="I38" s="19">
        <v>145762</v>
      </c>
      <c r="J38" s="21">
        <v>40000</v>
      </c>
      <c r="K38" s="22">
        <f t="shared" si="3"/>
        <v>30.487804878048781</v>
      </c>
      <c r="L38" s="23">
        <f t="shared" si="4"/>
        <v>9.0009741908041868E-3</v>
      </c>
      <c r="M38" s="34">
        <v>1312</v>
      </c>
      <c r="N38" s="23">
        <f t="shared" si="0"/>
        <v>4.649390243902439E-2</v>
      </c>
      <c r="O38" s="34">
        <v>61</v>
      </c>
      <c r="P38" s="25">
        <f t="shared" si="1"/>
        <v>0.13114754098360656</v>
      </c>
      <c r="Q38" s="34">
        <v>8</v>
      </c>
      <c r="R38" s="26">
        <v>7</v>
      </c>
      <c r="S38" s="22">
        <f t="shared" si="2"/>
        <v>655.73770491803282</v>
      </c>
      <c r="T38" s="27">
        <v>13.33905</v>
      </c>
      <c r="U38" s="35" t="s">
        <v>87</v>
      </c>
      <c r="V38" s="36"/>
      <c r="W38" s="36"/>
      <c r="X38" s="16"/>
      <c r="Y38" s="38"/>
      <c r="Z38" s="30"/>
    </row>
    <row r="39" spans="1:26" hidden="1">
      <c r="A39" s="31">
        <v>2020</v>
      </c>
      <c r="B39" s="41">
        <v>43958</v>
      </c>
      <c r="C39" s="16" t="s">
        <v>81</v>
      </c>
      <c r="D39" s="15" t="s">
        <v>64</v>
      </c>
      <c r="E39" s="16" t="s">
        <v>22</v>
      </c>
      <c r="F39" s="37" t="s">
        <v>83</v>
      </c>
      <c r="G39" s="18" t="s">
        <v>24</v>
      </c>
      <c r="H39" s="19">
        <v>1000000</v>
      </c>
      <c r="I39" s="19">
        <v>200000</v>
      </c>
      <c r="J39" s="21">
        <v>69000</v>
      </c>
      <c r="K39" s="22">
        <f t="shared" si="3"/>
        <v>109.00473933649289</v>
      </c>
      <c r="L39" s="51">
        <f t="shared" si="4"/>
        <v>3.1649999999999998E-3</v>
      </c>
      <c r="M39" s="42">
        <v>633</v>
      </c>
      <c r="N39" s="51">
        <f t="shared" si="0"/>
        <v>2.6856240126382307E-2</v>
      </c>
      <c r="O39" s="42">
        <v>17</v>
      </c>
      <c r="P39" s="25">
        <f t="shared" si="1"/>
        <v>0</v>
      </c>
      <c r="Q39" s="50">
        <v>0</v>
      </c>
      <c r="R39" s="26">
        <v>0</v>
      </c>
      <c r="S39" s="22">
        <f t="shared" si="2"/>
        <v>4058.8235294117649</v>
      </c>
      <c r="T39" s="27">
        <v>-1</v>
      </c>
      <c r="U39" s="35" t="s">
        <v>88</v>
      </c>
      <c r="V39" s="36"/>
      <c r="W39" s="36"/>
      <c r="X39" s="16"/>
      <c r="Y39" s="30"/>
      <c r="Z39" s="30"/>
    </row>
    <row r="40" spans="1:26" hidden="1">
      <c r="A40" s="31">
        <v>2020</v>
      </c>
      <c r="B40" s="41">
        <v>43961</v>
      </c>
      <c r="C40" s="16" t="s">
        <v>81</v>
      </c>
      <c r="D40" s="15" t="s">
        <v>89</v>
      </c>
      <c r="E40" s="16" t="s">
        <v>22</v>
      </c>
      <c r="F40" s="33" t="s">
        <v>90</v>
      </c>
      <c r="G40" s="18" t="s">
        <v>24</v>
      </c>
      <c r="H40" s="19">
        <v>400000</v>
      </c>
      <c r="I40" s="19">
        <v>217000</v>
      </c>
      <c r="J40" s="21">
        <v>35000</v>
      </c>
      <c r="K40" s="22">
        <f t="shared" si="3"/>
        <v>81.585081585081582</v>
      </c>
      <c r="L40" s="23">
        <f t="shared" si="4"/>
        <v>1.9769585253456221E-3</v>
      </c>
      <c r="M40" s="34">
        <v>429</v>
      </c>
      <c r="N40" s="23">
        <f t="shared" si="0"/>
        <v>7.9254079254079249E-2</v>
      </c>
      <c r="O40" s="34">
        <v>34</v>
      </c>
      <c r="P40" s="25">
        <f t="shared" si="1"/>
        <v>2.9411764705882353E-2</v>
      </c>
      <c r="Q40" s="34">
        <v>1</v>
      </c>
      <c r="R40" s="26">
        <v>2</v>
      </c>
      <c r="S40" s="22">
        <f t="shared" si="2"/>
        <v>1029.4117647058824</v>
      </c>
      <c r="T40" s="27">
        <v>1.0285714285714285</v>
      </c>
      <c r="U40" s="35" t="s">
        <v>91</v>
      </c>
      <c r="V40" s="29"/>
      <c r="W40" s="16"/>
      <c r="X40" s="16"/>
      <c r="Y40" s="38"/>
      <c r="Z40" s="30"/>
    </row>
    <row r="41" spans="1:26" hidden="1">
      <c r="A41" s="31">
        <v>2020</v>
      </c>
      <c r="B41" s="41">
        <v>43962</v>
      </c>
      <c r="C41" s="16" t="s">
        <v>81</v>
      </c>
      <c r="D41" s="15" t="str">
        <f>HYPERLINK("https://www.youtube.com/watch?v=J5XXrpwUhoY&amp;feature=youtu.be","Хауди Хо")</f>
        <v>Хауди Хо</v>
      </c>
      <c r="E41" s="16" t="s">
        <v>22</v>
      </c>
      <c r="F41" s="33" t="s">
        <v>27</v>
      </c>
      <c r="G41" s="18" t="s">
        <v>24</v>
      </c>
      <c r="H41" s="19">
        <v>1180000</v>
      </c>
      <c r="I41" s="19">
        <v>183000</v>
      </c>
      <c r="J41" s="21">
        <v>80000</v>
      </c>
      <c r="K41" s="22">
        <f t="shared" si="3"/>
        <v>47.031158142269256</v>
      </c>
      <c r="L41" s="23">
        <f t="shared" si="4"/>
        <v>9.2950819672131153E-3</v>
      </c>
      <c r="M41" s="34">
        <v>1701</v>
      </c>
      <c r="N41" s="23">
        <f t="shared" si="0"/>
        <v>1.4697236919459141E-2</v>
      </c>
      <c r="O41" s="34">
        <v>25</v>
      </c>
      <c r="P41" s="25">
        <f t="shared" si="1"/>
        <v>0.08</v>
      </c>
      <c r="Q41" s="34">
        <v>2</v>
      </c>
      <c r="R41" s="26">
        <v>2</v>
      </c>
      <c r="S41" s="22">
        <f t="shared" si="2"/>
        <v>3200</v>
      </c>
      <c r="T41" s="27">
        <v>0.23749999999999999</v>
      </c>
      <c r="U41" s="35" t="s">
        <v>92</v>
      </c>
      <c r="V41" s="29"/>
      <c r="W41" s="29"/>
      <c r="X41" s="16"/>
      <c r="Y41" s="38"/>
      <c r="Z41" s="30"/>
    </row>
    <row r="42" spans="1:26" hidden="1">
      <c r="A42" s="12">
        <v>2019</v>
      </c>
      <c r="B42" s="41">
        <v>43964</v>
      </c>
      <c r="C42" s="16" t="s">
        <v>81</v>
      </c>
      <c r="D42" s="15" t="str">
        <f>HYPERLINK("https://www.youtube.com/watch?v=XpxpbfLbki8&amp;t=4s","Хауди Хо")</f>
        <v>Хауди Хо</v>
      </c>
      <c r="E42" s="16" t="s">
        <v>41</v>
      </c>
      <c r="F42" s="33" t="s">
        <v>27</v>
      </c>
      <c r="G42" s="18" t="s">
        <v>24</v>
      </c>
      <c r="H42" s="19">
        <v>517000</v>
      </c>
      <c r="I42" s="19">
        <v>351724</v>
      </c>
      <c r="J42" s="21">
        <v>20000</v>
      </c>
      <c r="K42" s="22">
        <f t="shared" si="3"/>
        <v>12.87001287001287</v>
      </c>
      <c r="L42" s="23">
        <f t="shared" si="4"/>
        <v>4.4182370267596182E-3</v>
      </c>
      <c r="M42" s="34">
        <v>1554</v>
      </c>
      <c r="N42" s="25">
        <f t="shared" si="0"/>
        <v>0.19240669240669242</v>
      </c>
      <c r="O42" s="34">
        <v>299</v>
      </c>
      <c r="P42" s="25">
        <f t="shared" si="1"/>
        <v>1.0033444816053512E-2</v>
      </c>
      <c r="Q42" s="34">
        <v>3</v>
      </c>
      <c r="R42" s="26">
        <v>3</v>
      </c>
      <c r="S42" s="22">
        <f t="shared" si="2"/>
        <v>66.889632107023417</v>
      </c>
      <c r="T42" s="27">
        <v>6.4364999999999997</v>
      </c>
      <c r="U42" s="28" t="s">
        <v>93</v>
      </c>
      <c r="V42" s="29"/>
      <c r="W42" s="29"/>
      <c r="X42" s="16"/>
      <c r="Y42" s="38"/>
      <c r="Z42" s="30"/>
    </row>
    <row r="43" spans="1:26" hidden="1">
      <c r="A43" s="31">
        <v>2020</v>
      </c>
      <c r="B43" s="41">
        <v>43965</v>
      </c>
      <c r="C43" s="16" t="s">
        <v>81</v>
      </c>
      <c r="D43" s="32" t="s">
        <v>94</v>
      </c>
      <c r="E43" s="16" t="s">
        <v>22</v>
      </c>
      <c r="F43" s="37" t="s">
        <v>95</v>
      </c>
      <c r="G43" s="18" t="s">
        <v>24</v>
      </c>
      <c r="H43" s="19">
        <v>5000</v>
      </c>
      <c r="I43" s="19">
        <v>1000</v>
      </c>
      <c r="J43" s="21">
        <v>7000</v>
      </c>
      <c r="K43" s="22">
        <f t="shared" si="3"/>
        <v>437.5</v>
      </c>
      <c r="L43" s="23">
        <f t="shared" si="4"/>
        <v>1.6E-2</v>
      </c>
      <c r="M43" s="34">
        <v>16</v>
      </c>
      <c r="N43" s="23">
        <f t="shared" si="0"/>
        <v>0</v>
      </c>
      <c r="O43" s="34">
        <v>0</v>
      </c>
      <c r="P43" s="25" t="e">
        <f t="shared" si="1"/>
        <v>#DIV/0!</v>
      </c>
      <c r="Q43" s="34">
        <v>0</v>
      </c>
      <c r="R43" s="26">
        <v>0</v>
      </c>
      <c r="S43" s="22" t="e">
        <f t="shared" si="2"/>
        <v>#DIV/0!</v>
      </c>
      <c r="T43" s="27">
        <v>-1</v>
      </c>
      <c r="U43" s="35" t="s">
        <v>96</v>
      </c>
      <c r="V43" s="29"/>
      <c r="W43" s="29"/>
      <c r="X43" s="16"/>
      <c r="Y43" s="30"/>
      <c r="Z43" s="30"/>
    </row>
    <row r="44" spans="1:26" hidden="1">
      <c r="A44" s="31">
        <v>2020</v>
      </c>
      <c r="B44" s="41">
        <v>43966</v>
      </c>
      <c r="C44" s="16" t="s">
        <v>81</v>
      </c>
      <c r="D44" s="15" t="s">
        <v>66</v>
      </c>
      <c r="E44" s="16" t="s">
        <v>22</v>
      </c>
      <c r="F44" s="37" t="s">
        <v>95</v>
      </c>
      <c r="G44" s="18" t="s">
        <v>24</v>
      </c>
      <c r="H44" s="19">
        <v>174000</v>
      </c>
      <c r="I44" s="19">
        <v>460000</v>
      </c>
      <c r="J44" s="21">
        <v>30000</v>
      </c>
      <c r="K44" s="22">
        <f t="shared" si="3"/>
        <v>176.47058823529412</v>
      </c>
      <c r="L44" s="23">
        <f t="shared" si="4"/>
        <v>3.6956521739130437E-4</v>
      </c>
      <c r="M44" s="34">
        <v>170</v>
      </c>
      <c r="N44" s="23">
        <f t="shared" si="0"/>
        <v>2.9411764705882353E-2</v>
      </c>
      <c r="O44" s="34">
        <v>5</v>
      </c>
      <c r="P44" s="25">
        <f t="shared" si="1"/>
        <v>0</v>
      </c>
      <c r="Q44" s="34">
        <v>0</v>
      </c>
      <c r="R44" s="26">
        <v>0</v>
      </c>
      <c r="S44" s="22">
        <f t="shared" si="2"/>
        <v>6000</v>
      </c>
      <c r="T44" s="27">
        <v>-1</v>
      </c>
      <c r="U44" s="35" t="s">
        <v>97</v>
      </c>
      <c r="V44" s="29"/>
      <c r="W44" s="29"/>
      <c r="X44" s="16"/>
      <c r="Y44" s="30"/>
      <c r="Z44" s="30"/>
    </row>
    <row r="45" spans="1:26" hidden="1">
      <c r="A45" s="31">
        <v>2020</v>
      </c>
      <c r="B45" s="41">
        <v>43968</v>
      </c>
      <c r="C45" s="16" t="s">
        <v>81</v>
      </c>
      <c r="D45" s="32" t="s">
        <v>94</v>
      </c>
      <c r="E45" s="16" t="s">
        <v>22</v>
      </c>
      <c r="F45" s="37" t="s">
        <v>95</v>
      </c>
      <c r="G45" s="18" t="s">
        <v>24</v>
      </c>
      <c r="H45" s="19">
        <v>1000</v>
      </c>
      <c r="I45" s="19">
        <v>1000</v>
      </c>
      <c r="J45" s="21">
        <v>7000</v>
      </c>
      <c r="K45" s="22">
        <f t="shared" si="3"/>
        <v>411.76470588235293</v>
      </c>
      <c r="L45" s="23">
        <f t="shared" si="4"/>
        <v>1.7000000000000001E-2</v>
      </c>
      <c r="M45" s="42">
        <v>17</v>
      </c>
      <c r="N45" s="23">
        <f t="shared" si="0"/>
        <v>0</v>
      </c>
      <c r="O45" s="42">
        <v>0</v>
      </c>
      <c r="P45" s="25" t="e">
        <f t="shared" si="1"/>
        <v>#DIV/0!</v>
      </c>
      <c r="Q45" s="34">
        <v>0</v>
      </c>
      <c r="R45" s="26">
        <v>0</v>
      </c>
      <c r="S45" s="22" t="e">
        <f t="shared" si="2"/>
        <v>#DIV/0!</v>
      </c>
      <c r="T45" s="27">
        <v>-1</v>
      </c>
      <c r="U45" s="35" t="s">
        <v>98</v>
      </c>
      <c r="V45" s="29"/>
      <c r="W45" s="16"/>
      <c r="X45" s="16"/>
      <c r="Y45" s="30"/>
      <c r="Z45" s="30"/>
    </row>
    <row r="46" spans="1:26" hidden="1">
      <c r="A46" s="31">
        <v>2020</v>
      </c>
      <c r="B46" s="41">
        <v>43969</v>
      </c>
      <c r="C46" s="16" t="s">
        <v>81</v>
      </c>
      <c r="D46" s="46" t="str">
        <f>HYPERLINK("https://www.youtube.com/watch?v=G93-h7SrHJw","Foo52ru")</f>
        <v>Foo52ru</v>
      </c>
      <c r="E46" s="16" t="s">
        <v>22</v>
      </c>
      <c r="F46" s="33" t="s">
        <v>72</v>
      </c>
      <c r="G46" s="18" t="s">
        <v>30</v>
      </c>
      <c r="H46" s="19">
        <v>49000</v>
      </c>
      <c r="I46" s="19">
        <v>14000</v>
      </c>
      <c r="J46" s="21">
        <v>25000</v>
      </c>
      <c r="K46" s="22">
        <f t="shared" si="3"/>
        <v>94.339622641509436</v>
      </c>
      <c r="L46" s="23">
        <f t="shared" si="4"/>
        <v>1.892857142857143E-2</v>
      </c>
      <c r="M46" s="24">
        <v>265</v>
      </c>
      <c r="N46" s="23">
        <f t="shared" si="0"/>
        <v>4.1509433962264149E-2</v>
      </c>
      <c r="O46" s="24">
        <v>11</v>
      </c>
      <c r="P46" s="25">
        <f t="shared" si="1"/>
        <v>9.0909090909090912E-2</v>
      </c>
      <c r="Q46" s="34">
        <v>1</v>
      </c>
      <c r="R46" s="26">
        <v>2</v>
      </c>
      <c r="S46" s="22">
        <f t="shared" si="2"/>
        <v>2272.7272727272725</v>
      </c>
      <c r="T46" s="27">
        <v>2</v>
      </c>
      <c r="U46" s="35" t="s">
        <v>99</v>
      </c>
      <c r="V46" s="29"/>
      <c r="W46" s="16"/>
      <c r="X46" s="16"/>
      <c r="Y46" s="38"/>
      <c r="Z46" s="30"/>
    </row>
    <row r="47" spans="1:26" hidden="1">
      <c r="A47" s="31">
        <v>2020</v>
      </c>
      <c r="B47" s="41">
        <v>43971</v>
      </c>
      <c r="C47" s="16" t="s">
        <v>81</v>
      </c>
      <c r="D47" s="46" t="s">
        <v>100</v>
      </c>
      <c r="E47" s="16" t="s">
        <v>22</v>
      </c>
      <c r="F47" s="33" t="s">
        <v>27</v>
      </c>
      <c r="G47" s="18" t="s">
        <v>24</v>
      </c>
      <c r="H47" s="19">
        <v>50000</v>
      </c>
      <c r="I47" s="19">
        <v>161000</v>
      </c>
      <c r="J47" s="21">
        <v>9000</v>
      </c>
      <c r="K47" s="22">
        <f t="shared" si="3"/>
        <v>11.857707509881424</v>
      </c>
      <c r="L47" s="23">
        <f t="shared" si="4"/>
        <v>4.7142857142857143E-3</v>
      </c>
      <c r="M47" s="34">
        <v>759</v>
      </c>
      <c r="N47" s="23">
        <f t="shared" si="0"/>
        <v>3.0303030303030304E-2</v>
      </c>
      <c r="O47" s="34">
        <v>23</v>
      </c>
      <c r="P47" s="25">
        <f t="shared" si="1"/>
        <v>0.17391304347826086</v>
      </c>
      <c r="Q47" s="34">
        <v>4</v>
      </c>
      <c r="R47" s="55">
        <v>3</v>
      </c>
      <c r="S47" s="22">
        <f t="shared" si="2"/>
        <v>391.30434782608694</v>
      </c>
      <c r="T47" s="27">
        <v>18.444444444444443</v>
      </c>
      <c r="U47" s="35" t="s">
        <v>101</v>
      </c>
      <c r="V47" s="29"/>
      <c r="W47" s="29"/>
      <c r="X47" s="46"/>
      <c r="Y47" s="38"/>
      <c r="Z47" s="38"/>
    </row>
    <row r="48" spans="1:26" hidden="1">
      <c r="A48" s="31">
        <v>2020</v>
      </c>
      <c r="B48" s="41">
        <v>43971</v>
      </c>
      <c r="C48" s="16" t="s">
        <v>81</v>
      </c>
      <c r="D48" s="15" t="s">
        <v>89</v>
      </c>
      <c r="E48" s="16" t="s">
        <v>22</v>
      </c>
      <c r="F48" s="33" t="s">
        <v>90</v>
      </c>
      <c r="G48" s="18" t="s">
        <v>24</v>
      </c>
      <c r="H48" s="19">
        <v>400000</v>
      </c>
      <c r="I48" s="19">
        <v>217000</v>
      </c>
      <c r="J48" s="21">
        <v>35000</v>
      </c>
      <c r="K48" s="22">
        <f t="shared" si="3"/>
        <v>72.916666666666671</v>
      </c>
      <c r="L48" s="23">
        <f t="shared" si="4"/>
        <v>2.2119815668202765E-3</v>
      </c>
      <c r="M48" s="34">
        <v>480</v>
      </c>
      <c r="N48" s="23">
        <f t="shared" si="0"/>
        <v>7.0833333333333331E-2</v>
      </c>
      <c r="O48" s="34">
        <v>34</v>
      </c>
      <c r="P48" s="25">
        <f t="shared" si="1"/>
        <v>8.8235294117647065E-2</v>
      </c>
      <c r="Q48" s="34">
        <v>3</v>
      </c>
      <c r="R48" s="26">
        <v>3</v>
      </c>
      <c r="S48" s="22">
        <f t="shared" si="2"/>
        <v>1029.4117647058824</v>
      </c>
      <c r="T48" s="27">
        <v>4.338571428571429</v>
      </c>
      <c r="U48" s="35" t="s">
        <v>102</v>
      </c>
      <c r="V48" s="29"/>
      <c r="W48" s="29"/>
      <c r="X48" s="32"/>
      <c r="Y48" s="38"/>
      <c r="Z48" s="30"/>
    </row>
    <row r="49" spans="1:26" hidden="1">
      <c r="A49" s="31">
        <v>2020</v>
      </c>
      <c r="B49" s="41">
        <v>43973</v>
      </c>
      <c r="C49" s="16" t="s">
        <v>81</v>
      </c>
      <c r="D49" s="15" t="s">
        <v>103</v>
      </c>
      <c r="E49" s="16" t="s">
        <v>22</v>
      </c>
      <c r="F49" s="33" t="s">
        <v>72</v>
      </c>
      <c r="G49" s="18" t="s">
        <v>30</v>
      </c>
      <c r="H49" s="19">
        <v>38000</v>
      </c>
      <c r="I49" s="19">
        <v>6900</v>
      </c>
      <c r="J49" s="21">
        <v>7500</v>
      </c>
      <c r="K49" s="22">
        <f t="shared" si="3"/>
        <v>156.25</v>
      </c>
      <c r="L49" s="23">
        <f t="shared" si="4"/>
        <v>6.956521739130435E-3</v>
      </c>
      <c r="M49" s="34">
        <v>48</v>
      </c>
      <c r="N49" s="23">
        <f t="shared" si="0"/>
        <v>2.0833333333333332E-2</v>
      </c>
      <c r="O49" s="34">
        <v>1</v>
      </c>
      <c r="P49" s="25">
        <f t="shared" si="1"/>
        <v>8</v>
      </c>
      <c r="Q49" s="56">
        <v>8</v>
      </c>
      <c r="R49" s="26">
        <v>0</v>
      </c>
      <c r="S49" s="22">
        <f t="shared" si="2"/>
        <v>7500</v>
      </c>
      <c r="T49" s="27">
        <v>-1</v>
      </c>
      <c r="U49" s="35" t="s">
        <v>104</v>
      </c>
      <c r="V49" s="29"/>
      <c r="W49" s="29"/>
      <c r="X49" s="16"/>
      <c r="Y49" s="30"/>
      <c r="Z49" s="30"/>
    </row>
    <row r="50" spans="1:26" hidden="1">
      <c r="A50" s="31">
        <v>2020</v>
      </c>
      <c r="B50" s="41">
        <v>43973</v>
      </c>
      <c r="C50" s="16" t="s">
        <v>81</v>
      </c>
      <c r="D50" s="15" t="s">
        <v>105</v>
      </c>
      <c r="E50" s="16" t="s">
        <v>22</v>
      </c>
      <c r="F50" s="33" t="s">
        <v>106</v>
      </c>
      <c r="G50" s="18" t="s">
        <v>50</v>
      </c>
      <c r="H50" s="19">
        <v>58000</v>
      </c>
      <c r="I50" s="19">
        <v>18700</v>
      </c>
      <c r="J50" s="21">
        <v>15000</v>
      </c>
      <c r="K50" s="22">
        <f t="shared" si="3"/>
        <v>114.50381679389314</v>
      </c>
      <c r="L50" s="23">
        <f t="shared" si="4"/>
        <v>7.005347593582888E-3</v>
      </c>
      <c r="M50" s="34">
        <v>131</v>
      </c>
      <c r="N50" s="23">
        <f t="shared" si="0"/>
        <v>3.8167938931297711E-2</v>
      </c>
      <c r="O50" s="34">
        <v>5</v>
      </c>
      <c r="P50" s="25">
        <f t="shared" si="1"/>
        <v>0.2</v>
      </c>
      <c r="Q50" s="34">
        <v>1</v>
      </c>
      <c r="R50" s="26">
        <v>1</v>
      </c>
      <c r="S50" s="22">
        <f t="shared" si="2"/>
        <v>3000</v>
      </c>
      <c r="T50" s="27">
        <v>1.4966666666666666</v>
      </c>
      <c r="U50" s="35" t="s">
        <v>107</v>
      </c>
      <c r="V50" s="29"/>
      <c r="W50" s="29"/>
      <c r="X50" s="16"/>
      <c r="Y50" s="38"/>
      <c r="Z50" s="30"/>
    </row>
    <row r="51" spans="1:26" ht="15" hidden="1">
      <c r="A51" s="31">
        <v>2020</v>
      </c>
      <c r="B51" s="41">
        <v>43973</v>
      </c>
      <c r="C51" s="16" t="s">
        <v>81</v>
      </c>
      <c r="D51" s="46" t="s">
        <v>108</v>
      </c>
      <c r="E51" s="16" t="s">
        <v>22</v>
      </c>
      <c r="F51" s="33" t="s">
        <v>27</v>
      </c>
      <c r="G51" s="18" t="s">
        <v>24</v>
      </c>
      <c r="H51" s="19">
        <v>74960</v>
      </c>
      <c r="I51" s="19">
        <v>17700</v>
      </c>
      <c r="J51" s="21">
        <v>21200</v>
      </c>
      <c r="K51" s="22">
        <f t="shared" si="3"/>
        <v>38.33634719710669</v>
      </c>
      <c r="L51" s="23">
        <f t="shared" si="4"/>
        <v>3.1242937853107344E-2</v>
      </c>
      <c r="M51" s="34">
        <v>553</v>
      </c>
      <c r="N51" s="23">
        <f t="shared" si="0"/>
        <v>2.7124773960216998E-2</v>
      </c>
      <c r="O51" s="34">
        <v>15</v>
      </c>
      <c r="P51" s="25">
        <f t="shared" si="1"/>
        <v>0.13333333333333333</v>
      </c>
      <c r="Q51" s="34">
        <v>2</v>
      </c>
      <c r="R51" s="26">
        <v>3</v>
      </c>
      <c r="S51" s="22">
        <f t="shared" si="2"/>
        <v>1413.3333333333333</v>
      </c>
      <c r="T51" s="27">
        <v>4.0943396226415096</v>
      </c>
      <c r="U51" s="35" t="s">
        <v>109</v>
      </c>
      <c r="V51" s="29"/>
      <c r="W51" s="16"/>
      <c r="X51" s="32"/>
      <c r="Y51" s="38"/>
      <c r="Z51" s="30"/>
    </row>
    <row r="52" spans="1:26" ht="15" hidden="1">
      <c r="A52" s="31">
        <v>2020</v>
      </c>
      <c r="B52" s="41">
        <v>43973</v>
      </c>
      <c r="C52" s="16" t="s">
        <v>81</v>
      </c>
      <c r="D52" s="15" t="str">
        <f>HYPERLINK("https://www.youtube.com/watch?v=PlRXYMSdqJA&amp;t=351s","PRO Hi-Tech")</f>
        <v>PRO Hi-Tech</v>
      </c>
      <c r="E52" s="16" t="s">
        <v>22</v>
      </c>
      <c r="F52" s="33" t="s">
        <v>27</v>
      </c>
      <c r="G52" s="18" t="s">
        <v>24</v>
      </c>
      <c r="H52" s="19">
        <v>495000</v>
      </c>
      <c r="I52" s="31">
        <v>94000</v>
      </c>
      <c r="J52" s="21">
        <v>60000</v>
      </c>
      <c r="K52" s="22">
        <f t="shared" si="3"/>
        <v>93.45794392523365</v>
      </c>
      <c r="L52" s="23">
        <f t="shared" si="4"/>
        <v>6.8297872340425531E-3</v>
      </c>
      <c r="M52" s="34">
        <v>642</v>
      </c>
      <c r="N52" s="23">
        <f t="shared" si="0"/>
        <v>1.8691588785046728E-2</v>
      </c>
      <c r="O52" s="34">
        <v>12</v>
      </c>
      <c r="P52" s="25">
        <f t="shared" si="1"/>
        <v>0.16666666666666666</v>
      </c>
      <c r="Q52" s="34">
        <v>2</v>
      </c>
      <c r="R52" s="26">
        <v>2</v>
      </c>
      <c r="S52" s="22">
        <f t="shared" si="2"/>
        <v>5000</v>
      </c>
      <c r="T52" s="27">
        <v>0.45</v>
      </c>
      <c r="U52" s="35" t="s">
        <v>110</v>
      </c>
      <c r="V52" s="29"/>
      <c r="W52" s="16"/>
      <c r="X52" s="16"/>
      <c r="Y52" s="38"/>
      <c r="Z52" s="30"/>
    </row>
    <row r="53" spans="1:26" ht="15" hidden="1">
      <c r="A53" s="31">
        <v>2020</v>
      </c>
      <c r="B53" s="41">
        <v>43975</v>
      </c>
      <c r="C53" s="16" t="s">
        <v>81</v>
      </c>
      <c r="D53" s="32" t="s">
        <v>94</v>
      </c>
      <c r="E53" s="16" t="s">
        <v>22</v>
      </c>
      <c r="F53" s="37" t="s">
        <v>95</v>
      </c>
      <c r="G53" s="18" t="s">
        <v>24</v>
      </c>
      <c r="H53" s="19">
        <v>1000</v>
      </c>
      <c r="I53" s="19">
        <v>1000</v>
      </c>
      <c r="J53" s="21">
        <v>7000</v>
      </c>
      <c r="K53" s="22">
        <f t="shared" si="3"/>
        <v>350</v>
      </c>
      <c r="L53" s="23">
        <f t="shared" si="4"/>
        <v>0.02</v>
      </c>
      <c r="M53" s="42">
        <v>20</v>
      </c>
      <c r="N53" s="23">
        <f t="shared" si="0"/>
        <v>0.05</v>
      </c>
      <c r="O53" s="34">
        <v>1</v>
      </c>
      <c r="P53" s="25">
        <f t="shared" si="1"/>
        <v>0</v>
      </c>
      <c r="Q53" s="34">
        <v>0</v>
      </c>
      <c r="R53" s="26">
        <v>0</v>
      </c>
      <c r="S53" s="21">
        <f t="shared" si="2"/>
        <v>7000</v>
      </c>
      <c r="T53" s="27">
        <v>-1</v>
      </c>
      <c r="U53" s="35" t="s">
        <v>111</v>
      </c>
      <c r="V53" s="29"/>
      <c r="W53" s="29"/>
      <c r="X53" s="16"/>
      <c r="Y53" s="30"/>
      <c r="Z53" s="30"/>
    </row>
    <row r="54" spans="1:26" ht="14" hidden="1">
      <c r="A54" s="31">
        <v>2020</v>
      </c>
      <c r="B54" s="41">
        <v>43975</v>
      </c>
      <c r="C54" s="16" t="s">
        <v>81</v>
      </c>
      <c r="D54" s="57" t="s">
        <v>112</v>
      </c>
      <c r="E54" s="16" t="s">
        <v>22</v>
      </c>
      <c r="F54" s="37" t="s">
        <v>113</v>
      </c>
      <c r="G54" s="58" t="s">
        <v>113</v>
      </c>
      <c r="H54" s="19">
        <v>53000</v>
      </c>
      <c r="I54" s="19">
        <v>34000</v>
      </c>
      <c r="J54" s="21">
        <v>18000</v>
      </c>
      <c r="K54" s="22">
        <f t="shared" si="3"/>
        <v>230.76923076923077</v>
      </c>
      <c r="L54" s="23">
        <f t="shared" si="4"/>
        <v>2.2941176470588237E-3</v>
      </c>
      <c r="M54" s="34">
        <v>78</v>
      </c>
      <c r="N54" s="23">
        <f t="shared" si="0"/>
        <v>1.282051282051282E-2</v>
      </c>
      <c r="O54" s="34">
        <v>1</v>
      </c>
      <c r="P54" s="25">
        <f t="shared" si="1"/>
        <v>1</v>
      </c>
      <c r="Q54" s="34">
        <v>1</v>
      </c>
      <c r="R54" s="26">
        <v>1</v>
      </c>
      <c r="S54" s="22">
        <f t="shared" si="2"/>
        <v>18000</v>
      </c>
      <c r="T54" s="27">
        <v>1.6777777777777778</v>
      </c>
      <c r="U54" s="35" t="s">
        <v>114</v>
      </c>
      <c r="V54" s="29"/>
      <c r="W54" s="16"/>
      <c r="X54" s="16"/>
      <c r="Y54" s="38"/>
      <c r="Z54" s="30"/>
    </row>
    <row r="55" spans="1:26" ht="14" hidden="1">
      <c r="A55" s="31">
        <v>2020</v>
      </c>
      <c r="B55" s="41">
        <v>43975</v>
      </c>
      <c r="C55" s="16" t="s">
        <v>81</v>
      </c>
      <c r="D55" s="15" t="s">
        <v>115</v>
      </c>
      <c r="E55" s="16" t="s">
        <v>22</v>
      </c>
      <c r="F55" s="37" t="s">
        <v>113</v>
      </c>
      <c r="G55" s="58" t="s">
        <v>113</v>
      </c>
      <c r="H55" s="40">
        <v>89000</v>
      </c>
      <c r="I55" s="19">
        <v>41500</v>
      </c>
      <c r="J55" s="21">
        <v>22900</v>
      </c>
      <c r="K55" s="22">
        <f t="shared" si="3"/>
        <v>231.31313131313132</v>
      </c>
      <c r="L55" s="23">
        <f t="shared" si="4"/>
        <v>2.3855421686746988E-3</v>
      </c>
      <c r="M55" s="34">
        <v>99</v>
      </c>
      <c r="N55" s="23">
        <f t="shared" si="0"/>
        <v>2.0202020202020204E-2</v>
      </c>
      <c r="O55" s="34">
        <v>2</v>
      </c>
      <c r="P55" s="25">
        <f t="shared" si="1"/>
        <v>0.5</v>
      </c>
      <c r="Q55" s="34">
        <v>1</v>
      </c>
      <c r="R55" s="26">
        <v>2</v>
      </c>
      <c r="S55" s="22">
        <f t="shared" si="2"/>
        <v>11450</v>
      </c>
      <c r="T55" s="27">
        <v>2.5764192139737991</v>
      </c>
      <c r="U55" s="35" t="s">
        <v>116</v>
      </c>
      <c r="V55" s="29"/>
      <c r="W55" s="16"/>
      <c r="X55" s="16"/>
      <c r="Y55" s="38"/>
      <c r="Z55" s="30"/>
    </row>
    <row r="56" spans="1:26" ht="15" hidden="1">
      <c r="A56" s="12">
        <v>2019</v>
      </c>
      <c r="B56" s="41">
        <v>43977</v>
      </c>
      <c r="C56" s="16" t="s">
        <v>81</v>
      </c>
      <c r="D56" s="15" t="str">
        <f>HYPERLINK("https://www.youtube.com/watch?v=YeS755SPSI8","Хауди Хо")</f>
        <v>Хауди Хо</v>
      </c>
      <c r="E56" s="16" t="s">
        <v>41</v>
      </c>
      <c r="F56" s="33" t="s">
        <v>27</v>
      </c>
      <c r="G56" s="18" t="s">
        <v>24</v>
      </c>
      <c r="H56" s="19">
        <v>517000</v>
      </c>
      <c r="I56" s="19">
        <v>77557</v>
      </c>
      <c r="J56" s="21">
        <v>20000</v>
      </c>
      <c r="K56" s="22">
        <f t="shared" si="3"/>
        <v>19.588638589618022</v>
      </c>
      <c r="L56" s="23">
        <f t="shared" si="4"/>
        <v>1.316451126268422E-2</v>
      </c>
      <c r="M56" s="34">
        <v>1021</v>
      </c>
      <c r="N56" s="25">
        <f t="shared" si="0"/>
        <v>0.11165523996082272</v>
      </c>
      <c r="O56" s="34">
        <v>114</v>
      </c>
      <c r="P56" s="25">
        <f t="shared" si="1"/>
        <v>2.6315789473684209E-2</v>
      </c>
      <c r="Q56" s="34">
        <v>3</v>
      </c>
      <c r="R56" s="26">
        <v>3</v>
      </c>
      <c r="S56" s="22">
        <f t="shared" si="2"/>
        <v>175.43859649122808</v>
      </c>
      <c r="T56" s="27">
        <v>5.7750000000000004</v>
      </c>
      <c r="U56" s="28" t="s">
        <v>117</v>
      </c>
      <c r="V56" s="29"/>
      <c r="W56" s="16"/>
      <c r="X56" s="16"/>
      <c r="Y56" s="38"/>
      <c r="Z56" s="30"/>
    </row>
    <row r="57" spans="1:26" ht="15" hidden="1">
      <c r="A57" s="31">
        <v>2020</v>
      </c>
      <c r="B57" s="41">
        <v>43977</v>
      </c>
      <c r="C57" s="16" t="s">
        <v>81</v>
      </c>
      <c r="D57" s="15" t="s">
        <v>118</v>
      </c>
      <c r="E57" s="16" t="s">
        <v>22</v>
      </c>
      <c r="F57" s="33" t="s">
        <v>106</v>
      </c>
      <c r="G57" s="18" t="s">
        <v>50</v>
      </c>
      <c r="H57" s="19">
        <v>1800000</v>
      </c>
      <c r="I57" s="19">
        <v>140000</v>
      </c>
      <c r="J57" s="21">
        <v>70000</v>
      </c>
      <c r="K57" s="22">
        <f t="shared" si="3"/>
        <v>62.893081761006286</v>
      </c>
      <c r="L57" s="23">
        <f t="shared" si="4"/>
        <v>7.9500000000000005E-3</v>
      </c>
      <c r="M57" s="34">
        <v>1113</v>
      </c>
      <c r="N57" s="23">
        <f t="shared" si="0"/>
        <v>4.40251572327044E-2</v>
      </c>
      <c r="O57" s="34">
        <v>49</v>
      </c>
      <c r="P57" s="25">
        <f t="shared" si="1"/>
        <v>0.12244897959183673</v>
      </c>
      <c r="Q57" s="34">
        <v>6</v>
      </c>
      <c r="R57" s="26">
        <v>5</v>
      </c>
      <c r="S57" s="22">
        <f t="shared" si="2"/>
        <v>1428.5714285714287</v>
      </c>
      <c r="T57" s="27">
        <v>4.6714285714285717</v>
      </c>
      <c r="U57" s="35" t="s">
        <v>119</v>
      </c>
      <c r="V57" s="29"/>
      <c r="W57" s="29"/>
      <c r="X57" s="16"/>
      <c r="Y57" s="38"/>
      <c r="Z57" s="30"/>
    </row>
    <row r="58" spans="1:26" ht="15" hidden="1">
      <c r="A58" s="31">
        <v>2020</v>
      </c>
      <c r="B58" s="41">
        <v>43977</v>
      </c>
      <c r="C58" s="16" t="s">
        <v>81</v>
      </c>
      <c r="D58" s="15" t="s">
        <v>120</v>
      </c>
      <c r="E58" s="16" t="s">
        <v>22</v>
      </c>
      <c r="F58" s="33" t="s">
        <v>27</v>
      </c>
      <c r="G58" s="18" t="s">
        <v>24</v>
      </c>
      <c r="H58" s="19">
        <v>1800000</v>
      </c>
      <c r="I58" s="19">
        <v>222000</v>
      </c>
      <c r="J58" s="21">
        <v>190000</v>
      </c>
      <c r="K58" s="22">
        <f t="shared" si="3"/>
        <v>383.06451612903226</v>
      </c>
      <c r="L58" s="23">
        <f t="shared" si="4"/>
        <v>2.2342342342342343E-3</v>
      </c>
      <c r="M58" s="34">
        <v>496</v>
      </c>
      <c r="N58" s="23">
        <f t="shared" si="0"/>
        <v>4.4354838709677422E-2</v>
      </c>
      <c r="O58" s="34">
        <v>22</v>
      </c>
      <c r="P58" s="25">
        <f t="shared" si="1"/>
        <v>0.18181818181818182</v>
      </c>
      <c r="Q58" s="34">
        <v>4</v>
      </c>
      <c r="R58" s="26">
        <v>3</v>
      </c>
      <c r="S58" s="22">
        <f t="shared" si="2"/>
        <v>8636.363636363636</v>
      </c>
      <c r="T58" s="27">
        <v>5.5526315789473681E-3</v>
      </c>
      <c r="U58" s="35" t="s">
        <v>121</v>
      </c>
      <c r="V58" s="29"/>
      <c r="W58" s="29"/>
      <c r="X58" s="16"/>
      <c r="Y58" s="38"/>
      <c r="Z58" s="30"/>
    </row>
    <row r="59" spans="1:26" ht="15" hidden="1">
      <c r="A59" s="31">
        <v>2020</v>
      </c>
      <c r="B59" s="41">
        <v>43980</v>
      </c>
      <c r="C59" s="16" t="s">
        <v>81</v>
      </c>
      <c r="D59" s="15" t="s">
        <v>122</v>
      </c>
      <c r="E59" s="16" t="s">
        <v>22</v>
      </c>
      <c r="F59" s="37" t="s">
        <v>95</v>
      </c>
      <c r="G59" s="18" t="s">
        <v>24</v>
      </c>
      <c r="H59" s="19">
        <v>300000</v>
      </c>
      <c r="I59" s="19">
        <v>36000</v>
      </c>
      <c r="J59" s="21">
        <v>30000</v>
      </c>
      <c r="K59" s="22">
        <f t="shared" si="3"/>
        <v>416.66666666666669</v>
      </c>
      <c r="L59" s="23">
        <f t="shared" si="4"/>
        <v>2E-3</v>
      </c>
      <c r="M59" s="34">
        <v>72</v>
      </c>
      <c r="N59" s="23">
        <f t="shared" si="0"/>
        <v>2.7777777777777776E-2</v>
      </c>
      <c r="O59" s="34">
        <v>2</v>
      </c>
      <c r="P59" s="25">
        <f t="shared" si="1"/>
        <v>0</v>
      </c>
      <c r="Q59" s="34">
        <v>0</v>
      </c>
      <c r="R59" s="26">
        <v>0</v>
      </c>
      <c r="S59" s="22">
        <f t="shared" si="2"/>
        <v>15000</v>
      </c>
      <c r="T59" s="27">
        <v>-1</v>
      </c>
      <c r="U59" s="35" t="s">
        <v>123</v>
      </c>
      <c r="V59" s="29"/>
      <c r="W59" s="16"/>
      <c r="X59" s="16"/>
      <c r="Y59" s="30"/>
      <c r="Z59" s="30"/>
    </row>
    <row r="60" spans="1:26" ht="15" hidden="1">
      <c r="A60" s="31">
        <v>2020</v>
      </c>
      <c r="B60" s="41">
        <v>43981</v>
      </c>
      <c r="C60" s="16" t="s">
        <v>81</v>
      </c>
      <c r="D60" s="15" t="str">
        <f>HYPERLINK("https://www.youtube.com/watch?v=tR5eGor3TXo&amp;feature=youtu.be","CG Speak")</f>
        <v>CG Speak</v>
      </c>
      <c r="E60" s="16" t="s">
        <v>22</v>
      </c>
      <c r="F60" s="37" t="s">
        <v>75</v>
      </c>
      <c r="G60" s="18" t="s">
        <v>24</v>
      </c>
      <c r="H60" s="19">
        <v>323000</v>
      </c>
      <c r="I60" s="19">
        <v>34000</v>
      </c>
      <c r="J60" s="21">
        <v>25000</v>
      </c>
      <c r="K60" s="22" t="e">
        <f t="shared" si="3"/>
        <v>#DIV/0!</v>
      </c>
      <c r="L60" s="23">
        <f t="shared" si="4"/>
        <v>0</v>
      </c>
      <c r="M60" s="59"/>
      <c r="N60" s="51" t="e">
        <f t="shared" si="0"/>
        <v>#DIV/0!</v>
      </c>
      <c r="O60" s="59"/>
      <c r="P60" s="25" t="e">
        <f t="shared" si="1"/>
        <v>#DIV/0!</v>
      </c>
      <c r="Q60" s="34">
        <v>0</v>
      </c>
      <c r="R60" s="26">
        <v>0</v>
      </c>
      <c r="S60" s="21" t="e">
        <f t="shared" si="2"/>
        <v>#DIV/0!</v>
      </c>
      <c r="T60" s="27">
        <v>-1</v>
      </c>
      <c r="U60" s="35" t="s">
        <v>124</v>
      </c>
      <c r="V60" s="36"/>
      <c r="W60" s="36"/>
      <c r="X60" s="16"/>
      <c r="Y60" s="30"/>
      <c r="Z60" s="30"/>
    </row>
    <row r="61" spans="1:26" ht="15" hidden="1">
      <c r="A61" s="31">
        <v>2020</v>
      </c>
      <c r="B61" s="41">
        <v>43983</v>
      </c>
      <c r="C61" s="16" t="s">
        <v>125</v>
      </c>
      <c r="D61" s="15" t="s">
        <v>126</v>
      </c>
      <c r="E61" s="16" t="s">
        <v>22</v>
      </c>
      <c r="F61" s="33" t="s">
        <v>127</v>
      </c>
      <c r="G61" s="18" t="s">
        <v>128</v>
      </c>
      <c r="H61" s="60">
        <v>374000</v>
      </c>
      <c r="I61" s="60">
        <v>27000</v>
      </c>
      <c r="J61" s="21">
        <v>27350</v>
      </c>
      <c r="K61" s="22">
        <f t="shared" si="3"/>
        <v>9.866522366522366</v>
      </c>
      <c r="L61" s="23">
        <f t="shared" si="4"/>
        <v>0.10266666666666667</v>
      </c>
      <c r="M61" s="34">
        <v>2772</v>
      </c>
      <c r="N61" s="23">
        <f t="shared" si="0"/>
        <v>2.5974025974025976E-2</v>
      </c>
      <c r="O61" s="34">
        <v>72</v>
      </c>
      <c r="P61" s="25">
        <f t="shared" si="1"/>
        <v>0.19444444444444445</v>
      </c>
      <c r="Q61" s="34">
        <v>14</v>
      </c>
      <c r="R61" s="26">
        <v>7</v>
      </c>
      <c r="S61" s="22">
        <f t="shared" si="2"/>
        <v>379.86111111111109</v>
      </c>
      <c r="T61" s="27">
        <v>30.102998171846433</v>
      </c>
      <c r="U61" s="35" t="s">
        <v>129</v>
      </c>
      <c r="V61" s="29"/>
      <c r="W61" s="29"/>
      <c r="X61" s="16"/>
      <c r="Y61" s="38"/>
      <c r="Z61" s="30"/>
    </row>
    <row r="62" spans="1:26" ht="15" hidden="1">
      <c r="A62" s="31">
        <v>2020</v>
      </c>
      <c r="B62" s="41">
        <v>43984</v>
      </c>
      <c r="C62" s="61" t="s">
        <v>125</v>
      </c>
      <c r="D62" s="62" t="s">
        <v>130</v>
      </c>
      <c r="E62" s="16" t="s">
        <v>22</v>
      </c>
      <c r="F62" s="33" t="s">
        <v>127</v>
      </c>
      <c r="G62" s="18" t="s">
        <v>128</v>
      </c>
      <c r="H62" s="63">
        <v>116000</v>
      </c>
      <c r="I62" s="63">
        <v>122000</v>
      </c>
      <c r="J62" s="64">
        <v>11000</v>
      </c>
      <c r="K62" s="22">
        <f t="shared" si="3"/>
        <v>11.827956989247312</v>
      </c>
      <c r="L62" s="23">
        <f t="shared" si="4"/>
        <v>7.6229508196721312E-3</v>
      </c>
      <c r="M62" s="34">
        <v>930</v>
      </c>
      <c r="N62" s="23">
        <f t="shared" si="0"/>
        <v>2.1505376344086023E-2</v>
      </c>
      <c r="O62" s="34">
        <v>20</v>
      </c>
      <c r="P62" s="25">
        <f t="shared" si="1"/>
        <v>0.25</v>
      </c>
      <c r="Q62" s="34">
        <v>5</v>
      </c>
      <c r="R62" s="65">
        <v>5</v>
      </c>
      <c r="S62" s="66">
        <f t="shared" si="2"/>
        <v>550</v>
      </c>
      <c r="T62" s="27">
        <v>27.998636363636365</v>
      </c>
      <c r="U62" s="67" t="s">
        <v>131</v>
      </c>
      <c r="V62" s="68"/>
      <c r="W62" s="29"/>
      <c r="X62" s="16"/>
      <c r="Y62" s="38"/>
      <c r="Z62" s="30"/>
    </row>
    <row r="63" spans="1:26" ht="15" hidden="1">
      <c r="A63" s="31">
        <v>2020</v>
      </c>
      <c r="B63" s="41">
        <v>43984</v>
      </c>
      <c r="C63" s="16" t="s">
        <v>125</v>
      </c>
      <c r="D63" s="15" t="s">
        <v>132</v>
      </c>
      <c r="E63" s="16" t="s">
        <v>22</v>
      </c>
      <c r="F63" s="33" t="s">
        <v>106</v>
      </c>
      <c r="G63" s="18" t="s">
        <v>50</v>
      </c>
      <c r="H63" s="60">
        <v>769000</v>
      </c>
      <c r="I63" s="19">
        <v>141000</v>
      </c>
      <c r="J63" s="21">
        <v>70000</v>
      </c>
      <c r="K63" s="22">
        <f t="shared" si="3"/>
        <v>260.22304832713752</v>
      </c>
      <c r="L63" s="23">
        <f t="shared" si="4"/>
        <v>1.9078014184397162E-3</v>
      </c>
      <c r="M63" s="34">
        <v>269</v>
      </c>
      <c r="N63" s="23">
        <f t="shared" si="0"/>
        <v>4.8327137546468404E-2</v>
      </c>
      <c r="O63" s="34">
        <v>13</v>
      </c>
      <c r="P63" s="25">
        <f t="shared" si="1"/>
        <v>7.6923076923076927E-2</v>
      </c>
      <c r="Q63" s="34">
        <v>1</v>
      </c>
      <c r="R63" s="52">
        <v>1</v>
      </c>
      <c r="S63" s="22">
        <f t="shared" si="2"/>
        <v>5384.6153846153848</v>
      </c>
      <c r="T63" s="27">
        <v>-0.29285714285714287</v>
      </c>
      <c r="U63" s="67" t="s">
        <v>133</v>
      </c>
      <c r="V63" s="68"/>
      <c r="W63" s="29"/>
      <c r="X63" s="16"/>
      <c r="Y63" s="38"/>
      <c r="Z63" s="30"/>
    </row>
    <row r="64" spans="1:26" ht="15" hidden="1">
      <c r="A64" s="31">
        <v>2020</v>
      </c>
      <c r="B64" s="41">
        <v>43985</v>
      </c>
      <c r="C64" s="16" t="s">
        <v>125</v>
      </c>
      <c r="D64" s="47" t="s">
        <v>134</v>
      </c>
      <c r="E64" s="16" t="s">
        <v>22</v>
      </c>
      <c r="F64" s="33" t="s">
        <v>135</v>
      </c>
      <c r="G64" s="48" t="s">
        <v>54</v>
      </c>
      <c r="H64" s="19">
        <v>462000</v>
      </c>
      <c r="I64" s="19">
        <v>92000</v>
      </c>
      <c r="J64" s="21">
        <v>130000</v>
      </c>
      <c r="K64" s="22">
        <f t="shared" si="3"/>
        <v>331.63265306122452</v>
      </c>
      <c r="L64" s="23">
        <f t="shared" si="4"/>
        <v>4.2608695652173916E-3</v>
      </c>
      <c r="M64" s="34">
        <v>392</v>
      </c>
      <c r="N64" s="23">
        <f t="shared" si="0"/>
        <v>3.826530612244898E-2</v>
      </c>
      <c r="O64" s="34">
        <v>15</v>
      </c>
      <c r="P64" s="25">
        <f t="shared" si="1"/>
        <v>6.6666666666666666E-2</v>
      </c>
      <c r="Q64" s="34">
        <v>1</v>
      </c>
      <c r="R64" s="52">
        <v>2</v>
      </c>
      <c r="S64" s="22">
        <f t="shared" si="2"/>
        <v>8666.6666666666661</v>
      </c>
      <c r="T64" s="27">
        <v>-0.38461538461538464</v>
      </c>
      <c r="U64" s="67" t="s">
        <v>136</v>
      </c>
      <c r="V64" s="68"/>
      <c r="W64" s="29"/>
      <c r="X64" s="16"/>
      <c r="Y64" s="38"/>
      <c r="Z64" s="30"/>
    </row>
    <row r="65" spans="1:26" ht="15" hidden="1">
      <c r="A65" s="31">
        <v>2020</v>
      </c>
      <c r="B65" s="41">
        <v>43985</v>
      </c>
      <c r="C65" s="61" t="s">
        <v>125</v>
      </c>
      <c r="D65" s="47" t="s">
        <v>134</v>
      </c>
      <c r="E65" s="16" t="s">
        <v>22</v>
      </c>
      <c r="F65" s="33" t="s">
        <v>106</v>
      </c>
      <c r="G65" s="18" t="s">
        <v>50</v>
      </c>
      <c r="H65" s="19">
        <v>456000</v>
      </c>
      <c r="I65" s="19">
        <v>108000</v>
      </c>
      <c r="J65" s="21">
        <v>135000</v>
      </c>
      <c r="K65" s="22">
        <f t="shared" si="3"/>
        <v>72</v>
      </c>
      <c r="L65" s="23">
        <f t="shared" si="4"/>
        <v>1.7361111111111112E-2</v>
      </c>
      <c r="M65" s="34">
        <v>1875</v>
      </c>
      <c r="N65" s="23">
        <f t="shared" si="0"/>
        <v>0.11893333333333334</v>
      </c>
      <c r="O65" s="34">
        <v>223</v>
      </c>
      <c r="P65" s="25">
        <f t="shared" si="1"/>
        <v>8.0717488789237665E-2</v>
      </c>
      <c r="Q65" s="34">
        <v>18</v>
      </c>
      <c r="R65" s="52">
        <v>8</v>
      </c>
      <c r="S65" s="22">
        <f t="shared" si="2"/>
        <v>605.38116591928247</v>
      </c>
      <c r="T65" s="27">
        <v>8.991888888888889</v>
      </c>
      <c r="U65" s="67" t="s">
        <v>137</v>
      </c>
      <c r="V65" s="29"/>
      <c r="W65" s="29"/>
      <c r="X65" s="16"/>
      <c r="Y65" s="38"/>
      <c r="Z65" s="30"/>
    </row>
    <row r="66" spans="1:26" ht="14" hidden="1">
      <c r="A66" s="31">
        <v>2020</v>
      </c>
      <c r="B66" s="41">
        <v>43986</v>
      </c>
      <c r="C66" s="61" t="s">
        <v>125</v>
      </c>
      <c r="D66" s="69" t="s">
        <v>118</v>
      </c>
      <c r="E66" s="16" t="s">
        <v>22</v>
      </c>
      <c r="F66" s="70" t="s">
        <v>138</v>
      </c>
      <c r="G66" s="48" t="s">
        <v>54</v>
      </c>
      <c r="H66" s="31">
        <v>273000</v>
      </c>
      <c r="I66" s="31">
        <v>360000</v>
      </c>
      <c r="J66" s="21">
        <v>70000</v>
      </c>
      <c r="K66" s="22">
        <f t="shared" si="3"/>
        <v>88.495575221238937</v>
      </c>
      <c r="L66" s="23">
        <f t="shared" si="4"/>
        <v>2.1972222222222224E-3</v>
      </c>
      <c r="M66" s="71">
        <v>791</v>
      </c>
      <c r="N66" s="23">
        <f t="shared" si="0"/>
        <v>6.1946902654867256E-2</v>
      </c>
      <c r="O66" s="34">
        <v>49</v>
      </c>
      <c r="P66" s="25">
        <f t="shared" si="1"/>
        <v>0.14285714285714285</v>
      </c>
      <c r="Q66" s="34">
        <v>7</v>
      </c>
      <c r="R66" s="26">
        <v>7</v>
      </c>
      <c r="S66" s="22">
        <f t="shared" si="2"/>
        <v>1428.5714285714287</v>
      </c>
      <c r="T66" s="27">
        <v>7.3294285714285712</v>
      </c>
      <c r="U66" s="67" t="s">
        <v>139</v>
      </c>
      <c r="V66" s="29"/>
      <c r="W66" s="29"/>
      <c r="X66" s="16"/>
      <c r="Y66" s="38"/>
      <c r="Z66" s="30"/>
    </row>
    <row r="67" spans="1:26" ht="15" hidden="1">
      <c r="A67" s="31">
        <v>2020</v>
      </c>
      <c r="B67" s="41">
        <v>43986</v>
      </c>
      <c r="C67" s="61" t="s">
        <v>125</v>
      </c>
      <c r="D67" s="62" t="s">
        <v>140</v>
      </c>
      <c r="E67" s="16" t="s">
        <v>22</v>
      </c>
      <c r="F67" s="33" t="s">
        <v>72</v>
      </c>
      <c r="G67" s="18" t="s">
        <v>30</v>
      </c>
      <c r="H67" s="63">
        <v>254000</v>
      </c>
      <c r="I67" s="63">
        <v>244327</v>
      </c>
      <c r="J67" s="64">
        <v>350000</v>
      </c>
      <c r="K67" s="22">
        <f t="shared" si="3"/>
        <v>1476.7932489451478</v>
      </c>
      <c r="L67" s="23">
        <f t="shared" si="4"/>
        <v>9.7001150098024373E-4</v>
      </c>
      <c r="M67" s="34">
        <v>237</v>
      </c>
      <c r="N67" s="23">
        <f t="shared" si="0"/>
        <v>3.3755274261603373E-2</v>
      </c>
      <c r="O67" s="34">
        <v>8</v>
      </c>
      <c r="P67" s="25">
        <f t="shared" si="1"/>
        <v>0.125</v>
      </c>
      <c r="Q67" s="34">
        <v>1</v>
      </c>
      <c r="R67" s="65">
        <v>1</v>
      </c>
      <c r="S67" s="66">
        <f t="shared" si="2"/>
        <v>43750</v>
      </c>
      <c r="T67" s="27">
        <v>-0.99945714285714282</v>
      </c>
      <c r="U67" s="67" t="s">
        <v>141</v>
      </c>
      <c r="V67" s="68"/>
      <c r="W67" s="16"/>
      <c r="X67" s="16"/>
      <c r="Y67" s="30"/>
      <c r="Z67" s="30"/>
    </row>
    <row r="68" spans="1:26" ht="15" hidden="1">
      <c r="A68" s="31">
        <v>2020</v>
      </c>
      <c r="B68" s="41">
        <v>43987</v>
      </c>
      <c r="C68" s="16" t="s">
        <v>125</v>
      </c>
      <c r="D68" s="15" t="s">
        <v>142</v>
      </c>
      <c r="E68" s="16" t="s">
        <v>22</v>
      </c>
      <c r="F68" s="33" t="s">
        <v>127</v>
      </c>
      <c r="G68" s="18" t="s">
        <v>128</v>
      </c>
      <c r="H68" s="19">
        <v>550000</v>
      </c>
      <c r="I68" s="19">
        <v>5000</v>
      </c>
      <c r="J68" s="21">
        <v>1500</v>
      </c>
      <c r="K68" s="22">
        <f t="shared" si="3"/>
        <v>50</v>
      </c>
      <c r="L68" s="23">
        <f t="shared" si="4"/>
        <v>6.0000000000000001E-3</v>
      </c>
      <c r="M68" s="34">
        <v>30</v>
      </c>
      <c r="N68" s="23">
        <f t="shared" si="0"/>
        <v>3.3333333333333333E-2</v>
      </c>
      <c r="O68" s="34">
        <v>1</v>
      </c>
      <c r="P68" s="25">
        <f t="shared" si="1"/>
        <v>0</v>
      </c>
      <c r="Q68" s="34">
        <v>0</v>
      </c>
      <c r="R68" s="26">
        <v>0</v>
      </c>
      <c r="S68" s="22">
        <f t="shared" si="2"/>
        <v>1500</v>
      </c>
      <c r="T68" s="27">
        <v>-1</v>
      </c>
      <c r="U68" s="35" t="s">
        <v>143</v>
      </c>
      <c r="V68" s="29"/>
      <c r="W68" s="29"/>
      <c r="X68" s="29"/>
      <c r="Y68" s="30"/>
      <c r="Z68" s="30"/>
    </row>
    <row r="69" spans="1:26" ht="15" hidden="1">
      <c r="A69" s="12">
        <v>2019</v>
      </c>
      <c r="B69" s="41">
        <v>43987</v>
      </c>
      <c r="C69" s="16" t="s">
        <v>125</v>
      </c>
      <c r="D69" s="15" t="str">
        <f>HYPERLINK("https://www.youtube.com/watch?v=bvd_rwmUISU&amp;t=7s","Хауди Хо")</f>
        <v>Хауди Хо</v>
      </c>
      <c r="E69" s="16" t="s">
        <v>22</v>
      </c>
      <c r="F69" s="33" t="s">
        <v>27</v>
      </c>
      <c r="G69" s="18" t="s">
        <v>24</v>
      </c>
      <c r="H69" s="19">
        <v>517000</v>
      </c>
      <c r="I69" s="19">
        <v>124000</v>
      </c>
      <c r="J69" s="21">
        <v>50000</v>
      </c>
      <c r="K69" s="22">
        <f t="shared" si="3"/>
        <v>11.397310234784591</v>
      </c>
      <c r="L69" s="23">
        <f t="shared" si="4"/>
        <v>3.5379032258064519E-2</v>
      </c>
      <c r="M69" s="34">
        <v>4387</v>
      </c>
      <c r="N69" s="25">
        <f t="shared" si="0"/>
        <v>1.6640072942785501E-2</v>
      </c>
      <c r="O69" s="34">
        <v>73</v>
      </c>
      <c r="P69" s="25">
        <f t="shared" si="1"/>
        <v>0.1095890410958904</v>
      </c>
      <c r="Q69" s="34">
        <v>8</v>
      </c>
      <c r="R69" s="26">
        <v>5</v>
      </c>
      <c r="S69" s="22">
        <f t="shared" si="2"/>
        <v>684.93150684931504</v>
      </c>
      <c r="T69" s="27">
        <v>6.9878400000000003</v>
      </c>
      <c r="U69" s="28" t="s">
        <v>144</v>
      </c>
      <c r="V69" s="29"/>
      <c r="W69" s="29"/>
      <c r="X69" s="16"/>
      <c r="Y69" s="38"/>
      <c r="Z69" s="30"/>
    </row>
    <row r="70" spans="1:26" ht="15" hidden="1">
      <c r="A70" s="31">
        <v>2020</v>
      </c>
      <c r="B70" s="41">
        <v>43988</v>
      </c>
      <c r="C70" s="16" t="s">
        <v>125</v>
      </c>
      <c r="D70" s="15" t="s">
        <v>145</v>
      </c>
      <c r="E70" s="16" t="s">
        <v>22</v>
      </c>
      <c r="F70" s="33" t="s">
        <v>27</v>
      </c>
      <c r="G70" s="18" t="s">
        <v>24</v>
      </c>
      <c r="H70" s="19">
        <v>98000</v>
      </c>
      <c r="I70" s="19">
        <v>25600</v>
      </c>
      <c r="J70" s="21">
        <v>25000</v>
      </c>
      <c r="K70" s="22">
        <f t="shared" si="3"/>
        <v>166.66666666666666</v>
      </c>
      <c r="L70" s="23">
        <f t="shared" si="4"/>
        <v>5.859375E-3</v>
      </c>
      <c r="M70" s="34">
        <v>150</v>
      </c>
      <c r="N70" s="23">
        <f t="shared" si="0"/>
        <v>0</v>
      </c>
      <c r="O70" s="34">
        <v>0</v>
      </c>
      <c r="P70" s="25" t="e">
        <f t="shared" si="1"/>
        <v>#DIV/0!</v>
      </c>
      <c r="Q70" s="34">
        <v>0</v>
      </c>
      <c r="R70" s="26">
        <v>0</v>
      </c>
      <c r="S70" s="22" t="e">
        <f t="shared" si="2"/>
        <v>#DIV/0!</v>
      </c>
      <c r="T70" s="27">
        <v>-1</v>
      </c>
      <c r="U70" s="35" t="s">
        <v>146</v>
      </c>
      <c r="V70" s="29"/>
      <c r="W70" s="29"/>
      <c r="X70" s="29"/>
      <c r="Y70" s="30"/>
      <c r="Z70" s="30"/>
    </row>
    <row r="71" spans="1:26" ht="15" hidden="1">
      <c r="A71" s="31">
        <v>2020</v>
      </c>
      <c r="B71" s="41">
        <v>43988</v>
      </c>
      <c r="C71" s="16" t="s">
        <v>125</v>
      </c>
      <c r="D71" s="47" t="s">
        <v>147</v>
      </c>
      <c r="E71" s="16" t="s">
        <v>22</v>
      </c>
      <c r="F71" s="33" t="s">
        <v>72</v>
      </c>
      <c r="G71" s="18" t="s">
        <v>30</v>
      </c>
      <c r="H71" s="63">
        <v>399000</v>
      </c>
      <c r="I71" s="63">
        <v>230000</v>
      </c>
      <c r="J71" s="21">
        <v>85000</v>
      </c>
      <c r="K71" s="22">
        <f t="shared" si="3"/>
        <v>126.86567164179104</v>
      </c>
      <c r="L71" s="23">
        <f t="shared" si="4"/>
        <v>2.9130434782608694E-3</v>
      </c>
      <c r="M71" s="34">
        <v>670</v>
      </c>
      <c r="N71" s="23">
        <f t="shared" si="0"/>
        <v>2.8358208955223882E-2</v>
      </c>
      <c r="O71" s="34">
        <v>19</v>
      </c>
      <c r="P71" s="25">
        <f t="shared" si="1"/>
        <v>0.31578947368421051</v>
      </c>
      <c r="Q71" s="34">
        <v>6</v>
      </c>
      <c r="R71" s="55">
        <v>7</v>
      </c>
      <c r="S71" s="72">
        <f t="shared" si="2"/>
        <v>4473.6842105263158</v>
      </c>
      <c r="T71" s="27">
        <v>6.606129411764706</v>
      </c>
      <c r="U71" s="67" t="s">
        <v>148</v>
      </c>
      <c r="V71" s="68"/>
      <c r="W71" s="29"/>
      <c r="X71" s="16"/>
      <c r="Y71" s="38"/>
      <c r="Z71" s="30"/>
    </row>
    <row r="72" spans="1:26" ht="15" hidden="1">
      <c r="A72" s="31">
        <v>2020</v>
      </c>
      <c r="B72" s="41">
        <v>43989</v>
      </c>
      <c r="C72" s="16" t="s">
        <v>125</v>
      </c>
      <c r="D72" s="15" t="s">
        <v>149</v>
      </c>
      <c r="E72" s="16" t="s">
        <v>22</v>
      </c>
      <c r="F72" s="33" t="s">
        <v>72</v>
      </c>
      <c r="G72" s="18" t="s">
        <v>30</v>
      </c>
      <c r="H72" s="19">
        <v>445000</v>
      </c>
      <c r="I72" s="19">
        <v>15400</v>
      </c>
      <c r="J72" s="21">
        <v>12000</v>
      </c>
      <c r="K72" s="22">
        <f t="shared" si="3"/>
        <v>600</v>
      </c>
      <c r="L72" s="23">
        <f t="shared" si="4"/>
        <v>1.2987012987012987E-3</v>
      </c>
      <c r="M72" s="34">
        <v>20</v>
      </c>
      <c r="N72" s="23">
        <f t="shared" si="0"/>
        <v>0</v>
      </c>
      <c r="O72" s="34">
        <v>0</v>
      </c>
      <c r="P72" s="25" t="e">
        <f t="shared" si="1"/>
        <v>#DIV/0!</v>
      </c>
      <c r="Q72" s="34">
        <v>0</v>
      </c>
      <c r="R72" s="26">
        <v>0</v>
      </c>
      <c r="S72" s="22" t="e">
        <f t="shared" si="2"/>
        <v>#DIV/0!</v>
      </c>
      <c r="T72" s="27">
        <v>-1</v>
      </c>
      <c r="U72" s="35" t="s">
        <v>150</v>
      </c>
      <c r="V72" s="29"/>
      <c r="W72" s="29"/>
      <c r="X72" s="16"/>
      <c r="Y72" s="30"/>
      <c r="Z72" s="30"/>
    </row>
    <row r="73" spans="1:26" ht="15" hidden="1">
      <c r="A73" s="31">
        <v>2020</v>
      </c>
      <c r="B73" s="41">
        <v>43989</v>
      </c>
      <c r="C73" s="16" t="s">
        <v>125</v>
      </c>
      <c r="D73" s="15" t="s">
        <v>86</v>
      </c>
      <c r="E73" s="16" t="s">
        <v>22</v>
      </c>
      <c r="F73" s="33" t="s">
        <v>72</v>
      </c>
      <c r="G73" s="18" t="s">
        <v>30</v>
      </c>
      <c r="H73" s="19">
        <v>654000</v>
      </c>
      <c r="I73" s="19">
        <v>221000</v>
      </c>
      <c r="J73" s="21">
        <v>50000</v>
      </c>
      <c r="K73" s="22">
        <f t="shared" si="3"/>
        <v>36.523009495982471</v>
      </c>
      <c r="L73" s="23">
        <f t="shared" si="4"/>
        <v>6.1945701357466066E-3</v>
      </c>
      <c r="M73" s="34">
        <v>1369</v>
      </c>
      <c r="N73" s="23">
        <f t="shared" si="0"/>
        <v>5.0401753104455806E-2</v>
      </c>
      <c r="O73" s="34">
        <v>69</v>
      </c>
      <c r="P73" s="25">
        <f t="shared" si="1"/>
        <v>7.2463768115942032E-2</v>
      </c>
      <c r="Q73" s="34">
        <v>5</v>
      </c>
      <c r="R73" s="26">
        <v>5</v>
      </c>
      <c r="S73" s="22">
        <f t="shared" si="2"/>
        <v>724.63768115942025</v>
      </c>
      <c r="T73" s="27">
        <v>5.2636000000000003</v>
      </c>
      <c r="U73" s="67" t="s">
        <v>151</v>
      </c>
      <c r="V73" s="29"/>
      <c r="W73" s="29"/>
      <c r="X73" s="16"/>
      <c r="Y73" s="38"/>
      <c r="Z73" s="30"/>
    </row>
    <row r="74" spans="1:26" ht="15" hidden="1">
      <c r="A74" s="12">
        <v>2019</v>
      </c>
      <c r="B74" s="41">
        <v>43990</v>
      </c>
      <c r="C74" s="16" t="s">
        <v>125</v>
      </c>
      <c r="D74" s="15" t="str">
        <f>HYPERLINK("https://www.youtube.com/watch?v=WFYxpi3O950","Хауди Хо")</f>
        <v>Хауди Хо</v>
      </c>
      <c r="E74" s="16" t="s">
        <v>41</v>
      </c>
      <c r="F74" s="37" t="s">
        <v>29</v>
      </c>
      <c r="G74" s="18" t="s">
        <v>30</v>
      </c>
      <c r="H74" s="19">
        <v>517000</v>
      </c>
      <c r="I74" s="19">
        <v>140000</v>
      </c>
      <c r="J74" s="21">
        <v>20000</v>
      </c>
      <c r="K74" s="22">
        <f t="shared" si="3"/>
        <v>13.271400132714001</v>
      </c>
      <c r="L74" s="23">
        <f t="shared" si="4"/>
        <v>1.0764285714285714E-2</v>
      </c>
      <c r="M74" s="34">
        <v>1507</v>
      </c>
      <c r="N74" s="25">
        <f t="shared" si="0"/>
        <v>4.3132050431320505E-2</v>
      </c>
      <c r="O74" s="34">
        <v>65</v>
      </c>
      <c r="P74" s="25">
        <f t="shared" si="1"/>
        <v>1.5384615384615385E-2</v>
      </c>
      <c r="Q74" s="34">
        <v>1</v>
      </c>
      <c r="R74" s="26">
        <v>3</v>
      </c>
      <c r="S74" s="22">
        <f t="shared" si="2"/>
        <v>307.69230769230768</v>
      </c>
      <c r="T74" s="27">
        <v>4.7874999999999996</v>
      </c>
      <c r="U74" s="28" t="s">
        <v>152</v>
      </c>
      <c r="V74" s="29"/>
      <c r="W74" s="16"/>
      <c r="X74" s="16"/>
      <c r="Y74" s="38"/>
      <c r="Z74" s="30"/>
    </row>
    <row r="75" spans="1:26" ht="15" hidden="1">
      <c r="A75" s="31">
        <v>2020</v>
      </c>
      <c r="B75" s="41">
        <v>43990</v>
      </c>
      <c r="C75" s="61" t="s">
        <v>125</v>
      </c>
      <c r="D75" s="15" t="s">
        <v>153</v>
      </c>
      <c r="E75" s="16" t="s">
        <v>22</v>
      </c>
      <c r="F75" s="33" t="s">
        <v>27</v>
      </c>
      <c r="G75" s="18" t="s">
        <v>24</v>
      </c>
      <c r="H75" s="19">
        <v>104000</v>
      </c>
      <c r="I75" s="19">
        <v>23000</v>
      </c>
      <c r="J75" s="21">
        <v>52000</v>
      </c>
      <c r="K75" s="22">
        <f t="shared" si="3"/>
        <v>257.42574257425741</v>
      </c>
      <c r="L75" s="23">
        <f t="shared" si="4"/>
        <v>8.7826086956521738E-3</v>
      </c>
      <c r="M75" s="34">
        <v>202</v>
      </c>
      <c r="N75" s="23">
        <f t="shared" si="0"/>
        <v>1.9801980198019802E-2</v>
      </c>
      <c r="O75" s="34">
        <v>4</v>
      </c>
      <c r="P75" s="25">
        <f t="shared" si="1"/>
        <v>0</v>
      </c>
      <c r="Q75" s="34">
        <v>0</v>
      </c>
      <c r="R75" s="73">
        <v>0</v>
      </c>
      <c r="S75" s="22">
        <f t="shared" si="2"/>
        <v>13000</v>
      </c>
      <c r="T75" s="27">
        <v>-1</v>
      </c>
      <c r="U75" s="67" t="s">
        <v>154</v>
      </c>
      <c r="V75" s="29"/>
      <c r="W75" s="16"/>
      <c r="X75" s="16"/>
      <c r="Y75" s="30"/>
      <c r="Z75" s="30"/>
    </row>
    <row r="76" spans="1:26" ht="29" hidden="1">
      <c r="A76" s="31">
        <v>2020</v>
      </c>
      <c r="B76" s="41">
        <v>43991</v>
      </c>
      <c r="C76" s="61" t="s">
        <v>125</v>
      </c>
      <c r="D76" s="15" t="s">
        <v>155</v>
      </c>
      <c r="E76" s="33" t="s">
        <v>156</v>
      </c>
      <c r="F76" s="31" t="s">
        <v>113</v>
      </c>
      <c r="G76" s="48" t="s">
        <v>113</v>
      </c>
      <c r="H76" s="19">
        <v>4000</v>
      </c>
      <c r="I76" s="19">
        <v>999</v>
      </c>
      <c r="J76" s="21">
        <v>24000</v>
      </c>
      <c r="K76" s="22">
        <f t="shared" si="3"/>
        <v>666.66666666666663</v>
      </c>
      <c r="L76" s="23">
        <f t="shared" si="4"/>
        <v>3.6036036036036036E-2</v>
      </c>
      <c r="M76" s="34">
        <v>36</v>
      </c>
      <c r="N76" s="23">
        <f t="shared" si="0"/>
        <v>2.7777777777777776E-2</v>
      </c>
      <c r="O76" s="34">
        <v>1</v>
      </c>
      <c r="P76" s="25">
        <f t="shared" si="1"/>
        <v>0</v>
      </c>
      <c r="Q76" s="34">
        <v>0</v>
      </c>
      <c r="R76" s="73">
        <v>0</v>
      </c>
      <c r="S76" s="22">
        <f t="shared" si="2"/>
        <v>24000</v>
      </c>
      <c r="T76" s="27">
        <v>-1</v>
      </c>
      <c r="U76" s="67" t="s">
        <v>157</v>
      </c>
      <c r="V76" s="29"/>
      <c r="W76" s="16"/>
      <c r="X76" s="16"/>
      <c r="Y76" s="30"/>
      <c r="Z76" s="30"/>
    </row>
    <row r="77" spans="1:26" ht="15" hidden="1">
      <c r="A77" s="31">
        <v>2020</v>
      </c>
      <c r="B77" s="41">
        <v>43992</v>
      </c>
      <c r="C77" s="61" t="s">
        <v>125</v>
      </c>
      <c r="D77" s="62" t="s">
        <v>158</v>
      </c>
      <c r="E77" s="16" t="s">
        <v>22</v>
      </c>
      <c r="F77" s="33" t="s">
        <v>27</v>
      </c>
      <c r="G77" s="18" t="s">
        <v>24</v>
      </c>
      <c r="H77" s="63">
        <v>293000</v>
      </c>
      <c r="I77" s="63">
        <v>46000</v>
      </c>
      <c r="J77" s="64">
        <v>20000</v>
      </c>
      <c r="K77" s="22">
        <f t="shared" si="3"/>
        <v>50.890585241730278</v>
      </c>
      <c r="L77" s="23">
        <f t="shared" si="4"/>
        <v>8.5434782608695657E-3</v>
      </c>
      <c r="M77" s="34">
        <v>393</v>
      </c>
      <c r="N77" s="23">
        <f t="shared" si="0"/>
        <v>3.8167938931297711E-2</v>
      </c>
      <c r="O77" s="34">
        <v>15</v>
      </c>
      <c r="P77" s="25">
        <f t="shared" si="1"/>
        <v>0.13333333333333333</v>
      </c>
      <c r="Q77" s="34">
        <v>2</v>
      </c>
      <c r="R77" s="65">
        <v>3</v>
      </c>
      <c r="S77" s="66">
        <f t="shared" si="2"/>
        <v>1333.3333333333333</v>
      </c>
      <c r="T77" s="27">
        <v>4.1832500000000001</v>
      </c>
      <c r="U77" s="67" t="s">
        <v>159</v>
      </c>
      <c r="V77" s="68"/>
      <c r="W77" s="29"/>
      <c r="X77" s="32"/>
      <c r="Y77" s="38"/>
      <c r="Z77" s="30"/>
    </row>
    <row r="78" spans="1:26" ht="29" hidden="1">
      <c r="A78" s="31">
        <v>2020</v>
      </c>
      <c r="B78" s="41">
        <v>43992</v>
      </c>
      <c r="C78" s="61" t="s">
        <v>125</v>
      </c>
      <c r="D78" s="15" t="s">
        <v>155</v>
      </c>
      <c r="E78" s="33" t="s">
        <v>156</v>
      </c>
      <c r="F78" s="31" t="s">
        <v>113</v>
      </c>
      <c r="G78" s="48" t="s">
        <v>113</v>
      </c>
      <c r="H78" s="19">
        <v>4000</v>
      </c>
      <c r="I78" s="19">
        <v>1500</v>
      </c>
      <c r="J78" s="21">
        <v>24000</v>
      </c>
      <c r="K78" s="22">
        <f t="shared" si="3"/>
        <v>666.66666666666663</v>
      </c>
      <c r="L78" s="23">
        <f t="shared" si="4"/>
        <v>2.4E-2</v>
      </c>
      <c r="M78" s="34">
        <v>36</v>
      </c>
      <c r="N78" s="23">
        <f t="shared" si="0"/>
        <v>2.7777777777777776E-2</v>
      </c>
      <c r="O78" s="34">
        <v>1</v>
      </c>
      <c r="P78" s="25">
        <f t="shared" si="1"/>
        <v>0</v>
      </c>
      <c r="Q78" s="34">
        <v>0</v>
      </c>
      <c r="R78" s="73">
        <v>0</v>
      </c>
      <c r="S78" s="22">
        <f t="shared" si="2"/>
        <v>24000</v>
      </c>
      <c r="T78" s="27">
        <v>-1</v>
      </c>
      <c r="U78" s="74" t="s">
        <v>160</v>
      </c>
      <c r="V78" s="29"/>
      <c r="W78" s="16"/>
      <c r="X78" s="16"/>
      <c r="Y78" s="30"/>
      <c r="Z78" s="30"/>
    </row>
    <row r="79" spans="1:26" ht="29" hidden="1">
      <c r="A79" s="31">
        <v>2020</v>
      </c>
      <c r="B79" s="41">
        <v>43993</v>
      </c>
      <c r="C79" s="61" t="s">
        <v>125</v>
      </c>
      <c r="D79" s="15" t="s">
        <v>155</v>
      </c>
      <c r="E79" s="33" t="s">
        <v>156</v>
      </c>
      <c r="F79" s="31" t="s">
        <v>113</v>
      </c>
      <c r="G79" s="48" t="s">
        <v>113</v>
      </c>
      <c r="H79" s="19">
        <v>4000</v>
      </c>
      <c r="I79" s="19">
        <v>2500</v>
      </c>
      <c r="J79" s="21">
        <v>24000</v>
      </c>
      <c r="K79" s="22">
        <f t="shared" si="3"/>
        <v>666.66666666666663</v>
      </c>
      <c r="L79" s="23">
        <f t="shared" si="4"/>
        <v>1.44E-2</v>
      </c>
      <c r="M79" s="34">
        <v>36</v>
      </c>
      <c r="N79" s="23">
        <f t="shared" si="0"/>
        <v>0</v>
      </c>
      <c r="O79" s="34">
        <v>0</v>
      </c>
      <c r="P79" s="25" t="e">
        <f t="shared" si="1"/>
        <v>#DIV/0!</v>
      </c>
      <c r="Q79" s="34">
        <v>0</v>
      </c>
      <c r="R79" s="73">
        <v>0</v>
      </c>
      <c r="S79" s="21" t="e">
        <f t="shared" si="2"/>
        <v>#DIV/0!</v>
      </c>
      <c r="T79" s="27">
        <v>-1</v>
      </c>
      <c r="U79" s="67" t="s">
        <v>161</v>
      </c>
      <c r="V79" s="29"/>
      <c r="W79" s="16"/>
      <c r="X79" s="16"/>
      <c r="Y79" s="30"/>
      <c r="Z79" s="30"/>
    </row>
    <row r="80" spans="1:26" ht="15" hidden="1">
      <c r="A80" s="31">
        <v>2020</v>
      </c>
      <c r="B80" s="41">
        <v>43993</v>
      </c>
      <c r="C80" s="16" t="s">
        <v>125</v>
      </c>
      <c r="D80" s="62" t="s">
        <v>89</v>
      </c>
      <c r="E80" s="16" t="s">
        <v>22</v>
      </c>
      <c r="F80" s="33" t="s">
        <v>27</v>
      </c>
      <c r="G80" s="18" t="s">
        <v>24</v>
      </c>
      <c r="H80" s="63">
        <v>959000</v>
      </c>
      <c r="I80" s="63">
        <v>269000</v>
      </c>
      <c r="J80" s="64">
        <v>40000</v>
      </c>
      <c r="K80" s="22">
        <f t="shared" si="3"/>
        <v>59.347181008902076</v>
      </c>
      <c r="L80" s="23">
        <f t="shared" si="4"/>
        <v>2.5055762081784387E-3</v>
      </c>
      <c r="M80" s="34">
        <v>674</v>
      </c>
      <c r="N80" s="23">
        <f t="shared" si="0"/>
        <v>7.2700296735905043E-2</v>
      </c>
      <c r="O80" s="34">
        <v>49</v>
      </c>
      <c r="P80" s="25">
        <f t="shared" si="1"/>
        <v>8.1632653061224483E-2</v>
      </c>
      <c r="Q80" s="34">
        <v>4</v>
      </c>
      <c r="R80" s="65">
        <v>4</v>
      </c>
      <c r="S80" s="66">
        <f t="shared" si="2"/>
        <v>816.32653061224494</v>
      </c>
      <c r="T80" s="27">
        <v>4.0724999999999998</v>
      </c>
      <c r="U80" s="67" t="s">
        <v>162</v>
      </c>
      <c r="V80" s="68"/>
      <c r="W80" s="16"/>
      <c r="X80" s="32"/>
      <c r="Y80" s="38"/>
      <c r="Z80" s="30"/>
    </row>
    <row r="81" spans="1:26" ht="15" hidden="1">
      <c r="A81" s="31">
        <v>2020</v>
      </c>
      <c r="B81" s="41">
        <v>43994</v>
      </c>
      <c r="C81" s="16" t="s">
        <v>125</v>
      </c>
      <c r="D81" s="15" t="s">
        <v>163</v>
      </c>
      <c r="E81" s="16" t="s">
        <v>22</v>
      </c>
      <c r="F81" s="37" t="s">
        <v>75</v>
      </c>
      <c r="G81" s="18" t="s">
        <v>24</v>
      </c>
      <c r="H81" s="60">
        <v>1100000</v>
      </c>
      <c r="I81" s="19">
        <v>205000</v>
      </c>
      <c r="J81" s="21">
        <v>80000</v>
      </c>
      <c r="K81" s="22">
        <f t="shared" si="3"/>
        <v>71.237756010685658</v>
      </c>
      <c r="L81" s="23">
        <f t="shared" si="4"/>
        <v>5.4780487804878047E-3</v>
      </c>
      <c r="M81" s="34">
        <v>1123</v>
      </c>
      <c r="N81" s="23">
        <f t="shared" si="0"/>
        <v>0.10774710596616206</v>
      </c>
      <c r="O81" s="34">
        <v>121</v>
      </c>
      <c r="P81" s="25">
        <f t="shared" si="1"/>
        <v>5.7851239669421489E-2</v>
      </c>
      <c r="Q81" s="34">
        <v>7</v>
      </c>
      <c r="R81" s="52">
        <v>5</v>
      </c>
      <c r="S81" s="22">
        <f t="shared" si="2"/>
        <v>661.15702479338847</v>
      </c>
      <c r="T81" s="27">
        <v>3.7766999999999999</v>
      </c>
      <c r="U81" s="67" t="s">
        <v>164</v>
      </c>
      <c r="V81" s="68"/>
      <c r="W81" s="16"/>
      <c r="X81" s="32"/>
      <c r="Y81" s="38"/>
      <c r="Z81" s="30"/>
    </row>
    <row r="82" spans="1:26" ht="15" hidden="1">
      <c r="A82" s="31">
        <v>2020</v>
      </c>
      <c r="B82" s="41">
        <v>43994</v>
      </c>
      <c r="C82" s="61" t="s">
        <v>125</v>
      </c>
      <c r="D82" s="15" t="s">
        <v>100</v>
      </c>
      <c r="E82" s="16" t="s">
        <v>22</v>
      </c>
      <c r="F82" s="33" t="s">
        <v>27</v>
      </c>
      <c r="G82" s="18" t="s">
        <v>24</v>
      </c>
      <c r="H82" s="19">
        <v>50000</v>
      </c>
      <c r="I82" s="19">
        <v>32000</v>
      </c>
      <c r="J82" s="75">
        <v>81000</v>
      </c>
      <c r="K82" s="22">
        <f t="shared" si="3"/>
        <v>493.90243902439022</v>
      </c>
      <c r="L82" s="23">
        <f t="shared" si="4"/>
        <v>5.1250000000000002E-3</v>
      </c>
      <c r="M82" s="34">
        <v>164</v>
      </c>
      <c r="N82" s="23">
        <f t="shared" si="0"/>
        <v>2.4390243902439025E-2</v>
      </c>
      <c r="O82" s="34">
        <v>4</v>
      </c>
      <c r="P82" s="25">
        <f t="shared" si="1"/>
        <v>0</v>
      </c>
      <c r="Q82" s="42">
        <v>0</v>
      </c>
      <c r="R82" s="73">
        <v>0</v>
      </c>
      <c r="S82" s="22">
        <f t="shared" si="2"/>
        <v>20250</v>
      </c>
      <c r="T82" s="27">
        <v>-1</v>
      </c>
      <c r="U82" s="67" t="s">
        <v>165</v>
      </c>
      <c r="V82" s="29"/>
      <c r="W82" s="29"/>
      <c r="X82" s="16"/>
      <c r="Y82" s="30"/>
      <c r="Z82" s="30"/>
    </row>
    <row r="83" spans="1:26" ht="15" hidden="1">
      <c r="A83" s="31">
        <v>2020</v>
      </c>
      <c r="B83" s="41">
        <v>43995</v>
      </c>
      <c r="C83" s="61" t="s">
        <v>125</v>
      </c>
      <c r="D83" s="15" t="s">
        <v>166</v>
      </c>
      <c r="E83" s="16" t="s">
        <v>22</v>
      </c>
      <c r="F83" s="33" t="s">
        <v>27</v>
      </c>
      <c r="G83" s="18" t="s">
        <v>24</v>
      </c>
      <c r="H83" s="19">
        <v>51000</v>
      </c>
      <c r="I83" s="19">
        <v>65000</v>
      </c>
      <c r="J83" s="21">
        <v>18000</v>
      </c>
      <c r="K83" s="22">
        <f t="shared" si="3"/>
        <v>233.76623376623377</v>
      </c>
      <c r="L83" s="23">
        <f t="shared" si="4"/>
        <v>1.1846153846153847E-3</v>
      </c>
      <c r="M83" s="34">
        <v>77</v>
      </c>
      <c r="N83" s="23">
        <f t="shared" si="0"/>
        <v>1.2987012987012988E-2</v>
      </c>
      <c r="O83" s="34">
        <v>1</v>
      </c>
      <c r="P83" s="25">
        <f t="shared" si="1"/>
        <v>0</v>
      </c>
      <c r="Q83" s="34">
        <v>0</v>
      </c>
      <c r="R83" s="73">
        <v>0</v>
      </c>
      <c r="S83" s="22">
        <f t="shared" si="2"/>
        <v>18000</v>
      </c>
      <c r="T83" s="27">
        <v>-1</v>
      </c>
      <c r="U83" s="67" t="s">
        <v>167</v>
      </c>
      <c r="V83" s="29"/>
      <c r="W83" s="16"/>
      <c r="X83" s="16"/>
      <c r="Y83" s="30"/>
      <c r="Z83" s="30"/>
    </row>
    <row r="84" spans="1:26" ht="15" hidden="1">
      <c r="A84" s="31">
        <v>2020</v>
      </c>
      <c r="B84" s="41">
        <v>43995</v>
      </c>
      <c r="C84" s="16" t="s">
        <v>125</v>
      </c>
      <c r="D84" s="15" t="s">
        <v>163</v>
      </c>
      <c r="E84" s="16" t="s">
        <v>22</v>
      </c>
      <c r="F84" s="33" t="s">
        <v>27</v>
      </c>
      <c r="G84" s="18" t="s">
        <v>24</v>
      </c>
      <c r="H84" s="19">
        <v>842000</v>
      </c>
      <c r="I84" s="19">
        <v>110000</v>
      </c>
      <c r="J84" s="21">
        <v>80000</v>
      </c>
      <c r="K84" s="22">
        <f t="shared" si="3"/>
        <v>158.10276679841897</v>
      </c>
      <c r="L84" s="23">
        <f t="shared" si="4"/>
        <v>4.5999999999999999E-3</v>
      </c>
      <c r="M84" s="34">
        <v>506</v>
      </c>
      <c r="N84" s="23">
        <f t="shared" si="0"/>
        <v>0.17391304347826086</v>
      </c>
      <c r="O84" s="34">
        <v>88</v>
      </c>
      <c r="P84" s="25">
        <f t="shared" si="1"/>
        <v>7.9545454545454544E-2</v>
      </c>
      <c r="Q84" s="34">
        <v>7</v>
      </c>
      <c r="R84" s="26">
        <v>5</v>
      </c>
      <c r="S84" s="22">
        <f t="shared" si="2"/>
        <v>909.09090909090912</v>
      </c>
      <c r="T84" s="27">
        <v>3.4440124999999999</v>
      </c>
      <c r="U84" s="35" t="s">
        <v>168</v>
      </c>
      <c r="V84" s="29"/>
      <c r="W84" s="16"/>
      <c r="X84" s="32"/>
      <c r="Y84" s="38"/>
      <c r="Z84" s="30"/>
    </row>
    <row r="85" spans="1:26" ht="15" hidden="1">
      <c r="A85" s="31">
        <v>2020</v>
      </c>
      <c r="B85" s="41">
        <v>43996</v>
      </c>
      <c r="C85" s="61" t="s">
        <v>125</v>
      </c>
      <c r="D85" s="15" t="s">
        <v>108</v>
      </c>
      <c r="E85" s="16" t="s">
        <v>22</v>
      </c>
      <c r="F85" s="33" t="s">
        <v>72</v>
      </c>
      <c r="G85" s="18" t="s">
        <v>30</v>
      </c>
      <c r="H85" s="19">
        <v>74960</v>
      </c>
      <c r="I85" s="19">
        <v>12000</v>
      </c>
      <c r="J85" s="21">
        <v>21200</v>
      </c>
      <c r="K85" s="22">
        <f t="shared" si="3"/>
        <v>179.66101694915255</v>
      </c>
      <c r="L85" s="23">
        <f t="shared" si="4"/>
        <v>9.8333333333333328E-3</v>
      </c>
      <c r="M85" s="34">
        <v>118</v>
      </c>
      <c r="N85" s="23">
        <f t="shared" si="0"/>
        <v>0</v>
      </c>
      <c r="O85" s="34">
        <v>0</v>
      </c>
      <c r="P85" s="25" t="e">
        <f t="shared" si="1"/>
        <v>#DIV/0!</v>
      </c>
      <c r="Q85" s="34">
        <v>0</v>
      </c>
      <c r="R85" s="73">
        <v>0</v>
      </c>
      <c r="S85" s="21" t="e">
        <f t="shared" si="2"/>
        <v>#DIV/0!</v>
      </c>
      <c r="T85" s="27">
        <v>-1</v>
      </c>
      <c r="U85" s="67" t="s">
        <v>169</v>
      </c>
      <c r="V85" s="29"/>
      <c r="W85" s="29"/>
      <c r="X85" s="29"/>
      <c r="Y85" s="30"/>
      <c r="Z85" s="30"/>
    </row>
    <row r="86" spans="1:26" ht="15" hidden="1">
      <c r="A86" s="31">
        <v>2020</v>
      </c>
      <c r="B86" s="41">
        <v>43996</v>
      </c>
      <c r="C86" s="61" t="s">
        <v>125</v>
      </c>
      <c r="D86" s="76" t="s">
        <v>170</v>
      </c>
      <c r="E86" s="16" t="s">
        <v>22</v>
      </c>
      <c r="F86" s="33" t="s">
        <v>72</v>
      </c>
      <c r="G86" s="18" t="s">
        <v>30</v>
      </c>
      <c r="H86" s="63">
        <v>1566666</v>
      </c>
      <c r="I86" s="63">
        <v>1142000</v>
      </c>
      <c r="J86" s="64">
        <v>380000</v>
      </c>
      <c r="K86" s="22">
        <f t="shared" si="3"/>
        <v>244.21593830334191</v>
      </c>
      <c r="L86" s="23">
        <f t="shared" si="4"/>
        <v>1.362521891418564E-3</v>
      </c>
      <c r="M86" s="34">
        <v>1556</v>
      </c>
      <c r="N86" s="23">
        <f t="shared" si="0"/>
        <v>5.719794344473008E-2</v>
      </c>
      <c r="O86" s="34">
        <v>89</v>
      </c>
      <c r="P86" s="25">
        <f t="shared" si="1"/>
        <v>0.14606741573033707</v>
      </c>
      <c r="Q86" s="34">
        <v>13</v>
      </c>
      <c r="R86" s="65">
        <v>8</v>
      </c>
      <c r="S86" s="66">
        <f t="shared" si="2"/>
        <v>4269.6629213483147</v>
      </c>
      <c r="T86" s="27">
        <v>2.0507421052631578</v>
      </c>
      <c r="U86" s="67" t="s">
        <v>171</v>
      </c>
      <c r="V86" s="68"/>
      <c r="W86" s="29"/>
      <c r="X86" s="16"/>
      <c r="Y86" s="38"/>
      <c r="Z86" s="30"/>
    </row>
    <row r="87" spans="1:26" ht="15" hidden="1">
      <c r="A87" s="31">
        <v>2020</v>
      </c>
      <c r="B87" s="41">
        <v>43997</v>
      </c>
      <c r="C87" s="16" t="s">
        <v>125</v>
      </c>
      <c r="D87" s="15" t="s">
        <v>86</v>
      </c>
      <c r="E87" s="16" t="s">
        <v>22</v>
      </c>
      <c r="F87" s="33" t="s">
        <v>106</v>
      </c>
      <c r="G87" s="18" t="s">
        <v>50</v>
      </c>
      <c r="H87" s="19">
        <v>654000</v>
      </c>
      <c r="I87" s="19">
        <v>161000</v>
      </c>
      <c r="J87" s="21">
        <v>50000</v>
      </c>
      <c r="K87" s="22">
        <f t="shared" si="3"/>
        <v>49.115913555992144</v>
      </c>
      <c r="L87" s="23">
        <f t="shared" si="4"/>
        <v>6.3229813664596275E-3</v>
      </c>
      <c r="M87" s="34">
        <v>1018</v>
      </c>
      <c r="N87" s="23">
        <f t="shared" si="0"/>
        <v>6.5815324165029471E-2</v>
      </c>
      <c r="O87" s="34">
        <v>67</v>
      </c>
      <c r="P87" s="25">
        <f t="shared" si="1"/>
        <v>2.9850746268656716E-2</v>
      </c>
      <c r="Q87" s="34">
        <v>2</v>
      </c>
      <c r="R87" s="26">
        <v>3</v>
      </c>
      <c r="S87" s="22">
        <f t="shared" si="2"/>
        <v>746.26865671641792</v>
      </c>
      <c r="T87" s="27">
        <v>2.74</v>
      </c>
      <c r="U87" s="67" t="s">
        <v>172</v>
      </c>
      <c r="V87" s="29"/>
      <c r="W87" s="16"/>
      <c r="X87" s="16"/>
      <c r="Y87" s="38"/>
      <c r="Z87" s="30"/>
    </row>
    <row r="88" spans="1:26" ht="15" hidden="1">
      <c r="A88" s="31">
        <v>2020</v>
      </c>
      <c r="B88" s="41">
        <v>43997</v>
      </c>
      <c r="C88" s="61" t="s">
        <v>125</v>
      </c>
      <c r="D88" s="16" t="s">
        <v>173</v>
      </c>
      <c r="E88" s="16" t="s">
        <v>22</v>
      </c>
      <c r="F88" s="33" t="s">
        <v>127</v>
      </c>
      <c r="G88" s="18" t="s">
        <v>128</v>
      </c>
      <c r="H88" s="19">
        <v>383000</v>
      </c>
      <c r="I88" s="19">
        <v>383000</v>
      </c>
      <c r="J88" s="21">
        <v>64000</v>
      </c>
      <c r="K88" s="22">
        <f t="shared" si="3"/>
        <v>111.69284467713787</v>
      </c>
      <c r="L88" s="23">
        <f t="shared" si="4"/>
        <v>1.496083550913838E-3</v>
      </c>
      <c r="M88" s="34">
        <v>573</v>
      </c>
      <c r="N88" s="23">
        <f t="shared" si="0"/>
        <v>8.7260034904013961E-3</v>
      </c>
      <c r="O88" s="34">
        <v>5</v>
      </c>
      <c r="P88" s="25">
        <f t="shared" si="1"/>
        <v>0</v>
      </c>
      <c r="Q88" s="34">
        <v>0</v>
      </c>
      <c r="R88" s="73">
        <v>0</v>
      </c>
      <c r="S88" s="22">
        <f t="shared" si="2"/>
        <v>12800</v>
      </c>
      <c r="T88" s="27">
        <v>-1</v>
      </c>
      <c r="U88" s="67" t="s">
        <v>174</v>
      </c>
      <c r="V88" s="29"/>
      <c r="W88" s="16"/>
      <c r="X88" s="16"/>
      <c r="Y88" s="30"/>
      <c r="Z88" s="30"/>
    </row>
    <row r="89" spans="1:26" ht="15" hidden="1">
      <c r="A89" s="31">
        <v>2020</v>
      </c>
      <c r="B89" s="41">
        <v>43998</v>
      </c>
      <c r="C89" s="61" t="s">
        <v>125</v>
      </c>
      <c r="D89" s="47" t="s">
        <v>175</v>
      </c>
      <c r="E89" s="16" t="s">
        <v>22</v>
      </c>
      <c r="F89" s="33" t="s">
        <v>176</v>
      </c>
      <c r="G89" s="18" t="s">
        <v>128</v>
      </c>
      <c r="H89" s="19">
        <v>163000</v>
      </c>
      <c r="I89" s="19">
        <v>43000</v>
      </c>
      <c r="J89" s="21">
        <v>30000</v>
      </c>
      <c r="K89" s="22">
        <f t="shared" si="3"/>
        <v>344.82758620689657</v>
      </c>
      <c r="L89" s="23">
        <f t="shared" si="4"/>
        <v>2.0232558139534882E-3</v>
      </c>
      <c r="M89" s="34">
        <v>87</v>
      </c>
      <c r="N89" s="23">
        <f t="shared" si="0"/>
        <v>1.1494252873563218E-2</v>
      </c>
      <c r="O89" s="34">
        <v>1</v>
      </c>
      <c r="P89" s="25">
        <f t="shared" si="1"/>
        <v>0</v>
      </c>
      <c r="Q89" s="34">
        <v>0</v>
      </c>
      <c r="R89" s="73">
        <v>0</v>
      </c>
      <c r="S89" s="22">
        <f t="shared" si="2"/>
        <v>30000</v>
      </c>
      <c r="T89" s="27">
        <v>-1</v>
      </c>
      <c r="U89" s="67" t="s">
        <v>177</v>
      </c>
      <c r="V89" s="29"/>
      <c r="W89" s="29"/>
      <c r="X89" s="16"/>
      <c r="Y89" s="30"/>
      <c r="Z89" s="30"/>
    </row>
    <row r="90" spans="1:26" ht="15" hidden="1">
      <c r="A90" s="31">
        <v>2020</v>
      </c>
      <c r="B90" s="41">
        <v>43998</v>
      </c>
      <c r="C90" s="16" t="s">
        <v>125</v>
      </c>
      <c r="D90" s="47" t="s">
        <v>178</v>
      </c>
      <c r="E90" s="16" t="s">
        <v>22</v>
      </c>
      <c r="F90" s="33" t="s">
        <v>179</v>
      </c>
      <c r="G90" s="18" t="s">
        <v>128</v>
      </c>
      <c r="H90" s="63">
        <v>328000</v>
      </c>
      <c r="I90" s="22">
        <v>45000</v>
      </c>
      <c r="J90" s="64">
        <v>60000</v>
      </c>
      <c r="K90" s="22">
        <f t="shared" si="3"/>
        <v>224.71910112359549</v>
      </c>
      <c r="L90" s="23">
        <f t="shared" si="4"/>
        <v>5.933333333333333E-3</v>
      </c>
      <c r="M90" s="34">
        <v>267</v>
      </c>
      <c r="N90" s="23">
        <f t="shared" si="0"/>
        <v>4.49438202247191E-2</v>
      </c>
      <c r="O90" s="34">
        <v>12</v>
      </c>
      <c r="P90" s="25">
        <f t="shared" si="1"/>
        <v>0.33333333333333331</v>
      </c>
      <c r="Q90" s="34">
        <v>4</v>
      </c>
      <c r="R90" s="65">
        <v>4</v>
      </c>
      <c r="S90" s="66">
        <f t="shared" si="2"/>
        <v>5000</v>
      </c>
      <c r="T90" s="27">
        <v>2.6260500000000002</v>
      </c>
      <c r="U90" s="67" t="s">
        <v>180</v>
      </c>
      <c r="V90" s="68"/>
      <c r="W90" s="29"/>
      <c r="X90" s="16"/>
      <c r="Y90" s="38"/>
      <c r="Z90" s="30"/>
    </row>
    <row r="91" spans="1:26" ht="15" hidden="1">
      <c r="A91" s="31">
        <v>2020</v>
      </c>
      <c r="B91" s="41">
        <v>43999</v>
      </c>
      <c r="C91" s="61" t="s">
        <v>125</v>
      </c>
      <c r="D91" s="47" t="s">
        <v>181</v>
      </c>
      <c r="E91" s="16" t="s">
        <v>22</v>
      </c>
      <c r="F91" s="37" t="s">
        <v>95</v>
      </c>
      <c r="G91" s="18" t="s">
        <v>24</v>
      </c>
      <c r="H91" s="19">
        <v>163000</v>
      </c>
      <c r="I91" s="19">
        <v>4400</v>
      </c>
      <c r="J91" s="21">
        <v>8000</v>
      </c>
      <c r="K91" s="22">
        <f t="shared" si="3"/>
        <v>500</v>
      </c>
      <c r="L91" s="23" t="e">
        <f>M91/#REF!</f>
        <v>#REF!</v>
      </c>
      <c r="M91" s="34">
        <v>16</v>
      </c>
      <c r="N91" s="23">
        <f t="shared" si="0"/>
        <v>0</v>
      </c>
      <c r="O91" s="34">
        <v>0</v>
      </c>
      <c r="P91" s="25" t="e">
        <f t="shared" si="1"/>
        <v>#DIV/0!</v>
      </c>
      <c r="Q91" s="34">
        <v>0</v>
      </c>
      <c r="R91" s="73">
        <v>0</v>
      </c>
      <c r="S91" s="21" t="e">
        <f t="shared" si="2"/>
        <v>#DIV/0!</v>
      </c>
      <c r="T91" s="27">
        <v>-1</v>
      </c>
      <c r="U91" s="67" t="s">
        <v>182</v>
      </c>
      <c r="V91" s="29"/>
      <c r="W91" s="16"/>
      <c r="X91" s="16"/>
      <c r="Y91" s="30"/>
      <c r="Z91" s="30"/>
    </row>
    <row r="92" spans="1:26" ht="15" hidden="1">
      <c r="A92" s="31">
        <v>2020</v>
      </c>
      <c r="B92" s="41">
        <v>43999</v>
      </c>
      <c r="C92" s="61" t="s">
        <v>125</v>
      </c>
      <c r="D92" s="15" t="s">
        <v>89</v>
      </c>
      <c r="E92" s="16" t="s">
        <v>22</v>
      </c>
      <c r="F92" s="37" t="s">
        <v>75</v>
      </c>
      <c r="G92" s="18" t="s">
        <v>24</v>
      </c>
      <c r="H92" s="19">
        <v>400000</v>
      </c>
      <c r="I92" s="19">
        <v>305000</v>
      </c>
      <c r="J92" s="21">
        <v>35000</v>
      </c>
      <c r="K92" s="22">
        <f t="shared" si="3"/>
        <v>104.16666666666667</v>
      </c>
      <c r="L92" s="23">
        <f>M92/I92</f>
        <v>1.1016393442622951E-3</v>
      </c>
      <c r="M92" s="34">
        <v>336</v>
      </c>
      <c r="N92" s="23">
        <f t="shared" si="0"/>
        <v>6.25E-2</v>
      </c>
      <c r="O92" s="34">
        <v>21</v>
      </c>
      <c r="P92" s="25">
        <f t="shared" si="1"/>
        <v>9.5238095238095233E-2</v>
      </c>
      <c r="Q92" s="34">
        <v>2</v>
      </c>
      <c r="R92" s="52">
        <v>3</v>
      </c>
      <c r="S92" s="22">
        <f t="shared" si="2"/>
        <v>1666.6666666666667</v>
      </c>
      <c r="T92" s="27">
        <v>2.1114285714285712</v>
      </c>
      <c r="U92" s="67" t="s">
        <v>183</v>
      </c>
      <c r="V92" s="29"/>
      <c r="W92" s="16"/>
      <c r="X92" s="16"/>
      <c r="Y92" s="38"/>
      <c r="Z92" s="30"/>
    </row>
    <row r="93" spans="1:26" ht="15" hidden="1">
      <c r="A93" s="31">
        <v>2020</v>
      </c>
      <c r="B93" s="41">
        <v>44000</v>
      </c>
      <c r="C93" s="61" t="s">
        <v>125</v>
      </c>
      <c r="D93" s="15" t="s">
        <v>184</v>
      </c>
      <c r="E93" s="16" t="s">
        <v>22</v>
      </c>
      <c r="F93" s="37" t="s">
        <v>75</v>
      </c>
      <c r="G93" s="18" t="s">
        <v>24</v>
      </c>
      <c r="H93" s="19">
        <v>260000</v>
      </c>
      <c r="I93" s="60">
        <v>39000</v>
      </c>
      <c r="J93" s="21">
        <v>21000</v>
      </c>
      <c r="K93" s="22">
        <f t="shared" si="3"/>
        <v>120.68965517241379</v>
      </c>
      <c r="L93" s="23">
        <f>M93/I92</f>
        <v>5.7049180327868848E-4</v>
      </c>
      <c r="M93" s="34">
        <v>174</v>
      </c>
      <c r="N93" s="23">
        <f t="shared" si="0"/>
        <v>4.5977011494252873E-2</v>
      </c>
      <c r="O93" s="34">
        <v>8</v>
      </c>
      <c r="P93" s="25">
        <f t="shared" si="1"/>
        <v>0</v>
      </c>
      <c r="Q93" s="34">
        <v>0</v>
      </c>
      <c r="R93" s="73">
        <v>0</v>
      </c>
      <c r="S93" s="22">
        <f t="shared" si="2"/>
        <v>2625</v>
      </c>
      <c r="T93" s="27">
        <v>-1</v>
      </c>
      <c r="U93" s="67" t="s">
        <v>185</v>
      </c>
      <c r="V93" s="29"/>
      <c r="W93" s="16"/>
      <c r="X93" s="16"/>
      <c r="Y93" s="30"/>
      <c r="Z93" s="30"/>
    </row>
    <row r="94" spans="1:26" ht="15" hidden="1">
      <c r="A94" s="31">
        <v>2020</v>
      </c>
      <c r="B94" s="41">
        <v>44000</v>
      </c>
      <c r="C94" s="16" t="s">
        <v>125</v>
      </c>
      <c r="D94" s="69" t="s">
        <v>186</v>
      </c>
      <c r="E94" s="16" t="s">
        <v>22</v>
      </c>
      <c r="F94" s="33" t="s">
        <v>72</v>
      </c>
      <c r="G94" s="18" t="s">
        <v>30</v>
      </c>
      <c r="H94" s="60">
        <v>11250000</v>
      </c>
      <c r="I94" s="19">
        <v>1700000</v>
      </c>
      <c r="J94" s="21">
        <v>550000</v>
      </c>
      <c r="K94" s="22">
        <f t="shared" si="3"/>
        <v>284.38469493278183</v>
      </c>
      <c r="L94" s="23">
        <f t="shared" ref="L94:L362" si="5">M94/I94</f>
        <v>1.1376470588235295E-3</v>
      </c>
      <c r="M94" s="34">
        <v>1934</v>
      </c>
      <c r="N94" s="23">
        <f t="shared" si="0"/>
        <v>4.188210961737332E-2</v>
      </c>
      <c r="O94" s="34">
        <v>81</v>
      </c>
      <c r="P94" s="25">
        <f t="shared" si="1"/>
        <v>0.19753086419753085</v>
      </c>
      <c r="Q94" s="34">
        <v>16</v>
      </c>
      <c r="R94" s="65">
        <v>8</v>
      </c>
      <c r="S94" s="22">
        <f t="shared" si="2"/>
        <v>6790.1234567901238</v>
      </c>
      <c r="T94" s="27">
        <v>2.0754672727272729</v>
      </c>
      <c r="U94" s="67" t="s">
        <v>187</v>
      </c>
      <c r="V94" s="68"/>
      <c r="W94" s="16"/>
      <c r="X94" s="16"/>
      <c r="Y94" s="38"/>
      <c r="Z94" s="30"/>
    </row>
    <row r="95" spans="1:26" ht="15" hidden="1">
      <c r="A95" s="31">
        <v>2020</v>
      </c>
      <c r="B95" s="41">
        <v>44001</v>
      </c>
      <c r="C95" s="16" t="s">
        <v>125</v>
      </c>
      <c r="D95" s="15" t="s">
        <v>188</v>
      </c>
      <c r="E95" s="16" t="s">
        <v>22</v>
      </c>
      <c r="F95" s="33" t="s">
        <v>127</v>
      </c>
      <c r="G95" s="18" t="s">
        <v>128</v>
      </c>
      <c r="H95" s="19">
        <v>187000</v>
      </c>
      <c r="I95" s="19">
        <v>23000</v>
      </c>
      <c r="J95" s="21">
        <v>20000</v>
      </c>
      <c r="K95" s="22">
        <f t="shared" si="3"/>
        <v>105.26315789473684</v>
      </c>
      <c r="L95" s="23">
        <f t="shared" si="5"/>
        <v>8.2608695652173908E-3</v>
      </c>
      <c r="M95" s="34">
        <v>190</v>
      </c>
      <c r="N95" s="23">
        <f t="shared" si="0"/>
        <v>5.263157894736842E-3</v>
      </c>
      <c r="O95" s="34">
        <v>1</v>
      </c>
      <c r="P95" s="25">
        <f t="shared" si="1"/>
        <v>1</v>
      </c>
      <c r="Q95" s="34">
        <v>1</v>
      </c>
      <c r="R95" s="26">
        <v>2</v>
      </c>
      <c r="S95" s="22">
        <f t="shared" si="2"/>
        <v>20000</v>
      </c>
      <c r="T95" s="27">
        <v>2</v>
      </c>
      <c r="U95" s="35" t="s">
        <v>189</v>
      </c>
      <c r="V95" s="29"/>
      <c r="W95" s="29"/>
      <c r="X95" s="16"/>
      <c r="Y95" s="38"/>
      <c r="Z95" s="30"/>
    </row>
    <row r="96" spans="1:26" ht="15" hidden="1">
      <c r="A96" s="31">
        <v>2020</v>
      </c>
      <c r="B96" s="41">
        <v>44001</v>
      </c>
      <c r="C96" s="61" t="s">
        <v>125</v>
      </c>
      <c r="D96" s="77" t="s">
        <v>190</v>
      </c>
      <c r="E96" s="16" t="s">
        <v>22</v>
      </c>
      <c r="F96" s="33" t="s">
        <v>176</v>
      </c>
      <c r="G96" s="18" t="s">
        <v>128</v>
      </c>
      <c r="H96" s="19">
        <v>320000</v>
      </c>
      <c r="I96" s="19">
        <v>120000</v>
      </c>
      <c r="J96" s="21">
        <v>25000</v>
      </c>
      <c r="K96" s="22">
        <f t="shared" si="3"/>
        <v>47.258979206049148</v>
      </c>
      <c r="L96" s="23">
        <f t="shared" si="5"/>
        <v>4.4083333333333335E-3</v>
      </c>
      <c r="M96" s="34">
        <v>529</v>
      </c>
      <c r="N96" s="23">
        <f t="shared" si="0"/>
        <v>2.4574669187145556E-2</v>
      </c>
      <c r="O96" s="34">
        <v>13</v>
      </c>
      <c r="P96" s="25">
        <f t="shared" si="1"/>
        <v>0</v>
      </c>
      <c r="Q96" s="34">
        <v>0</v>
      </c>
      <c r="R96" s="73">
        <v>0</v>
      </c>
      <c r="S96" s="22">
        <f t="shared" si="2"/>
        <v>1923.0769230769231</v>
      </c>
      <c r="T96" s="27">
        <v>-1</v>
      </c>
      <c r="U96" s="67" t="s">
        <v>191</v>
      </c>
      <c r="V96" s="29"/>
      <c r="W96" s="16"/>
      <c r="X96" s="16"/>
      <c r="Y96" s="30"/>
      <c r="Z96" s="30"/>
    </row>
    <row r="97" spans="1:26" ht="15" hidden="1">
      <c r="A97" s="31">
        <v>2020</v>
      </c>
      <c r="B97" s="41">
        <v>44002</v>
      </c>
      <c r="C97" s="61" t="s">
        <v>125</v>
      </c>
      <c r="D97" s="78" t="s">
        <v>192</v>
      </c>
      <c r="E97" s="16" t="s">
        <v>22</v>
      </c>
      <c r="F97" s="33" t="s">
        <v>106</v>
      </c>
      <c r="G97" s="18" t="s">
        <v>50</v>
      </c>
      <c r="H97" s="19">
        <v>62000</v>
      </c>
      <c r="I97" s="19">
        <v>18800</v>
      </c>
      <c r="J97" s="21">
        <v>15000</v>
      </c>
      <c r="K97" s="22">
        <f t="shared" si="3"/>
        <v>217.39130434782609</v>
      </c>
      <c r="L97" s="23">
        <f t="shared" si="5"/>
        <v>3.6702127659574467E-3</v>
      </c>
      <c r="M97" s="34">
        <v>69</v>
      </c>
      <c r="N97" s="23">
        <f t="shared" si="0"/>
        <v>4.3478260869565216E-2</v>
      </c>
      <c r="O97" s="34">
        <v>3</v>
      </c>
      <c r="P97" s="25">
        <f t="shared" si="1"/>
        <v>0</v>
      </c>
      <c r="Q97" s="34">
        <v>0</v>
      </c>
      <c r="R97" s="73">
        <v>0</v>
      </c>
      <c r="S97" s="69"/>
      <c r="T97" s="27">
        <v>-1</v>
      </c>
      <c r="U97" s="67" t="s">
        <v>193</v>
      </c>
      <c r="V97" s="29"/>
      <c r="W97" s="29"/>
      <c r="X97" s="16"/>
      <c r="Y97" s="30"/>
      <c r="Z97" s="30"/>
    </row>
    <row r="98" spans="1:26" ht="15" hidden="1">
      <c r="A98" s="31">
        <v>2020</v>
      </c>
      <c r="B98" s="41">
        <v>44002</v>
      </c>
      <c r="C98" s="16" t="s">
        <v>125</v>
      </c>
      <c r="D98" s="47" t="s">
        <v>194</v>
      </c>
      <c r="E98" s="16" t="s">
        <v>22</v>
      </c>
      <c r="F98" s="33" t="s">
        <v>27</v>
      </c>
      <c r="G98" s="18" t="s">
        <v>24</v>
      </c>
      <c r="H98" s="63">
        <v>1710000</v>
      </c>
      <c r="I98" s="63">
        <v>340000</v>
      </c>
      <c r="J98" s="64">
        <v>160000</v>
      </c>
      <c r="K98" s="22">
        <f t="shared" si="3"/>
        <v>102.56410256410257</v>
      </c>
      <c r="L98" s="23">
        <f t="shared" si="5"/>
        <v>4.5882352941176473E-3</v>
      </c>
      <c r="M98" s="34">
        <v>1560</v>
      </c>
      <c r="N98" s="23">
        <f t="shared" si="0"/>
        <v>2.9487179487179487E-2</v>
      </c>
      <c r="O98" s="34">
        <v>46</v>
      </c>
      <c r="P98" s="25">
        <f t="shared" si="1"/>
        <v>0.15217391304347827</v>
      </c>
      <c r="Q98" s="34">
        <v>7</v>
      </c>
      <c r="R98" s="65">
        <v>5</v>
      </c>
      <c r="S98" s="66">
        <f>J98/O98</f>
        <v>3478.2608695652175</v>
      </c>
      <c r="T98" s="27">
        <v>1.4711000000000001</v>
      </c>
      <c r="U98" s="67" t="s">
        <v>195</v>
      </c>
      <c r="V98" s="68"/>
      <c r="W98" s="29"/>
      <c r="X98" s="16"/>
      <c r="Y98" s="38"/>
      <c r="Z98" s="30"/>
    </row>
    <row r="99" spans="1:26" ht="15" hidden="1">
      <c r="A99" s="31">
        <v>2020</v>
      </c>
      <c r="B99" s="41">
        <v>44003</v>
      </c>
      <c r="C99" s="61" t="s">
        <v>125</v>
      </c>
      <c r="D99" s="78" t="s">
        <v>196</v>
      </c>
      <c r="E99" s="16" t="s">
        <v>22</v>
      </c>
      <c r="F99" s="33" t="s">
        <v>27</v>
      </c>
      <c r="G99" s="18" t="s">
        <v>24</v>
      </c>
      <c r="H99" s="60">
        <v>643000</v>
      </c>
      <c r="I99" s="19">
        <v>15000</v>
      </c>
      <c r="J99" s="21">
        <v>45000</v>
      </c>
      <c r="K99" s="22">
        <f t="shared" si="3"/>
        <v>1097.560975609756</v>
      </c>
      <c r="L99" s="23">
        <f t="shared" si="5"/>
        <v>2.7333333333333333E-3</v>
      </c>
      <c r="M99" s="34">
        <v>41</v>
      </c>
      <c r="N99" s="23">
        <f t="shared" si="0"/>
        <v>2.4390243902439025E-2</v>
      </c>
      <c r="O99" s="34">
        <v>1</v>
      </c>
      <c r="P99" s="25">
        <f t="shared" si="1"/>
        <v>0</v>
      </c>
      <c r="Q99" s="34">
        <v>0</v>
      </c>
      <c r="R99" s="73">
        <v>0</v>
      </c>
      <c r="S99" s="69"/>
      <c r="T99" s="27">
        <v>-1</v>
      </c>
      <c r="U99" s="67" t="s">
        <v>197</v>
      </c>
      <c r="V99" s="68"/>
      <c r="W99" s="16"/>
      <c r="X99" s="16"/>
      <c r="Y99" s="30"/>
      <c r="Z99" s="30"/>
    </row>
    <row r="100" spans="1:26" ht="15" hidden="1">
      <c r="A100" s="31">
        <v>2020</v>
      </c>
      <c r="B100" s="41">
        <v>44003</v>
      </c>
      <c r="C100" s="61" t="s">
        <v>125</v>
      </c>
      <c r="D100" s="79" t="s">
        <v>198</v>
      </c>
      <c r="E100" s="16" t="s">
        <v>22</v>
      </c>
      <c r="F100" s="33" t="s">
        <v>27</v>
      </c>
      <c r="G100" s="18" t="s">
        <v>24</v>
      </c>
      <c r="H100" s="19">
        <v>2216000</v>
      </c>
      <c r="I100" s="19">
        <v>241000</v>
      </c>
      <c r="J100" s="21">
        <v>103500</v>
      </c>
      <c r="K100" s="22">
        <f t="shared" si="3"/>
        <v>52.484787018255581</v>
      </c>
      <c r="L100" s="23">
        <f t="shared" si="5"/>
        <v>8.1825726141078834E-3</v>
      </c>
      <c r="M100" s="34">
        <v>1972</v>
      </c>
      <c r="N100" s="23">
        <f t="shared" si="0"/>
        <v>2.9918864097363083E-2</v>
      </c>
      <c r="O100" s="34">
        <v>59</v>
      </c>
      <c r="P100" s="25">
        <f t="shared" si="1"/>
        <v>6.7796610169491525E-2</v>
      </c>
      <c r="Q100" s="34">
        <v>4</v>
      </c>
      <c r="R100" s="52">
        <v>3</v>
      </c>
      <c r="S100" s="22">
        <f t="shared" ref="S100:S102" si="6">J100/O100</f>
        <v>1754.2372881355932</v>
      </c>
      <c r="T100" s="27">
        <v>0.81325603864734297</v>
      </c>
      <c r="U100" s="67" t="s">
        <v>199</v>
      </c>
      <c r="V100" s="29"/>
      <c r="W100" s="29"/>
      <c r="X100" s="16"/>
      <c r="Y100" s="38"/>
      <c r="Z100" s="30"/>
    </row>
    <row r="101" spans="1:26" ht="15" hidden="1">
      <c r="A101" s="31">
        <v>2020</v>
      </c>
      <c r="B101" s="41">
        <v>44004</v>
      </c>
      <c r="C101" s="16" t="s">
        <v>125</v>
      </c>
      <c r="D101" s="15" t="s">
        <v>66</v>
      </c>
      <c r="E101" s="16" t="s">
        <v>22</v>
      </c>
      <c r="F101" s="37" t="s">
        <v>75</v>
      </c>
      <c r="G101" s="18" t="s">
        <v>24</v>
      </c>
      <c r="H101" s="19">
        <v>174000</v>
      </c>
      <c r="I101" s="19">
        <v>165000</v>
      </c>
      <c r="J101" s="21">
        <v>30000</v>
      </c>
      <c r="K101" s="22">
        <f t="shared" si="3"/>
        <v>106.76156583629893</v>
      </c>
      <c r="L101" s="23">
        <f t="shared" si="5"/>
        <v>1.703030303030303E-3</v>
      </c>
      <c r="M101" s="34">
        <v>281</v>
      </c>
      <c r="N101" s="23">
        <f t="shared" si="0"/>
        <v>9.6085409252669035E-2</v>
      </c>
      <c r="O101" s="34">
        <v>27</v>
      </c>
      <c r="P101" s="25">
        <f t="shared" si="1"/>
        <v>0</v>
      </c>
      <c r="Q101" s="34">
        <v>0</v>
      </c>
      <c r="R101" s="73">
        <v>0</v>
      </c>
      <c r="S101" s="72">
        <f t="shared" si="6"/>
        <v>1111.1111111111111</v>
      </c>
      <c r="T101" s="27">
        <v>-1</v>
      </c>
      <c r="U101" s="67" t="s">
        <v>200</v>
      </c>
      <c r="V101" s="68"/>
      <c r="W101" s="29"/>
      <c r="X101" s="16"/>
      <c r="Y101" s="30"/>
      <c r="Z101" s="30"/>
    </row>
    <row r="102" spans="1:26" ht="15" hidden="1">
      <c r="A102" s="31">
        <v>2020</v>
      </c>
      <c r="B102" s="41">
        <v>44004</v>
      </c>
      <c r="C102" s="61" t="s">
        <v>125</v>
      </c>
      <c r="D102" s="76" t="s">
        <v>201</v>
      </c>
      <c r="E102" s="16" t="s">
        <v>22</v>
      </c>
      <c r="F102" s="33" t="s">
        <v>27</v>
      </c>
      <c r="G102" s="18" t="s">
        <v>24</v>
      </c>
      <c r="H102" s="19">
        <v>781000</v>
      </c>
      <c r="I102" s="19">
        <v>289000</v>
      </c>
      <c r="J102" s="21">
        <v>165000</v>
      </c>
      <c r="K102" s="22">
        <f t="shared" si="3"/>
        <v>210.727969348659</v>
      </c>
      <c r="L102" s="23">
        <f t="shared" si="5"/>
        <v>2.709342560553633E-3</v>
      </c>
      <c r="M102" s="34">
        <v>783</v>
      </c>
      <c r="N102" s="23">
        <f t="shared" si="0"/>
        <v>7.662835249042145E-2</v>
      </c>
      <c r="O102" s="34">
        <v>60</v>
      </c>
      <c r="P102" s="25">
        <f t="shared" si="1"/>
        <v>6.6666666666666666E-2</v>
      </c>
      <c r="Q102" s="34">
        <v>4</v>
      </c>
      <c r="R102" s="52">
        <v>4</v>
      </c>
      <c r="S102" s="22">
        <f t="shared" si="6"/>
        <v>2750</v>
      </c>
      <c r="T102" s="27">
        <v>0.54470909090909092</v>
      </c>
      <c r="U102" s="67" t="s">
        <v>202</v>
      </c>
      <c r="V102" s="29"/>
      <c r="W102" s="16"/>
      <c r="X102" s="16"/>
      <c r="Y102" s="38"/>
      <c r="Z102" s="30"/>
    </row>
    <row r="103" spans="1:26" ht="15" hidden="1">
      <c r="A103" s="31">
        <v>2020</v>
      </c>
      <c r="B103" s="41">
        <v>44005</v>
      </c>
      <c r="C103" s="16" t="s">
        <v>125</v>
      </c>
      <c r="D103" s="47" t="s">
        <v>203</v>
      </c>
      <c r="E103" s="16" t="s">
        <v>22</v>
      </c>
      <c r="F103" s="33" t="s">
        <v>27</v>
      </c>
      <c r="G103" s="18" t="s">
        <v>24</v>
      </c>
      <c r="H103" s="19">
        <v>226000</v>
      </c>
      <c r="I103" s="19">
        <v>235000</v>
      </c>
      <c r="J103" s="21">
        <v>30000</v>
      </c>
      <c r="K103" s="22">
        <f t="shared" si="3"/>
        <v>275.22935779816515</v>
      </c>
      <c r="L103" s="23">
        <f t="shared" si="5"/>
        <v>4.6382978723404257E-4</v>
      </c>
      <c r="M103" s="34">
        <v>109</v>
      </c>
      <c r="N103" s="23">
        <f t="shared" si="0"/>
        <v>6.4220183486238536E-2</v>
      </c>
      <c r="O103" s="34">
        <v>7</v>
      </c>
      <c r="P103" s="25">
        <f t="shared" si="1"/>
        <v>0</v>
      </c>
      <c r="Q103" s="34">
        <v>0</v>
      </c>
      <c r="R103" s="73">
        <v>0</v>
      </c>
      <c r="S103" s="69"/>
      <c r="T103" s="27">
        <v>-1</v>
      </c>
      <c r="U103" s="67" t="s">
        <v>204</v>
      </c>
      <c r="V103" s="68"/>
      <c r="W103" s="16"/>
      <c r="X103" s="16"/>
      <c r="Y103" s="30"/>
      <c r="Z103" s="30"/>
    </row>
    <row r="104" spans="1:26" ht="15" hidden="1">
      <c r="A104" s="31">
        <v>2020</v>
      </c>
      <c r="B104" s="41">
        <v>44006</v>
      </c>
      <c r="C104" s="16" t="s">
        <v>125</v>
      </c>
      <c r="D104" s="76" t="s">
        <v>205</v>
      </c>
      <c r="E104" s="16" t="s">
        <v>22</v>
      </c>
      <c r="F104" s="33" t="s">
        <v>72</v>
      </c>
      <c r="G104" s="18" t="s">
        <v>30</v>
      </c>
      <c r="H104" s="63">
        <v>605000</v>
      </c>
      <c r="I104" s="63">
        <v>110000</v>
      </c>
      <c r="J104" s="64">
        <v>55000</v>
      </c>
      <c r="K104" s="22">
        <f t="shared" si="3"/>
        <v>233.05084745762713</v>
      </c>
      <c r="L104" s="23">
        <f t="shared" si="5"/>
        <v>2.1454545454545454E-3</v>
      </c>
      <c r="M104" s="34">
        <v>236</v>
      </c>
      <c r="N104" s="23">
        <f t="shared" si="0"/>
        <v>2.9661016949152543E-2</v>
      </c>
      <c r="O104" s="34">
        <v>7</v>
      </c>
      <c r="P104" s="25">
        <f t="shared" si="1"/>
        <v>0</v>
      </c>
      <c r="Q104" s="34">
        <v>0</v>
      </c>
      <c r="R104" s="65">
        <v>0</v>
      </c>
      <c r="S104" s="53"/>
      <c r="T104" s="80"/>
      <c r="U104" s="67" t="s">
        <v>206</v>
      </c>
      <c r="V104" s="68"/>
      <c r="W104" s="16"/>
      <c r="X104" s="53"/>
      <c r="Y104" s="54"/>
      <c r="Z104" s="54"/>
    </row>
    <row r="105" spans="1:26" ht="15" hidden="1">
      <c r="A105" s="31">
        <v>2020</v>
      </c>
      <c r="B105" s="41">
        <v>44006</v>
      </c>
      <c r="C105" s="61" t="s">
        <v>125</v>
      </c>
      <c r="D105" s="62" t="s">
        <v>207</v>
      </c>
      <c r="E105" s="16" t="s">
        <v>22</v>
      </c>
      <c r="F105" s="33" t="s">
        <v>27</v>
      </c>
      <c r="G105" s="18" t="s">
        <v>24</v>
      </c>
      <c r="H105" s="63">
        <v>569000</v>
      </c>
      <c r="I105" s="63">
        <v>221000</v>
      </c>
      <c r="J105" s="64">
        <v>110000</v>
      </c>
      <c r="K105" s="22">
        <f t="shared" si="3"/>
        <v>43.035993740219091</v>
      </c>
      <c r="L105" s="23">
        <f t="shared" si="5"/>
        <v>1.1565610859728508E-2</v>
      </c>
      <c r="M105" s="34">
        <v>2556</v>
      </c>
      <c r="N105" s="23">
        <f t="shared" si="0"/>
        <v>3.0125195618153366E-2</v>
      </c>
      <c r="O105" s="34">
        <v>77</v>
      </c>
      <c r="P105" s="25">
        <f t="shared" si="1"/>
        <v>3.896103896103896E-2</v>
      </c>
      <c r="Q105" s="34">
        <v>3</v>
      </c>
      <c r="R105" s="65">
        <v>3</v>
      </c>
      <c r="S105" s="66">
        <f>J105/O105</f>
        <v>1428.5714285714287</v>
      </c>
      <c r="T105" s="27">
        <v>0.38365454545454547</v>
      </c>
      <c r="U105" s="67" t="s">
        <v>208</v>
      </c>
      <c r="V105" s="68"/>
      <c r="W105" s="16"/>
      <c r="X105" s="16"/>
      <c r="Y105" s="38"/>
      <c r="Z105" s="30"/>
    </row>
    <row r="106" spans="1:26" ht="15" hidden="1">
      <c r="A106" s="31">
        <v>2020</v>
      </c>
      <c r="B106" s="41">
        <v>44007</v>
      </c>
      <c r="C106" s="16" t="s">
        <v>125</v>
      </c>
      <c r="D106" s="81" t="s">
        <v>209</v>
      </c>
      <c r="E106" s="16" t="s">
        <v>22</v>
      </c>
      <c r="F106" s="33" t="s">
        <v>127</v>
      </c>
      <c r="G106" s="18" t="s">
        <v>128</v>
      </c>
      <c r="H106" s="82">
        <v>150000</v>
      </c>
      <c r="I106" s="63">
        <v>84000</v>
      </c>
      <c r="J106" s="64">
        <v>30000</v>
      </c>
      <c r="K106" s="22">
        <f t="shared" si="3"/>
        <v>172.41379310344828</v>
      </c>
      <c r="L106" s="23">
        <f t="shared" si="5"/>
        <v>2.0714285714285713E-3</v>
      </c>
      <c r="M106" s="34">
        <v>174</v>
      </c>
      <c r="N106" s="23">
        <f t="shared" si="0"/>
        <v>1.1494252873563218E-2</v>
      </c>
      <c r="O106" s="34">
        <v>2</v>
      </c>
      <c r="P106" s="25">
        <f t="shared" si="1"/>
        <v>0</v>
      </c>
      <c r="Q106" s="34">
        <v>0</v>
      </c>
      <c r="R106" s="65">
        <v>0</v>
      </c>
      <c r="S106" s="53"/>
      <c r="T106" s="80"/>
      <c r="U106" s="67" t="s">
        <v>210</v>
      </c>
      <c r="V106" s="68"/>
      <c r="W106" s="29"/>
      <c r="X106" s="53"/>
      <c r="Y106" s="54"/>
      <c r="Z106" s="54"/>
    </row>
    <row r="107" spans="1:26" ht="15" hidden="1">
      <c r="A107" s="31">
        <v>2020</v>
      </c>
      <c r="B107" s="41">
        <v>44007</v>
      </c>
      <c r="C107" s="16" t="s">
        <v>125</v>
      </c>
      <c r="D107" s="15" t="s">
        <v>211</v>
      </c>
      <c r="E107" s="16" t="s">
        <v>22</v>
      </c>
      <c r="F107" s="33" t="s">
        <v>27</v>
      </c>
      <c r="G107" s="18" t="s">
        <v>24</v>
      </c>
      <c r="H107" s="19">
        <v>495000</v>
      </c>
      <c r="I107" s="31">
        <v>73900</v>
      </c>
      <c r="J107" s="21">
        <v>60000</v>
      </c>
      <c r="K107" s="22">
        <f t="shared" si="3"/>
        <v>95.846645367412137</v>
      </c>
      <c r="L107" s="23">
        <f t="shared" si="5"/>
        <v>8.4709066305818682E-3</v>
      </c>
      <c r="M107" s="34">
        <v>626</v>
      </c>
      <c r="N107" s="23">
        <f t="shared" si="0"/>
        <v>1.1182108626198083E-2</v>
      </c>
      <c r="O107" s="34">
        <v>7</v>
      </c>
      <c r="P107" s="25">
        <f t="shared" si="1"/>
        <v>0.14285714285714285</v>
      </c>
      <c r="Q107" s="34">
        <v>1</v>
      </c>
      <c r="R107" s="26">
        <v>2</v>
      </c>
      <c r="S107" s="22">
        <f>J107/O107</f>
        <v>8571.4285714285706</v>
      </c>
      <c r="T107" s="27">
        <v>0.25</v>
      </c>
      <c r="U107" s="67" t="s">
        <v>212</v>
      </c>
      <c r="V107" s="29"/>
      <c r="W107" s="29"/>
      <c r="X107" s="16"/>
      <c r="Y107" s="38"/>
      <c r="Z107" s="30"/>
    </row>
    <row r="108" spans="1:26" ht="15" hidden="1">
      <c r="A108" s="31">
        <v>2020</v>
      </c>
      <c r="B108" s="41">
        <v>44008</v>
      </c>
      <c r="C108" s="16" t="s">
        <v>125</v>
      </c>
      <c r="D108" s="83" t="str">
        <f>HYPERLINK("https://www.youtube.com/channel/UCOOrKwAZojARln2Idk0_BTQ","Исмаилов и Бабаджанян")</f>
        <v>Исмаилов и Бабаджанян</v>
      </c>
      <c r="E108" s="16" t="s">
        <v>22</v>
      </c>
      <c r="F108" s="33" t="s">
        <v>106</v>
      </c>
      <c r="G108" s="18" t="s">
        <v>50</v>
      </c>
      <c r="H108" s="63">
        <v>13500</v>
      </c>
      <c r="I108" s="63">
        <v>8700</v>
      </c>
      <c r="J108" s="64">
        <v>10600</v>
      </c>
      <c r="K108" s="22">
        <f t="shared" si="3"/>
        <v>407.69230769230768</v>
      </c>
      <c r="L108" s="23">
        <f t="shared" si="5"/>
        <v>2.9885057471264369E-3</v>
      </c>
      <c r="M108" s="34">
        <v>26</v>
      </c>
      <c r="N108" s="23">
        <f t="shared" si="0"/>
        <v>0</v>
      </c>
      <c r="O108" s="42">
        <v>0</v>
      </c>
      <c r="P108" s="25" t="e">
        <f t="shared" si="1"/>
        <v>#DIV/0!</v>
      </c>
      <c r="Q108" s="34">
        <v>0</v>
      </c>
      <c r="R108" s="65">
        <v>0</v>
      </c>
      <c r="S108" s="53"/>
      <c r="T108" s="80"/>
      <c r="U108" s="67" t="s">
        <v>213</v>
      </c>
      <c r="V108" s="53"/>
      <c r="W108" s="16"/>
      <c r="X108" s="53"/>
      <c r="Y108" s="54"/>
      <c r="Z108" s="54"/>
    </row>
    <row r="109" spans="1:26" ht="15" hidden="1">
      <c r="A109" s="31">
        <v>2020</v>
      </c>
      <c r="B109" s="41">
        <v>44008</v>
      </c>
      <c r="C109" s="16" t="s">
        <v>125</v>
      </c>
      <c r="D109" s="15" t="s">
        <v>214</v>
      </c>
      <c r="E109" s="16" t="s">
        <v>22</v>
      </c>
      <c r="F109" s="33" t="s">
        <v>27</v>
      </c>
      <c r="G109" s="18" t="s">
        <v>24</v>
      </c>
      <c r="H109" s="19">
        <v>303000</v>
      </c>
      <c r="I109" s="19">
        <v>103000</v>
      </c>
      <c r="J109" s="21">
        <v>40000</v>
      </c>
      <c r="K109" s="22">
        <f t="shared" si="3"/>
        <v>105.26315789473684</v>
      </c>
      <c r="L109" s="23">
        <f t="shared" si="5"/>
        <v>3.6893203883495147E-3</v>
      </c>
      <c r="M109" s="34">
        <v>380</v>
      </c>
      <c r="N109" s="23">
        <f t="shared" si="0"/>
        <v>4.2105263157894736E-2</v>
      </c>
      <c r="O109" s="34">
        <v>16</v>
      </c>
      <c r="P109" s="25">
        <f t="shared" si="1"/>
        <v>6.25E-2</v>
      </c>
      <c r="Q109" s="34">
        <v>1</v>
      </c>
      <c r="R109" s="26">
        <v>1</v>
      </c>
      <c r="S109" s="22">
        <f>J109/O109</f>
        <v>2500</v>
      </c>
      <c r="T109" s="27">
        <v>0.23749999999999999</v>
      </c>
      <c r="U109" s="67" t="s">
        <v>215</v>
      </c>
      <c r="V109" s="29"/>
      <c r="W109" s="16"/>
      <c r="X109" s="16"/>
      <c r="Y109" s="38"/>
      <c r="Z109" s="30"/>
    </row>
    <row r="110" spans="1:26" ht="15" hidden="1">
      <c r="A110" s="31">
        <v>2020</v>
      </c>
      <c r="B110" s="41">
        <v>44009</v>
      </c>
      <c r="C110" s="16" t="s">
        <v>125</v>
      </c>
      <c r="D110" s="76" t="s">
        <v>216</v>
      </c>
      <c r="E110" s="16" t="s">
        <v>22</v>
      </c>
      <c r="F110" s="33" t="s">
        <v>72</v>
      </c>
      <c r="G110" s="18" t="s">
        <v>30</v>
      </c>
      <c r="H110" s="63">
        <v>98000</v>
      </c>
      <c r="I110" s="63">
        <v>163000</v>
      </c>
      <c r="J110" s="64">
        <v>55000</v>
      </c>
      <c r="K110" s="22">
        <f t="shared" si="3"/>
        <v>264.42307692307691</v>
      </c>
      <c r="L110" s="23">
        <f t="shared" si="5"/>
        <v>1.2760736196319017E-3</v>
      </c>
      <c r="M110" s="34">
        <v>208</v>
      </c>
      <c r="N110" s="23">
        <f t="shared" si="0"/>
        <v>9.6153846153846159E-3</v>
      </c>
      <c r="O110" s="34">
        <v>2</v>
      </c>
      <c r="P110" s="25">
        <f t="shared" si="1"/>
        <v>0</v>
      </c>
      <c r="Q110" s="34">
        <v>0</v>
      </c>
      <c r="R110" s="65">
        <v>0</v>
      </c>
      <c r="S110" s="53"/>
      <c r="T110" s="80"/>
      <c r="U110" s="67" t="s">
        <v>217</v>
      </c>
      <c r="V110" s="68"/>
      <c r="W110" s="29"/>
      <c r="X110" s="68"/>
      <c r="Y110" s="54"/>
      <c r="Z110" s="54"/>
    </row>
    <row r="111" spans="1:26" ht="15" hidden="1">
      <c r="A111" s="31">
        <v>2020</v>
      </c>
      <c r="B111" s="41">
        <v>44010</v>
      </c>
      <c r="C111" s="61" t="s">
        <v>125</v>
      </c>
      <c r="D111" s="62" t="s">
        <v>218</v>
      </c>
      <c r="E111" s="16" t="s">
        <v>22</v>
      </c>
      <c r="F111" s="33" t="s">
        <v>72</v>
      </c>
      <c r="G111" s="18" t="s">
        <v>30</v>
      </c>
      <c r="H111" s="63">
        <v>683000</v>
      </c>
      <c r="I111" s="63">
        <v>345000</v>
      </c>
      <c r="J111" s="64">
        <v>140000</v>
      </c>
      <c r="K111" s="22">
        <f t="shared" si="3"/>
        <v>158.55039637599094</v>
      </c>
      <c r="L111" s="23">
        <f t="shared" si="5"/>
        <v>2.5594202898550724E-3</v>
      </c>
      <c r="M111" s="34">
        <v>883</v>
      </c>
      <c r="N111" s="23">
        <f t="shared" si="0"/>
        <v>2.7180067950169876E-2</v>
      </c>
      <c r="O111" s="34">
        <v>24</v>
      </c>
      <c r="P111" s="25">
        <f t="shared" si="1"/>
        <v>8.3333333333333329E-2</v>
      </c>
      <c r="Q111" s="34">
        <v>2</v>
      </c>
      <c r="R111" s="65">
        <v>3</v>
      </c>
      <c r="S111" s="66">
        <f t="shared" ref="S111:S136" si="7">J111/O111</f>
        <v>5833.333333333333</v>
      </c>
      <c r="T111" s="27">
        <v>0.16428571428571428</v>
      </c>
      <c r="U111" s="67" t="s">
        <v>219</v>
      </c>
      <c r="V111" s="68"/>
      <c r="W111" s="29"/>
      <c r="X111" s="16"/>
      <c r="Y111" s="38"/>
      <c r="Z111" s="30"/>
    </row>
    <row r="112" spans="1:26" ht="15" hidden="1">
      <c r="A112" s="31">
        <v>2020</v>
      </c>
      <c r="B112" s="41">
        <v>44011</v>
      </c>
      <c r="C112" s="61" t="s">
        <v>125</v>
      </c>
      <c r="D112" s="84" t="s">
        <v>220</v>
      </c>
      <c r="E112" s="16" t="s">
        <v>22</v>
      </c>
      <c r="F112" s="33" t="s">
        <v>72</v>
      </c>
      <c r="G112" s="18" t="s">
        <v>30</v>
      </c>
      <c r="H112" s="19">
        <v>781000</v>
      </c>
      <c r="I112" s="19">
        <v>71000</v>
      </c>
      <c r="J112" s="21">
        <v>135000</v>
      </c>
      <c r="K112" s="22">
        <f t="shared" si="3"/>
        <v>616.43835616438355</v>
      </c>
      <c r="L112" s="23">
        <f t="shared" si="5"/>
        <v>3.0845070422535212E-3</v>
      </c>
      <c r="M112" s="34">
        <v>219</v>
      </c>
      <c r="N112" s="23">
        <f t="shared" si="0"/>
        <v>2.2831050228310501E-2</v>
      </c>
      <c r="O112" s="34">
        <v>5</v>
      </c>
      <c r="P112" s="25">
        <f t="shared" si="1"/>
        <v>0.2</v>
      </c>
      <c r="Q112" s="34">
        <v>1</v>
      </c>
      <c r="R112" s="52">
        <v>3</v>
      </c>
      <c r="S112" s="22">
        <f t="shared" si="7"/>
        <v>27000</v>
      </c>
      <c r="T112" s="27">
        <v>-0.1111111111111111</v>
      </c>
      <c r="U112" s="67" t="s">
        <v>221</v>
      </c>
      <c r="V112" s="29"/>
      <c r="W112" s="29"/>
      <c r="X112" s="16"/>
      <c r="Y112" s="38"/>
      <c r="Z112" s="30"/>
    </row>
    <row r="113" spans="1:26" ht="15" hidden="1">
      <c r="A113" s="31">
        <v>2020</v>
      </c>
      <c r="B113" s="41">
        <v>44012</v>
      </c>
      <c r="C113" s="16" t="s">
        <v>125</v>
      </c>
      <c r="D113" s="15" t="s">
        <v>222</v>
      </c>
      <c r="E113" s="16" t="s">
        <v>22</v>
      </c>
      <c r="F113" s="33" t="s">
        <v>106</v>
      </c>
      <c r="G113" s="18" t="s">
        <v>50</v>
      </c>
      <c r="H113" s="19">
        <v>212000</v>
      </c>
      <c r="I113" s="19">
        <v>139000</v>
      </c>
      <c r="J113" s="21">
        <v>130000</v>
      </c>
      <c r="K113" s="22">
        <f t="shared" si="3"/>
        <v>343.00791556728234</v>
      </c>
      <c r="L113" s="23">
        <f t="shared" si="5"/>
        <v>2.7266187050359711E-3</v>
      </c>
      <c r="M113" s="34">
        <v>379</v>
      </c>
      <c r="N113" s="23">
        <f t="shared" si="0"/>
        <v>2.9023746701846966E-2</v>
      </c>
      <c r="O113" s="34">
        <v>11</v>
      </c>
      <c r="P113" s="25">
        <f t="shared" si="1"/>
        <v>9.0909090909090912E-2</v>
      </c>
      <c r="Q113" s="34">
        <v>1</v>
      </c>
      <c r="R113" s="26">
        <v>3</v>
      </c>
      <c r="S113" s="22">
        <f t="shared" si="7"/>
        <v>11818.181818181818</v>
      </c>
      <c r="T113" s="27">
        <v>-0.2153846153846154</v>
      </c>
      <c r="U113" s="35" t="s">
        <v>223</v>
      </c>
      <c r="V113" s="29"/>
      <c r="W113" s="29"/>
      <c r="X113" s="16"/>
      <c r="Y113" s="38"/>
      <c r="Z113" s="30"/>
    </row>
    <row r="114" spans="1:26" ht="15" hidden="1">
      <c r="A114" s="31">
        <v>2020</v>
      </c>
      <c r="B114" s="41">
        <v>44013</v>
      </c>
      <c r="C114" s="61" t="s">
        <v>224</v>
      </c>
      <c r="D114" s="15" t="s">
        <v>86</v>
      </c>
      <c r="E114" s="16" t="s">
        <v>22</v>
      </c>
      <c r="F114" s="31" t="s">
        <v>225</v>
      </c>
      <c r="G114" s="18" t="s">
        <v>50</v>
      </c>
      <c r="H114" s="19">
        <v>654000</v>
      </c>
      <c r="I114" s="19">
        <v>248000</v>
      </c>
      <c r="J114" s="21">
        <v>50000</v>
      </c>
      <c r="K114" s="22">
        <f t="shared" si="3"/>
        <v>49.115913555992144</v>
      </c>
      <c r="L114" s="23">
        <f t="shared" si="5"/>
        <v>4.1048387096774197E-3</v>
      </c>
      <c r="M114" s="34">
        <v>1018</v>
      </c>
      <c r="N114" s="23">
        <f t="shared" si="0"/>
        <v>8.4479371316306479E-2</v>
      </c>
      <c r="O114" s="34">
        <v>86</v>
      </c>
      <c r="P114" s="25">
        <f t="shared" si="1"/>
        <v>9.3023255813953487E-2</v>
      </c>
      <c r="Q114" s="34">
        <v>8</v>
      </c>
      <c r="R114" s="52">
        <v>7</v>
      </c>
      <c r="S114" s="22">
        <f t="shared" si="7"/>
        <v>581.39534883720933</v>
      </c>
      <c r="T114" s="27">
        <v>14.49222</v>
      </c>
      <c r="U114" s="67" t="s">
        <v>226</v>
      </c>
      <c r="V114" s="68"/>
      <c r="W114" s="29"/>
      <c r="X114" s="16"/>
      <c r="Y114" s="38"/>
      <c r="Z114" s="30"/>
    </row>
    <row r="115" spans="1:26" ht="15" hidden="1">
      <c r="A115" s="31">
        <v>2020</v>
      </c>
      <c r="B115" s="41">
        <v>44013</v>
      </c>
      <c r="C115" s="61" t="s">
        <v>224</v>
      </c>
      <c r="D115" s="47" t="s">
        <v>134</v>
      </c>
      <c r="E115" s="16" t="s">
        <v>22</v>
      </c>
      <c r="F115" s="33" t="s">
        <v>106</v>
      </c>
      <c r="G115" s="18" t="s">
        <v>50</v>
      </c>
      <c r="H115" s="19">
        <v>462000</v>
      </c>
      <c r="I115" s="19">
        <v>70000</v>
      </c>
      <c r="J115" s="21">
        <v>130000</v>
      </c>
      <c r="K115" s="22">
        <f t="shared" si="3"/>
        <v>250.96525096525096</v>
      </c>
      <c r="L115" s="23">
        <f t="shared" si="5"/>
        <v>7.4000000000000003E-3</v>
      </c>
      <c r="M115" s="34">
        <v>518</v>
      </c>
      <c r="N115" s="23">
        <f t="shared" si="0"/>
        <v>6.3706563706563704E-2</v>
      </c>
      <c r="O115" s="34">
        <v>33</v>
      </c>
      <c r="P115" s="25">
        <f t="shared" si="1"/>
        <v>9.0909090909090912E-2</v>
      </c>
      <c r="Q115" s="34">
        <v>3</v>
      </c>
      <c r="R115" s="52">
        <v>3</v>
      </c>
      <c r="S115" s="22">
        <f t="shared" si="7"/>
        <v>3939.3939393939395</v>
      </c>
      <c r="T115" s="27">
        <v>-8.392307692307692E-3</v>
      </c>
      <c r="U115" s="67" t="s">
        <v>227</v>
      </c>
      <c r="V115" s="29"/>
      <c r="W115" s="29"/>
      <c r="X115" s="16"/>
      <c r="Y115" s="38"/>
      <c r="Z115" s="30"/>
    </row>
    <row r="116" spans="1:26" ht="15" hidden="1">
      <c r="A116" s="31">
        <v>2020</v>
      </c>
      <c r="B116" s="41">
        <v>44014</v>
      </c>
      <c r="C116" s="61" t="s">
        <v>224</v>
      </c>
      <c r="D116" s="47" t="s">
        <v>228</v>
      </c>
      <c r="E116" s="16" t="s">
        <v>22</v>
      </c>
      <c r="F116" s="33" t="s">
        <v>127</v>
      </c>
      <c r="G116" s="18" t="s">
        <v>128</v>
      </c>
      <c r="H116" s="19">
        <v>71000</v>
      </c>
      <c r="I116" s="19">
        <v>26000</v>
      </c>
      <c r="J116" s="21">
        <v>10000</v>
      </c>
      <c r="K116" s="22">
        <f t="shared" si="3"/>
        <v>19.880715705765407</v>
      </c>
      <c r="L116" s="23">
        <f t="shared" si="5"/>
        <v>1.9346153846153846E-2</v>
      </c>
      <c r="M116" s="34">
        <v>503</v>
      </c>
      <c r="N116" s="23">
        <f t="shared" si="0"/>
        <v>3.3797216699801194E-2</v>
      </c>
      <c r="O116" s="34">
        <v>17</v>
      </c>
      <c r="P116" s="25">
        <f t="shared" si="1"/>
        <v>5.8823529411764705E-2</v>
      </c>
      <c r="Q116" s="34">
        <v>1</v>
      </c>
      <c r="R116" s="52">
        <v>3</v>
      </c>
      <c r="S116" s="22">
        <f t="shared" si="7"/>
        <v>588.23529411764707</v>
      </c>
      <c r="T116" s="27">
        <v>11.4</v>
      </c>
      <c r="U116" s="67" t="s">
        <v>229</v>
      </c>
      <c r="V116" s="29"/>
      <c r="W116" s="29"/>
      <c r="X116" s="16"/>
      <c r="Y116" s="38"/>
      <c r="Z116" s="30"/>
    </row>
    <row r="117" spans="1:26" ht="15" hidden="1">
      <c r="A117" s="31">
        <v>2020</v>
      </c>
      <c r="B117" s="41">
        <v>44014</v>
      </c>
      <c r="C117" s="61" t="s">
        <v>224</v>
      </c>
      <c r="D117" s="47" t="s">
        <v>230</v>
      </c>
      <c r="E117" s="16" t="s">
        <v>22</v>
      </c>
      <c r="F117" s="33" t="s">
        <v>127</v>
      </c>
      <c r="G117" s="18" t="s">
        <v>128</v>
      </c>
      <c r="H117" s="19">
        <v>554000</v>
      </c>
      <c r="I117" s="19">
        <v>207000</v>
      </c>
      <c r="J117" s="85">
        <v>150000</v>
      </c>
      <c r="K117" s="22">
        <f t="shared" si="3"/>
        <v>105.33707865168539</v>
      </c>
      <c r="L117" s="23">
        <f t="shared" si="5"/>
        <v>6.8792270531400964E-3</v>
      </c>
      <c r="M117" s="34">
        <v>1424</v>
      </c>
      <c r="N117" s="23">
        <f t="shared" si="0"/>
        <v>1.6853932584269662E-2</v>
      </c>
      <c r="O117" s="34">
        <v>24</v>
      </c>
      <c r="P117" s="25">
        <f t="shared" si="1"/>
        <v>8.3333333333333329E-2</v>
      </c>
      <c r="Q117" s="34">
        <v>2</v>
      </c>
      <c r="R117" s="52">
        <v>3</v>
      </c>
      <c r="S117" s="22">
        <f t="shared" si="7"/>
        <v>6250</v>
      </c>
      <c r="T117" s="27">
        <v>-0.04</v>
      </c>
      <c r="U117" s="67" t="s">
        <v>231</v>
      </c>
      <c r="V117" s="29"/>
      <c r="W117" s="29"/>
      <c r="X117" s="16"/>
      <c r="Y117" s="38"/>
      <c r="Z117" s="30"/>
    </row>
    <row r="118" spans="1:26" ht="15" hidden="1">
      <c r="A118" s="31">
        <v>2020</v>
      </c>
      <c r="B118" s="41">
        <v>44015</v>
      </c>
      <c r="C118" s="61" t="s">
        <v>224</v>
      </c>
      <c r="D118" s="69" t="s">
        <v>118</v>
      </c>
      <c r="E118" s="16" t="s">
        <v>22</v>
      </c>
      <c r="F118" s="33" t="s">
        <v>106</v>
      </c>
      <c r="G118" s="18" t="s">
        <v>50</v>
      </c>
      <c r="H118" s="19">
        <v>351000</v>
      </c>
      <c r="I118" s="19">
        <v>358000</v>
      </c>
      <c r="J118" s="52">
        <v>118750</v>
      </c>
      <c r="K118" s="22">
        <f t="shared" si="3"/>
        <v>50.042140750105354</v>
      </c>
      <c r="L118" s="23">
        <f t="shared" si="5"/>
        <v>6.6284916201117322E-3</v>
      </c>
      <c r="M118" s="34">
        <v>2373</v>
      </c>
      <c r="N118" s="23">
        <f t="shared" si="0"/>
        <v>4.5512010113780026E-2</v>
      </c>
      <c r="O118" s="34">
        <v>108</v>
      </c>
      <c r="P118" s="25">
        <f t="shared" si="1"/>
        <v>0.10185185185185185</v>
      </c>
      <c r="Q118" s="34">
        <v>11</v>
      </c>
      <c r="R118" s="52">
        <v>7</v>
      </c>
      <c r="S118" s="22">
        <f t="shared" si="7"/>
        <v>1099.537037037037</v>
      </c>
      <c r="T118" s="27">
        <v>6.6920084210526314</v>
      </c>
      <c r="U118" s="67" t="s">
        <v>232</v>
      </c>
      <c r="V118" s="29"/>
      <c r="W118" s="16"/>
      <c r="X118" s="16"/>
      <c r="Y118" s="38"/>
      <c r="Z118" s="30"/>
    </row>
    <row r="119" spans="1:26" ht="15" hidden="1">
      <c r="A119" s="31">
        <v>2020</v>
      </c>
      <c r="B119" s="41">
        <v>44015</v>
      </c>
      <c r="C119" s="61" t="s">
        <v>224</v>
      </c>
      <c r="D119" s="86" t="s">
        <v>233</v>
      </c>
      <c r="E119" s="16" t="s">
        <v>22</v>
      </c>
      <c r="F119" s="33" t="s">
        <v>27</v>
      </c>
      <c r="G119" s="18" t="s">
        <v>24</v>
      </c>
      <c r="H119" s="19">
        <v>9300000</v>
      </c>
      <c r="I119" s="19">
        <v>268000</v>
      </c>
      <c r="J119" s="21">
        <v>250000</v>
      </c>
      <c r="K119" s="22">
        <f t="shared" si="3"/>
        <v>207.29684908789386</v>
      </c>
      <c r="L119" s="23">
        <f t="shared" si="5"/>
        <v>4.4999999999999997E-3</v>
      </c>
      <c r="M119" s="34">
        <v>1206</v>
      </c>
      <c r="N119" s="23">
        <f t="shared" si="0"/>
        <v>3.6484245439469321E-2</v>
      </c>
      <c r="O119" s="34">
        <v>44</v>
      </c>
      <c r="P119" s="25">
        <f t="shared" si="1"/>
        <v>6.8181818181818177E-2</v>
      </c>
      <c r="Q119" s="34">
        <v>3</v>
      </c>
      <c r="R119" s="52">
        <v>4</v>
      </c>
      <c r="S119" s="22">
        <f t="shared" si="7"/>
        <v>5681.818181818182</v>
      </c>
      <c r="T119" s="27">
        <v>-8.2000000000000003E-2</v>
      </c>
      <c r="U119" s="67" t="s">
        <v>234</v>
      </c>
      <c r="V119" s="29"/>
      <c r="W119" s="29"/>
      <c r="X119" s="16"/>
      <c r="Y119" s="38"/>
      <c r="Z119" s="30"/>
    </row>
    <row r="120" spans="1:26" ht="15" hidden="1">
      <c r="A120" s="31">
        <v>2020</v>
      </c>
      <c r="B120" s="41">
        <v>44016</v>
      </c>
      <c r="C120" s="61" t="s">
        <v>224</v>
      </c>
      <c r="D120" s="76" t="s">
        <v>57</v>
      </c>
      <c r="E120" s="16" t="s">
        <v>22</v>
      </c>
      <c r="F120" s="33" t="s">
        <v>235</v>
      </c>
      <c r="G120" s="48" t="s">
        <v>54</v>
      </c>
      <c r="H120" s="19">
        <v>81000</v>
      </c>
      <c r="I120" s="19">
        <v>20000</v>
      </c>
      <c r="J120" s="21">
        <v>10600</v>
      </c>
      <c r="K120" s="22">
        <f t="shared" si="3"/>
        <v>41.40625</v>
      </c>
      <c r="L120" s="23">
        <f t="shared" si="5"/>
        <v>1.2800000000000001E-2</v>
      </c>
      <c r="M120" s="34">
        <v>256</v>
      </c>
      <c r="N120" s="23">
        <f t="shared" si="0"/>
        <v>1.953125E-2</v>
      </c>
      <c r="O120" s="34">
        <v>5</v>
      </c>
      <c r="P120" s="25">
        <f t="shared" si="1"/>
        <v>0.2</v>
      </c>
      <c r="Q120" s="34">
        <v>1</v>
      </c>
      <c r="R120" s="52">
        <v>2</v>
      </c>
      <c r="S120" s="22">
        <f t="shared" si="7"/>
        <v>2120</v>
      </c>
      <c r="T120" s="27">
        <v>6.5471698113207548</v>
      </c>
      <c r="U120" s="67" t="s">
        <v>236</v>
      </c>
      <c r="V120" s="29"/>
      <c r="W120" s="29"/>
      <c r="X120" s="16"/>
      <c r="Y120" s="38"/>
      <c r="Z120" s="30"/>
    </row>
    <row r="121" spans="1:26" ht="15" hidden="1">
      <c r="A121" s="31">
        <v>2020</v>
      </c>
      <c r="B121" s="41">
        <v>44016</v>
      </c>
      <c r="C121" s="61" t="s">
        <v>224</v>
      </c>
      <c r="D121" s="15" t="s">
        <v>237</v>
      </c>
      <c r="E121" s="16" t="s">
        <v>22</v>
      </c>
      <c r="F121" s="33" t="s">
        <v>72</v>
      </c>
      <c r="G121" s="18" t="s">
        <v>30</v>
      </c>
      <c r="H121" s="19">
        <v>82700</v>
      </c>
      <c r="I121" s="19">
        <v>247000</v>
      </c>
      <c r="J121" s="21">
        <v>260000</v>
      </c>
      <c r="K121" s="22">
        <f t="shared" si="3"/>
        <v>722.22222222222217</v>
      </c>
      <c r="L121" s="23">
        <f t="shared" si="5"/>
        <v>1.4574898785425102E-3</v>
      </c>
      <c r="M121" s="34">
        <v>360</v>
      </c>
      <c r="N121" s="23">
        <f t="shared" si="0"/>
        <v>3.6111111111111108E-2</v>
      </c>
      <c r="O121" s="34">
        <v>13</v>
      </c>
      <c r="P121" s="25">
        <f t="shared" si="1"/>
        <v>0.15384615384615385</v>
      </c>
      <c r="Q121" s="34">
        <v>2</v>
      </c>
      <c r="R121" s="52">
        <v>4</v>
      </c>
      <c r="S121" s="22">
        <f t="shared" si="7"/>
        <v>20000</v>
      </c>
      <c r="T121" s="27">
        <v>-9.2307692307692313E-2</v>
      </c>
      <c r="U121" s="67" t="s">
        <v>238</v>
      </c>
      <c r="V121" s="29"/>
      <c r="W121" s="29"/>
      <c r="X121" s="16"/>
      <c r="Y121" s="38"/>
      <c r="Z121" s="30"/>
    </row>
    <row r="122" spans="1:26" ht="15" hidden="1">
      <c r="A122" s="31">
        <v>2020</v>
      </c>
      <c r="B122" s="41">
        <v>44017</v>
      </c>
      <c r="C122" s="61" t="s">
        <v>224</v>
      </c>
      <c r="D122" s="16" t="s">
        <v>239</v>
      </c>
      <c r="E122" s="16" t="s">
        <v>22</v>
      </c>
      <c r="F122" s="33" t="s">
        <v>27</v>
      </c>
      <c r="G122" s="18" t="s">
        <v>24</v>
      </c>
      <c r="H122" s="19">
        <v>40000</v>
      </c>
      <c r="I122" s="31">
        <v>15705</v>
      </c>
      <c r="J122" s="21">
        <v>10000</v>
      </c>
      <c r="K122" s="22">
        <f t="shared" si="3"/>
        <v>166.66666666666666</v>
      </c>
      <c r="L122" s="23">
        <f t="shared" si="5"/>
        <v>3.8204393505253103E-3</v>
      </c>
      <c r="M122" s="34">
        <v>60</v>
      </c>
      <c r="N122" s="23">
        <f t="shared" si="0"/>
        <v>1.6666666666666666E-2</v>
      </c>
      <c r="O122" s="34">
        <v>1</v>
      </c>
      <c r="P122" s="25">
        <f t="shared" si="1"/>
        <v>1</v>
      </c>
      <c r="Q122" s="34">
        <v>1</v>
      </c>
      <c r="R122" s="52">
        <v>2</v>
      </c>
      <c r="S122" s="22">
        <f t="shared" si="7"/>
        <v>10000</v>
      </c>
      <c r="T122" s="27">
        <v>6</v>
      </c>
      <c r="U122" s="67" t="s">
        <v>240</v>
      </c>
      <c r="V122" s="29"/>
      <c r="W122" s="29"/>
      <c r="X122" s="16"/>
      <c r="Y122" s="38"/>
      <c r="Z122" s="30"/>
    </row>
    <row r="123" spans="1:26" ht="15" hidden="1">
      <c r="A123" s="31">
        <v>2020</v>
      </c>
      <c r="B123" s="41">
        <v>44017</v>
      </c>
      <c r="C123" s="61" t="s">
        <v>224</v>
      </c>
      <c r="D123" s="76" t="s">
        <v>201</v>
      </c>
      <c r="E123" s="16" t="s">
        <v>22</v>
      </c>
      <c r="F123" s="33" t="s">
        <v>27</v>
      </c>
      <c r="G123" s="18" t="s">
        <v>24</v>
      </c>
      <c r="H123" s="19">
        <v>781000</v>
      </c>
      <c r="I123" s="19">
        <v>162000</v>
      </c>
      <c r="J123" s="21">
        <v>165000</v>
      </c>
      <c r="K123" s="22">
        <f t="shared" si="3"/>
        <v>254.23728813559322</v>
      </c>
      <c r="L123" s="23">
        <f t="shared" si="5"/>
        <v>4.0061728395061726E-3</v>
      </c>
      <c r="M123" s="34">
        <v>649</v>
      </c>
      <c r="N123" s="23">
        <f t="shared" si="0"/>
        <v>4.930662557781202E-2</v>
      </c>
      <c r="O123" s="34">
        <v>32</v>
      </c>
      <c r="P123" s="25">
        <f t="shared" si="1"/>
        <v>6.25E-2</v>
      </c>
      <c r="Q123" s="34">
        <v>2</v>
      </c>
      <c r="R123" s="52">
        <v>3</v>
      </c>
      <c r="S123" s="22">
        <f t="shared" si="7"/>
        <v>5156.25</v>
      </c>
      <c r="T123" s="27">
        <v>-0.1611878787878788</v>
      </c>
      <c r="U123" s="67" t="s">
        <v>241</v>
      </c>
      <c r="V123" s="29"/>
      <c r="W123" s="16"/>
      <c r="X123" s="16"/>
      <c r="Y123" s="38"/>
      <c r="Z123" s="30"/>
    </row>
    <row r="124" spans="1:26" ht="15" hidden="1">
      <c r="A124" s="31">
        <v>2020</v>
      </c>
      <c r="B124" s="41">
        <v>44018</v>
      </c>
      <c r="C124" s="61" t="s">
        <v>224</v>
      </c>
      <c r="D124" s="76" t="s">
        <v>242</v>
      </c>
      <c r="E124" s="16" t="s">
        <v>22</v>
      </c>
      <c r="F124" s="33" t="s">
        <v>106</v>
      </c>
      <c r="G124" s="18" t="s">
        <v>50</v>
      </c>
      <c r="H124" s="19">
        <v>302000</v>
      </c>
      <c r="I124" s="19">
        <v>288000</v>
      </c>
      <c r="J124" s="21">
        <v>300000</v>
      </c>
      <c r="K124" s="22">
        <f t="shared" si="3"/>
        <v>537.63440860215053</v>
      </c>
      <c r="L124" s="23">
        <f t="shared" si="5"/>
        <v>1.9375E-3</v>
      </c>
      <c r="M124" s="34">
        <v>558</v>
      </c>
      <c r="N124" s="23">
        <f t="shared" si="0"/>
        <v>6.6308243727598568E-2</v>
      </c>
      <c r="O124" s="34">
        <v>37</v>
      </c>
      <c r="P124" s="25">
        <f t="shared" si="1"/>
        <v>0.10810810810810811</v>
      </c>
      <c r="Q124" s="34">
        <v>4</v>
      </c>
      <c r="R124" s="52">
        <v>4</v>
      </c>
      <c r="S124" s="22">
        <f t="shared" si="7"/>
        <v>8108.1081081081084</v>
      </c>
      <c r="T124" s="27">
        <v>-0.25563000000000002</v>
      </c>
      <c r="U124" s="67" t="s">
        <v>243</v>
      </c>
      <c r="V124" s="29"/>
      <c r="W124" s="16"/>
      <c r="X124" s="16"/>
      <c r="Y124" s="38"/>
      <c r="Z124" s="30"/>
    </row>
    <row r="125" spans="1:26" ht="15" hidden="1">
      <c r="A125" s="31">
        <v>2020</v>
      </c>
      <c r="B125" s="41">
        <v>44019</v>
      </c>
      <c r="C125" s="61" t="s">
        <v>224</v>
      </c>
      <c r="D125" s="15" t="s">
        <v>103</v>
      </c>
      <c r="E125" s="16" t="s">
        <v>22</v>
      </c>
      <c r="F125" s="37" t="s">
        <v>75</v>
      </c>
      <c r="G125" s="18" t="s">
        <v>24</v>
      </c>
      <c r="H125" s="19">
        <v>38000</v>
      </c>
      <c r="I125" s="19">
        <v>31000</v>
      </c>
      <c r="J125" s="21">
        <v>10000</v>
      </c>
      <c r="K125" s="22">
        <f t="shared" si="3"/>
        <v>166.66666666666666</v>
      </c>
      <c r="L125" s="23">
        <f t="shared" si="5"/>
        <v>1.9354838709677419E-3</v>
      </c>
      <c r="M125" s="34">
        <v>60</v>
      </c>
      <c r="N125" s="23">
        <f t="shared" si="0"/>
        <v>0.16666666666666666</v>
      </c>
      <c r="O125" s="34">
        <v>10</v>
      </c>
      <c r="P125" s="25">
        <f t="shared" si="1"/>
        <v>0.1</v>
      </c>
      <c r="Q125" s="34">
        <v>1</v>
      </c>
      <c r="R125" s="52">
        <v>1</v>
      </c>
      <c r="S125" s="22">
        <f t="shared" si="7"/>
        <v>1000</v>
      </c>
      <c r="T125" s="27">
        <v>3.95</v>
      </c>
      <c r="U125" s="67" t="s">
        <v>244</v>
      </c>
      <c r="V125" s="29"/>
      <c r="W125" s="16"/>
      <c r="X125" s="32"/>
      <c r="Y125" s="38"/>
      <c r="Z125" s="30"/>
    </row>
    <row r="126" spans="1:26" ht="15" hidden="1">
      <c r="A126" s="31">
        <v>2020</v>
      </c>
      <c r="B126" s="41">
        <v>44019</v>
      </c>
      <c r="C126" s="61" t="s">
        <v>224</v>
      </c>
      <c r="D126" s="76" t="s">
        <v>198</v>
      </c>
      <c r="E126" s="16" t="s">
        <v>22</v>
      </c>
      <c r="F126" s="33" t="s">
        <v>138</v>
      </c>
      <c r="G126" s="48" t="s">
        <v>54</v>
      </c>
      <c r="H126" s="60">
        <v>2157000</v>
      </c>
      <c r="I126" s="19">
        <v>164000</v>
      </c>
      <c r="J126" s="21">
        <v>103500</v>
      </c>
      <c r="K126" s="22">
        <f t="shared" si="3"/>
        <v>221.62740899357601</v>
      </c>
      <c r="L126" s="23">
        <f t="shared" si="5"/>
        <v>2.847560975609756E-3</v>
      </c>
      <c r="M126" s="34">
        <v>467</v>
      </c>
      <c r="N126" s="23">
        <f t="shared" si="0"/>
        <v>1.9271948608137045E-2</v>
      </c>
      <c r="O126" s="34">
        <v>9</v>
      </c>
      <c r="P126" s="25">
        <f t="shared" si="1"/>
        <v>0.1111111111111111</v>
      </c>
      <c r="Q126" s="34">
        <v>1</v>
      </c>
      <c r="R126" s="52">
        <v>2</v>
      </c>
      <c r="S126" s="22">
        <f t="shared" si="7"/>
        <v>11500</v>
      </c>
      <c r="T126" s="27">
        <v>-0.35549758454106278</v>
      </c>
      <c r="U126" s="67" t="s">
        <v>245</v>
      </c>
      <c r="V126" s="68"/>
      <c r="W126" s="29"/>
      <c r="X126" s="16"/>
      <c r="Y126" s="38"/>
      <c r="Z126" s="30"/>
    </row>
    <row r="127" spans="1:26" ht="15" hidden="1">
      <c r="A127" s="31">
        <v>2020</v>
      </c>
      <c r="B127" s="41">
        <v>44020</v>
      </c>
      <c r="C127" s="61" t="s">
        <v>224</v>
      </c>
      <c r="D127" s="15" t="s">
        <v>100</v>
      </c>
      <c r="E127" s="16" t="s">
        <v>22</v>
      </c>
      <c r="F127" s="33" t="s">
        <v>246</v>
      </c>
      <c r="G127" s="18" t="s">
        <v>24</v>
      </c>
      <c r="H127" s="19">
        <v>50000</v>
      </c>
      <c r="I127" s="19">
        <v>32000</v>
      </c>
      <c r="J127" s="75">
        <v>81000</v>
      </c>
      <c r="K127" s="22">
        <f t="shared" si="3"/>
        <v>79.802955665024626</v>
      </c>
      <c r="L127" s="23">
        <f t="shared" si="5"/>
        <v>3.1718749999999997E-2</v>
      </c>
      <c r="M127" s="34">
        <v>1015</v>
      </c>
      <c r="N127" s="23">
        <f t="shared" si="0"/>
        <v>4.5320197044334973E-2</v>
      </c>
      <c r="O127" s="34">
        <v>46</v>
      </c>
      <c r="P127" s="25">
        <f t="shared" si="1"/>
        <v>0.13043478260869565</v>
      </c>
      <c r="Q127" s="34">
        <v>6</v>
      </c>
      <c r="R127" s="52">
        <v>5</v>
      </c>
      <c r="S127" s="22">
        <f t="shared" si="7"/>
        <v>1760.8695652173913</v>
      </c>
      <c r="T127" s="27">
        <v>3.4290370370370371</v>
      </c>
      <c r="U127" s="67" t="s">
        <v>247</v>
      </c>
      <c r="V127" s="29"/>
      <c r="W127" s="29"/>
      <c r="X127" s="32"/>
      <c r="Y127" s="38"/>
      <c r="Z127" s="30"/>
    </row>
    <row r="128" spans="1:26" ht="15" hidden="1">
      <c r="A128" s="31">
        <v>2020</v>
      </c>
      <c r="B128" s="41">
        <v>44020</v>
      </c>
      <c r="C128" s="61" t="s">
        <v>224</v>
      </c>
      <c r="D128" s="15" t="s">
        <v>248</v>
      </c>
      <c r="E128" s="16" t="s">
        <v>22</v>
      </c>
      <c r="F128" s="33" t="s">
        <v>72</v>
      </c>
      <c r="G128" s="18" t="s">
        <v>24</v>
      </c>
      <c r="H128" s="19">
        <v>408000</v>
      </c>
      <c r="I128" s="19">
        <v>51000</v>
      </c>
      <c r="J128" s="21">
        <v>142450</v>
      </c>
      <c r="K128" s="22">
        <f t="shared" si="3"/>
        <v>267.2607879924953</v>
      </c>
      <c r="L128" s="23">
        <f t="shared" si="5"/>
        <v>1.0450980392156863E-2</v>
      </c>
      <c r="M128" s="34">
        <v>533</v>
      </c>
      <c r="N128" s="23">
        <f t="shared" si="0"/>
        <v>3.1894934333958722E-2</v>
      </c>
      <c r="O128" s="34">
        <v>17</v>
      </c>
      <c r="P128" s="25">
        <f t="shared" si="1"/>
        <v>5.8823529411764705E-2</v>
      </c>
      <c r="Q128" s="34">
        <v>1</v>
      </c>
      <c r="R128" s="52">
        <v>2</v>
      </c>
      <c r="S128" s="22">
        <f t="shared" si="7"/>
        <v>8379.4117647058829</v>
      </c>
      <c r="T128" s="27">
        <v>-0.4383994383994384</v>
      </c>
      <c r="U128" s="67" t="s">
        <v>249</v>
      </c>
      <c r="V128" s="29"/>
      <c r="W128" s="16"/>
      <c r="X128" s="16"/>
      <c r="Y128" s="38"/>
      <c r="Z128" s="30"/>
    </row>
    <row r="129" spans="1:26" ht="15" hidden="1">
      <c r="A129" s="31">
        <v>2020</v>
      </c>
      <c r="B129" s="41">
        <v>44021</v>
      </c>
      <c r="C129" s="61" t="s">
        <v>224</v>
      </c>
      <c r="D129" s="76" t="s">
        <v>147</v>
      </c>
      <c r="E129" s="16" t="s">
        <v>22</v>
      </c>
      <c r="F129" s="33" t="s">
        <v>27</v>
      </c>
      <c r="G129" s="18" t="s">
        <v>24</v>
      </c>
      <c r="H129" s="19">
        <v>480000</v>
      </c>
      <c r="I129" s="19">
        <v>208000</v>
      </c>
      <c r="J129" s="52">
        <v>80700</v>
      </c>
      <c r="K129" s="22">
        <f t="shared" si="3"/>
        <v>182.99319727891157</v>
      </c>
      <c r="L129" s="23">
        <f t="shared" si="5"/>
        <v>2.1201923076923077E-3</v>
      </c>
      <c r="M129" s="34">
        <v>441</v>
      </c>
      <c r="N129" s="23">
        <f t="shared" si="0"/>
        <v>5.2154195011337869E-2</v>
      </c>
      <c r="O129" s="34">
        <v>23</v>
      </c>
      <c r="P129" s="25">
        <f t="shared" si="1"/>
        <v>0.21739130434782608</v>
      </c>
      <c r="Q129" s="34">
        <v>5</v>
      </c>
      <c r="R129" s="52">
        <v>4</v>
      </c>
      <c r="S129" s="22">
        <f t="shared" si="7"/>
        <v>3508.695652173913</v>
      </c>
      <c r="T129" s="27">
        <v>2.6460470879801736</v>
      </c>
      <c r="U129" s="67" t="s">
        <v>250</v>
      </c>
      <c r="V129" s="29"/>
      <c r="W129" s="16"/>
      <c r="X129" s="16"/>
      <c r="Y129" s="38"/>
      <c r="Z129" s="30"/>
    </row>
    <row r="130" spans="1:26" ht="15" hidden="1">
      <c r="A130" s="31">
        <v>2020</v>
      </c>
      <c r="B130" s="41">
        <v>44021</v>
      </c>
      <c r="C130" s="61" t="s">
        <v>224</v>
      </c>
      <c r="D130" s="47" t="s">
        <v>134</v>
      </c>
      <c r="E130" s="16" t="s">
        <v>22</v>
      </c>
      <c r="F130" s="33" t="s">
        <v>235</v>
      </c>
      <c r="G130" s="48" t="s">
        <v>54</v>
      </c>
      <c r="H130" s="19">
        <v>462000</v>
      </c>
      <c r="I130" s="19">
        <v>92000</v>
      </c>
      <c r="J130" s="21">
        <v>130000</v>
      </c>
      <c r="K130" s="22">
        <f t="shared" si="3"/>
        <v>1262.1359223300972</v>
      </c>
      <c r="L130" s="23">
        <f t="shared" si="5"/>
        <v>1.1195652173913043E-3</v>
      </c>
      <c r="M130" s="34">
        <v>103</v>
      </c>
      <c r="N130" s="23">
        <f t="shared" si="0"/>
        <v>5.8252427184466021E-2</v>
      </c>
      <c r="O130" s="34">
        <v>6</v>
      </c>
      <c r="P130" s="25">
        <f t="shared" si="1"/>
        <v>0.16666666666666666</v>
      </c>
      <c r="Q130" s="34">
        <v>1</v>
      </c>
      <c r="R130" s="52">
        <v>2</v>
      </c>
      <c r="S130" s="22">
        <f t="shared" si="7"/>
        <v>21666.666666666668</v>
      </c>
      <c r="T130" s="27">
        <v>-0.49784615384615383</v>
      </c>
      <c r="U130" s="67" t="s">
        <v>251</v>
      </c>
      <c r="V130" s="29"/>
      <c r="W130" s="29"/>
      <c r="X130" s="16"/>
      <c r="Y130" s="38"/>
      <c r="Z130" s="30"/>
    </row>
    <row r="131" spans="1:26" ht="15" hidden="1">
      <c r="A131" s="31">
        <v>2020</v>
      </c>
      <c r="B131" s="41">
        <v>44022</v>
      </c>
      <c r="C131" s="61" t="s">
        <v>224</v>
      </c>
      <c r="D131" s="15" t="s">
        <v>86</v>
      </c>
      <c r="E131" s="16" t="s">
        <v>22</v>
      </c>
      <c r="F131" s="33" t="s">
        <v>72</v>
      </c>
      <c r="G131" s="18" t="s">
        <v>30</v>
      </c>
      <c r="H131" s="19">
        <v>654000</v>
      </c>
      <c r="I131" s="19">
        <v>175000</v>
      </c>
      <c r="J131" s="21">
        <v>80000</v>
      </c>
      <c r="K131" s="22">
        <f t="shared" si="3"/>
        <v>118.51851851851852</v>
      </c>
      <c r="L131" s="23">
        <f t="shared" si="5"/>
        <v>3.8571428571428572E-3</v>
      </c>
      <c r="M131" s="34">
        <v>675</v>
      </c>
      <c r="N131" s="23">
        <f t="shared" si="0"/>
        <v>5.0370370370370371E-2</v>
      </c>
      <c r="O131" s="34">
        <v>34</v>
      </c>
      <c r="P131" s="25">
        <f t="shared" si="1"/>
        <v>8.8235294117647065E-2</v>
      </c>
      <c r="Q131" s="34">
        <v>3</v>
      </c>
      <c r="R131" s="52">
        <v>4</v>
      </c>
      <c r="S131" s="22">
        <f t="shared" si="7"/>
        <v>2352.9411764705883</v>
      </c>
      <c r="T131" s="27">
        <v>2.5767000000000002</v>
      </c>
      <c r="U131" s="67" t="s">
        <v>252</v>
      </c>
      <c r="V131" s="29"/>
      <c r="W131" s="29"/>
      <c r="X131" s="16"/>
      <c r="Y131" s="30"/>
      <c r="Z131" s="30"/>
    </row>
    <row r="132" spans="1:26" ht="15" hidden="1">
      <c r="A132" s="31">
        <v>2020</v>
      </c>
      <c r="B132" s="41">
        <v>44022</v>
      </c>
      <c r="C132" s="61" t="s">
        <v>224</v>
      </c>
      <c r="D132" s="47" t="s">
        <v>253</v>
      </c>
      <c r="E132" s="16" t="s">
        <v>22</v>
      </c>
      <c r="F132" s="33" t="s">
        <v>27</v>
      </c>
      <c r="G132" s="18" t="s">
        <v>24</v>
      </c>
      <c r="H132" s="19">
        <v>820000</v>
      </c>
      <c r="I132" s="19">
        <v>1600000</v>
      </c>
      <c r="J132" s="52">
        <v>390000</v>
      </c>
      <c r="K132" s="22">
        <f t="shared" si="3"/>
        <v>174.34063477872149</v>
      </c>
      <c r="L132" s="23">
        <f t="shared" si="5"/>
        <v>1.3981250000000001E-3</v>
      </c>
      <c r="M132" s="34">
        <v>2237</v>
      </c>
      <c r="N132" s="23">
        <f t="shared" si="0"/>
        <v>2.4139472507822977E-2</v>
      </c>
      <c r="O132" s="34">
        <v>54</v>
      </c>
      <c r="P132" s="25">
        <f t="shared" si="1"/>
        <v>3.7037037037037035E-2</v>
      </c>
      <c r="Q132" s="34">
        <v>2</v>
      </c>
      <c r="R132" s="52">
        <v>3</v>
      </c>
      <c r="S132" s="22">
        <f t="shared" si="7"/>
        <v>7222.2222222222226</v>
      </c>
      <c r="T132" s="27">
        <v>-0.5</v>
      </c>
      <c r="U132" s="67" t="s">
        <v>254</v>
      </c>
      <c r="V132" s="29"/>
      <c r="W132" s="16"/>
      <c r="X132" s="16"/>
      <c r="Y132" s="38"/>
      <c r="Z132" s="30"/>
    </row>
    <row r="133" spans="1:26" ht="29" hidden="1">
      <c r="A133" s="31">
        <v>2020</v>
      </c>
      <c r="B133" s="41">
        <v>44023</v>
      </c>
      <c r="C133" s="61" t="s">
        <v>224</v>
      </c>
      <c r="D133" s="16" t="s">
        <v>255</v>
      </c>
      <c r="E133" s="16" t="s">
        <v>22</v>
      </c>
      <c r="F133" s="33" t="s">
        <v>72</v>
      </c>
      <c r="G133" s="18" t="s">
        <v>256</v>
      </c>
      <c r="H133" s="19">
        <v>600000</v>
      </c>
      <c r="I133" s="19">
        <v>70000</v>
      </c>
      <c r="J133" s="21">
        <v>90000</v>
      </c>
      <c r="K133" s="22">
        <f t="shared" si="3"/>
        <v>241.93548387096774</v>
      </c>
      <c r="L133" s="23">
        <f t="shared" si="5"/>
        <v>5.3142857142857141E-3</v>
      </c>
      <c r="M133" s="34">
        <v>372</v>
      </c>
      <c r="N133" s="23">
        <f t="shared" si="0"/>
        <v>1.8817204301075269E-2</v>
      </c>
      <c r="O133" s="34">
        <v>7</v>
      </c>
      <c r="P133" s="25">
        <f t="shared" si="1"/>
        <v>0.42857142857142855</v>
      </c>
      <c r="Q133" s="34">
        <v>3</v>
      </c>
      <c r="R133" s="52">
        <v>4</v>
      </c>
      <c r="S133" s="22">
        <f t="shared" si="7"/>
        <v>12857.142857142857</v>
      </c>
      <c r="T133" s="27">
        <v>1.8182333333333334</v>
      </c>
      <c r="U133" s="67" t="s">
        <v>257</v>
      </c>
      <c r="V133" s="29"/>
      <c r="W133" s="29"/>
      <c r="X133" s="16"/>
      <c r="Y133" s="38"/>
      <c r="Z133" s="30"/>
    </row>
    <row r="134" spans="1:26" ht="15" hidden="1">
      <c r="A134" s="31">
        <v>2020</v>
      </c>
      <c r="B134" s="41">
        <v>44023</v>
      </c>
      <c r="C134" s="61" t="s">
        <v>224</v>
      </c>
      <c r="D134" s="47" t="s">
        <v>258</v>
      </c>
      <c r="E134" s="16" t="s">
        <v>22</v>
      </c>
      <c r="F134" s="33" t="s">
        <v>72</v>
      </c>
      <c r="G134" s="18" t="s">
        <v>30</v>
      </c>
      <c r="H134" s="19">
        <v>530000</v>
      </c>
      <c r="I134" s="19">
        <v>150000</v>
      </c>
      <c r="J134" s="85">
        <v>200000</v>
      </c>
      <c r="K134" s="22">
        <f t="shared" si="3"/>
        <v>515.46391752577324</v>
      </c>
      <c r="L134" s="23">
        <f t="shared" si="5"/>
        <v>2.5866666666666668E-3</v>
      </c>
      <c r="M134" s="34">
        <v>388</v>
      </c>
      <c r="N134" s="23">
        <f t="shared" si="0"/>
        <v>4.1237113402061855E-2</v>
      </c>
      <c r="O134" s="34">
        <v>16</v>
      </c>
      <c r="P134" s="25">
        <f t="shared" si="1"/>
        <v>0.125</v>
      </c>
      <c r="Q134" s="34">
        <v>2</v>
      </c>
      <c r="R134" s="52">
        <v>2</v>
      </c>
      <c r="S134" s="22">
        <f t="shared" si="7"/>
        <v>12500</v>
      </c>
      <c r="T134" s="27">
        <v>-0.50739500000000004</v>
      </c>
      <c r="U134" s="67" t="s">
        <v>259</v>
      </c>
      <c r="V134" s="29"/>
      <c r="W134" s="29"/>
      <c r="X134" s="16"/>
      <c r="Y134" s="38"/>
      <c r="Z134" s="30"/>
    </row>
    <row r="135" spans="1:26" ht="15" hidden="1">
      <c r="A135" s="31">
        <v>2020</v>
      </c>
      <c r="B135" s="41">
        <v>44024</v>
      </c>
      <c r="C135" s="61" t="s">
        <v>224</v>
      </c>
      <c r="D135" s="15" t="s">
        <v>260</v>
      </c>
      <c r="E135" s="16" t="s">
        <v>22</v>
      </c>
      <c r="F135" s="33" t="s">
        <v>179</v>
      </c>
      <c r="G135" s="18" t="s">
        <v>128</v>
      </c>
      <c r="H135" s="19">
        <v>150000</v>
      </c>
      <c r="I135" s="19">
        <v>271000</v>
      </c>
      <c r="J135" s="21">
        <v>150000</v>
      </c>
      <c r="K135" s="22">
        <f t="shared" si="3"/>
        <v>348.83720930232556</v>
      </c>
      <c r="L135" s="23">
        <f t="shared" si="5"/>
        <v>1.5867158671586715E-3</v>
      </c>
      <c r="M135" s="34">
        <v>430</v>
      </c>
      <c r="N135" s="23">
        <f t="shared" si="0"/>
        <v>3.9534883720930232E-2</v>
      </c>
      <c r="O135" s="34">
        <v>17</v>
      </c>
      <c r="P135" s="25">
        <f t="shared" si="1"/>
        <v>0.41176470588235292</v>
      </c>
      <c r="Q135" s="34">
        <v>7</v>
      </c>
      <c r="R135" s="52">
        <v>6</v>
      </c>
      <c r="S135" s="22">
        <f t="shared" si="7"/>
        <v>8823.5294117647063</v>
      </c>
      <c r="T135" s="27">
        <v>1.6896866666666666</v>
      </c>
      <c r="U135" s="67" t="s">
        <v>261</v>
      </c>
      <c r="V135" s="29"/>
      <c r="W135" s="29"/>
      <c r="X135" s="16"/>
      <c r="Y135" s="38"/>
      <c r="Z135" s="30"/>
    </row>
    <row r="136" spans="1:26" ht="15" hidden="1">
      <c r="A136" s="31">
        <v>2020</v>
      </c>
      <c r="B136" s="41">
        <v>44024</v>
      </c>
      <c r="C136" s="61" t="s">
        <v>224</v>
      </c>
      <c r="D136" s="47" t="s">
        <v>262</v>
      </c>
      <c r="E136" s="16" t="s">
        <v>22</v>
      </c>
      <c r="F136" s="33" t="s">
        <v>27</v>
      </c>
      <c r="G136" s="18" t="s">
        <v>24</v>
      </c>
      <c r="H136" s="19">
        <v>870000</v>
      </c>
      <c r="I136" s="19">
        <v>225000</v>
      </c>
      <c r="J136" s="85">
        <v>159000</v>
      </c>
      <c r="K136" s="22">
        <f t="shared" si="3"/>
        <v>382.21153846153845</v>
      </c>
      <c r="L136" s="23">
        <f t="shared" si="5"/>
        <v>1.8488888888888888E-3</v>
      </c>
      <c r="M136" s="34">
        <v>416</v>
      </c>
      <c r="N136" s="23">
        <f t="shared" si="0"/>
        <v>3.6057692307692304E-2</v>
      </c>
      <c r="O136" s="34">
        <v>15</v>
      </c>
      <c r="P136" s="25">
        <f t="shared" si="1"/>
        <v>6.6666666666666666E-2</v>
      </c>
      <c r="Q136" s="34">
        <v>1</v>
      </c>
      <c r="R136" s="52">
        <v>2</v>
      </c>
      <c r="S136" s="22">
        <f t="shared" si="7"/>
        <v>10600</v>
      </c>
      <c r="T136" s="27">
        <v>-0.52830188679245282</v>
      </c>
      <c r="U136" s="67" t="s">
        <v>263</v>
      </c>
      <c r="V136" s="29"/>
      <c r="W136" s="29"/>
      <c r="X136" s="16"/>
      <c r="Y136" s="38"/>
      <c r="Z136" s="30"/>
    </row>
    <row r="137" spans="1:26" ht="15" hidden="1">
      <c r="A137" s="31">
        <v>2020</v>
      </c>
      <c r="B137" s="41">
        <v>44025</v>
      </c>
      <c r="C137" s="61" t="s">
        <v>224</v>
      </c>
      <c r="D137" s="76" t="s">
        <v>264</v>
      </c>
      <c r="E137" s="16" t="s">
        <v>22</v>
      </c>
      <c r="F137" s="33" t="s">
        <v>72</v>
      </c>
      <c r="G137" s="18" t="s">
        <v>30</v>
      </c>
      <c r="H137" s="60">
        <v>143000</v>
      </c>
      <c r="I137" s="19">
        <v>51666</v>
      </c>
      <c r="J137" s="21">
        <v>30000</v>
      </c>
      <c r="K137" s="22">
        <f t="shared" si="3"/>
        <v>160.42780748663102</v>
      </c>
      <c r="L137" s="23">
        <f t="shared" si="5"/>
        <v>3.6194015406650409E-3</v>
      </c>
      <c r="M137" s="34">
        <v>187</v>
      </c>
      <c r="N137" s="23">
        <f t="shared" si="0"/>
        <v>2.1390374331550801E-2</v>
      </c>
      <c r="O137" s="34">
        <v>4</v>
      </c>
      <c r="P137" s="25">
        <f t="shared" si="1"/>
        <v>0</v>
      </c>
      <c r="Q137" s="34">
        <v>0</v>
      </c>
      <c r="R137" s="52">
        <v>0</v>
      </c>
      <c r="S137" s="69"/>
      <c r="T137" s="27">
        <v>-1</v>
      </c>
      <c r="U137" s="67" t="s">
        <v>265</v>
      </c>
      <c r="V137" s="68"/>
      <c r="W137" s="29"/>
      <c r="X137" s="16"/>
      <c r="Y137" s="30"/>
      <c r="Z137" s="30"/>
    </row>
    <row r="138" spans="1:26" ht="15" hidden="1">
      <c r="A138" s="31">
        <v>2020</v>
      </c>
      <c r="B138" s="41">
        <v>44026</v>
      </c>
      <c r="C138" s="61" t="s">
        <v>224</v>
      </c>
      <c r="D138" s="15" t="s">
        <v>64</v>
      </c>
      <c r="E138" s="16" t="s">
        <v>22</v>
      </c>
      <c r="F138" s="33" t="s">
        <v>27</v>
      </c>
      <c r="G138" s="18" t="s">
        <v>24</v>
      </c>
      <c r="H138" s="19">
        <v>1000000</v>
      </c>
      <c r="I138" s="19">
        <v>158000</v>
      </c>
      <c r="J138" s="21">
        <v>82000</v>
      </c>
      <c r="K138" s="22">
        <f t="shared" si="3"/>
        <v>135.09060955518945</v>
      </c>
      <c r="L138" s="23">
        <f t="shared" si="5"/>
        <v>3.8417721518987343E-3</v>
      </c>
      <c r="M138" s="34">
        <v>607</v>
      </c>
      <c r="N138" s="23">
        <f t="shared" si="0"/>
        <v>2.800658978583196E-2</v>
      </c>
      <c r="O138" s="34">
        <v>17</v>
      </c>
      <c r="P138" s="25">
        <f t="shared" si="1"/>
        <v>0</v>
      </c>
      <c r="Q138" s="34">
        <v>0</v>
      </c>
      <c r="R138" s="26">
        <v>0</v>
      </c>
      <c r="S138" s="22">
        <f t="shared" ref="S138:S149" si="8">J138/O138</f>
        <v>4823.5294117647063</v>
      </c>
      <c r="T138" s="27">
        <v>-1</v>
      </c>
      <c r="U138" s="67" t="s">
        <v>266</v>
      </c>
      <c r="V138" s="36"/>
      <c r="W138" s="36"/>
      <c r="X138" s="16"/>
      <c r="Y138" s="30"/>
      <c r="Z138" s="30"/>
    </row>
    <row r="139" spans="1:26" ht="15" hidden="1">
      <c r="A139" s="31">
        <v>2020</v>
      </c>
      <c r="B139" s="41">
        <v>44026</v>
      </c>
      <c r="C139" s="61" t="s">
        <v>224</v>
      </c>
      <c r="D139" s="47" t="s">
        <v>267</v>
      </c>
      <c r="E139" s="16" t="s">
        <v>22</v>
      </c>
      <c r="F139" s="33" t="s">
        <v>268</v>
      </c>
      <c r="G139" s="18" t="s">
        <v>128</v>
      </c>
      <c r="H139" s="19">
        <v>530000</v>
      </c>
      <c r="I139" s="19">
        <v>707000</v>
      </c>
      <c r="J139" s="52">
        <v>350000</v>
      </c>
      <c r="K139" s="22">
        <f t="shared" si="3"/>
        <v>163.3986928104575</v>
      </c>
      <c r="L139" s="23">
        <f t="shared" si="5"/>
        <v>3.0297029702970298E-3</v>
      </c>
      <c r="M139" s="34">
        <v>2142</v>
      </c>
      <c r="N139" s="23">
        <f t="shared" si="0"/>
        <v>1.8674136321195144E-2</v>
      </c>
      <c r="O139" s="34">
        <v>40</v>
      </c>
      <c r="P139" s="25">
        <f t="shared" si="1"/>
        <v>0.25</v>
      </c>
      <c r="Q139" s="34">
        <v>10</v>
      </c>
      <c r="R139" s="52">
        <v>7</v>
      </c>
      <c r="S139" s="22">
        <f t="shared" si="8"/>
        <v>8750</v>
      </c>
      <c r="T139" s="27">
        <v>1.3071828571428572</v>
      </c>
      <c r="U139" s="67" t="s">
        <v>269</v>
      </c>
      <c r="V139" s="29"/>
      <c r="W139" s="16"/>
      <c r="X139" s="16"/>
      <c r="Y139" s="38"/>
      <c r="Z139" s="30"/>
    </row>
    <row r="140" spans="1:26" ht="15" hidden="1">
      <c r="A140" s="31">
        <v>2020</v>
      </c>
      <c r="B140" s="41">
        <v>44027</v>
      </c>
      <c r="C140" s="61" t="s">
        <v>224</v>
      </c>
      <c r="D140" s="47" t="s">
        <v>270</v>
      </c>
      <c r="E140" s="16" t="s">
        <v>22</v>
      </c>
      <c r="F140" s="33" t="s">
        <v>271</v>
      </c>
      <c r="G140" s="18" t="s">
        <v>24</v>
      </c>
      <c r="H140" s="19">
        <v>135000</v>
      </c>
      <c r="I140" s="19">
        <v>26000</v>
      </c>
      <c r="J140" s="21">
        <v>10000</v>
      </c>
      <c r="K140" s="22">
        <f t="shared" si="3"/>
        <v>204.08163265306123</v>
      </c>
      <c r="L140" s="23">
        <f t="shared" si="5"/>
        <v>1.8846153846153845E-3</v>
      </c>
      <c r="M140" s="34">
        <v>49</v>
      </c>
      <c r="N140" s="23">
        <f t="shared" si="0"/>
        <v>0.12244897959183673</v>
      </c>
      <c r="O140" s="34">
        <v>6</v>
      </c>
      <c r="P140" s="25">
        <f t="shared" si="1"/>
        <v>0</v>
      </c>
      <c r="Q140" s="34">
        <v>0</v>
      </c>
      <c r="R140" s="73">
        <v>0</v>
      </c>
      <c r="S140" s="22">
        <f t="shared" si="8"/>
        <v>1666.6666666666667</v>
      </c>
      <c r="T140" s="27">
        <v>-1</v>
      </c>
      <c r="U140" s="67" t="s">
        <v>272</v>
      </c>
      <c r="V140" s="29"/>
      <c r="W140" s="29"/>
      <c r="X140" s="16"/>
      <c r="Y140" s="30"/>
      <c r="Z140" s="30"/>
    </row>
    <row r="141" spans="1:26" ht="15" hidden="1">
      <c r="A141" s="31">
        <v>2020</v>
      </c>
      <c r="B141" s="41">
        <v>44027</v>
      </c>
      <c r="C141" s="61" t="s">
        <v>224</v>
      </c>
      <c r="D141" s="15" t="s">
        <v>163</v>
      </c>
      <c r="E141" s="16" t="s">
        <v>22</v>
      </c>
      <c r="F141" s="33" t="s">
        <v>27</v>
      </c>
      <c r="G141" s="18" t="s">
        <v>24</v>
      </c>
      <c r="H141" s="19">
        <v>842000</v>
      </c>
      <c r="I141" s="19">
        <v>110000</v>
      </c>
      <c r="J141" s="21">
        <v>80000</v>
      </c>
      <c r="K141" s="22">
        <f t="shared" si="3"/>
        <v>140.8450704225352</v>
      </c>
      <c r="L141" s="23">
        <f t="shared" si="5"/>
        <v>5.1636363636363633E-3</v>
      </c>
      <c r="M141" s="34">
        <v>568</v>
      </c>
      <c r="N141" s="23">
        <f t="shared" si="0"/>
        <v>0.10211267605633803</v>
      </c>
      <c r="O141" s="34">
        <v>58</v>
      </c>
      <c r="P141" s="25">
        <f t="shared" si="1"/>
        <v>5.1724137931034482E-2</v>
      </c>
      <c r="Q141" s="34">
        <v>3</v>
      </c>
      <c r="R141" s="52">
        <v>3</v>
      </c>
      <c r="S141" s="22">
        <f t="shared" si="8"/>
        <v>1379.3103448275863</v>
      </c>
      <c r="T141" s="27">
        <v>0.90518750000000003</v>
      </c>
      <c r="U141" s="67" t="s">
        <v>273</v>
      </c>
      <c r="V141" s="29"/>
      <c r="W141" s="16"/>
      <c r="X141" s="16"/>
      <c r="Y141" s="38"/>
      <c r="Z141" s="30"/>
    </row>
    <row r="142" spans="1:26" ht="15" hidden="1">
      <c r="A142" s="31">
        <v>2020</v>
      </c>
      <c r="B142" s="41">
        <v>44028</v>
      </c>
      <c r="C142" s="61" t="s">
        <v>224</v>
      </c>
      <c r="D142" s="47" t="s">
        <v>274</v>
      </c>
      <c r="E142" s="16" t="s">
        <v>22</v>
      </c>
      <c r="F142" s="37" t="s">
        <v>95</v>
      </c>
      <c r="G142" s="18" t="s">
        <v>24</v>
      </c>
      <c r="H142" s="19">
        <v>210000</v>
      </c>
      <c r="I142" s="19">
        <v>30700</v>
      </c>
      <c r="J142" s="21">
        <v>7000</v>
      </c>
      <c r="K142" s="22">
        <f t="shared" si="3"/>
        <v>47.61904761904762</v>
      </c>
      <c r="L142" s="23">
        <f t="shared" si="5"/>
        <v>4.7882736156351791E-3</v>
      </c>
      <c r="M142" s="34">
        <v>147</v>
      </c>
      <c r="N142" s="23">
        <f t="shared" si="0"/>
        <v>4.0816326530612242E-2</v>
      </c>
      <c r="O142" s="34">
        <v>6</v>
      </c>
      <c r="P142" s="25">
        <f t="shared" si="1"/>
        <v>0</v>
      </c>
      <c r="Q142" s="34">
        <v>0</v>
      </c>
      <c r="R142" s="73">
        <v>0</v>
      </c>
      <c r="S142" s="22">
        <f t="shared" si="8"/>
        <v>1166.6666666666667</v>
      </c>
      <c r="T142" s="27">
        <v>-1</v>
      </c>
      <c r="U142" s="67" t="s">
        <v>275</v>
      </c>
      <c r="V142" s="29"/>
      <c r="W142" s="16"/>
      <c r="X142" s="16"/>
      <c r="Y142" s="30"/>
      <c r="Z142" s="30"/>
    </row>
    <row r="143" spans="1:26" ht="15" hidden="1">
      <c r="A143" s="31">
        <v>2020</v>
      </c>
      <c r="B143" s="41">
        <v>44028</v>
      </c>
      <c r="C143" s="61" t="s">
        <v>224</v>
      </c>
      <c r="D143" s="15" t="s">
        <v>211</v>
      </c>
      <c r="E143" s="16" t="s">
        <v>22</v>
      </c>
      <c r="F143" s="37" t="s">
        <v>75</v>
      </c>
      <c r="G143" s="18" t="s">
        <v>24</v>
      </c>
      <c r="H143" s="19">
        <v>495000</v>
      </c>
      <c r="I143" s="31">
        <v>54730</v>
      </c>
      <c r="J143" s="21">
        <v>60000</v>
      </c>
      <c r="K143" s="22">
        <f t="shared" si="3"/>
        <v>209.79020979020979</v>
      </c>
      <c r="L143" s="23">
        <f t="shared" si="5"/>
        <v>5.2256532066508312E-3</v>
      </c>
      <c r="M143" s="34">
        <v>286</v>
      </c>
      <c r="N143" s="23">
        <f t="shared" si="0"/>
        <v>1.7482517482517484E-2</v>
      </c>
      <c r="O143" s="34">
        <v>5</v>
      </c>
      <c r="P143" s="25">
        <f t="shared" si="1"/>
        <v>0.4</v>
      </c>
      <c r="Q143" s="34">
        <v>2</v>
      </c>
      <c r="R143" s="52">
        <v>3</v>
      </c>
      <c r="S143" s="22">
        <f t="shared" si="8"/>
        <v>12000</v>
      </c>
      <c r="T143" s="27">
        <v>0.72893333333333332</v>
      </c>
      <c r="U143" s="67" t="s">
        <v>276</v>
      </c>
      <c r="V143" s="29"/>
      <c r="W143" s="29"/>
      <c r="X143" s="16"/>
      <c r="Y143" s="38"/>
      <c r="Z143" s="30"/>
    </row>
    <row r="144" spans="1:26" ht="15" hidden="1">
      <c r="A144" s="31">
        <v>2020</v>
      </c>
      <c r="B144" s="41">
        <v>44029</v>
      </c>
      <c r="C144" s="61" t="s">
        <v>224</v>
      </c>
      <c r="D144" s="15" t="s">
        <v>103</v>
      </c>
      <c r="E144" s="16" t="s">
        <v>22</v>
      </c>
      <c r="F144" s="33" t="s">
        <v>72</v>
      </c>
      <c r="G144" s="18" t="s">
        <v>30</v>
      </c>
      <c r="H144" s="19">
        <v>74000</v>
      </c>
      <c r="I144" s="19">
        <v>21000</v>
      </c>
      <c r="J144" s="21">
        <v>10000</v>
      </c>
      <c r="K144" s="22">
        <f t="shared" si="3"/>
        <v>250</v>
      </c>
      <c r="L144" s="23">
        <f t="shared" si="5"/>
        <v>1.9047619047619048E-3</v>
      </c>
      <c r="M144" s="34">
        <v>40</v>
      </c>
      <c r="N144" s="23">
        <f t="shared" si="0"/>
        <v>2.5000000000000001E-2</v>
      </c>
      <c r="O144" s="34">
        <v>1</v>
      </c>
      <c r="P144" s="25">
        <f t="shared" si="1"/>
        <v>0</v>
      </c>
      <c r="Q144" s="34">
        <v>0</v>
      </c>
      <c r="R144" s="73">
        <v>0</v>
      </c>
      <c r="S144" s="22">
        <f t="shared" si="8"/>
        <v>10000</v>
      </c>
      <c r="T144" s="27">
        <v>-1</v>
      </c>
      <c r="U144" s="67" t="s">
        <v>277</v>
      </c>
      <c r="V144" s="29"/>
      <c r="W144" s="16"/>
      <c r="X144" s="16"/>
      <c r="Y144" s="30"/>
      <c r="Z144" s="30"/>
    </row>
    <row r="145" spans="1:26" ht="15" hidden="1">
      <c r="A145" s="31">
        <v>2020</v>
      </c>
      <c r="B145" s="41">
        <v>44029</v>
      </c>
      <c r="C145" s="61" t="s">
        <v>224</v>
      </c>
      <c r="D145" s="15" t="s">
        <v>89</v>
      </c>
      <c r="E145" s="16" t="s">
        <v>22</v>
      </c>
      <c r="F145" s="37" t="s">
        <v>95</v>
      </c>
      <c r="G145" s="18" t="s">
        <v>24</v>
      </c>
      <c r="H145" s="19">
        <v>400000</v>
      </c>
      <c r="I145" s="19">
        <v>219000</v>
      </c>
      <c r="J145" s="21">
        <v>45000</v>
      </c>
      <c r="K145" s="22">
        <f t="shared" si="3"/>
        <v>120</v>
      </c>
      <c r="L145" s="23">
        <f t="shared" si="5"/>
        <v>1.7123287671232876E-3</v>
      </c>
      <c r="M145" s="34">
        <v>375</v>
      </c>
      <c r="N145" s="23">
        <f t="shared" si="0"/>
        <v>5.8666666666666666E-2</v>
      </c>
      <c r="O145" s="34">
        <v>22</v>
      </c>
      <c r="P145" s="25">
        <f t="shared" si="1"/>
        <v>4.5454545454545456E-2</v>
      </c>
      <c r="Q145" s="34">
        <v>1</v>
      </c>
      <c r="R145" s="52">
        <v>2</v>
      </c>
      <c r="S145" s="22">
        <f t="shared" si="8"/>
        <v>2045.4545454545455</v>
      </c>
      <c r="T145" s="27">
        <v>0.57777777777777772</v>
      </c>
      <c r="U145" s="67" t="s">
        <v>278</v>
      </c>
      <c r="V145" s="29"/>
      <c r="W145" s="16"/>
      <c r="X145" s="16"/>
      <c r="Y145" s="38"/>
      <c r="Z145" s="30"/>
    </row>
    <row r="146" spans="1:26" ht="15" hidden="1">
      <c r="A146" s="31">
        <v>2020</v>
      </c>
      <c r="B146" s="41">
        <v>44030</v>
      </c>
      <c r="C146" s="61" t="s">
        <v>224</v>
      </c>
      <c r="D146" s="47" t="s">
        <v>279</v>
      </c>
      <c r="E146" s="16" t="s">
        <v>22</v>
      </c>
      <c r="F146" s="37" t="s">
        <v>75</v>
      </c>
      <c r="G146" s="18" t="s">
        <v>24</v>
      </c>
      <c r="H146" s="19">
        <v>647000</v>
      </c>
      <c r="I146" s="19">
        <v>71000</v>
      </c>
      <c r="J146" s="21">
        <v>30000</v>
      </c>
      <c r="K146" s="22">
        <f t="shared" si="3"/>
        <v>68.027210884353735</v>
      </c>
      <c r="L146" s="23">
        <f t="shared" si="5"/>
        <v>6.211267605633803E-3</v>
      </c>
      <c r="M146" s="34">
        <v>441</v>
      </c>
      <c r="N146" s="23">
        <f t="shared" si="0"/>
        <v>3.8548752834467119E-2</v>
      </c>
      <c r="O146" s="34">
        <v>17</v>
      </c>
      <c r="P146" s="25">
        <f t="shared" si="1"/>
        <v>0.11764705882352941</v>
      </c>
      <c r="Q146" s="34">
        <v>2</v>
      </c>
      <c r="R146" s="52">
        <v>1</v>
      </c>
      <c r="S146" s="22">
        <f t="shared" si="8"/>
        <v>1764.7058823529412</v>
      </c>
      <c r="T146" s="27">
        <v>0.47786666666666666</v>
      </c>
      <c r="U146" s="67" t="s">
        <v>280</v>
      </c>
      <c r="V146" s="68"/>
      <c r="W146" s="16"/>
      <c r="X146" s="16"/>
      <c r="Y146" s="38"/>
      <c r="Z146" s="30"/>
    </row>
    <row r="147" spans="1:26" ht="15" hidden="1">
      <c r="A147" s="31">
        <v>2020</v>
      </c>
      <c r="B147" s="41">
        <v>44030</v>
      </c>
      <c r="C147" s="61" t="s">
        <v>224</v>
      </c>
      <c r="D147" s="76" t="s">
        <v>198</v>
      </c>
      <c r="E147" s="16" t="s">
        <v>22</v>
      </c>
      <c r="F147" s="33" t="s">
        <v>106</v>
      </c>
      <c r="G147" s="18" t="s">
        <v>50</v>
      </c>
      <c r="H147" s="19">
        <v>2150000</v>
      </c>
      <c r="I147" s="19">
        <v>79000</v>
      </c>
      <c r="J147" s="21">
        <v>103500</v>
      </c>
      <c r="K147" s="22">
        <f t="shared" si="3"/>
        <v>270.94240837696333</v>
      </c>
      <c r="L147" s="23">
        <f t="shared" si="5"/>
        <v>4.8354430379746833E-3</v>
      </c>
      <c r="M147" s="34">
        <v>382</v>
      </c>
      <c r="N147" s="23">
        <f t="shared" si="0"/>
        <v>2.356020942408377E-2</v>
      </c>
      <c r="O147" s="34">
        <v>9</v>
      </c>
      <c r="P147" s="25">
        <f t="shared" si="1"/>
        <v>0</v>
      </c>
      <c r="Q147" s="34">
        <v>0</v>
      </c>
      <c r="R147" s="73">
        <v>0</v>
      </c>
      <c r="S147" s="22">
        <f t="shared" si="8"/>
        <v>11500</v>
      </c>
      <c r="T147" s="27">
        <v>-1</v>
      </c>
      <c r="U147" s="67" t="s">
        <v>281</v>
      </c>
      <c r="V147" s="29"/>
      <c r="W147" s="29"/>
      <c r="X147" s="16"/>
      <c r="Y147" s="30"/>
      <c r="Z147" s="30"/>
    </row>
    <row r="148" spans="1:26" ht="15" hidden="1">
      <c r="A148" s="31">
        <v>2020</v>
      </c>
      <c r="B148" s="41">
        <v>44031</v>
      </c>
      <c r="C148" s="61" t="s">
        <v>224</v>
      </c>
      <c r="D148" s="53" t="s">
        <v>282</v>
      </c>
      <c r="E148" s="16" t="s">
        <v>22</v>
      </c>
      <c r="F148" s="31" t="s">
        <v>225</v>
      </c>
      <c r="G148" s="18" t="s">
        <v>50</v>
      </c>
      <c r="H148" s="19">
        <v>357000</v>
      </c>
      <c r="I148" s="19">
        <v>168000</v>
      </c>
      <c r="J148" s="52">
        <v>65000</v>
      </c>
      <c r="K148" s="22">
        <f t="shared" si="3"/>
        <v>183.09859154929578</v>
      </c>
      <c r="L148" s="23">
        <f t="shared" si="5"/>
        <v>2.1130952380952381E-3</v>
      </c>
      <c r="M148" s="34">
        <v>355</v>
      </c>
      <c r="N148" s="23">
        <f t="shared" si="0"/>
        <v>3.9436619718309862E-2</v>
      </c>
      <c r="O148" s="34">
        <v>14</v>
      </c>
      <c r="P148" s="25">
        <f t="shared" si="1"/>
        <v>7.1428571428571425E-2</v>
      </c>
      <c r="Q148" s="34">
        <v>1</v>
      </c>
      <c r="R148" s="52">
        <v>2</v>
      </c>
      <c r="S148" s="22">
        <f t="shared" si="8"/>
        <v>4642.8571428571431</v>
      </c>
      <c r="T148" s="27">
        <v>0.40553846153846151</v>
      </c>
      <c r="U148" s="67" t="s">
        <v>283</v>
      </c>
      <c r="V148" s="29"/>
      <c r="W148" s="29"/>
      <c r="X148" s="16"/>
      <c r="Y148" s="38"/>
      <c r="Z148" s="30"/>
    </row>
    <row r="149" spans="1:26" ht="15" hidden="1">
      <c r="A149" s="31">
        <v>2020</v>
      </c>
      <c r="B149" s="41">
        <v>44031</v>
      </c>
      <c r="C149" s="61" t="s">
        <v>224</v>
      </c>
      <c r="D149" s="15" t="s">
        <v>284</v>
      </c>
      <c r="E149" s="16" t="s">
        <v>22</v>
      </c>
      <c r="F149" s="33" t="s">
        <v>113</v>
      </c>
      <c r="G149" s="18" t="s">
        <v>113</v>
      </c>
      <c r="H149" s="19">
        <v>234000</v>
      </c>
      <c r="I149" s="19">
        <v>455000</v>
      </c>
      <c r="J149" s="21">
        <v>165000</v>
      </c>
      <c r="K149" s="22">
        <f t="shared" si="3"/>
        <v>693.27731092436977</v>
      </c>
      <c r="L149" s="23">
        <f t="shared" si="5"/>
        <v>5.2307692307692309E-4</v>
      </c>
      <c r="M149" s="34">
        <v>238</v>
      </c>
      <c r="N149" s="23">
        <f t="shared" si="0"/>
        <v>2.5210084033613446E-2</v>
      </c>
      <c r="O149" s="34">
        <v>6</v>
      </c>
      <c r="P149" s="25">
        <f t="shared" si="1"/>
        <v>0</v>
      </c>
      <c r="Q149" s="34">
        <v>0</v>
      </c>
      <c r="R149" s="73">
        <v>0</v>
      </c>
      <c r="S149" s="22">
        <f t="shared" si="8"/>
        <v>27500</v>
      </c>
      <c r="T149" s="27">
        <v>-1</v>
      </c>
      <c r="U149" s="67" t="s">
        <v>285</v>
      </c>
      <c r="V149" s="29"/>
      <c r="W149" s="29"/>
      <c r="X149" s="16"/>
      <c r="Y149" s="30"/>
      <c r="Z149" s="30"/>
    </row>
    <row r="150" spans="1:26" ht="15" hidden="1">
      <c r="A150" s="31">
        <v>2020</v>
      </c>
      <c r="B150" s="41">
        <v>44032</v>
      </c>
      <c r="C150" s="61" t="s">
        <v>224</v>
      </c>
      <c r="D150" s="15" t="s">
        <v>153</v>
      </c>
      <c r="E150" s="16" t="s">
        <v>22</v>
      </c>
      <c r="F150" s="31" t="s">
        <v>286</v>
      </c>
      <c r="G150" s="18" t="s">
        <v>24</v>
      </c>
      <c r="H150" s="19">
        <v>104000</v>
      </c>
      <c r="I150" s="19">
        <v>10000</v>
      </c>
      <c r="J150" s="21">
        <v>25000</v>
      </c>
      <c r="K150" s="22">
        <f t="shared" si="3"/>
        <v>121.35922330097087</v>
      </c>
      <c r="L150" s="23">
        <f t="shared" si="5"/>
        <v>2.06E-2</v>
      </c>
      <c r="M150" s="34">
        <v>206</v>
      </c>
      <c r="N150" s="23">
        <f t="shared" si="0"/>
        <v>4.8543689320388345E-3</v>
      </c>
      <c r="O150" s="34">
        <v>1</v>
      </c>
      <c r="P150" s="25">
        <f t="shared" si="1"/>
        <v>0</v>
      </c>
      <c r="Q150" s="34">
        <v>0</v>
      </c>
      <c r="R150" s="73">
        <v>0</v>
      </c>
      <c r="S150" s="69"/>
      <c r="T150" s="87"/>
      <c r="U150" s="67" t="s">
        <v>287</v>
      </c>
      <c r="V150" s="68"/>
      <c r="W150" s="29"/>
      <c r="X150" s="53"/>
      <c r="Y150" s="54"/>
      <c r="Z150" s="54"/>
    </row>
    <row r="151" spans="1:26" ht="15" hidden="1">
      <c r="A151" s="31">
        <v>2020</v>
      </c>
      <c r="B151" s="41">
        <v>44032</v>
      </c>
      <c r="C151" s="61" t="s">
        <v>224</v>
      </c>
      <c r="D151" s="47" t="s">
        <v>288</v>
      </c>
      <c r="E151" s="16" t="s">
        <v>22</v>
      </c>
      <c r="F151" s="33" t="s">
        <v>113</v>
      </c>
      <c r="G151" s="18" t="s">
        <v>113</v>
      </c>
      <c r="H151" s="37">
        <v>1480000</v>
      </c>
      <c r="I151" s="19">
        <v>394000</v>
      </c>
      <c r="J151" s="88">
        <v>204301</v>
      </c>
      <c r="K151" s="22">
        <f t="shared" si="3"/>
        <v>240.92099056603774</v>
      </c>
      <c r="L151" s="23">
        <f t="shared" si="5"/>
        <v>2.1522842639593908E-3</v>
      </c>
      <c r="M151" s="34">
        <v>848</v>
      </c>
      <c r="N151" s="23">
        <f t="shared" si="0"/>
        <v>2.358490566037736E-2</v>
      </c>
      <c r="O151" s="34">
        <v>20</v>
      </c>
      <c r="P151" s="25">
        <f t="shared" si="1"/>
        <v>0.2</v>
      </c>
      <c r="Q151" s="34">
        <v>4</v>
      </c>
      <c r="R151" s="52">
        <v>4</v>
      </c>
      <c r="S151" s="22">
        <f t="shared" ref="S151:S351" si="9">J151/O151</f>
        <v>10215.049999999999</v>
      </c>
      <c r="T151" s="27">
        <v>0.37688998095946669</v>
      </c>
      <c r="U151" s="67" t="s">
        <v>289</v>
      </c>
      <c r="V151" s="29"/>
      <c r="W151" s="29"/>
      <c r="X151" s="16"/>
      <c r="Y151" s="38"/>
      <c r="Z151" s="30"/>
    </row>
    <row r="152" spans="1:26" ht="15" hidden="1">
      <c r="A152" s="31">
        <v>2020</v>
      </c>
      <c r="B152" s="41">
        <v>44033</v>
      </c>
      <c r="C152" s="61" t="s">
        <v>224</v>
      </c>
      <c r="D152" s="15" t="s">
        <v>89</v>
      </c>
      <c r="E152" s="16" t="s">
        <v>22</v>
      </c>
      <c r="F152" s="33" t="s">
        <v>246</v>
      </c>
      <c r="G152" s="18" t="s">
        <v>24</v>
      </c>
      <c r="H152" s="19">
        <v>400000</v>
      </c>
      <c r="I152" s="19">
        <v>248000</v>
      </c>
      <c r="J152" s="21">
        <v>40000</v>
      </c>
      <c r="K152" s="22">
        <f t="shared" si="3"/>
        <v>79.051383399209485</v>
      </c>
      <c r="L152" s="23">
        <f t="shared" si="5"/>
        <v>2.0403225806451611E-3</v>
      </c>
      <c r="M152" s="34">
        <v>506</v>
      </c>
      <c r="N152" s="23">
        <f t="shared" si="0"/>
        <v>2.766798418972332E-2</v>
      </c>
      <c r="O152" s="34">
        <v>14</v>
      </c>
      <c r="P152" s="25">
        <f t="shared" si="1"/>
        <v>7.1428571428571425E-2</v>
      </c>
      <c r="Q152" s="34">
        <v>1</v>
      </c>
      <c r="R152" s="26">
        <v>2</v>
      </c>
      <c r="S152" s="22">
        <f t="shared" si="9"/>
        <v>2857.1428571428573</v>
      </c>
      <c r="T152" s="27">
        <v>0.375</v>
      </c>
      <c r="U152" s="67" t="s">
        <v>290</v>
      </c>
      <c r="V152" s="36"/>
      <c r="W152" s="32"/>
      <c r="X152" s="16"/>
      <c r="Y152" s="38"/>
      <c r="Z152" s="30"/>
    </row>
    <row r="153" spans="1:26" ht="15" hidden="1">
      <c r="A153" s="31">
        <v>2020</v>
      </c>
      <c r="B153" s="41">
        <v>44033</v>
      </c>
      <c r="C153" s="61" t="s">
        <v>224</v>
      </c>
      <c r="D153" s="53" t="s">
        <v>291</v>
      </c>
      <c r="E153" s="16" t="s">
        <v>22</v>
      </c>
      <c r="F153" s="33" t="s">
        <v>292</v>
      </c>
      <c r="G153" s="48" t="s">
        <v>54</v>
      </c>
      <c r="H153" s="19">
        <v>316009</v>
      </c>
      <c r="I153" s="19">
        <v>54000</v>
      </c>
      <c r="J153" s="52">
        <v>103500</v>
      </c>
      <c r="K153" s="22">
        <f t="shared" si="3"/>
        <v>368.3274021352313</v>
      </c>
      <c r="L153" s="23">
        <f t="shared" si="5"/>
        <v>5.2037037037037034E-3</v>
      </c>
      <c r="M153" s="34">
        <v>281</v>
      </c>
      <c r="N153" s="23">
        <f t="shared" si="0"/>
        <v>2.491103202846975E-2</v>
      </c>
      <c r="O153" s="34">
        <v>7</v>
      </c>
      <c r="P153" s="25">
        <f t="shared" si="1"/>
        <v>0</v>
      </c>
      <c r="Q153" s="34">
        <v>0</v>
      </c>
      <c r="R153" s="73">
        <v>0</v>
      </c>
      <c r="S153" s="22">
        <f t="shared" si="9"/>
        <v>14785.714285714286</v>
      </c>
      <c r="T153" s="87"/>
      <c r="U153" s="67" t="s">
        <v>293</v>
      </c>
      <c r="V153" s="29"/>
      <c r="W153" s="29"/>
      <c r="X153" s="53"/>
      <c r="Y153" s="54"/>
      <c r="Z153" s="54"/>
    </row>
    <row r="154" spans="1:26" ht="15" hidden="1">
      <c r="A154" s="31">
        <v>2020</v>
      </c>
      <c r="B154" s="41">
        <v>44034</v>
      </c>
      <c r="C154" s="61" t="s">
        <v>224</v>
      </c>
      <c r="D154" s="47" t="s">
        <v>74</v>
      </c>
      <c r="E154" s="16" t="s">
        <v>22</v>
      </c>
      <c r="F154" s="37" t="s">
        <v>95</v>
      </c>
      <c r="G154" s="18" t="s">
        <v>24</v>
      </c>
      <c r="H154" s="19">
        <v>192000</v>
      </c>
      <c r="I154" s="19">
        <v>51000</v>
      </c>
      <c r="J154" s="52">
        <v>20000</v>
      </c>
      <c r="K154" s="22">
        <f t="shared" si="3"/>
        <v>139.86013986013987</v>
      </c>
      <c r="L154" s="23">
        <f t="shared" si="5"/>
        <v>2.8039215686274511E-3</v>
      </c>
      <c r="M154" s="34">
        <v>143</v>
      </c>
      <c r="N154" s="23">
        <f t="shared" si="0"/>
        <v>1.3986013986013986E-2</v>
      </c>
      <c r="O154" s="34">
        <v>2</v>
      </c>
      <c r="P154" s="25">
        <f t="shared" si="1"/>
        <v>0</v>
      </c>
      <c r="Q154" s="34">
        <v>0</v>
      </c>
      <c r="R154" s="73">
        <v>0</v>
      </c>
      <c r="S154" s="22">
        <f t="shared" si="9"/>
        <v>10000</v>
      </c>
      <c r="T154" s="27">
        <v>-1</v>
      </c>
      <c r="U154" s="67" t="s">
        <v>294</v>
      </c>
      <c r="V154" s="29"/>
      <c r="W154" s="29"/>
      <c r="X154" s="53"/>
      <c r="Y154" s="54"/>
      <c r="Z154" s="54"/>
    </row>
    <row r="155" spans="1:26" ht="15" hidden="1">
      <c r="A155" s="31">
        <v>2020</v>
      </c>
      <c r="B155" s="41">
        <v>44034</v>
      </c>
      <c r="C155" s="61" t="s">
        <v>224</v>
      </c>
      <c r="D155" s="47" t="s">
        <v>295</v>
      </c>
      <c r="E155" s="16" t="s">
        <v>22</v>
      </c>
      <c r="F155" s="33" t="s">
        <v>106</v>
      </c>
      <c r="G155" s="18" t="s">
        <v>50</v>
      </c>
      <c r="H155" s="19">
        <v>332000</v>
      </c>
      <c r="I155" s="19">
        <v>294000</v>
      </c>
      <c r="J155" s="21">
        <v>250000</v>
      </c>
      <c r="K155" s="22">
        <f t="shared" si="3"/>
        <v>229.14757103574703</v>
      </c>
      <c r="L155" s="23">
        <f t="shared" si="5"/>
        <v>3.7108843537414964E-3</v>
      </c>
      <c r="M155" s="34">
        <v>1091</v>
      </c>
      <c r="N155" s="23">
        <f t="shared" si="0"/>
        <v>6.6911090742438131E-2</v>
      </c>
      <c r="O155" s="34">
        <v>73</v>
      </c>
      <c r="P155" s="25">
        <f t="shared" si="1"/>
        <v>5.4794520547945202E-2</v>
      </c>
      <c r="Q155" s="34">
        <v>4</v>
      </c>
      <c r="R155" s="52">
        <v>4</v>
      </c>
      <c r="S155" s="22">
        <f t="shared" si="9"/>
        <v>3424.6575342465753</v>
      </c>
      <c r="T155" s="27">
        <v>0.17937600000000001</v>
      </c>
      <c r="U155" s="67" t="s">
        <v>296</v>
      </c>
      <c r="V155" s="29"/>
      <c r="W155" s="29"/>
      <c r="X155" s="16"/>
      <c r="Y155" s="38"/>
      <c r="Z155" s="30"/>
    </row>
    <row r="156" spans="1:26" ht="15" hidden="1">
      <c r="A156" s="31">
        <v>2020</v>
      </c>
      <c r="B156" s="41">
        <v>44035</v>
      </c>
      <c r="C156" s="61" t="s">
        <v>224</v>
      </c>
      <c r="D156" s="78" t="s">
        <v>57</v>
      </c>
      <c r="E156" s="16" t="s">
        <v>22</v>
      </c>
      <c r="F156" s="33" t="s">
        <v>106</v>
      </c>
      <c r="G156" s="18" t="s">
        <v>50</v>
      </c>
      <c r="H156" s="19">
        <v>81000</v>
      </c>
      <c r="I156" s="19">
        <v>10000</v>
      </c>
      <c r="J156" s="21">
        <v>10600</v>
      </c>
      <c r="K156" s="22">
        <f t="shared" si="3"/>
        <v>170.96774193548387</v>
      </c>
      <c r="L156" s="23">
        <f t="shared" si="5"/>
        <v>6.1999999999999998E-3</v>
      </c>
      <c r="M156" s="34">
        <v>62</v>
      </c>
      <c r="N156" s="23">
        <f t="shared" si="0"/>
        <v>4.8387096774193547E-2</v>
      </c>
      <c r="O156" s="34">
        <v>3</v>
      </c>
      <c r="P156" s="25">
        <f t="shared" si="1"/>
        <v>0</v>
      </c>
      <c r="Q156" s="34">
        <v>0</v>
      </c>
      <c r="R156" s="73">
        <v>0</v>
      </c>
      <c r="S156" s="22">
        <f t="shared" si="9"/>
        <v>3533.3333333333335</v>
      </c>
      <c r="T156" s="87"/>
      <c r="U156" s="67" t="s">
        <v>297</v>
      </c>
      <c r="V156" s="29"/>
      <c r="W156" s="16"/>
      <c r="X156" s="53"/>
      <c r="Y156" s="54"/>
      <c r="Z156" s="54"/>
    </row>
    <row r="157" spans="1:26" ht="29" hidden="1">
      <c r="A157" s="31">
        <v>2020</v>
      </c>
      <c r="B157" s="41">
        <v>44035</v>
      </c>
      <c r="C157" s="61" t="s">
        <v>224</v>
      </c>
      <c r="D157" s="53" t="s">
        <v>186</v>
      </c>
      <c r="E157" s="16" t="s">
        <v>22</v>
      </c>
      <c r="F157" s="33" t="s">
        <v>72</v>
      </c>
      <c r="G157" s="18" t="s">
        <v>256</v>
      </c>
      <c r="H157" s="19">
        <v>1432000</v>
      </c>
      <c r="I157" s="19">
        <v>990000</v>
      </c>
      <c r="J157" s="21">
        <v>580000</v>
      </c>
      <c r="K157" s="22">
        <f t="shared" si="3"/>
        <v>407.30337078651684</v>
      </c>
      <c r="L157" s="23">
        <f t="shared" si="5"/>
        <v>1.4383838383838384E-3</v>
      </c>
      <c r="M157" s="34">
        <v>1424</v>
      </c>
      <c r="N157" s="23">
        <f t="shared" si="0"/>
        <v>2.7387640449438203E-2</v>
      </c>
      <c r="O157" s="34">
        <v>39</v>
      </c>
      <c r="P157" s="25">
        <f t="shared" si="1"/>
        <v>0.15384615384615385</v>
      </c>
      <c r="Q157" s="34">
        <v>6</v>
      </c>
      <c r="R157" s="52">
        <v>7</v>
      </c>
      <c r="S157" s="22">
        <f t="shared" si="9"/>
        <v>14871.794871794871</v>
      </c>
      <c r="T157" s="27">
        <v>0.10163620689655173</v>
      </c>
      <c r="U157" s="67" t="s">
        <v>298</v>
      </c>
      <c r="V157" s="29"/>
      <c r="W157" s="29"/>
      <c r="X157" s="16"/>
      <c r="Y157" s="38"/>
      <c r="Z157" s="30"/>
    </row>
    <row r="158" spans="1:26" ht="29" hidden="1">
      <c r="A158" s="31">
        <v>2020</v>
      </c>
      <c r="B158" s="41">
        <v>44036</v>
      </c>
      <c r="C158" s="61" t="s">
        <v>224</v>
      </c>
      <c r="D158" s="15" t="s">
        <v>170</v>
      </c>
      <c r="E158" s="16" t="s">
        <v>22</v>
      </c>
      <c r="F158" s="33" t="s">
        <v>299</v>
      </c>
      <c r="G158" s="18" t="s">
        <v>128</v>
      </c>
      <c r="H158" s="19">
        <v>1630000</v>
      </c>
      <c r="I158" s="19">
        <v>880000</v>
      </c>
      <c r="J158" s="21">
        <v>300000</v>
      </c>
      <c r="K158" s="22">
        <f t="shared" si="3"/>
        <v>376.88442211055275</v>
      </c>
      <c r="L158" s="23">
        <f t="shared" si="5"/>
        <v>9.0454545454545453E-4</v>
      </c>
      <c r="M158" s="34">
        <v>796</v>
      </c>
      <c r="N158" s="23">
        <f t="shared" si="0"/>
        <v>1.7587939698492462E-2</v>
      </c>
      <c r="O158" s="34">
        <v>14</v>
      </c>
      <c r="P158" s="25">
        <f t="shared" si="1"/>
        <v>0.35714285714285715</v>
      </c>
      <c r="Q158" s="34">
        <v>5</v>
      </c>
      <c r="R158" s="52">
        <v>4</v>
      </c>
      <c r="S158" s="22">
        <f t="shared" si="9"/>
        <v>21428.571428571428</v>
      </c>
      <c r="T158" s="27">
        <v>-7.5333333333333329E-4</v>
      </c>
      <c r="U158" s="67" t="s">
        <v>300</v>
      </c>
      <c r="V158" s="29"/>
      <c r="W158" s="29"/>
      <c r="X158" s="16"/>
      <c r="Y158" s="38"/>
      <c r="Z158" s="30"/>
    </row>
    <row r="159" spans="1:26" ht="15" hidden="1">
      <c r="A159" s="31">
        <v>2020</v>
      </c>
      <c r="B159" s="41">
        <v>44037</v>
      </c>
      <c r="C159" s="61" t="s">
        <v>224</v>
      </c>
      <c r="D159" s="89" t="s">
        <v>301</v>
      </c>
      <c r="E159" s="16" t="s">
        <v>22</v>
      </c>
      <c r="F159" s="33" t="s">
        <v>271</v>
      </c>
      <c r="G159" s="18" t="s">
        <v>24</v>
      </c>
      <c r="H159" s="19">
        <v>236000</v>
      </c>
      <c r="I159" s="19">
        <v>118000</v>
      </c>
      <c r="J159" s="21">
        <v>30000</v>
      </c>
      <c r="K159" s="22">
        <f t="shared" si="3"/>
        <v>256.41025641025641</v>
      </c>
      <c r="L159" s="23">
        <f t="shared" si="5"/>
        <v>9.9152542372881358E-4</v>
      </c>
      <c r="M159" s="34">
        <v>117</v>
      </c>
      <c r="N159" s="23">
        <f t="shared" si="0"/>
        <v>8.5470085470085472E-2</v>
      </c>
      <c r="O159" s="34">
        <v>10</v>
      </c>
      <c r="P159" s="25">
        <f t="shared" si="1"/>
        <v>0</v>
      </c>
      <c r="Q159" s="34">
        <v>0</v>
      </c>
      <c r="R159" s="73">
        <v>0</v>
      </c>
      <c r="S159" s="22">
        <f t="shared" si="9"/>
        <v>3000</v>
      </c>
      <c r="T159" s="87"/>
      <c r="U159" s="67" t="s">
        <v>302</v>
      </c>
      <c r="V159" s="29"/>
      <c r="W159" s="29"/>
      <c r="X159" s="53"/>
      <c r="Y159" s="54"/>
      <c r="Z159" s="54"/>
    </row>
    <row r="160" spans="1:26" ht="15" hidden="1">
      <c r="A160" s="31">
        <v>2020</v>
      </c>
      <c r="B160" s="41">
        <v>44038</v>
      </c>
      <c r="C160" s="61" t="s">
        <v>224</v>
      </c>
      <c r="D160" s="47" t="s">
        <v>303</v>
      </c>
      <c r="E160" s="16" t="s">
        <v>22</v>
      </c>
      <c r="F160" s="37" t="s">
        <v>75</v>
      </c>
      <c r="G160" s="18" t="s">
        <v>24</v>
      </c>
      <c r="H160" s="19">
        <v>401000</v>
      </c>
      <c r="I160" s="19">
        <v>357000</v>
      </c>
      <c r="J160" s="21">
        <v>77000</v>
      </c>
      <c r="K160" s="22">
        <f t="shared" si="3"/>
        <v>277.97833935018053</v>
      </c>
      <c r="L160" s="23">
        <f t="shared" si="5"/>
        <v>7.7591036414565828E-4</v>
      </c>
      <c r="M160" s="34">
        <v>277</v>
      </c>
      <c r="N160" s="23">
        <f t="shared" si="0"/>
        <v>5.7761732851985562E-2</v>
      </c>
      <c r="O160" s="34">
        <v>16</v>
      </c>
      <c r="P160" s="25">
        <f t="shared" si="1"/>
        <v>0</v>
      </c>
      <c r="Q160" s="42">
        <v>0</v>
      </c>
      <c r="R160" s="73">
        <v>0</v>
      </c>
      <c r="S160" s="22">
        <f t="shared" si="9"/>
        <v>4812.5</v>
      </c>
      <c r="T160" s="87"/>
      <c r="U160" s="67" t="s">
        <v>304</v>
      </c>
      <c r="V160" s="29"/>
      <c r="W160" s="16"/>
      <c r="X160" s="53"/>
      <c r="Y160" s="54"/>
      <c r="Z160" s="54"/>
    </row>
    <row r="161" spans="1:26" ht="15" hidden="1">
      <c r="A161" s="31">
        <v>2020</v>
      </c>
      <c r="B161" s="41">
        <v>44039</v>
      </c>
      <c r="C161" s="61" t="s">
        <v>224</v>
      </c>
      <c r="D161" s="90" t="s">
        <v>108</v>
      </c>
      <c r="E161" s="16" t="s">
        <v>22</v>
      </c>
      <c r="F161" s="31" t="s">
        <v>83</v>
      </c>
      <c r="G161" s="18" t="s">
        <v>24</v>
      </c>
      <c r="H161" s="19">
        <v>80000</v>
      </c>
      <c r="I161" s="19">
        <v>17600</v>
      </c>
      <c r="J161" s="21">
        <v>25000</v>
      </c>
      <c r="K161" s="22">
        <f t="shared" si="3"/>
        <v>233.64485981308411</v>
      </c>
      <c r="L161" s="23">
        <f t="shared" si="5"/>
        <v>6.0795454545454547E-3</v>
      </c>
      <c r="M161" s="34">
        <v>107</v>
      </c>
      <c r="N161" s="23">
        <f t="shared" si="0"/>
        <v>2.8037383177570093E-2</v>
      </c>
      <c r="O161" s="34">
        <v>3</v>
      </c>
      <c r="P161" s="25">
        <f t="shared" si="1"/>
        <v>0</v>
      </c>
      <c r="Q161" s="34">
        <v>0</v>
      </c>
      <c r="R161" s="73">
        <v>0</v>
      </c>
      <c r="S161" s="22">
        <f t="shared" si="9"/>
        <v>8333.3333333333339</v>
      </c>
      <c r="T161" s="87"/>
      <c r="U161" s="67" t="s">
        <v>305</v>
      </c>
      <c r="V161" s="29"/>
      <c r="W161" s="16"/>
      <c r="X161" s="53"/>
      <c r="Y161" s="54"/>
      <c r="Z161" s="54"/>
    </row>
    <row r="162" spans="1:26" ht="15" hidden="1">
      <c r="A162" s="31">
        <v>2020</v>
      </c>
      <c r="B162" s="41">
        <v>44040</v>
      </c>
      <c r="C162" s="61" t="s">
        <v>224</v>
      </c>
      <c r="D162" s="47" t="s">
        <v>306</v>
      </c>
      <c r="E162" s="16" t="s">
        <v>22</v>
      </c>
      <c r="F162" s="33" t="s">
        <v>106</v>
      </c>
      <c r="G162" s="18" t="s">
        <v>50</v>
      </c>
      <c r="H162" s="19">
        <v>188000</v>
      </c>
      <c r="I162" s="19">
        <v>22200</v>
      </c>
      <c r="J162" s="21">
        <v>70000</v>
      </c>
      <c r="K162" s="22">
        <f t="shared" si="3"/>
        <v>603.44827586206895</v>
      </c>
      <c r="L162" s="23">
        <f t="shared" si="5"/>
        <v>5.2252252252252256E-3</v>
      </c>
      <c r="M162" s="34">
        <v>116</v>
      </c>
      <c r="N162" s="23">
        <f t="shared" si="0"/>
        <v>3.4482758620689655E-2</v>
      </c>
      <c r="O162" s="34">
        <v>4</v>
      </c>
      <c r="P162" s="25">
        <f t="shared" si="1"/>
        <v>0</v>
      </c>
      <c r="Q162" s="34">
        <v>0</v>
      </c>
      <c r="R162" s="73">
        <v>0</v>
      </c>
      <c r="S162" s="22">
        <f t="shared" si="9"/>
        <v>17500</v>
      </c>
      <c r="T162" s="87"/>
      <c r="U162" s="67" t="s">
        <v>307</v>
      </c>
      <c r="V162" s="29"/>
      <c r="W162" s="16"/>
      <c r="X162" s="53"/>
      <c r="Y162" s="54"/>
      <c r="Z162" s="54"/>
    </row>
    <row r="163" spans="1:26" ht="15" hidden="1">
      <c r="A163" s="31">
        <v>2020</v>
      </c>
      <c r="B163" s="41">
        <v>44041</v>
      </c>
      <c r="C163" s="61" t="s">
        <v>224</v>
      </c>
      <c r="D163" s="47" t="s">
        <v>308</v>
      </c>
      <c r="E163" s="16" t="s">
        <v>22</v>
      </c>
      <c r="F163" s="33" t="s">
        <v>72</v>
      </c>
      <c r="G163" s="18" t="s">
        <v>30</v>
      </c>
      <c r="H163" s="19">
        <v>1300000</v>
      </c>
      <c r="I163" s="19">
        <v>196000</v>
      </c>
      <c r="J163" s="85">
        <v>250000</v>
      </c>
      <c r="K163" s="22">
        <f t="shared" si="3"/>
        <v>2906.9767441860463</v>
      </c>
      <c r="L163" s="23">
        <f t="shared" si="5"/>
        <v>4.3877551020408165E-4</v>
      </c>
      <c r="M163" s="34">
        <v>86</v>
      </c>
      <c r="N163" s="23">
        <v>0</v>
      </c>
      <c r="O163" s="42">
        <v>3</v>
      </c>
      <c r="P163" s="25">
        <f t="shared" si="1"/>
        <v>0</v>
      </c>
      <c r="Q163" s="34">
        <v>0</v>
      </c>
      <c r="R163" s="73">
        <v>0</v>
      </c>
      <c r="S163" s="21">
        <f t="shared" si="9"/>
        <v>83333.333333333328</v>
      </c>
      <c r="T163" s="87"/>
      <c r="U163" s="67" t="s">
        <v>309</v>
      </c>
      <c r="V163" s="29"/>
      <c r="W163" s="29"/>
      <c r="X163" s="68"/>
      <c r="Y163" s="91"/>
      <c r="Z163" s="54"/>
    </row>
    <row r="164" spans="1:26" ht="15" hidden="1">
      <c r="A164" s="31">
        <v>2020</v>
      </c>
      <c r="B164" s="41">
        <v>44042</v>
      </c>
      <c r="C164" s="61" t="s">
        <v>224</v>
      </c>
      <c r="D164" s="47" t="s">
        <v>310</v>
      </c>
      <c r="E164" s="16" t="s">
        <v>22</v>
      </c>
      <c r="F164" s="33" t="s">
        <v>72</v>
      </c>
      <c r="G164" s="18" t="s">
        <v>24</v>
      </c>
      <c r="H164" s="19">
        <v>1690000</v>
      </c>
      <c r="I164" s="31">
        <v>68000</v>
      </c>
      <c r="J164" s="21">
        <v>300000</v>
      </c>
      <c r="K164" s="22">
        <f t="shared" si="3"/>
        <v>3370.7865168539324</v>
      </c>
      <c r="L164" s="23">
        <f t="shared" si="5"/>
        <v>1.3088235294117646E-3</v>
      </c>
      <c r="M164" s="34">
        <v>89</v>
      </c>
      <c r="N164" s="23">
        <f t="shared" ref="N164:N256" si="10">O164/M164</f>
        <v>2.247191011235955E-2</v>
      </c>
      <c r="O164" s="34">
        <v>2</v>
      </c>
      <c r="P164" s="25">
        <f t="shared" si="1"/>
        <v>0</v>
      </c>
      <c r="Q164" s="34">
        <v>0</v>
      </c>
      <c r="R164" s="73">
        <v>0</v>
      </c>
      <c r="S164" s="22">
        <f t="shared" si="9"/>
        <v>150000</v>
      </c>
      <c r="T164" s="87"/>
      <c r="U164" s="67" t="s">
        <v>311</v>
      </c>
      <c r="V164" s="29"/>
      <c r="W164" s="29"/>
      <c r="X164" s="68"/>
      <c r="Y164" s="54"/>
      <c r="Z164" s="54"/>
    </row>
    <row r="165" spans="1:26" ht="15" hidden="1">
      <c r="A165" s="31">
        <v>2020</v>
      </c>
      <c r="B165" s="41">
        <v>44043</v>
      </c>
      <c r="C165" s="61" t="s">
        <v>224</v>
      </c>
      <c r="D165" s="15" t="s">
        <v>163</v>
      </c>
      <c r="E165" s="16" t="s">
        <v>22</v>
      </c>
      <c r="F165" s="33" t="s">
        <v>90</v>
      </c>
      <c r="G165" s="18" t="s">
        <v>24</v>
      </c>
      <c r="H165" s="19">
        <v>842000</v>
      </c>
      <c r="I165" s="60">
        <v>125000</v>
      </c>
      <c r="J165" s="21">
        <v>80000</v>
      </c>
      <c r="K165" s="22">
        <f t="shared" si="3"/>
        <v>168.0672268907563</v>
      </c>
      <c r="L165" s="23">
        <f t="shared" si="5"/>
        <v>3.8080000000000002E-3</v>
      </c>
      <c r="M165" s="34">
        <v>476</v>
      </c>
      <c r="N165" s="23">
        <f t="shared" si="10"/>
        <v>2.7310924369747899E-2</v>
      </c>
      <c r="O165" s="34">
        <v>13</v>
      </c>
      <c r="P165" s="25">
        <f t="shared" si="1"/>
        <v>0</v>
      </c>
      <c r="Q165" s="34">
        <v>0</v>
      </c>
      <c r="R165" s="73">
        <v>0</v>
      </c>
      <c r="S165" s="22">
        <f t="shared" si="9"/>
        <v>6153.8461538461543</v>
      </c>
      <c r="T165" s="87"/>
      <c r="U165" s="67" t="s">
        <v>312</v>
      </c>
      <c r="V165" s="29"/>
      <c r="W165" s="16"/>
      <c r="X165" s="53"/>
      <c r="Y165" s="54"/>
      <c r="Z165" s="54"/>
    </row>
    <row r="166" spans="1:26" ht="15" hidden="1">
      <c r="A166" s="31">
        <v>2020</v>
      </c>
      <c r="B166" s="41">
        <v>44044</v>
      </c>
      <c r="C166" s="61" t="s">
        <v>313</v>
      </c>
      <c r="D166" s="47" t="s">
        <v>314</v>
      </c>
      <c r="E166" s="16" t="s">
        <v>22</v>
      </c>
      <c r="F166" s="37" t="s">
        <v>75</v>
      </c>
      <c r="G166" s="18" t="s">
        <v>24</v>
      </c>
      <c r="H166" s="19">
        <v>152000</v>
      </c>
      <c r="I166" s="60">
        <v>256000</v>
      </c>
      <c r="J166" s="21">
        <v>60000</v>
      </c>
      <c r="K166" s="22">
        <f t="shared" si="3"/>
        <v>54.945054945054942</v>
      </c>
      <c r="L166" s="23">
        <f t="shared" si="5"/>
        <v>4.2656250000000003E-3</v>
      </c>
      <c r="M166" s="34">
        <v>1092</v>
      </c>
      <c r="N166" s="23">
        <f t="shared" si="10"/>
        <v>5.5860805860805864E-2</v>
      </c>
      <c r="O166" s="34">
        <v>61</v>
      </c>
      <c r="P166" s="25">
        <f t="shared" si="1"/>
        <v>0.14754098360655737</v>
      </c>
      <c r="Q166" s="34">
        <v>9</v>
      </c>
      <c r="R166" s="52">
        <v>6</v>
      </c>
      <c r="S166" s="22">
        <f t="shared" si="9"/>
        <v>983.60655737704917</v>
      </c>
      <c r="T166" s="27">
        <v>7.245166666666667</v>
      </c>
      <c r="U166" s="67" t="s">
        <v>315</v>
      </c>
      <c r="V166" s="29"/>
      <c r="W166" s="16"/>
      <c r="X166" s="16"/>
      <c r="Y166" s="38"/>
      <c r="Z166" s="30"/>
    </row>
    <row r="167" spans="1:26" ht="15" hidden="1">
      <c r="A167" s="31">
        <v>2020</v>
      </c>
      <c r="B167" s="41">
        <v>44052</v>
      </c>
      <c r="C167" s="61" t="s">
        <v>313</v>
      </c>
      <c r="D167" s="47" t="s">
        <v>316</v>
      </c>
      <c r="E167" s="16" t="s">
        <v>22</v>
      </c>
      <c r="F167" s="33" t="s">
        <v>127</v>
      </c>
      <c r="G167" s="18" t="s">
        <v>128</v>
      </c>
      <c r="H167" s="19">
        <v>131000</v>
      </c>
      <c r="I167" s="19">
        <v>15620</v>
      </c>
      <c r="J167" s="21">
        <v>11000</v>
      </c>
      <c r="K167" s="22">
        <f t="shared" si="3"/>
        <v>60.773480662983424</v>
      </c>
      <c r="L167" s="23">
        <f t="shared" si="5"/>
        <v>1.1587708066581307E-2</v>
      </c>
      <c r="M167" s="34">
        <v>181</v>
      </c>
      <c r="N167" s="23">
        <f t="shared" si="10"/>
        <v>1.6574585635359115E-2</v>
      </c>
      <c r="O167" s="34">
        <v>3</v>
      </c>
      <c r="P167" s="25">
        <f t="shared" si="1"/>
        <v>0</v>
      </c>
      <c r="Q167" s="34">
        <v>0</v>
      </c>
      <c r="R167" s="73">
        <v>0</v>
      </c>
      <c r="S167" s="22">
        <f t="shared" si="9"/>
        <v>3666.6666666666665</v>
      </c>
      <c r="T167" s="87"/>
      <c r="U167" s="67" t="s">
        <v>317</v>
      </c>
      <c r="V167" s="29"/>
      <c r="W167" s="16"/>
      <c r="X167" s="53"/>
      <c r="Y167" s="54"/>
      <c r="Z167" s="54"/>
    </row>
    <row r="168" spans="1:26" ht="15" hidden="1">
      <c r="A168" s="31">
        <v>2020</v>
      </c>
      <c r="B168" s="41">
        <v>44052</v>
      </c>
      <c r="C168" s="61" t="s">
        <v>313</v>
      </c>
      <c r="D168" s="15" t="s">
        <v>89</v>
      </c>
      <c r="E168" s="16" t="s">
        <v>22</v>
      </c>
      <c r="F168" s="37" t="s">
        <v>29</v>
      </c>
      <c r="G168" s="18" t="s">
        <v>30</v>
      </c>
      <c r="H168" s="19">
        <v>400000</v>
      </c>
      <c r="I168" s="19">
        <v>249463</v>
      </c>
      <c r="J168" s="21">
        <v>55200</v>
      </c>
      <c r="K168" s="22">
        <f t="shared" si="3"/>
        <v>134.30656934306569</v>
      </c>
      <c r="L168" s="23">
        <f t="shared" si="5"/>
        <v>1.6475389135863835E-3</v>
      </c>
      <c r="M168" s="34">
        <v>411</v>
      </c>
      <c r="N168" s="23">
        <f t="shared" si="10"/>
        <v>1.2165450121654502E-2</v>
      </c>
      <c r="O168" s="34">
        <v>5</v>
      </c>
      <c r="P168" s="25">
        <f t="shared" si="1"/>
        <v>0.2</v>
      </c>
      <c r="Q168" s="34">
        <v>1</v>
      </c>
      <c r="R168" s="52">
        <v>2</v>
      </c>
      <c r="S168" s="22">
        <f t="shared" si="9"/>
        <v>11040</v>
      </c>
      <c r="T168" s="27">
        <v>0.11427536231884058</v>
      </c>
      <c r="U168" s="67" t="s">
        <v>318</v>
      </c>
      <c r="V168" s="29"/>
      <c r="W168" s="29"/>
      <c r="X168" s="16"/>
      <c r="Y168" s="38"/>
      <c r="Z168" s="30"/>
    </row>
    <row r="169" spans="1:26" ht="15" hidden="1">
      <c r="A169" s="31">
        <v>2020</v>
      </c>
      <c r="B169" s="41">
        <v>44054</v>
      </c>
      <c r="C169" s="61" t="s">
        <v>313</v>
      </c>
      <c r="D169" s="47" t="s">
        <v>319</v>
      </c>
      <c r="E169" s="16" t="s">
        <v>22</v>
      </c>
      <c r="F169" s="33" t="s">
        <v>127</v>
      </c>
      <c r="G169" s="18" t="s">
        <v>128</v>
      </c>
      <c r="H169" s="19">
        <v>92000</v>
      </c>
      <c r="I169" s="19">
        <v>42964</v>
      </c>
      <c r="J169" s="21">
        <v>15000</v>
      </c>
      <c r="K169" s="22">
        <f t="shared" si="3"/>
        <v>98.039215686274517</v>
      </c>
      <c r="L169" s="23">
        <f t="shared" si="5"/>
        <v>3.5611209384601062E-3</v>
      </c>
      <c r="M169" s="34">
        <v>153</v>
      </c>
      <c r="N169" s="23">
        <f t="shared" si="10"/>
        <v>3.2679738562091505E-2</v>
      </c>
      <c r="O169" s="34">
        <v>5</v>
      </c>
      <c r="P169" s="25">
        <f t="shared" si="1"/>
        <v>0</v>
      </c>
      <c r="Q169" s="34">
        <v>0</v>
      </c>
      <c r="R169" s="73">
        <v>0</v>
      </c>
      <c r="S169" s="22">
        <f t="shared" si="9"/>
        <v>3000</v>
      </c>
      <c r="T169" s="87"/>
      <c r="U169" s="67" t="s">
        <v>320</v>
      </c>
      <c r="V169" s="29"/>
      <c r="W169" s="16"/>
      <c r="X169" s="53"/>
      <c r="Y169" s="54"/>
      <c r="Z169" s="54"/>
    </row>
    <row r="170" spans="1:26" ht="15" hidden="1">
      <c r="A170" s="31">
        <v>2020</v>
      </c>
      <c r="B170" s="41">
        <v>44054</v>
      </c>
      <c r="C170" s="61" t="s">
        <v>313</v>
      </c>
      <c r="D170" s="47" t="s">
        <v>321</v>
      </c>
      <c r="E170" s="16" t="s">
        <v>22</v>
      </c>
      <c r="F170" s="33" t="s">
        <v>322</v>
      </c>
      <c r="G170" s="18" t="s">
        <v>128</v>
      </c>
      <c r="H170" s="19">
        <v>705000</v>
      </c>
      <c r="I170" s="19">
        <v>62579</v>
      </c>
      <c r="J170" s="21">
        <v>140000</v>
      </c>
      <c r="K170" s="22">
        <f t="shared" si="3"/>
        <v>251.79856115107913</v>
      </c>
      <c r="L170" s="23">
        <f t="shared" si="5"/>
        <v>8.8847696511609332E-3</v>
      </c>
      <c r="M170" s="34">
        <v>556</v>
      </c>
      <c r="N170" s="23">
        <f t="shared" si="10"/>
        <v>8.9928057553956831E-3</v>
      </c>
      <c r="O170" s="34">
        <v>5</v>
      </c>
      <c r="P170" s="25">
        <f t="shared" si="1"/>
        <v>0.2</v>
      </c>
      <c r="Q170" s="34">
        <v>1</v>
      </c>
      <c r="R170" s="52">
        <v>3</v>
      </c>
      <c r="S170" s="22">
        <f t="shared" si="9"/>
        <v>28000</v>
      </c>
      <c r="T170" s="27">
        <v>-0.2</v>
      </c>
      <c r="U170" s="67" t="s">
        <v>323</v>
      </c>
      <c r="V170" s="29"/>
      <c r="W170" s="29"/>
      <c r="X170" s="16"/>
      <c r="Y170" s="38"/>
      <c r="Z170" s="30"/>
    </row>
    <row r="171" spans="1:26" ht="15" hidden="1">
      <c r="A171" s="92">
        <v>2020</v>
      </c>
      <c r="B171" s="41">
        <v>44055</v>
      </c>
      <c r="C171" s="61" t="s">
        <v>313</v>
      </c>
      <c r="D171" s="47" t="s">
        <v>158</v>
      </c>
      <c r="E171" s="16" t="s">
        <v>22</v>
      </c>
      <c r="F171" s="37" t="s">
        <v>75</v>
      </c>
      <c r="G171" s="18" t="s">
        <v>24</v>
      </c>
      <c r="H171" s="19">
        <v>29300</v>
      </c>
      <c r="I171" s="19">
        <v>56445</v>
      </c>
      <c r="J171" s="21">
        <v>20000</v>
      </c>
      <c r="K171" s="22">
        <f t="shared" si="3"/>
        <v>106.38297872340425</v>
      </c>
      <c r="L171" s="23">
        <f t="shared" si="5"/>
        <v>3.3306758791744177E-3</v>
      </c>
      <c r="M171" s="34">
        <v>188</v>
      </c>
      <c r="N171" s="23">
        <f t="shared" si="10"/>
        <v>5.3191489361702128E-2</v>
      </c>
      <c r="O171" s="34">
        <v>10</v>
      </c>
      <c r="P171" s="25">
        <f t="shared" si="1"/>
        <v>0.1</v>
      </c>
      <c r="Q171" s="34">
        <v>1</v>
      </c>
      <c r="R171" s="52">
        <v>1</v>
      </c>
      <c r="S171" s="22">
        <f t="shared" si="9"/>
        <v>2000</v>
      </c>
      <c r="T171" s="27">
        <v>1.4750000000000001</v>
      </c>
      <c r="U171" s="67" t="s">
        <v>324</v>
      </c>
      <c r="V171" s="29"/>
      <c r="W171" s="29"/>
      <c r="X171" s="16"/>
      <c r="Y171" s="38"/>
      <c r="Z171" s="30"/>
    </row>
    <row r="172" spans="1:26" ht="15" hidden="1">
      <c r="A172" s="31">
        <v>2020</v>
      </c>
      <c r="B172" s="41">
        <v>44055</v>
      </c>
      <c r="C172" s="61" t="s">
        <v>313</v>
      </c>
      <c r="D172" s="47" t="s">
        <v>325</v>
      </c>
      <c r="E172" s="16" t="s">
        <v>22</v>
      </c>
      <c r="F172" s="33" t="s">
        <v>27</v>
      </c>
      <c r="G172" s="18" t="s">
        <v>24</v>
      </c>
      <c r="H172" s="19">
        <v>5750000</v>
      </c>
      <c r="I172" s="19">
        <v>313672</v>
      </c>
      <c r="J172" s="21">
        <v>132000</v>
      </c>
      <c r="K172" s="22">
        <f t="shared" si="3"/>
        <v>134.28280773143439</v>
      </c>
      <c r="L172" s="23">
        <f t="shared" si="5"/>
        <v>3.1338468208829606E-3</v>
      </c>
      <c r="M172" s="34">
        <v>983</v>
      </c>
      <c r="N172" s="23">
        <f t="shared" si="10"/>
        <v>4.4760935910478125E-2</v>
      </c>
      <c r="O172" s="34">
        <v>44</v>
      </c>
      <c r="P172" s="25">
        <f t="shared" si="1"/>
        <v>0.13636363636363635</v>
      </c>
      <c r="Q172" s="34">
        <v>6</v>
      </c>
      <c r="R172" s="52">
        <v>5</v>
      </c>
      <c r="S172" s="22">
        <f t="shared" si="9"/>
        <v>3000</v>
      </c>
      <c r="T172" s="27">
        <v>1.981060606060606</v>
      </c>
      <c r="U172" s="67" t="s">
        <v>326</v>
      </c>
      <c r="V172" s="29"/>
      <c r="W172" s="16"/>
      <c r="X172" s="16"/>
      <c r="Y172" s="38"/>
      <c r="Z172" s="30"/>
    </row>
    <row r="173" spans="1:26" ht="15" hidden="1">
      <c r="A173" s="31">
        <v>2020</v>
      </c>
      <c r="B173" s="41">
        <v>44055</v>
      </c>
      <c r="C173" s="61" t="s">
        <v>313</v>
      </c>
      <c r="D173" s="47" t="s">
        <v>327</v>
      </c>
      <c r="E173" s="16" t="s">
        <v>22</v>
      </c>
      <c r="F173" s="33" t="s">
        <v>127</v>
      </c>
      <c r="G173" s="18" t="s">
        <v>128</v>
      </c>
      <c r="H173" s="19">
        <v>1210000</v>
      </c>
      <c r="I173" s="19">
        <v>620261</v>
      </c>
      <c r="J173" s="21">
        <v>300000</v>
      </c>
      <c r="K173" s="22">
        <f t="shared" si="3"/>
        <v>367.64705882352939</v>
      </c>
      <c r="L173" s="23">
        <f t="shared" si="5"/>
        <v>1.3155752175293949E-3</v>
      </c>
      <c r="M173" s="34">
        <v>816</v>
      </c>
      <c r="N173" s="23">
        <f t="shared" si="10"/>
        <v>2.6960784313725492E-2</v>
      </c>
      <c r="O173" s="34">
        <v>22</v>
      </c>
      <c r="P173" s="25">
        <f t="shared" si="1"/>
        <v>0.27272727272727271</v>
      </c>
      <c r="Q173" s="34">
        <v>6</v>
      </c>
      <c r="R173" s="52">
        <v>6</v>
      </c>
      <c r="S173" s="22">
        <f t="shared" si="9"/>
        <v>13636.363636363636</v>
      </c>
      <c r="T173" s="27">
        <v>0.53313999999999995</v>
      </c>
      <c r="U173" s="67" t="s">
        <v>328</v>
      </c>
      <c r="V173" s="29"/>
      <c r="W173" s="29"/>
      <c r="X173" s="16"/>
      <c r="Y173" s="38"/>
      <c r="Z173" s="30"/>
    </row>
    <row r="174" spans="1:26" ht="15" hidden="1">
      <c r="A174" s="31">
        <v>2020</v>
      </c>
      <c r="B174" s="41">
        <v>44056</v>
      </c>
      <c r="C174" s="61" t="s">
        <v>313</v>
      </c>
      <c r="D174" s="47" t="s">
        <v>329</v>
      </c>
      <c r="E174" s="16" t="s">
        <v>22</v>
      </c>
      <c r="F174" s="33" t="s">
        <v>90</v>
      </c>
      <c r="G174" s="18" t="s">
        <v>24</v>
      </c>
      <c r="H174" s="19">
        <v>1400000</v>
      </c>
      <c r="I174" s="19">
        <v>283537</v>
      </c>
      <c r="J174" s="21">
        <v>77000</v>
      </c>
      <c r="K174" s="22">
        <f t="shared" si="3"/>
        <v>45.294117647058826</v>
      </c>
      <c r="L174" s="23">
        <f t="shared" si="5"/>
        <v>5.9956901568402011E-3</v>
      </c>
      <c r="M174" s="34">
        <v>1700</v>
      </c>
      <c r="N174" s="23">
        <f t="shared" si="10"/>
        <v>0.01</v>
      </c>
      <c r="O174" s="34">
        <v>17</v>
      </c>
      <c r="P174" s="25">
        <f t="shared" si="1"/>
        <v>0</v>
      </c>
      <c r="Q174" s="34">
        <v>0</v>
      </c>
      <c r="R174" s="73">
        <v>0</v>
      </c>
      <c r="S174" s="22">
        <f t="shared" si="9"/>
        <v>4529.411764705882</v>
      </c>
      <c r="T174" s="87"/>
      <c r="U174" s="67" t="s">
        <v>330</v>
      </c>
      <c r="V174" s="29"/>
      <c r="W174" s="16"/>
      <c r="X174" s="53"/>
      <c r="Y174" s="54"/>
      <c r="Z174" s="54"/>
    </row>
    <row r="175" spans="1:26" ht="15" hidden="1">
      <c r="A175" s="31">
        <v>2020</v>
      </c>
      <c r="B175" s="41">
        <v>44056</v>
      </c>
      <c r="C175" s="61" t="s">
        <v>313</v>
      </c>
      <c r="D175" s="47" t="s">
        <v>331</v>
      </c>
      <c r="E175" s="16" t="s">
        <v>22</v>
      </c>
      <c r="F175" s="33" t="s">
        <v>29</v>
      </c>
      <c r="G175" s="18" t="s">
        <v>30</v>
      </c>
      <c r="H175" s="19">
        <v>1900000</v>
      </c>
      <c r="I175" s="19">
        <v>180233</v>
      </c>
      <c r="J175" s="21">
        <v>80000</v>
      </c>
      <c r="K175" s="22">
        <f t="shared" si="3"/>
        <v>29.080334423845873</v>
      </c>
      <c r="L175" s="23">
        <f t="shared" si="5"/>
        <v>1.5263575482847203E-2</v>
      </c>
      <c r="M175" s="34">
        <v>2751</v>
      </c>
      <c r="N175" s="23">
        <f t="shared" si="10"/>
        <v>3.2351872046528535E-2</v>
      </c>
      <c r="O175" s="34">
        <v>89</v>
      </c>
      <c r="P175" s="25">
        <f t="shared" si="1"/>
        <v>0.29213483146067415</v>
      </c>
      <c r="Q175" s="34">
        <v>26</v>
      </c>
      <c r="R175" s="52">
        <v>9</v>
      </c>
      <c r="S175" s="22">
        <f t="shared" si="9"/>
        <v>898.87640449438197</v>
      </c>
      <c r="T175" s="27">
        <v>30.6291875</v>
      </c>
      <c r="U175" s="67" t="s">
        <v>332</v>
      </c>
      <c r="V175" s="29"/>
      <c r="W175" s="29"/>
      <c r="X175" s="16"/>
      <c r="Y175" s="38"/>
      <c r="Z175" s="30"/>
    </row>
    <row r="176" spans="1:26" ht="15" hidden="1">
      <c r="A176" s="31">
        <v>2020</v>
      </c>
      <c r="B176" s="41">
        <v>44056</v>
      </c>
      <c r="C176" s="61" t="s">
        <v>313</v>
      </c>
      <c r="D176" s="47" t="s">
        <v>147</v>
      </c>
      <c r="E176" s="16" t="s">
        <v>22</v>
      </c>
      <c r="F176" s="33" t="s">
        <v>75</v>
      </c>
      <c r="G176" s="18" t="s">
        <v>24</v>
      </c>
      <c r="H176" s="19">
        <v>418000</v>
      </c>
      <c r="I176" s="19">
        <v>176101</v>
      </c>
      <c r="J176" s="21">
        <v>80750</v>
      </c>
      <c r="K176" s="22">
        <f t="shared" si="3"/>
        <v>253.13479623824452</v>
      </c>
      <c r="L176" s="23">
        <f t="shared" si="5"/>
        <v>1.8114604687082981E-3</v>
      </c>
      <c r="M176" s="34">
        <v>319</v>
      </c>
      <c r="N176" s="23">
        <f t="shared" si="10"/>
        <v>5.0156739811912224E-2</v>
      </c>
      <c r="O176" s="34">
        <v>16</v>
      </c>
      <c r="P176" s="25">
        <f t="shared" si="1"/>
        <v>0.25</v>
      </c>
      <c r="Q176" s="34">
        <v>4</v>
      </c>
      <c r="R176" s="52">
        <v>3</v>
      </c>
      <c r="S176" s="22">
        <f t="shared" si="9"/>
        <v>5046.875</v>
      </c>
      <c r="T176" s="27">
        <v>1.2559752321981423</v>
      </c>
      <c r="U176" s="67" t="s">
        <v>333</v>
      </c>
      <c r="V176" s="29"/>
      <c r="W176" s="29"/>
      <c r="X176" s="16"/>
      <c r="Y176" s="38"/>
      <c r="Z176" s="30"/>
    </row>
    <row r="177" spans="1:26" ht="15" hidden="1">
      <c r="A177" s="31">
        <v>2020</v>
      </c>
      <c r="B177" s="41">
        <v>44056</v>
      </c>
      <c r="C177" s="61" t="s">
        <v>313</v>
      </c>
      <c r="D177" s="47" t="s">
        <v>334</v>
      </c>
      <c r="E177" s="16" t="s">
        <v>22</v>
      </c>
      <c r="F177" s="37" t="s">
        <v>75</v>
      </c>
      <c r="G177" s="18" t="s">
        <v>24</v>
      </c>
      <c r="H177" s="19">
        <v>380000</v>
      </c>
      <c r="I177" s="19">
        <v>131368</v>
      </c>
      <c r="J177" s="21">
        <v>95000</v>
      </c>
      <c r="K177" s="22">
        <f t="shared" si="3"/>
        <v>151.03338632750396</v>
      </c>
      <c r="L177" s="23">
        <f t="shared" si="5"/>
        <v>4.7880762438341148E-3</v>
      </c>
      <c r="M177" s="34">
        <v>629</v>
      </c>
      <c r="N177" s="23">
        <f t="shared" si="10"/>
        <v>3.9745627980922099E-2</v>
      </c>
      <c r="O177" s="34">
        <v>25</v>
      </c>
      <c r="P177" s="25">
        <f t="shared" si="1"/>
        <v>0.2</v>
      </c>
      <c r="Q177" s="34">
        <v>5</v>
      </c>
      <c r="R177" s="52">
        <v>4</v>
      </c>
      <c r="S177" s="22">
        <f t="shared" si="9"/>
        <v>3800</v>
      </c>
      <c r="T177" s="27">
        <v>1.9383263157894737</v>
      </c>
      <c r="U177" s="67" t="s">
        <v>335</v>
      </c>
      <c r="V177" s="29"/>
      <c r="W177" s="29"/>
      <c r="X177" s="16"/>
      <c r="Y177" s="38"/>
      <c r="Z177" s="30"/>
    </row>
    <row r="178" spans="1:26" ht="15" hidden="1">
      <c r="A178" s="31">
        <v>2020</v>
      </c>
      <c r="B178" s="41">
        <v>44056</v>
      </c>
      <c r="C178" s="61" t="s">
        <v>313</v>
      </c>
      <c r="D178" s="53" t="s">
        <v>118</v>
      </c>
      <c r="E178" s="16" t="s">
        <v>22</v>
      </c>
      <c r="F178" s="33" t="s">
        <v>138</v>
      </c>
      <c r="G178" s="48" t="s">
        <v>54</v>
      </c>
      <c r="H178" s="19">
        <v>415000</v>
      </c>
      <c r="I178" s="19">
        <v>379232</v>
      </c>
      <c r="J178" s="21">
        <v>95000</v>
      </c>
      <c r="K178" s="22">
        <f t="shared" si="3"/>
        <v>200.84566596194503</v>
      </c>
      <c r="L178" s="23">
        <f t="shared" si="5"/>
        <v>1.2472576153911062E-3</v>
      </c>
      <c r="M178" s="34">
        <v>473</v>
      </c>
      <c r="N178" s="23">
        <f t="shared" si="10"/>
        <v>3.8054968287526428E-2</v>
      </c>
      <c r="O178" s="34">
        <v>18</v>
      </c>
      <c r="P178" s="25">
        <f t="shared" si="1"/>
        <v>5.5555555555555552E-2</v>
      </c>
      <c r="Q178" s="34">
        <v>1</v>
      </c>
      <c r="R178" s="52">
        <v>2</v>
      </c>
      <c r="S178" s="22">
        <f t="shared" si="9"/>
        <v>5277.7777777777774</v>
      </c>
      <c r="T178" s="27">
        <v>-0.10526315789473684</v>
      </c>
      <c r="U178" s="67" t="s">
        <v>336</v>
      </c>
      <c r="V178" s="29"/>
      <c r="W178" s="29"/>
      <c r="X178" s="16"/>
      <c r="Y178" s="38"/>
      <c r="Z178" s="30"/>
    </row>
    <row r="179" spans="1:26" ht="15" hidden="1">
      <c r="A179" s="31">
        <v>2020</v>
      </c>
      <c r="B179" s="41">
        <v>44058</v>
      </c>
      <c r="C179" s="61" t="s">
        <v>313</v>
      </c>
      <c r="D179" s="47" t="s">
        <v>89</v>
      </c>
      <c r="E179" s="16" t="s">
        <v>22</v>
      </c>
      <c r="F179" s="33" t="s">
        <v>337</v>
      </c>
      <c r="G179" s="18" t="s">
        <v>128</v>
      </c>
      <c r="H179" s="19">
        <v>980000</v>
      </c>
      <c r="I179" s="19">
        <v>270862</v>
      </c>
      <c r="J179" s="21">
        <v>77000</v>
      </c>
      <c r="K179" s="22">
        <f t="shared" si="3"/>
        <v>187.34793187347933</v>
      </c>
      <c r="L179" s="23">
        <f t="shared" si="5"/>
        <v>1.5173778529287978E-3</v>
      </c>
      <c r="M179" s="34">
        <v>411</v>
      </c>
      <c r="N179" s="23">
        <f t="shared" si="10"/>
        <v>1.4598540145985401E-2</v>
      </c>
      <c r="O179" s="34">
        <v>6</v>
      </c>
      <c r="P179" s="25">
        <f t="shared" si="1"/>
        <v>0.16666666666666666</v>
      </c>
      <c r="Q179" s="34">
        <v>1</v>
      </c>
      <c r="R179" s="52">
        <v>2</v>
      </c>
      <c r="S179" s="22">
        <f t="shared" si="9"/>
        <v>12833.333333333334</v>
      </c>
      <c r="T179" s="27">
        <v>-7.1428571428571425E-2</v>
      </c>
      <c r="U179" s="67" t="s">
        <v>338</v>
      </c>
      <c r="V179" s="29"/>
      <c r="W179" s="29"/>
      <c r="X179" s="16"/>
      <c r="Y179" s="38"/>
      <c r="Z179" s="30"/>
    </row>
    <row r="180" spans="1:26" ht="15" hidden="1">
      <c r="A180" s="31">
        <v>2020</v>
      </c>
      <c r="B180" s="41">
        <v>44058</v>
      </c>
      <c r="C180" s="61" t="s">
        <v>313</v>
      </c>
      <c r="D180" s="47" t="s">
        <v>339</v>
      </c>
      <c r="E180" s="16" t="s">
        <v>22</v>
      </c>
      <c r="F180" s="33" t="s">
        <v>72</v>
      </c>
      <c r="G180" s="18" t="s">
        <v>30</v>
      </c>
      <c r="H180" s="19">
        <v>1410000</v>
      </c>
      <c r="I180" s="19">
        <v>452778</v>
      </c>
      <c r="J180" s="21">
        <v>250000</v>
      </c>
      <c r="K180" s="22">
        <f t="shared" si="3"/>
        <v>427.35042735042737</v>
      </c>
      <c r="L180" s="23">
        <f t="shared" si="5"/>
        <v>1.2920239057551382E-3</v>
      </c>
      <c r="M180" s="34">
        <v>585</v>
      </c>
      <c r="N180" s="23">
        <f t="shared" si="10"/>
        <v>4.4444444444444446E-2</v>
      </c>
      <c r="O180" s="34">
        <v>26</v>
      </c>
      <c r="P180" s="25">
        <f t="shared" si="1"/>
        <v>0</v>
      </c>
      <c r="Q180" s="34">
        <v>0</v>
      </c>
      <c r="R180" s="73">
        <v>0</v>
      </c>
      <c r="S180" s="22">
        <f t="shared" si="9"/>
        <v>9615.3846153846152</v>
      </c>
      <c r="T180" s="87"/>
      <c r="U180" s="67" t="s">
        <v>340</v>
      </c>
      <c r="V180" s="29"/>
      <c r="W180" s="29"/>
      <c r="X180" s="53"/>
      <c r="Y180" s="54"/>
      <c r="Z180" s="54"/>
    </row>
    <row r="181" spans="1:26" ht="15" hidden="1">
      <c r="A181" s="31">
        <v>2020</v>
      </c>
      <c r="B181" s="41">
        <v>44059</v>
      </c>
      <c r="C181" s="61" t="s">
        <v>313</v>
      </c>
      <c r="D181" s="15" t="s">
        <v>341</v>
      </c>
      <c r="E181" s="16" t="s">
        <v>22</v>
      </c>
      <c r="F181" s="33" t="s">
        <v>106</v>
      </c>
      <c r="G181" s="18" t="s">
        <v>50</v>
      </c>
      <c r="H181" s="19">
        <v>1200000</v>
      </c>
      <c r="I181" s="60">
        <v>84000</v>
      </c>
      <c r="J181" s="21">
        <v>290000</v>
      </c>
      <c r="K181" s="22">
        <f t="shared" si="3"/>
        <v>355.82822085889569</v>
      </c>
      <c r="L181" s="23">
        <f t="shared" si="5"/>
        <v>9.7023809523809519E-3</v>
      </c>
      <c r="M181" s="34">
        <v>815</v>
      </c>
      <c r="N181" s="23">
        <f t="shared" si="10"/>
        <v>6.6257668711656448E-2</v>
      </c>
      <c r="O181" s="34">
        <v>54</v>
      </c>
      <c r="P181" s="25">
        <f t="shared" si="1"/>
        <v>0.1111111111111111</v>
      </c>
      <c r="Q181" s="34">
        <v>6</v>
      </c>
      <c r="R181" s="52">
        <v>6</v>
      </c>
      <c r="S181" s="22">
        <f t="shared" si="9"/>
        <v>5370.3703703703704</v>
      </c>
      <c r="T181" s="27">
        <v>0.72263448275862074</v>
      </c>
      <c r="U181" s="67" t="s">
        <v>342</v>
      </c>
      <c r="V181" s="29"/>
      <c r="W181" s="29"/>
      <c r="X181" s="16"/>
      <c r="Y181" s="38"/>
      <c r="Z181" s="30"/>
    </row>
    <row r="182" spans="1:26" ht="15" hidden="1">
      <c r="A182" s="31">
        <v>2020</v>
      </c>
      <c r="B182" s="41">
        <v>44059</v>
      </c>
      <c r="C182" s="61" t="s">
        <v>313</v>
      </c>
      <c r="D182" s="47" t="s">
        <v>186</v>
      </c>
      <c r="E182" s="16" t="s">
        <v>22</v>
      </c>
      <c r="F182" s="33" t="s">
        <v>106</v>
      </c>
      <c r="G182" s="18" t="s">
        <v>50</v>
      </c>
      <c r="H182" s="19">
        <v>9830000</v>
      </c>
      <c r="I182" s="19">
        <v>1486873</v>
      </c>
      <c r="J182" s="21">
        <v>530000</v>
      </c>
      <c r="K182" s="22">
        <f t="shared" si="3"/>
        <v>265</v>
      </c>
      <c r="L182" s="23">
        <f t="shared" si="5"/>
        <v>1.3451047937517193E-3</v>
      </c>
      <c r="M182" s="34">
        <v>2000</v>
      </c>
      <c r="N182" s="23">
        <f t="shared" si="10"/>
        <v>7.0000000000000007E-2</v>
      </c>
      <c r="O182" s="34">
        <v>140</v>
      </c>
      <c r="P182" s="25">
        <f t="shared" si="1"/>
        <v>9.285714285714286E-2</v>
      </c>
      <c r="Q182" s="34">
        <v>13</v>
      </c>
      <c r="R182" s="52">
        <v>8</v>
      </c>
      <c r="S182" s="22">
        <f t="shared" si="9"/>
        <v>3785.7142857142858</v>
      </c>
      <c r="T182" s="27">
        <v>0.91097547169811321</v>
      </c>
      <c r="U182" s="67" t="s">
        <v>343</v>
      </c>
      <c r="V182" s="29"/>
      <c r="W182" s="16"/>
      <c r="X182" s="16"/>
      <c r="Y182" s="38"/>
      <c r="Z182" s="30"/>
    </row>
    <row r="183" spans="1:26" ht="15" hidden="1">
      <c r="A183" s="31">
        <v>2020</v>
      </c>
      <c r="B183" s="41">
        <v>44060</v>
      </c>
      <c r="C183" s="61" t="s">
        <v>313</v>
      </c>
      <c r="D183" s="47" t="s">
        <v>118</v>
      </c>
      <c r="E183" s="16" t="s">
        <v>22</v>
      </c>
      <c r="F183" s="33" t="s">
        <v>113</v>
      </c>
      <c r="G183" s="18" t="s">
        <v>113</v>
      </c>
      <c r="H183" s="19">
        <v>427000</v>
      </c>
      <c r="I183" s="19">
        <v>144816</v>
      </c>
      <c r="J183" s="21">
        <v>95000</v>
      </c>
      <c r="K183" s="22">
        <f t="shared" si="3"/>
        <v>184.82490272373542</v>
      </c>
      <c r="L183" s="23">
        <f t="shared" si="5"/>
        <v>3.5493315655728648E-3</v>
      </c>
      <c r="M183" s="34">
        <v>514</v>
      </c>
      <c r="N183" s="23">
        <f t="shared" si="10"/>
        <v>4.8638132295719845E-2</v>
      </c>
      <c r="O183" s="34">
        <v>25</v>
      </c>
      <c r="P183" s="25">
        <f t="shared" si="1"/>
        <v>0.28000000000000003</v>
      </c>
      <c r="Q183" s="34">
        <v>7</v>
      </c>
      <c r="R183" s="52">
        <v>7</v>
      </c>
      <c r="S183" s="22">
        <f t="shared" si="9"/>
        <v>3800</v>
      </c>
      <c r="T183" s="27">
        <v>4.2700315789473686</v>
      </c>
      <c r="U183" s="67" t="s">
        <v>344</v>
      </c>
      <c r="V183" s="29"/>
      <c r="W183" s="29"/>
      <c r="X183" s="32"/>
      <c r="Y183" s="38"/>
      <c r="Z183" s="30"/>
    </row>
    <row r="184" spans="1:26" ht="15" hidden="1">
      <c r="A184" s="31">
        <v>2020</v>
      </c>
      <c r="B184" s="41">
        <v>44061</v>
      </c>
      <c r="C184" s="61" t="s">
        <v>313</v>
      </c>
      <c r="D184" s="47" t="s">
        <v>345</v>
      </c>
      <c r="E184" s="16" t="s">
        <v>22</v>
      </c>
      <c r="F184" s="33" t="s">
        <v>271</v>
      </c>
      <c r="G184" s="18" t="s">
        <v>24</v>
      </c>
      <c r="H184" s="19">
        <v>281000</v>
      </c>
      <c r="I184" s="19">
        <v>222606</v>
      </c>
      <c r="J184" s="21">
        <v>28800</v>
      </c>
      <c r="K184" s="22">
        <f t="shared" si="3"/>
        <v>211.76470588235293</v>
      </c>
      <c r="L184" s="23">
        <f t="shared" si="5"/>
        <v>6.1094489816087617E-4</v>
      </c>
      <c r="M184" s="34">
        <v>136</v>
      </c>
      <c r="N184" s="23">
        <f t="shared" si="10"/>
        <v>5.1470588235294115E-2</v>
      </c>
      <c r="O184" s="34">
        <v>7</v>
      </c>
      <c r="P184" s="25">
        <f t="shared" si="1"/>
        <v>0</v>
      </c>
      <c r="Q184" s="34">
        <v>0</v>
      </c>
      <c r="R184" s="73">
        <v>0</v>
      </c>
      <c r="S184" s="22">
        <f t="shared" si="9"/>
        <v>4114.2857142857147</v>
      </c>
      <c r="T184" s="27">
        <v>-1</v>
      </c>
      <c r="U184" s="67" t="s">
        <v>346</v>
      </c>
      <c r="V184" s="29"/>
      <c r="W184" s="16"/>
      <c r="X184" s="16"/>
      <c r="Y184" s="30"/>
      <c r="Z184" s="30"/>
    </row>
    <row r="185" spans="1:26" ht="15" hidden="1">
      <c r="A185" s="31">
        <v>2020</v>
      </c>
      <c r="B185" s="41">
        <v>44061</v>
      </c>
      <c r="C185" s="61" t="s">
        <v>313</v>
      </c>
      <c r="D185" s="15" t="s">
        <v>163</v>
      </c>
      <c r="E185" s="16" t="s">
        <v>22</v>
      </c>
      <c r="F185" s="37" t="s">
        <v>29</v>
      </c>
      <c r="G185" s="18" t="s">
        <v>30</v>
      </c>
      <c r="H185" s="19">
        <v>1310000</v>
      </c>
      <c r="I185" s="19">
        <v>150526</v>
      </c>
      <c r="J185" s="21">
        <v>80000</v>
      </c>
      <c r="K185" s="22">
        <f t="shared" si="3"/>
        <v>96.852300242130752</v>
      </c>
      <c r="L185" s="23">
        <f t="shared" si="5"/>
        <v>5.4874240994911179E-3</v>
      </c>
      <c r="M185" s="34">
        <v>826</v>
      </c>
      <c r="N185" s="23">
        <f t="shared" si="10"/>
        <v>3.9951573849878935E-2</v>
      </c>
      <c r="O185" s="34">
        <v>33</v>
      </c>
      <c r="P185" s="25">
        <f t="shared" si="1"/>
        <v>0</v>
      </c>
      <c r="Q185" s="34">
        <v>0</v>
      </c>
      <c r="R185" s="73">
        <v>0</v>
      </c>
      <c r="S185" s="22">
        <f t="shared" si="9"/>
        <v>2424.242424242424</v>
      </c>
      <c r="T185" s="27">
        <v>-1</v>
      </c>
      <c r="U185" s="67" t="s">
        <v>347</v>
      </c>
      <c r="V185" s="29"/>
      <c r="W185" s="29"/>
      <c r="X185" s="16"/>
      <c r="Y185" s="30"/>
      <c r="Z185" s="30"/>
    </row>
    <row r="186" spans="1:26" ht="15" hidden="1">
      <c r="A186" s="31">
        <v>2020</v>
      </c>
      <c r="B186" s="41">
        <v>44062</v>
      </c>
      <c r="C186" s="61" t="s">
        <v>313</v>
      </c>
      <c r="D186" s="47" t="s">
        <v>348</v>
      </c>
      <c r="E186" s="16" t="s">
        <v>22</v>
      </c>
      <c r="F186" s="33" t="s">
        <v>90</v>
      </c>
      <c r="G186" s="18" t="s">
        <v>24</v>
      </c>
      <c r="H186" s="19">
        <v>419000</v>
      </c>
      <c r="I186" s="19">
        <v>24541</v>
      </c>
      <c r="J186" s="21">
        <v>10638</v>
      </c>
      <c r="K186" s="22">
        <f t="shared" si="3"/>
        <v>265.95</v>
      </c>
      <c r="L186" s="23">
        <f t="shared" si="5"/>
        <v>1.6299254309115358E-3</v>
      </c>
      <c r="M186" s="34">
        <v>40</v>
      </c>
      <c r="N186" s="23">
        <f t="shared" si="10"/>
        <v>0.125</v>
      </c>
      <c r="O186" s="34">
        <v>5</v>
      </c>
      <c r="P186" s="25">
        <f t="shared" si="1"/>
        <v>0</v>
      </c>
      <c r="Q186" s="34">
        <v>0</v>
      </c>
      <c r="R186" s="73">
        <v>0</v>
      </c>
      <c r="S186" s="22">
        <f t="shared" si="9"/>
        <v>2127.6</v>
      </c>
      <c r="T186" s="27">
        <v>-1</v>
      </c>
      <c r="U186" s="67" t="s">
        <v>349</v>
      </c>
      <c r="V186" s="29"/>
      <c r="W186" s="16"/>
      <c r="X186" s="16"/>
      <c r="Y186" s="30"/>
      <c r="Z186" s="30"/>
    </row>
    <row r="187" spans="1:26" ht="15" hidden="1">
      <c r="A187" s="31">
        <v>2020</v>
      </c>
      <c r="B187" s="41">
        <v>44063</v>
      </c>
      <c r="C187" s="61" t="s">
        <v>313</v>
      </c>
      <c r="D187" s="15" t="s">
        <v>100</v>
      </c>
      <c r="E187" s="16" t="s">
        <v>22</v>
      </c>
      <c r="F187" s="33" t="s">
        <v>176</v>
      </c>
      <c r="G187" s="18" t="s">
        <v>24</v>
      </c>
      <c r="H187" s="19">
        <v>170000</v>
      </c>
      <c r="I187" s="19">
        <v>21132</v>
      </c>
      <c r="J187" s="75">
        <v>81000</v>
      </c>
      <c r="K187" s="22">
        <f t="shared" si="3"/>
        <v>240.35608308605342</v>
      </c>
      <c r="L187" s="23">
        <f t="shared" si="5"/>
        <v>1.5947378383494228E-2</v>
      </c>
      <c r="M187" s="34">
        <v>337</v>
      </c>
      <c r="N187" s="23">
        <f t="shared" si="10"/>
        <v>3.857566765578635E-2</v>
      </c>
      <c r="O187" s="34">
        <v>13</v>
      </c>
      <c r="P187" s="25">
        <f t="shared" si="1"/>
        <v>0.15384615384615385</v>
      </c>
      <c r="Q187" s="34">
        <v>2</v>
      </c>
      <c r="R187" s="93">
        <v>0</v>
      </c>
      <c r="S187" s="22">
        <f t="shared" si="9"/>
        <v>6230.7692307692305</v>
      </c>
      <c r="T187" s="27">
        <v>-1</v>
      </c>
      <c r="U187" s="67" t="s">
        <v>350</v>
      </c>
      <c r="V187" s="29"/>
      <c r="W187" s="29"/>
      <c r="X187" s="16"/>
      <c r="Y187" s="30"/>
      <c r="Z187" s="30"/>
    </row>
    <row r="188" spans="1:26" ht="15" hidden="1">
      <c r="A188" s="31">
        <v>2020</v>
      </c>
      <c r="B188" s="41">
        <v>44063</v>
      </c>
      <c r="C188" s="61" t="s">
        <v>313</v>
      </c>
      <c r="D188" s="15" t="s">
        <v>351</v>
      </c>
      <c r="E188" s="16" t="s">
        <v>22</v>
      </c>
      <c r="F188" s="33" t="s">
        <v>113</v>
      </c>
      <c r="G188" s="18" t="s">
        <v>113</v>
      </c>
      <c r="H188" s="19">
        <v>842000</v>
      </c>
      <c r="I188" s="19">
        <v>165618</v>
      </c>
      <c r="J188" s="21">
        <v>159000</v>
      </c>
      <c r="K188" s="22">
        <f t="shared" si="3"/>
        <v>609.19540229885058</v>
      </c>
      <c r="L188" s="23">
        <f t="shared" si="5"/>
        <v>1.5759156613411585E-3</v>
      </c>
      <c r="M188" s="34">
        <v>261</v>
      </c>
      <c r="N188" s="23">
        <f t="shared" si="10"/>
        <v>1.1494252873563218E-2</v>
      </c>
      <c r="O188" s="34">
        <v>3</v>
      </c>
      <c r="P188" s="25">
        <f t="shared" si="1"/>
        <v>0.33333333333333331</v>
      </c>
      <c r="Q188" s="34">
        <v>1</v>
      </c>
      <c r="R188" s="52">
        <v>1</v>
      </c>
      <c r="S188" s="22">
        <f t="shared" si="9"/>
        <v>53000</v>
      </c>
      <c r="T188" s="27">
        <v>-0.76446540880503144</v>
      </c>
      <c r="U188" s="67" t="s">
        <v>352</v>
      </c>
      <c r="V188" s="29"/>
      <c r="W188" s="16"/>
      <c r="X188" s="16"/>
      <c r="Y188" s="30"/>
      <c r="Z188" s="30"/>
    </row>
    <row r="189" spans="1:26" ht="15" hidden="1">
      <c r="A189" s="31">
        <v>2020</v>
      </c>
      <c r="B189" s="41">
        <v>44064</v>
      </c>
      <c r="C189" s="61" t="s">
        <v>313</v>
      </c>
      <c r="D189" s="47" t="s">
        <v>353</v>
      </c>
      <c r="E189" s="16" t="s">
        <v>22</v>
      </c>
      <c r="F189" s="33" t="s">
        <v>354</v>
      </c>
      <c r="G189" s="18" t="s">
        <v>24</v>
      </c>
      <c r="H189" s="19">
        <v>282000</v>
      </c>
      <c r="I189" s="19">
        <v>314030</v>
      </c>
      <c r="J189" s="21">
        <v>150000</v>
      </c>
      <c r="K189" s="22">
        <f t="shared" si="3"/>
        <v>238.4737678855326</v>
      </c>
      <c r="L189" s="23">
        <f t="shared" si="5"/>
        <v>2.0029933445849125E-3</v>
      </c>
      <c r="M189" s="34">
        <v>629</v>
      </c>
      <c r="N189" s="23">
        <f t="shared" si="10"/>
        <v>2.066772655007949E-2</v>
      </c>
      <c r="O189" s="34">
        <v>13</v>
      </c>
      <c r="P189" s="25">
        <f t="shared" si="1"/>
        <v>0</v>
      </c>
      <c r="Q189" s="34">
        <v>0</v>
      </c>
      <c r="R189" s="73">
        <v>0</v>
      </c>
      <c r="S189" s="22">
        <f t="shared" si="9"/>
        <v>11538.461538461539</v>
      </c>
      <c r="T189" s="87"/>
      <c r="U189" s="67" t="s">
        <v>355</v>
      </c>
      <c r="V189" s="29"/>
      <c r="W189" s="16"/>
      <c r="X189" s="53"/>
      <c r="Y189" s="54"/>
      <c r="Z189" s="54"/>
    </row>
    <row r="190" spans="1:26" ht="15" hidden="1">
      <c r="A190" s="31">
        <v>2020</v>
      </c>
      <c r="B190" s="41">
        <v>44065</v>
      </c>
      <c r="C190" s="61" t="s">
        <v>313</v>
      </c>
      <c r="D190" s="47" t="s">
        <v>356</v>
      </c>
      <c r="E190" s="16" t="s">
        <v>22</v>
      </c>
      <c r="F190" s="33" t="s">
        <v>271</v>
      </c>
      <c r="G190" s="18" t="s">
        <v>24</v>
      </c>
      <c r="H190" s="19">
        <v>175000</v>
      </c>
      <c r="I190" s="19">
        <v>128558</v>
      </c>
      <c r="J190" s="21">
        <v>60000</v>
      </c>
      <c r="K190" s="22">
        <f t="shared" si="3"/>
        <v>131.00436681222706</v>
      </c>
      <c r="L190" s="23">
        <f t="shared" si="5"/>
        <v>3.5625943154062758E-3</v>
      </c>
      <c r="M190" s="34">
        <v>458</v>
      </c>
      <c r="N190" s="23">
        <f t="shared" si="10"/>
        <v>3.2751091703056769E-2</v>
      </c>
      <c r="O190" s="34">
        <v>15</v>
      </c>
      <c r="P190" s="25">
        <f t="shared" si="1"/>
        <v>0.26666666666666666</v>
      </c>
      <c r="Q190" s="34">
        <v>4</v>
      </c>
      <c r="R190" s="52">
        <v>5</v>
      </c>
      <c r="S190" s="22">
        <f t="shared" si="9"/>
        <v>4000</v>
      </c>
      <c r="T190" s="27">
        <v>4.8499999999999996</v>
      </c>
      <c r="U190" s="67" t="s">
        <v>357</v>
      </c>
      <c r="V190" s="29"/>
      <c r="W190" s="16"/>
      <c r="X190" s="32"/>
      <c r="Y190" s="38"/>
      <c r="Z190" s="30"/>
    </row>
    <row r="191" spans="1:26" ht="15" hidden="1">
      <c r="A191" s="31">
        <v>2020</v>
      </c>
      <c r="B191" s="41">
        <v>44065</v>
      </c>
      <c r="C191" s="61" t="s">
        <v>313</v>
      </c>
      <c r="D191" s="47">
        <v>808</v>
      </c>
      <c r="E191" s="16" t="s">
        <v>22</v>
      </c>
      <c r="F191" s="33" t="s">
        <v>72</v>
      </c>
      <c r="G191" s="18" t="s">
        <v>30</v>
      </c>
      <c r="H191" s="19">
        <v>2320000</v>
      </c>
      <c r="I191" s="60">
        <v>548200</v>
      </c>
      <c r="J191" s="21">
        <v>307400</v>
      </c>
      <c r="K191" s="22">
        <f t="shared" si="3"/>
        <v>186.86930091185411</v>
      </c>
      <c r="L191" s="23">
        <f t="shared" si="5"/>
        <v>3.0007296607077708E-3</v>
      </c>
      <c r="M191" s="34">
        <v>1645</v>
      </c>
      <c r="N191" s="23">
        <f t="shared" si="10"/>
        <v>2.9787234042553193E-2</v>
      </c>
      <c r="O191" s="34">
        <v>49</v>
      </c>
      <c r="P191" s="25">
        <f t="shared" si="1"/>
        <v>4.0816326530612242E-2</v>
      </c>
      <c r="Q191" s="34">
        <v>2</v>
      </c>
      <c r="R191" s="52">
        <v>4</v>
      </c>
      <c r="S191" s="22">
        <f t="shared" si="9"/>
        <v>6273.4693877551017</v>
      </c>
      <c r="T191" s="27">
        <v>-0.32925178919973974</v>
      </c>
      <c r="U191" s="67" t="s">
        <v>358</v>
      </c>
      <c r="V191" s="29"/>
      <c r="W191" s="29"/>
      <c r="X191" s="16"/>
      <c r="Y191" s="38"/>
      <c r="Z191" s="30"/>
    </row>
    <row r="192" spans="1:26" ht="15" hidden="1">
      <c r="A192" s="31">
        <v>2020</v>
      </c>
      <c r="B192" s="41">
        <v>44065</v>
      </c>
      <c r="C192" s="61" t="s">
        <v>313</v>
      </c>
      <c r="D192" s="47" t="s">
        <v>359</v>
      </c>
      <c r="E192" s="16" t="s">
        <v>22</v>
      </c>
      <c r="F192" s="33" t="s">
        <v>106</v>
      </c>
      <c r="G192" s="18" t="s">
        <v>50</v>
      </c>
      <c r="H192" s="19">
        <v>1600000</v>
      </c>
      <c r="I192" s="19">
        <v>1512913</v>
      </c>
      <c r="J192" s="21">
        <v>400000</v>
      </c>
      <c r="K192" s="22">
        <f t="shared" si="3"/>
        <v>367.98528058877645</v>
      </c>
      <c r="L192" s="23">
        <f t="shared" si="5"/>
        <v>7.1848149893615821E-4</v>
      </c>
      <c r="M192" s="34">
        <v>1087</v>
      </c>
      <c r="N192" s="23">
        <f t="shared" si="10"/>
        <v>0.10763569457221711</v>
      </c>
      <c r="O192" s="34">
        <v>117</v>
      </c>
      <c r="P192" s="25">
        <f t="shared" si="1"/>
        <v>3.4188034188034191E-2</v>
      </c>
      <c r="Q192" s="34">
        <v>4</v>
      </c>
      <c r="R192" s="52">
        <v>4</v>
      </c>
      <c r="S192" s="22">
        <f t="shared" si="9"/>
        <v>3418.8034188034189</v>
      </c>
      <c r="T192" s="27">
        <v>-0.26985500000000001</v>
      </c>
      <c r="U192" s="67" t="s">
        <v>360</v>
      </c>
      <c r="V192" s="29"/>
      <c r="W192" s="16"/>
      <c r="X192" s="16"/>
      <c r="Y192" s="38"/>
      <c r="Z192" s="30"/>
    </row>
    <row r="193" spans="1:26" ht="15" hidden="1">
      <c r="A193" s="31">
        <v>2020</v>
      </c>
      <c r="B193" s="41">
        <v>44065</v>
      </c>
      <c r="C193" s="61" t="s">
        <v>313</v>
      </c>
      <c r="D193" s="47" t="s">
        <v>361</v>
      </c>
      <c r="E193" s="16" t="s">
        <v>22</v>
      </c>
      <c r="F193" s="33" t="s">
        <v>113</v>
      </c>
      <c r="G193" s="18" t="s">
        <v>113</v>
      </c>
      <c r="H193" s="19">
        <v>3800000</v>
      </c>
      <c r="I193" s="60">
        <v>1049934</v>
      </c>
      <c r="J193" s="21">
        <v>650000</v>
      </c>
      <c r="K193" s="22">
        <f t="shared" si="3"/>
        <v>409.8360655737705</v>
      </c>
      <c r="L193" s="23">
        <f t="shared" si="5"/>
        <v>1.5105711406621749E-3</v>
      </c>
      <c r="M193" s="34">
        <v>1586</v>
      </c>
      <c r="N193" s="23">
        <f t="shared" si="10"/>
        <v>1.3871374527112233E-2</v>
      </c>
      <c r="O193" s="34">
        <v>22</v>
      </c>
      <c r="P193" s="25">
        <f t="shared" si="1"/>
        <v>0.13636363636363635</v>
      </c>
      <c r="Q193" s="34">
        <v>3</v>
      </c>
      <c r="R193" s="52">
        <v>3</v>
      </c>
      <c r="S193" s="22">
        <f t="shared" si="9"/>
        <v>29545.454545454544</v>
      </c>
      <c r="T193" s="27">
        <v>-0.72205692307692304</v>
      </c>
      <c r="U193" s="67" t="s">
        <v>362</v>
      </c>
      <c r="V193" s="29"/>
      <c r="W193" s="29"/>
      <c r="X193" s="16"/>
      <c r="Y193" s="30"/>
      <c r="Z193" s="30"/>
    </row>
    <row r="194" spans="1:26" ht="15" hidden="1">
      <c r="A194" s="31">
        <v>2020</v>
      </c>
      <c r="B194" s="41">
        <v>44066</v>
      </c>
      <c r="C194" s="61" t="s">
        <v>313</v>
      </c>
      <c r="D194" s="47" t="s">
        <v>314</v>
      </c>
      <c r="E194" s="16" t="s">
        <v>22</v>
      </c>
      <c r="F194" s="33" t="s">
        <v>27</v>
      </c>
      <c r="G194" s="18" t="s">
        <v>24</v>
      </c>
      <c r="H194" s="19">
        <v>152000</v>
      </c>
      <c r="I194" s="19">
        <v>226000</v>
      </c>
      <c r="J194" s="21">
        <v>60000</v>
      </c>
      <c r="K194" s="22">
        <f t="shared" si="3"/>
        <v>96.30818619582665</v>
      </c>
      <c r="L194" s="23">
        <f t="shared" si="5"/>
        <v>2.7566371681415928E-3</v>
      </c>
      <c r="M194" s="34">
        <v>623</v>
      </c>
      <c r="N194" s="23">
        <f t="shared" si="10"/>
        <v>2.7287319422150885E-2</v>
      </c>
      <c r="O194" s="34">
        <v>17</v>
      </c>
      <c r="P194" s="25">
        <f t="shared" si="1"/>
        <v>0.17647058823529413</v>
      </c>
      <c r="Q194" s="34">
        <v>3</v>
      </c>
      <c r="R194" s="52">
        <v>3</v>
      </c>
      <c r="S194" s="22">
        <f t="shared" si="9"/>
        <v>3529.4117647058824</v>
      </c>
      <c r="T194" s="27">
        <v>1.2368833333333333</v>
      </c>
      <c r="U194" s="67" t="s">
        <v>363</v>
      </c>
      <c r="V194" s="29"/>
      <c r="W194" s="29"/>
      <c r="X194" s="16"/>
      <c r="Y194" s="38"/>
      <c r="Z194" s="30"/>
    </row>
    <row r="195" spans="1:26" ht="15" hidden="1">
      <c r="A195" s="31">
        <v>2020</v>
      </c>
      <c r="B195" s="41">
        <v>44066</v>
      </c>
      <c r="C195" s="61" t="s">
        <v>313</v>
      </c>
      <c r="D195" s="53" t="s">
        <v>170</v>
      </c>
      <c r="E195" s="16" t="s">
        <v>22</v>
      </c>
      <c r="F195" s="33" t="s">
        <v>106</v>
      </c>
      <c r="G195" s="18" t="s">
        <v>50</v>
      </c>
      <c r="H195" s="19">
        <v>1740000</v>
      </c>
      <c r="I195" s="19">
        <v>584000</v>
      </c>
      <c r="J195" s="21">
        <v>380000</v>
      </c>
      <c r="K195" s="22">
        <f t="shared" si="3"/>
        <v>413.04347826086956</v>
      </c>
      <c r="L195" s="23">
        <f t="shared" si="5"/>
        <v>1.5753424657534247E-3</v>
      </c>
      <c r="M195" s="34">
        <v>920</v>
      </c>
      <c r="N195" s="23">
        <f t="shared" si="10"/>
        <v>5.7608695652173914E-2</v>
      </c>
      <c r="O195" s="34">
        <v>53</v>
      </c>
      <c r="P195" s="25">
        <f t="shared" si="1"/>
        <v>0.11320754716981132</v>
      </c>
      <c r="Q195" s="34">
        <v>6</v>
      </c>
      <c r="R195" s="52">
        <v>6</v>
      </c>
      <c r="S195" s="22">
        <f t="shared" si="9"/>
        <v>7169.8113207547167</v>
      </c>
      <c r="T195" s="27">
        <v>0.20396315789473685</v>
      </c>
      <c r="U195" s="67" t="s">
        <v>364</v>
      </c>
      <c r="V195" s="29"/>
      <c r="W195" s="16"/>
      <c r="X195" s="16"/>
      <c r="Y195" s="38"/>
      <c r="Z195" s="30"/>
    </row>
    <row r="196" spans="1:26" ht="15" hidden="1">
      <c r="A196" s="31">
        <v>2020</v>
      </c>
      <c r="B196" s="41">
        <v>44068</v>
      </c>
      <c r="C196" s="61" t="s">
        <v>313</v>
      </c>
      <c r="D196" s="15" t="s">
        <v>163</v>
      </c>
      <c r="E196" s="16" t="s">
        <v>22</v>
      </c>
      <c r="F196" s="33" t="s">
        <v>90</v>
      </c>
      <c r="G196" s="18" t="s">
        <v>24</v>
      </c>
      <c r="H196" s="19">
        <v>1310000</v>
      </c>
      <c r="I196" s="19">
        <v>199000</v>
      </c>
      <c r="J196" s="21">
        <v>80000</v>
      </c>
      <c r="K196" s="22">
        <f t="shared" si="3"/>
        <v>151.22873345935727</v>
      </c>
      <c r="L196" s="23">
        <f t="shared" si="5"/>
        <v>2.6582914572864324E-3</v>
      </c>
      <c r="M196" s="34">
        <v>529</v>
      </c>
      <c r="N196" s="23">
        <f t="shared" si="10"/>
        <v>3.0245746691871456E-2</v>
      </c>
      <c r="O196" s="34">
        <v>16</v>
      </c>
      <c r="P196" s="25">
        <f t="shared" si="1"/>
        <v>0</v>
      </c>
      <c r="Q196" s="34">
        <v>0</v>
      </c>
      <c r="R196" s="52">
        <v>0</v>
      </c>
      <c r="S196" s="22">
        <f t="shared" si="9"/>
        <v>5000</v>
      </c>
      <c r="T196" s="27">
        <v>-1</v>
      </c>
      <c r="U196" s="67" t="s">
        <v>365</v>
      </c>
      <c r="V196" s="29"/>
      <c r="W196" s="29"/>
      <c r="X196" s="16"/>
      <c r="Y196" s="30"/>
      <c r="Z196" s="30"/>
    </row>
    <row r="197" spans="1:26" ht="15" hidden="1">
      <c r="A197" s="31">
        <v>2020</v>
      </c>
      <c r="B197" s="41">
        <v>44068</v>
      </c>
      <c r="C197" s="61" t="s">
        <v>313</v>
      </c>
      <c r="D197" s="47" t="s">
        <v>366</v>
      </c>
      <c r="E197" s="16" t="s">
        <v>22</v>
      </c>
      <c r="F197" s="33" t="s">
        <v>27</v>
      </c>
      <c r="G197" s="18" t="s">
        <v>24</v>
      </c>
      <c r="H197" s="19">
        <v>2370000</v>
      </c>
      <c r="I197" s="19">
        <v>1131253</v>
      </c>
      <c r="J197" s="21">
        <v>350000</v>
      </c>
      <c r="K197" s="22">
        <f t="shared" si="3"/>
        <v>91.098386257157728</v>
      </c>
      <c r="L197" s="23">
        <f t="shared" si="5"/>
        <v>3.396234087335017E-3</v>
      </c>
      <c r="M197" s="34">
        <v>3842</v>
      </c>
      <c r="N197" s="23">
        <f t="shared" si="10"/>
        <v>4.0864133263925038E-2</v>
      </c>
      <c r="O197" s="34">
        <v>157</v>
      </c>
      <c r="P197" s="25">
        <f t="shared" si="1"/>
        <v>0.15923566878980891</v>
      </c>
      <c r="Q197" s="34">
        <v>25</v>
      </c>
      <c r="R197" s="52">
        <v>8</v>
      </c>
      <c r="S197" s="22">
        <f t="shared" si="9"/>
        <v>2229.2993630573246</v>
      </c>
      <c r="T197" s="27">
        <v>2.7879314285714285</v>
      </c>
      <c r="U197" s="67" t="s">
        <v>367</v>
      </c>
      <c r="V197" s="29"/>
      <c r="W197" s="29"/>
      <c r="X197" s="16"/>
      <c r="Y197" s="38"/>
      <c r="Z197" s="30"/>
    </row>
    <row r="198" spans="1:26" ht="15" hidden="1">
      <c r="A198" s="31">
        <v>2020</v>
      </c>
      <c r="B198" s="41">
        <v>44068</v>
      </c>
      <c r="C198" s="61" t="s">
        <v>313</v>
      </c>
      <c r="D198" s="47" t="s">
        <v>368</v>
      </c>
      <c r="E198" s="16" t="s">
        <v>22</v>
      </c>
      <c r="F198" s="33" t="s">
        <v>72</v>
      </c>
      <c r="G198" s="18" t="s">
        <v>30</v>
      </c>
      <c r="H198" s="19">
        <v>2230000</v>
      </c>
      <c r="I198" s="19">
        <v>10000000</v>
      </c>
      <c r="J198" s="21">
        <v>860000</v>
      </c>
      <c r="K198" s="22">
        <f t="shared" si="3"/>
        <v>145.63928873835732</v>
      </c>
      <c r="L198" s="23">
        <f t="shared" si="5"/>
        <v>5.9049999999999999E-4</v>
      </c>
      <c r="M198" s="34">
        <v>5905</v>
      </c>
      <c r="N198" s="23">
        <f t="shared" si="10"/>
        <v>3.6071126164267567E-2</v>
      </c>
      <c r="O198" s="34">
        <v>213</v>
      </c>
      <c r="P198" s="25">
        <f t="shared" si="1"/>
        <v>6.1032863849765258E-2</v>
      </c>
      <c r="Q198" s="34">
        <v>13</v>
      </c>
      <c r="R198" s="52">
        <v>8</v>
      </c>
      <c r="S198" s="22">
        <f t="shared" si="9"/>
        <v>4037.5586854460093</v>
      </c>
      <c r="T198" s="27">
        <v>0.53202674418604656</v>
      </c>
      <c r="U198" s="67" t="s">
        <v>369</v>
      </c>
      <c r="V198" s="29"/>
      <c r="W198" s="29"/>
      <c r="X198" s="16"/>
      <c r="Y198" s="38"/>
      <c r="Z198" s="30"/>
    </row>
    <row r="199" spans="1:26" ht="15" hidden="1">
      <c r="A199" s="31">
        <v>2020</v>
      </c>
      <c r="B199" s="41">
        <v>44069</v>
      </c>
      <c r="C199" s="61" t="s">
        <v>313</v>
      </c>
      <c r="D199" s="47" t="s">
        <v>370</v>
      </c>
      <c r="E199" s="16" t="s">
        <v>22</v>
      </c>
      <c r="F199" s="33" t="s">
        <v>371</v>
      </c>
      <c r="G199" s="18" t="s">
        <v>128</v>
      </c>
      <c r="H199" s="19">
        <v>23000</v>
      </c>
      <c r="I199" s="19">
        <v>5000</v>
      </c>
      <c r="J199" s="21">
        <v>10000</v>
      </c>
      <c r="K199" s="22">
        <f t="shared" si="3"/>
        <v>58.823529411764703</v>
      </c>
      <c r="L199" s="23">
        <f t="shared" si="5"/>
        <v>3.4000000000000002E-2</v>
      </c>
      <c r="M199" s="34">
        <v>170</v>
      </c>
      <c r="N199" s="23">
        <f t="shared" si="10"/>
        <v>1.1764705882352941E-2</v>
      </c>
      <c r="O199" s="34">
        <v>2</v>
      </c>
      <c r="P199" s="25">
        <f t="shared" si="1"/>
        <v>0.5</v>
      </c>
      <c r="Q199" s="34">
        <v>1</v>
      </c>
      <c r="R199" s="52">
        <v>2</v>
      </c>
      <c r="S199" s="22">
        <f t="shared" si="9"/>
        <v>5000</v>
      </c>
      <c r="T199" s="27">
        <v>7.4</v>
      </c>
      <c r="U199" s="67" t="s">
        <v>372</v>
      </c>
      <c r="V199" s="29"/>
      <c r="W199" s="29"/>
      <c r="X199" s="16"/>
      <c r="Y199" s="38"/>
      <c r="Z199" s="30"/>
    </row>
    <row r="200" spans="1:26" ht="15" hidden="1">
      <c r="A200" s="31">
        <v>2020</v>
      </c>
      <c r="B200" s="41">
        <v>44069</v>
      </c>
      <c r="C200" s="61" t="s">
        <v>313</v>
      </c>
      <c r="D200" s="47" t="s">
        <v>373</v>
      </c>
      <c r="E200" s="16" t="s">
        <v>22</v>
      </c>
      <c r="F200" s="37" t="s">
        <v>95</v>
      </c>
      <c r="G200" s="18" t="s">
        <v>24</v>
      </c>
      <c r="H200" s="19">
        <v>5750000</v>
      </c>
      <c r="I200" s="19">
        <v>300000</v>
      </c>
      <c r="J200" s="21">
        <v>132000</v>
      </c>
      <c r="K200" s="22">
        <f t="shared" si="3"/>
        <v>209.85691573926869</v>
      </c>
      <c r="L200" s="23">
        <f t="shared" si="5"/>
        <v>2.0966666666666668E-3</v>
      </c>
      <c r="M200" s="34">
        <v>629</v>
      </c>
      <c r="N200" s="23">
        <f t="shared" si="10"/>
        <v>1.4308426073131956E-2</v>
      </c>
      <c r="O200" s="34">
        <v>9</v>
      </c>
      <c r="P200" s="25">
        <f t="shared" si="1"/>
        <v>0.22222222222222221</v>
      </c>
      <c r="Q200" s="34">
        <v>2</v>
      </c>
      <c r="R200" s="52">
        <v>3</v>
      </c>
      <c r="S200" s="22">
        <f t="shared" si="9"/>
        <v>14666.666666666666</v>
      </c>
      <c r="T200" s="27">
        <v>0.10984848484848485</v>
      </c>
      <c r="U200" s="67" t="s">
        <v>374</v>
      </c>
      <c r="V200" s="29"/>
      <c r="W200" s="16"/>
      <c r="X200" s="16"/>
      <c r="Y200" s="38"/>
      <c r="Z200" s="30"/>
    </row>
    <row r="201" spans="1:26" ht="15" hidden="1">
      <c r="A201" s="31">
        <v>2020</v>
      </c>
      <c r="B201" s="41">
        <v>44069</v>
      </c>
      <c r="C201" s="61" t="s">
        <v>313</v>
      </c>
      <c r="D201" s="53" t="s">
        <v>375</v>
      </c>
      <c r="E201" s="16" t="s">
        <v>22</v>
      </c>
      <c r="F201" s="33" t="s">
        <v>27</v>
      </c>
      <c r="G201" s="18" t="s">
        <v>24</v>
      </c>
      <c r="H201" s="19">
        <v>998888</v>
      </c>
      <c r="I201" s="19">
        <v>285000</v>
      </c>
      <c r="J201" s="21">
        <v>225806</v>
      </c>
      <c r="K201" s="22">
        <f t="shared" si="3"/>
        <v>137.77059182428309</v>
      </c>
      <c r="L201" s="23">
        <f t="shared" si="5"/>
        <v>5.7508771929824561E-3</v>
      </c>
      <c r="M201" s="34">
        <v>1639</v>
      </c>
      <c r="N201" s="23">
        <f t="shared" si="10"/>
        <v>7.1384990848078103E-2</v>
      </c>
      <c r="O201" s="34">
        <v>117</v>
      </c>
      <c r="P201" s="25">
        <f t="shared" si="1"/>
        <v>0.13675213675213677</v>
      </c>
      <c r="Q201" s="34">
        <v>16</v>
      </c>
      <c r="R201" s="52">
        <v>7</v>
      </c>
      <c r="S201" s="22">
        <f t="shared" si="9"/>
        <v>1929.965811965812</v>
      </c>
      <c r="T201" s="27">
        <v>3.0045924377563042</v>
      </c>
      <c r="U201" s="67" t="s">
        <v>376</v>
      </c>
      <c r="V201" s="29"/>
      <c r="W201" s="29"/>
      <c r="X201" s="16"/>
      <c r="Y201" s="38"/>
      <c r="Z201" s="30"/>
    </row>
    <row r="202" spans="1:26" ht="15" hidden="1">
      <c r="A202" s="31">
        <v>2020</v>
      </c>
      <c r="B202" s="41">
        <v>44070</v>
      </c>
      <c r="C202" s="61" t="s">
        <v>313</v>
      </c>
      <c r="D202" s="47" t="s">
        <v>377</v>
      </c>
      <c r="E202" s="16" t="s">
        <v>22</v>
      </c>
      <c r="F202" s="33" t="s">
        <v>354</v>
      </c>
      <c r="G202" s="18" t="s">
        <v>24</v>
      </c>
      <c r="H202" s="19">
        <v>1320000</v>
      </c>
      <c r="I202" s="19">
        <v>205000</v>
      </c>
      <c r="J202" s="21">
        <v>35000</v>
      </c>
      <c r="K202" s="22">
        <f t="shared" si="3"/>
        <v>111.82108626198082</v>
      </c>
      <c r="L202" s="23">
        <f t="shared" si="5"/>
        <v>1.5268292682926829E-3</v>
      </c>
      <c r="M202" s="34">
        <v>313</v>
      </c>
      <c r="N202" s="23">
        <f t="shared" si="10"/>
        <v>6.070287539936102E-2</v>
      </c>
      <c r="O202" s="34">
        <v>19</v>
      </c>
      <c r="P202" s="25">
        <f t="shared" si="1"/>
        <v>0</v>
      </c>
      <c r="Q202" s="34">
        <v>0</v>
      </c>
      <c r="R202" s="73">
        <v>0</v>
      </c>
      <c r="S202" s="22">
        <f t="shared" si="9"/>
        <v>1842.1052631578948</v>
      </c>
      <c r="T202" s="27">
        <v>-1</v>
      </c>
      <c r="U202" s="67" t="s">
        <v>378</v>
      </c>
      <c r="V202" s="29"/>
      <c r="W202" s="16"/>
      <c r="X202" s="16"/>
      <c r="Y202" s="30"/>
      <c r="Z202" s="30"/>
    </row>
    <row r="203" spans="1:26" ht="15" hidden="1">
      <c r="A203" s="31">
        <v>2020</v>
      </c>
      <c r="B203" s="41">
        <v>44070</v>
      </c>
      <c r="C203" s="61" t="s">
        <v>313</v>
      </c>
      <c r="D203" s="47" t="s">
        <v>331</v>
      </c>
      <c r="E203" s="16" t="s">
        <v>22</v>
      </c>
      <c r="F203" s="33" t="s">
        <v>379</v>
      </c>
      <c r="G203" s="48" t="s">
        <v>54</v>
      </c>
      <c r="H203" s="19">
        <v>1900000</v>
      </c>
      <c r="I203" s="19">
        <v>264000</v>
      </c>
      <c r="J203" s="21">
        <v>80000</v>
      </c>
      <c r="K203" s="22">
        <f t="shared" si="3"/>
        <v>54.090601757944555</v>
      </c>
      <c r="L203" s="23">
        <f t="shared" si="5"/>
        <v>5.6022727272727274E-3</v>
      </c>
      <c r="M203" s="34">
        <v>1479</v>
      </c>
      <c r="N203" s="23">
        <f t="shared" si="10"/>
        <v>1.9607843137254902E-2</v>
      </c>
      <c r="O203" s="34">
        <v>29</v>
      </c>
      <c r="P203" s="25">
        <f t="shared" si="1"/>
        <v>0.20689655172413793</v>
      </c>
      <c r="Q203" s="34">
        <v>6</v>
      </c>
      <c r="R203" s="52">
        <v>7</v>
      </c>
      <c r="S203" s="22">
        <f t="shared" si="9"/>
        <v>2758.6206896551726</v>
      </c>
      <c r="T203" s="27">
        <v>5.8697875000000002</v>
      </c>
      <c r="U203" s="67" t="s">
        <v>380</v>
      </c>
      <c r="V203" s="29"/>
      <c r="W203" s="29"/>
      <c r="X203" s="16"/>
      <c r="Y203" s="38"/>
      <c r="Z203" s="30"/>
    </row>
    <row r="204" spans="1:26" ht="15" hidden="1">
      <c r="A204" s="31">
        <v>2020</v>
      </c>
      <c r="B204" s="41">
        <v>44070</v>
      </c>
      <c r="C204" s="61" t="s">
        <v>313</v>
      </c>
      <c r="D204" s="53" t="s">
        <v>381</v>
      </c>
      <c r="E204" s="16" t="s">
        <v>22</v>
      </c>
      <c r="F204" s="33" t="s">
        <v>106</v>
      </c>
      <c r="G204" s="18" t="s">
        <v>50</v>
      </c>
      <c r="H204" s="19">
        <v>1230000</v>
      </c>
      <c r="I204" s="19">
        <v>1600000</v>
      </c>
      <c r="J204" s="21">
        <v>500000</v>
      </c>
      <c r="K204" s="22">
        <f t="shared" si="3"/>
        <v>577.36720554272517</v>
      </c>
      <c r="L204" s="23">
        <f t="shared" si="5"/>
        <v>5.4124999999999996E-4</v>
      </c>
      <c r="M204" s="34">
        <v>866</v>
      </c>
      <c r="N204" s="23">
        <f t="shared" si="10"/>
        <v>7.5057736720554269E-2</v>
      </c>
      <c r="O204" s="34">
        <v>65</v>
      </c>
      <c r="P204" s="25">
        <f t="shared" si="1"/>
        <v>6.1538461538461542E-2</v>
      </c>
      <c r="Q204" s="34">
        <v>4</v>
      </c>
      <c r="R204" s="52">
        <v>5</v>
      </c>
      <c r="S204" s="22">
        <f t="shared" si="9"/>
        <v>7692.3076923076924</v>
      </c>
      <c r="T204" s="27">
        <v>-0.39013199999999998</v>
      </c>
      <c r="U204" s="67" t="s">
        <v>382</v>
      </c>
      <c r="V204" s="29"/>
      <c r="W204" s="29"/>
      <c r="X204" s="16"/>
      <c r="Y204" s="38"/>
      <c r="Z204" s="30"/>
    </row>
    <row r="205" spans="1:26" ht="15" hidden="1">
      <c r="A205" s="31">
        <v>2020</v>
      </c>
      <c r="B205" s="41">
        <v>44071</v>
      </c>
      <c r="C205" s="61" t="s">
        <v>313</v>
      </c>
      <c r="D205" s="47" t="s">
        <v>89</v>
      </c>
      <c r="E205" s="33" t="s">
        <v>383</v>
      </c>
      <c r="F205" s="33" t="s">
        <v>113</v>
      </c>
      <c r="G205" s="18" t="s">
        <v>24</v>
      </c>
      <c r="H205" s="19">
        <v>971000</v>
      </c>
      <c r="I205" s="19">
        <v>144000</v>
      </c>
      <c r="J205" s="21">
        <v>45000</v>
      </c>
      <c r="K205" s="22">
        <f t="shared" si="3"/>
        <v>134.32835820895522</v>
      </c>
      <c r="L205" s="23">
        <f t="shared" si="5"/>
        <v>2.3263888888888887E-3</v>
      </c>
      <c r="M205" s="34">
        <v>335</v>
      </c>
      <c r="N205" s="23">
        <f t="shared" si="10"/>
        <v>0.15820895522388059</v>
      </c>
      <c r="O205" s="34">
        <v>53</v>
      </c>
      <c r="P205" s="25">
        <f t="shared" si="1"/>
        <v>0</v>
      </c>
      <c r="Q205" s="34">
        <v>0</v>
      </c>
      <c r="R205" s="73">
        <v>0</v>
      </c>
      <c r="S205" s="22">
        <f t="shared" si="9"/>
        <v>849.05660377358492</v>
      </c>
      <c r="T205" s="27">
        <v>-1</v>
      </c>
      <c r="U205" s="67" t="s">
        <v>384</v>
      </c>
      <c r="V205" s="16"/>
      <c r="W205" s="16"/>
      <c r="X205" s="16"/>
      <c r="Y205" s="30"/>
      <c r="Z205" s="30"/>
    </row>
    <row r="206" spans="1:26" ht="29" hidden="1">
      <c r="A206" s="31">
        <v>2020</v>
      </c>
      <c r="B206" s="41">
        <v>44071</v>
      </c>
      <c r="C206" s="61" t="s">
        <v>313</v>
      </c>
      <c r="D206" s="47" t="s">
        <v>385</v>
      </c>
      <c r="E206" s="33" t="s">
        <v>386</v>
      </c>
      <c r="F206" s="33" t="s">
        <v>72</v>
      </c>
      <c r="G206" s="18" t="s">
        <v>30</v>
      </c>
      <c r="H206" s="19">
        <v>67000</v>
      </c>
      <c r="I206" s="19">
        <v>200000</v>
      </c>
      <c r="J206" s="21">
        <v>60000</v>
      </c>
      <c r="K206" s="22">
        <f t="shared" si="3"/>
        <v>114.28571428571429</v>
      </c>
      <c r="L206" s="23">
        <f t="shared" si="5"/>
        <v>2.6250000000000002E-3</v>
      </c>
      <c r="M206" s="34">
        <v>525</v>
      </c>
      <c r="N206" s="23">
        <f t="shared" si="10"/>
        <v>2.8571428571428571E-2</v>
      </c>
      <c r="O206" s="34">
        <v>15</v>
      </c>
      <c r="P206" s="25">
        <f t="shared" si="1"/>
        <v>6.6666666666666666E-2</v>
      </c>
      <c r="Q206" s="34">
        <v>1</v>
      </c>
      <c r="R206" s="52">
        <v>3</v>
      </c>
      <c r="S206" s="22">
        <f t="shared" si="9"/>
        <v>4000</v>
      </c>
      <c r="T206" s="27">
        <v>1.2863666666666667</v>
      </c>
      <c r="U206" s="67" t="s">
        <v>387</v>
      </c>
      <c r="V206" s="29"/>
      <c r="W206" s="16"/>
      <c r="X206" s="16"/>
      <c r="Y206" s="38"/>
      <c r="Z206" s="30"/>
    </row>
    <row r="207" spans="1:26" ht="15" hidden="1">
      <c r="A207" s="31">
        <v>2020</v>
      </c>
      <c r="B207" s="41">
        <v>44071</v>
      </c>
      <c r="C207" s="61" t="s">
        <v>313</v>
      </c>
      <c r="D207" s="47" t="s">
        <v>388</v>
      </c>
      <c r="E207" s="33" t="s">
        <v>72</v>
      </c>
      <c r="F207" s="33" t="s">
        <v>72</v>
      </c>
      <c r="G207" s="18" t="s">
        <v>30</v>
      </c>
      <c r="H207" s="19">
        <v>774000</v>
      </c>
      <c r="I207" s="19">
        <v>1916000</v>
      </c>
      <c r="J207" s="21">
        <v>200000</v>
      </c>
      <c r="K207" s="22">
        <f t="shared" si="3"/>
        <v>40.453074433656958</v>
      </c>
      <c r="L207" s="23">
        <f t="shared" si="5"/>
        <v>2.580375782881002E-3</v>
      </c>
      <c r="M207" s="34">
        <v>4944</v>
      </c>
      <c r="N207" s="23">
        <f t="shared" si="10"/>
        <v>2.1440129449838186E-2</v>
      </c>
      <c r="O207" s="34">
        <v>106</v>
      </c>
      <c r="P207" s="25">
        <f t="shared" si="1"/>
        <v>8.4905660377358486E-2</v>
      </c>
      <c r="Q207" s="34">
        <v>9</v>
      </c>
      <c r="R207" s="52">
        <v>8</v>
      </c>
      <c r="S207" s="22">
        <f t="shared" si="9"/>
        <v>1886.7924528301887</v>
      </c>
      <c r="T207" s="27">
        <v>6.9230700000000001</v>
      </c>
      <c r="U207" s="67" t="s">
        <v>389</v>
      </c>
      <c r="V207" s="29"/>
      <c r="W207" s="29"/>
      <c r="X207" s="16"/>
      <c r="Y207" s="38"/>
      <c r="Z207" s="30"/>
    </row>
    <row r="208" spans="1:26" ht="15" hidden="1">
      <c r="A208" s="31">
        <v>2020</v>
      </c>
      <c r="B208" s="41">
        <v>44072</v>
      </c>
      <c r="C208" s="61" t="s">
        <v>313</v>
      </c>
      <c r="D208" s="47" t="s">
        <v>390</v>
      </c>
      <c r="E208" s="16" t="s">
        <v>22</v>
      </c>
      <c r="F208" s="33" t="s">
        <v>371</v>
      </c>
      <c r="G208" s="18" t="s">
        <v>128</v>
      </c>
      <c r="H208" s="19">
        <v>55500</v>
      </c>
      <c r="I208" s="19">
        <v>25000</v>
      </c>
      <c r="J208" s="21">
        <v>10000</v>
      </c>
      <c r="K208" s="22">
        <f t="shared" si="3"/>
        <v>40.650406504065039</v>
      </c>
      <c r="L208" s="23">
        <f t="shared" si="5"/>
        <v>9.8399999999999998E-3</v>
      </c>
      <c r="M208" s="34">
        <v>246</v>
      </c>
      <c r="N208" s="23">
        <f t="shared" si="10"/>
        <v>1.2195121951219513E-2</v>
      </c>
      <c r="O208" s="34">
        <v>3</v>
      </c>
      <c r="P208" s="25">
        <f t="shared" si="1"/>
        <v>0.33333333333333331</v>
      </c>
      <c r="Q208" s="34">
        <v>1</v>
      </c>
      <c r="R208" s="52">
        <v>2</v>
      </c>
      <c r="S208" s="22">
        <f t="shared" si="9"/>
        <v>3333.3333333333335</v>
      </c>
      <c r="T208" s="27">
        <v>5.9863999999999997</v>
      </c>
      <c r="U208" s="67" t="s">
        <v>391</v>
      </c>
      <c r="V208" s="29"/>
      <c r="W208" s="29"/>
      <c r="X208" s="16"/>
      <c r="Y208" s="38"/>
      <c r="Z208" s="30"/>
    </row>
    <row r="209" spans="1:26" ht="29" hidden="1">
      <c r="A209" s="31">
        <v>2020</v>
      </c>
      <c r="B209" s="41">
        <v>44072</v>
      </c>
      <c r="C209" s="61" t="s">
        <v>313</v>
      </c>
      <c r="D209" s="53" t="s">
        <v>134</v>
      </c>
      <c r="E209" s="33" t="s">
        <v>386</v>
      </c>
      <c r="F209" s="33" t="s">
        <v>72</v>
      </c>
      <c r="G209" s="18" t="s">
        <v>30</v>
      </c>
      <c r="H209" s="19">
        <v>523000</v>
      </c>
      <c r="I209" s="19">
        <v>80500</v>
      </c>
      <c r="J209" s="21">
        <v>130000</v>
      </c>
      <c r="K209" s="22">
        <f t="shared" si="3"/>
        <v>157.38498789346247</v>
      </c>
      <c r="L209" s="23">
        <f t="shared" si="5"/>
        <v>1.0260869565217391E-2</v>
      </c>
      <c r="M209" s="34">
        <v>826</v>
      </c>
      <c r="N209" s="23">
        <f t="shared" si="10"/>
        <v>4.3583535108958835E-2</v>
      </c>
      <c r="O209" s="34">
        <v>36</v>
      </c>
      <c r="P209" s="25">
        <f t="shared" si="1"/>
        <v>0.19444444444444445</v>
      </c>
      <c r="Q209" s="34">
        <v>7</v>
      </c>
      <c r="R209" s="52">
        <v>7</v>
      </c>
      <c r="S209" s="22">
        <f t="shared" si="9"/>
        <v>3611.1111111111113</v>
      </c>
      <c r="T209" s="27">
        <v>5.0965923076923074</v>
      </c>
      <c r="U209" s="67" t="s">
        <v>392</v>
      </c>
      <c r="V209" s="29"/>
      <c r="W209" s="29"/>
      <c r="X209" s="16"/>
      <c r="Y209" s="38"/>
      <c r="Z209" s="30"/>
    </row>
    <row r="210" spans="1:26" ht="15">
      <c r="A210" s="31">
        <v>2020</v>
      </c>
      <c r="B210" s="41">
        <v>44073</v>
      </c>
      <c r="C210" s="61" t="s">
        <v>313</v>
      </c>
      <c r="D210" s="47" t="s">
        <v>393</v>
      </c>
      <c r="E210" s="16" t="s">
        <v>22</v>
      </c>
      <c r="F210" s="33" t="s">
        <v>271</v>
      </c>
      <c r="G210" s="18" t="s">
        <v>394</v>
      </c>
      <c r="H210" s="19"/>
      <c r="I210" s="19">
        <v>262000</v>
      </c>
      <c r="J210" s="21">
        <v>35000</v>
      </c>
      <c r="K210" s="22">
        <f>J210/M210</f>
        <v>57.565789473684212</v>
      </c>
      <c r="L210" s="23">
        <f>M210/I210</f>
        <v>2.3206106870229007E-3</v>
      </c>
      <c r="M210" s="34">
        <v>608</v>
      </c>
      <c r="N210" s="23">
        <f t="shared" si="10"/>
        <v>4.9342105263157895E-2</v>
      </c>
      <c r="O210" s="34">
        <v>30</v>
      </c>
      <c r="P210" s="25">
        <f t="shared" si="1"/>
        <v>0</v>
      </c>
      <c r="Q210" s="34">
        <v>0</v>
      </c>
      <c r="R210" s="73">
        <v>0</v>
      </c>
      <c r="S210" s="22">
        <f t="shared" si="9"/>
        <v>1166.6666666666667</v>
      </c>
      <c r="T210" s="27">
        <v>-1</v>
      </c>
      <c r="U210" s="67" t="s">
        <v>395</v>
      </c>
      <c r="V210" s="29"/>
      <c r="W210" s="16"/>
      <c r="X210" s="16"/>
      <c r="Y210" s="30"/>
      <c r="Z210" s="30"/>
    </row>
    <row r="211" spans="1:26" ht="15" hidden="1">
      <c r="A211" s="31">
        <v>2020</v>
      </c>
      <c r="B211" s="41">
        <v>44073</v>
      </c>
      <c r="C211" s="61" t="s">
        <v>313</v>
      </c>
      <c r="D211" s="47" t="s">
        <v>396</v>
      </c>
      <c r="E211" s="16" t="s">
        <v>22</v>
      </c>
      <c r="F211" s="33" t="s">
        <v>337</v>
      </c>
      <c r="G211" s="18" t="s">
        <v>128</v>
      </c>
      <c r="H211" s="19">
        <v>617000</v>
      </c>
      <c r="I211" s="19">
        <v>231000</v>
      </c>
      <c r="J211" s="21">
        <v>35000</v>
      </c>
      <c r="K211" s="22">
        <f t="shared" si="3"/>
        <v>144.03292181069958</v>
      </c>
      <c r="L211" s="23">
        <f t="shared" si="5"/>
        <v>1.051948051948052E-3</v>
      </c>
      <c r="M211" s="34">
        <v>243</v>
      </c>
      <c r="N211" s="23">
        <f t="shared" si="10"/>
        <v>2.4691358024691357E-2</v>
      </c>
      <c r="O211" s="34">
        <v>6</v>
      </c>
      <c r="P211" s="25">
        <f t="shared" si="1"/>
        <v>0</v>
      </c>
      <c r="Q211" s="34">
        <v>0</v>
      </c>
      <c r="R211" s="73">
        <v>0</v>
      </c>
      <c r="S211" s="22">
        <f t="shared" si="9"/>
        <v>5833.333333333333</v>
      </c>
      <c r="T211" s="27">
        <v>-1</v>
      </c>
      <c r="U211" s="67" t="s">
        <v>397</v>
      </c>
      <c r="V211" s="29"/>
      <c r="W211" s="16"/>
      <c r="X211" s="16"/>
      <c r="Y211" s="30"/>
      <c r="Z211" s="30"/>
    </row>
    <row r="212" spans="1:26" ht="15" hidden="1">
      <c r="A212" s="31">
        <v>2020</v>
      </c>
      <c r="B212" s="41">
        <v>44073</v>
      </c>
      <c r="C212" s="61" t="s">
        <v>313</v>
      </c>
      <c r="D212" s="47" t="s">
        <v>207</v>
      </c>
      <c r="E212" s="16" t="s">
        <v>22</v>
      </c>
      <c r="F212" s="33" t="s">
        <v>27</v>
      </c>
      <c r="G212" s="18" t="s">
        <v>24</v>
      </c>
      <c r="H212" s="19">
        <v>587000</v>
      </c>
      <c r="I212" s="60">
        <v>149000</v>
      </c>
      <c r="J212" s="94">
        <v>110000</v>
      </c>
      <c r="K212" s="22">
        <f t="shared" si="3"/>
        <v>161.76470588235293</v>
      </c>
      <c r="L212" s="23">
        <f t="shared" si="5"/>
        <v>4.5637583892617446E-3</v>
      </c>
      <c r="M212" s="34">
        <v>680</v>
      </c>
      <c r="N212" s="23">
        <f t="shared" si="10"/>
        <v>0.05</v>
      </c>
      <c r="O212" s="34">
        <v>34</v>
      </c>
      <c r="P212" s="25">
        <f t="shared" si="1"/>
        <v>0</v>
      </c>
      <c r="Q212" s="34">
        <v>0</v>
      </c>
      <c r="R212" s="73">
        <v>0</v>
      </c>
      <c r="S212" s="22">
        <f t="shared" si="9"/>
        <v>3235.294117647059</v>
      </c>
      <c r="T212" s="87"/>
      <c r="U212" s="67" t="s">
        <v>398</v>
      </c>
      <c r="V212" s="29"/>
      <c r="W212" s="29"/>
      <c r="X212" s="53"/>
      <c r="Y212" s="54"/>
      <c r="Z212" s="54"/>
    </row>
    <row r="213" spans="1:26" ht="15" hidden="1">
      <c r="A213" s="31">
        <v>2020</v>
      </c>
      <c r="B213" s="41">
        <v>44075</v>
      </c>
      <c r="C213" s="61" t="s">
        <v>399</v>
      </c>
      <c r="D213" s="53" t="s">
        <v>400</v>
      </c>
      <c r="E213" s="33" t="s">
        <v>22</v>
      </c>
      <c r="F213" s="33" t="s">
        <v>27</v>
      </c>
      <c r="G213" s="18" t="s">
        <v>24</v>
      </c>
      <c r="H213" s="19">
        <v>200777</v>
      </c>
      <c r="I213" s="19">
        <v>58000</v>
      </c>
      <c r="J213" s="21">
        <v>16000</v>
      </c>
      <c r="K213" s="22">
        <f t="shared" si="3"/>
        <v>615.38461538461536</v>
      </c>
      <c r="L213" s="23">
        <f t="shared" si="5"/>
        <v>4.4827586206896552E-4</v>
      </c>
      <c r="M213" s="34">
        <v>26</v>
      </c>
      <c r="N213" s="23">
        <f t="shared" si="10"/>
        <v>0</v>
      </c>
      <c r="O213" s="34">
        <v>0</v>
      </c>
      <c r="P213" s="25" t="e">
        <f t="shared" si="1"/>
        <v>#DIV/0!</v>
      </c>
      <c r="Q213" s="34">
        <v>0</v>
      </c>
      <c r="R213" s="73">
        <v>0</v>
      </c>
      <c r="S213" s="21" t="e">
        <f t="shared" si="9"/>
        <v>#DIV/0!</v>
      </c>
      <c r="T213" s="27">
        <v>-1</v>
      </c>
      <c r="U213" s="67" t="s">
        <v>401</v>
      </c>
      <c r="V213" s="29"/>
      <c r="W213" s="16"/>
      <c r="X213" s="53"/>
      <c r="Y213" s="54"/>
      <c r="Z213" s="54"/>
    </row>
    <row r="214" spans="1:26" ht="15" hidden="1">
      <c r="A214" s="31">
        <v>2020</v>
      </c>
      <c r="B214" s="41">
        <v>44075</v>
      </c>
      <c r="C214" s="61" t="s">
        <v>399</v>
      </c>
      <c r="D214" s="53" t="s">
        <v>402</v>
      </c>
      <c r="E214" s="33" t="s">
        <v>22</v>
      </c>
      <c r="F214" s="33" t="s">
        <v>83</v>
      </c>
      <c r="G214" s="18" t="s">
        <v>24</v>
      </c>
      <c r="H214" s="19">
        <v>128000</v>
      </c>
      <c r="I214" s="19">
        <v>36077</v>
      </c>
      <c r="J214" s="21">
        <v>50000</v>
      </c>
      <c r="K214" s="22">
        <f t="shared" si="3"/>
        <v>427.35042735042737</v>
      </c>
      <c r="L214" s="23">
        <f t="shared" si="5"/>
        <v>3.2430634476259112E-3</v>
      </c>
      <c r="M214" s="34">
        <v>117</v>
      </c>
      <c r="N214" s="23">
        <f t="shared" si="10"/>
        <v>2.564102564102564E-2</v>
      </c>
      <c r="O214" s="34">
        <v>3</v>
      </c>
      <c r="P214" s="25">
        <f t="shared" si="1"/>
        <v>0</v>
      </c>
      <c r="Q214" s="34">
        <v>0</v>
      </c>
      <c r="R214" s="73">
        <v>0</v>
      </c>
      <c r="S214" s="22">
        <f t="shared" si="9"/>
        <v>16666.666666666668</v>
      </c>
      <c r="T214" s="27">
        <v>-1</v>
      </c>
      <c r="U214" s="67" t="s">
        <v>403</v>
      </c>
      <c r="V214" s="29"/>
      <c r="W214" s="29"/>
      <c r="X214" s="53"/>
      <c r="Y214" s="54"/>
      <c r="Z214" s="54"/>
    </row>
    <row r="215" spans="1:26" ht="15" hidden="1">
      <c r="A215" s="31">
        <v>2020</v>
      </c>
      <c r="B215" s="41">
        <v>44075</v>
      </c>
      <c r="C215" s="61" t="s">
        <v>399</v>
      </c>
      <c r="D215" s="47" t="s">
        <v>404</v>
      </c>
      <c r="E215" s="33" t="s">
        <v>22</v>
      </c>
      <c r="F215" s="33" t="s">
        <v>27</v>
      </c>
      <c r="G215" s="48" t="s">
        <v>24</v>
      </c>
      <c r="H215" s="19">
        <v>1200000</v>
      </c>
      <c r="I215" s="19">
        <v>141304</v>
      </c>
      <c r="J215" s="21">
        <v>92000</v>
      </c>
      <c r="K215" s="22">
        <f t="shared" si="3"/>
        <v>630.13698630136992</v>
      </c>
      <c r="L215" s="23">
        <f t="shared" si="5"/>
        <v>1.033233312574308E-3</v>
      </c>
      <c r="M215" s="34">
        <v>146</v>
      </c>
      <c r="N215" s="23">
        <f t="shared" si="10"/>
        <v>0.13013698630136986</v>
      </c>
      <c r="O215" s="34">
        <v>19</v>
      </c>
      <c r="P215" s="25">
        <f t="shared" si="1"/>
        <v>5.2631578947368418E-2</v>
      </c>
      <c r="Q215" s="34">
        <v>1</v>
      </c>
      <c r="R215" s="52">
        <v>2</v>
      </c>
      <c r="S215" s="22">
        <f t="shared" si="9"/>
        <v>4842.105263157895</v>
      </c>
      <c r="T215" s="27">
        <v>4.3478260869565216E-2</v>
      </c>
      <c r="U215" s="67" t="s">
        <v>405</v>
      </c>
      <c r="V215" s="29"/>
      <c r="W215" s="16"/>
      <c r="X215" s="16"/>
      <c r="Y215" s="38"/>
      <c r="Z215" s="30"/>
    </row>
    <row r="216" spans="1:26" ht="15" hidden="1">
      <c r="A216" s="31">
        <v>2020</v>
      </c>
      <c r="B216" s="41">
        <v>44075</v>
      </c>
      <c r="C216" s="61" t="s">
        <v>399</v>
      </c>
      <c r="D216" s="53" t="s">
        <v>406</v>
      </c>
      <c r="E216" s="33" t="s">
        <v>22</v>
      </c>
      <c r="F216" s="33" t="s">
        <v>106</v>
      </c>
      <c r="G216" s="48" t="s">
        <v>50</v>
      </c>
      <c r="H216" s="19">
        <v>367000</v>
      </c>
      <c r="I216" s="19">
        <v>195000</v>
      </c>
      <c r="J216" s="21">
        <v>250000</v>
      </c>
      <c r="K216" s="22">
        <f t="shared" si="3"/>
        <v>470.80979284369113</v>
      </c>
      <c r="L216" s="23">
        <f t="shared" si="5"/>
        <v>2.7230769230769231E-3</v>
      </c>
      <c r="M216" s="34">
        <v>531</v>
      </c>
      <c r="N216" s="23">
        <f t="shared" si="10"/>
        <v>6.4030131826741998E-2</v>
      </c>
      <c r="O216" s="34">
        <v>34</v>
      </c>
      <c r="P216" s="25">
        <f t="shared" si="1"/>
        <v>8.8235294117647065E-2</v>
      </c>
      <c r="Q216" s="34">
        <v>3</v>
      </c>
      <c r="R216" s="52">
        <v>4</v>
      </c>
      <c r="S216" s="22">
        <f t="shared" si="9"/>
        <v>7352.9411764705883</v>
      </c>
      <c r="T216" s="27">
        <v>6.7075999999999997E-2</v>
      </c>
      <c r="U216" s="67" t="s">
        <v>407</v>
      </c>
      <c r="V216" s="29"/>
      <c r="W216" s="16"/>
      <c r="X216" s="16"/>
      <c r="Y216" s="38"/>
      <c r="Z216" s="30"/>
    </row>
    <row r="217" spans="1:26" ht="15" hidden="1">
      <c r="A217" s="31">
        <v>2020</v>
      </c>
      <c r="B217" s="41">
        <v>44076</v>
      </c>
      <c r="C217" s="61" t="s">
        <v>408</v>
      </c>
      <c r="D217" s="47" t="s">
        <v>409</v>
      </c>
      <c r="E217" s="16" t="s">
        <v>22</v>
      </c>
      <c r="F217" s="33" t="s">
        <v>72</v>
      </c>
      <c r="G217" s="18" t="s">
        <v>30</v>
      </c>
      <c r="H217" s="19">
        <v>75000</v>
      </c>
      <c r="I217" s="19">
        <v>32000</v>
      </c>
      <c r="J217" s="21">
        <v>15000</v>
      </c>
      <c r="K217" s="22">
        <f t="shared" si="3"/>
        <v>123.96694214876032</v>
      </c>
      <c r="L217" s="23">
        <f t="shared" si="5"/>
        <v>3.7812499999999999E-3</v>
      </c>
      <c r="M217" s="34">
        <v>121</v>
      </c>
      <c r="N217" s="23">
        <f t="shared" si="10"/>
        <v>1.6528925619834711E-2</v>
      </c>
      <c r="O217" s="34">
        <v>2</v>
      </c>
      <c r="P217" s="25">
        <f t="shared" si="1"/>
        <v>0</v>
      </c>
      <c r="Q217" s="34">
        <v>0</v>
      </c>
      <c r="R217" s="73">
        <v>0</v>
      </c>
      <c r="S217" s="22">
        <f t="shared" si="9"/>
        <v>7500</v>
      </c>
      <c r="T217" s="27">
        <v>-1</v>
      </c>
      <c r="U217" s="67" t="s">
        <v>410</v>
      </c>
      <c r="V217" s="29"/>
      <c r="W217" s="16"/>
      <c r="X217" s="53"/>
      <c r="Y217" s="54"/>
      <c r="Z217" s="54"/>
    </row>
    <row r="218" spans="1:26" ht="15" hidden="1">
      <c r="A218" s="31">
        <v>2020</v>
      </c>
      <c r="B218" s="41">
        <v>44076</v>
      </c>
      <c r="C218" s="61" t="s">
        <v>399</v>
      </c>
      <c r="D218" s="53" t="s">
        <v>411</v>
      </c>
      <c r="E218" s="33" t="s">
        <v>22</v>
      </c>
      <c r="F218" s="33" t="s">
        <v>75</v>
      </c>
      <c r="G218" s="48" t="s">
        <v>24</v>
      </c>
      <c r="H218" s="19">
        <v>24000</v>
      </c>
      <c r="I218" s="19">
        <v>29572</v>
      </c>
      <c r="J218" s="21">
        <v>25000</v>
      </c>
      <c r="K218" s="22">
        <f t="shared" si="3"/>
        <v>1315.7894736842106</v>
      </c>
      <c r="L218" s="23">
        <f t="shared" si="5"/>
        <v>6.4249966184228328E-4</v>
      </c>
      <c r="M218" s="34">
        <v>19</v>
      </c>
      <c r="N218" s="23">
        <f t="shared" si="10"/>
        <v>0.10526315789473684</v>
      </c>
      <c r="O218" s="34">
        <v>2</v>
      </c>
      <c r="P218" s="25">
        <f t="shared" si="1"/>
        <v>0</v>
      </c>
      <c r="Q218" s="34">
        <v>0</v>
      </c>
      <c r="R218" s="73">
        <v>0</v>
      </c>
      <c r="S218" s="22">
        <f t="shared" si="9"/>
        <v>12500</v>
      </c>
      <c r="T218" s="27">
        <v>-1</v>
      </c>
      <c r="U218" s="67" t="s">
        <v>412</v>
      </c>
      <c r="V218" s="29"/>
      <c r="W218" s="16"/>
      <c r="X218" s="53"/>
      <c r="Y218" s="54"/>
      <c r="Z218" s="54"/>
    </row>
    <row r="219" spans="1:26" ht="15" hidden="1">
      <c r="A219" s="31">
        <v>2020</v>
      </c>
      <c r="B219" s="41">
        <v>44076</v>
      </c>
      <c r="C219" s="61" t="s">
        <v>399</v>
      </c>
      <c r="D219" s="47" t="s">
        <v>413</v>
      </c>
      <c r="E219" s="33" t="s">
        <v>414</v>
      </c>
      <c r="F219" s="31" t="s">
        <v>354</v>
      </c>
      <c r="G219" s="18" t="s">
        <v>24</v>
      </c>
      <c r="H219" s="19">
        <v>224000</v>
      </c>
      <c r="I219" s="19">
        <v>44939</v>
      </c>
      <c r="J219" s="21">
        <v>50000</v>
      </c>
      <c r="K219" s="22">
        <f t="shared" si="3"/>
        <v>406.5040650406504</v>
      </c>
      <c r="L219" s="23">
        <f t="shared" si="5"/>
        <v>2.7370435479205143E-3</v>
      </c>
      <c r="M219" s="34">
        <v>123</v>
      </c>
      <c r="N219" s="23">
        <f t="shared" si="10"/>
        <v>8.130081300813009E-3</v>
      </c>
      <c r="O219" s="34">
        <v>1</v>
      </c>
      <c r="P219" s="25">
        <f t="shared" si="1"/>
        <v>0</v>
      </c>
      <c r="Q219" s="34">
        <v>0</v>
      </c>
      <c r="R219" s="73">
        <v>0</v>
      </c>
      <c r="S219" s="22">
        <f t="shared" si="9"/>
        <v>50000</v>
      </c>
      <c r="T219" s="27">
        <v>-1</v>
      </c>
      <c r="U219" s="67" t="s">
        <v>415</v>
      </c>
      <c r="V219" s="29"/>
      <c r="W219" s="29"/>
      <c r="X219" s="53"/>
      <c r="Y219" s="54"/>
      <c r="Z219" s="54"/>
    </row>
    <row r="220" spans="1:26" ht="15" hidden="1">
      <c r="A220" s="31">
        <v>2020</v>
      </c>
      <c r="B220" s="41">
        <v>44076</v>
      </c>
      <c r="C220" s="61" t="s">
        <v>408</v>
      </c>
      <c r="D220" s="47" t="s">
        <v>314</v>
      </c>
      <c r="E220" s="33" t="s">
        <v>383</v>
      </c>
      <c r="F220" s="33" t="s">
        <v>113</v>
      </c>
      <c r="G220" s="18" t="s">
        <v>24</v>
      </c>
      <c r="H220" s="19">
        <v>168000</v>
      </c>
      <c r="I220" s="19">
        <v>246000</v>
      </c>
      <c r="J220" s="21">
        <v>60000</v>
      </c>
      <c r="K220" s="22">
        <f t="shared" si="3"/>
        <v>29.282576866764277</v>
      </c>
      <c r="L220" s="23">
        <f t="shared" si="5"/>
        <v>8.3292682926829273E-3</v>
      </c>
      <c r="M220" s="34">
        <v>2049</v>
      </c>
      <c r="N220" s="23">
        <f t="shared" si="10"/>
        <v>1.5129331381161543E-2</v>
      </c>
      <c r="O220" s="34">
        <v>31</v>
      </c>
      <c r="P220" s="25">
        <f t="shared" si="1"/>
        <v>0.12903225806451613</v>
      </c>
      <c r="Q220" s="34">
        <v>4</v>
      </c>
      <c r="R220" s="52">
        <v>4</v>
      </c>
      <c r="S220" s="22">
        <f t="shared" si="9"/>
        <v>1935.483870967742</v>
      </c>
      <c r="T220" s="27">
        <v>3.5504500000000001</v>
      </c>
      <c r="U220" s="95" t="s">
        <v>416</v>
      </c>
      <c r="V220" s="16"/>
      <c r="W220" s="16"/>
      <c r="X220" s="32"/>
      <c r="Y220" s="38"/>
      <c r="Z220" s="30"/>
    </row>
    <row r="221" spans="1:26" ht="15" hidden="1">
      <c r="A221" s="31">
        <v>2020</v>
      </c>
      <c r="B221" s="41">
        <v>44076</v>
      </c>
      <c r="C221" s="61" t="s">
        <v>408</v>
      </c>
      <c r="D221" s="47" t="s">
        <v>417</v>
      </c>
      <c r="E221" s="33" t="s">
        <v>383</v>
      </c>
      <c r="F221" s="33" t="s">
        <v>113</v>
      </c>
      <c r="G221" s="18" t="s">
        <v>24</v>
      </c>
      <c r="H221" s="19">
        <v>195000</v>
      </c>
      <c r="I221" s="19">
        <v>36000</v>
      </c>
      <c r="J221" s="21">
        <v>66000</v>
      </c>
      <c r="K221" s="22">
        <f t="shared" si="3"/>
        <v>321.95121951219511</v>
      </c>
      <c r="L221" s="23">
        <f t="shared" si="5"/>
        <v>5.6944444444444447E-3</v>
      </c>
      <c r="M221" s="34">
        <v>205</v>
      </c>
      <c r="N221" s="23">
        <f t="shared" si="10"/>
        <v>1.4634146341463415E-2</v>
      </c>
      <c r="O221" s="34">
        <v>3</v>
      </c>
      <c r="P221" s="25">
        <f t="shared" si="1"/>
        <v>0</v>
      </c>
      <c r="Q221" s="34">
        <v>0</v>
      </c>
      <c r="R221" s="73">
        <v>0</v>
      </c>
      <c r="S221" s="22">
        <f t="shared" si="9"/>
        <v>22000</v>
      </c>
      <c r="T221" s="27">
        <v>-1</v>
      </c>
      <c r="U221" s="67" t="s">
        <v>418</v>
      </c>
      <c r="V221" s="29"/>
      <c r="W221" s="29"/>
      <c r="X221" s="53"/>
      <c r="Y221" s="54"/>
      <c r="Z221" s="54"/>
    </row>
    <row r="222" spans="1:26" ht="15" hidden="1">
      <c r="A222" s="31">
        <v>2020</v>
      </c>
      <c r="B222" s="41">
        <v>44076</v>
      </c>
      <c r="C222" s="61" t="s">
        <v>408</v>
      </c>
      <c r="D222" s="53" t="s">
        <v>419</v>
      </c>
      <c r="E222" s="33" t="s">
        <v>414</v>
      </c>
      <c r="F222" s="33" t="s">
        <v>72</v>
      </c>
      <c r="G222" s="18" t="s">
        <v>30</v>
      </c>
      <c r="H222" s="19">
        <v>807000</v>
      </c>
      <c r="I222" s="19">
        <v>191049</v>
      </c>
      <c r="J222" s="21">
        <v>150000</v>
      </c>
      <c r="K222" s="22">
        <f t="shared" si="3"/>
        <v>450.45045045045043</v>
      </c>
      <c r="L222" s="23">
        <f t="shared" si="5"/>
        <v>1.7430083381750232E-3</v>
      </c>
      <c r="M222" s="34">
        <v>333</v>
      </c>
      <c r="N222" s="23">
        <f t="shared" si="10"/>
        <v>3.003003003003003E-2</v>
      </c>
      <c r="O222" s="34">
        <v>10</v>
      </c>
      <c r="P222" s="25">
        <f t="shared" si="1"/>
        <v>0.3</v>
      </c>
      <c r="Q222" s="34">
        <v>3</v>
      </c>
      <c r="R222" s="52">
        <v>4</v>
      </c>
      <c r="S222" s="22">
        <f t="shared" si="9"/>
        <v>15000</v>
      </c>
      <c r="T222" s="27">
        <v>0.91333333333333333</v>
      </c>
      <c r="U222" s="67" t="s">
        <v>420</v>
      </c>
      <c r="V222" s="29"/>
      <c r="W222" s="16"/>
      <c r="X222" s="32"/>
      <c r="Y222" s="38"/>
      <c r="Z222" s="30"/>
    </row>
    <row r="223" spans="1:26" ht="15" hidden="1">
      <c r="A223" s="31">
        <v>2020</v>
      </c>
      <c r="B223" s="41">
        <v>44078</v>
      </c>
      <c r="C223" s="61" t="s">
        <v>408</v>
      </c>
      <c r="D223" s="47" t="s">
        <v>421</v>
      </c>
      <c r="E223" s="16" t="s">
        <v>22</v>
      </c>
      <c r="F223" s="33" t="s">
        <v>138</v>
      </c>
      <c r="G223" s="48" t="s">
        <v>54</v>
      </c>
      <c r="H223" s="19">
        <v>79000</v>
      </c>
      <c r="I223" s="19">
        <v>6000</v>
      </c>
      <c r="J223" s="21">
        <v>10000</v>
      </c>
      <c r="K223" s="22">
        <f t="shared" si="3"/>
        <v>116.27906976744185</v>
      </c>
      <c r="L223" s="23">
        <f t="shared" si="5"/>
        <v>1.4333333333333333E-2</v>
      </c>
      <c r="M223" s="34">
        <v>86</v>
      </c>
      <c r="N223" s="23">
        <f t="shared" si="10"/>
        <v>0</v>
      </c>
      <c r="O223" s="34">
        <v>0</v>
      </c>
      <c r="P223" s="25" t="e">
        <f t="shared" si="1"/>
        <v>#DIV/0!</v>
      </c>
      <c r="Q223" s="34">
        <v>0</v>
      </c>
      <c r="R223" s="73">
        <v>0</v>
      </c>
      <c r="S223" s="21" t="e">
        <f t="shared" si="9"/>
        <v>#DIV/0!</v>
      </c>
      <c r="T223" s="27">
        <v>-1</v>
      </c>
      <c r="U223" s="67" t="s">
        <v>422</v>
      </c>
      <c r="V223" s="29"/>
      <c r="W223" s="29"/>
      <c r="X223" s="53"/>
      <c r="Y223" s="54"/>
      <c r="Z223" s="54"/>
    </row>
    <row r="224" spans="1:26" ht="15" hidden="1">
      <c r="A224" s="31">
        <v>2020</v>
      </c>
      <c r="B224" s="41">
        <v>44079</v>
      </c>
      <c r="C224" s="61" t="s">
        <v>408</v>
      </c>
      <c r="D224" s="16" t="s">
        <v>423</v>
      </c>
      <c r="E224" s="16" t="s">
        <v>22</v>
      </c>
      <c r="F224" s="33" t="s">
        <v>424</v>
      </c>
      <c r="G224" s="48" t="s">
        <v>54</v>
      </c>
      <c r="H224" s="19">
        <v>533000</v>
      </c>
      <c r="I224" s="19">
        <v>268000</v>
      </c>
      <c r="J224" s="21">
        <v>130000</v>
      </c>
      <c r="K224" s="22">
        <f t="shared" si="3"/>
        <v>206.02218700475436</v>
      </c>
      <c r="L224" s="23">
        <f t="shared" si="5"/>
        <v>2.3544776119402986E-3</v>
      </c>
      <c r="M224" s="34">
        <v>631</v>
      </c>
      <c r="N224" s="23">
        <f t="shared" si="10"/>
        <v>4.9128367670364499E-2</v>
      </c>
      <c r="O224" s="34">
        <v>31</v>
      </c>
      <c r="P224" s="25">
        <f t="shared" si="1"/>
        <v>0.12903225806451613</v>
      </c>
      <c r="Q224" s="34">
        <v>4</v>
      </c>
      <c r="R224" s="52">
        <v>4</v>
      </c>
      <c r="S224" s="22">
        <f t="shared" si="9"/>
        <v>4193.5483870967746</v>
      </c>
      <c r="T224" s="27">
        <v>1.1746307692307691</v>
      </c>
      <c r="U224" s="96" t="s">
        <v>425</v>
      </c>
      <c r="V224" s="16"/>
      <c r="W224" s="16"/>
      <c r="X224" s="16"/>
      <c r="Y224" s="38"/>
      <c r="Z224" s="30"/>
    </row>
    <row r="225" spans="1:26" ht="15" hidden="1">
      <c r="A225" s="31">
        <v>2020</v>
      </c>
      <c r="B225" s="41">
        <v>44080</v>
      </c>
      <c r="C225" s="61" t="s">
        <v>408</v>
      </c>
      <c r="D225" s="47" t="s">
        <v>242</v>
      </c>
      <c r="E225" s="16" t="s">
        <v>22</v>
      </c>
      <c r="F225" s="33" t="s">
        <v>72</v>
      </c>
      <c r="G225" s="18" t="s">
        <v>30</v>
      </c>
      <c r="H225" s="19">
        <v>311000</v>
      </c>
      <c r="I225" s="19">
        <v>199000</v>
      </c>
      <c r="J225" s="21">
        <v>300000</v>
      </c>
      <c r="K225" s="22">
        <f t="shared" si="3"/>
        <v>742.57425742574253</v>
      </c>
      <c r="L225" s="23">
        <f t="shared" si="5"/>
        <v>2.0301507537688443E-3</v>
      </c>
      <c r="M225" s="34">
        <v>404</v>
      </c>
      <c r="N225" s="23">
        <f t="shared" si="10"/>
        <v>2.7227722772277228E-2</v>
      </c>
      <c r="O225" s="34">
        <v>11</v>
      </c>
      <c r="P225" s="25">
        <f t="shared" si="1"/>
        <v>0.18181818181818182</v>
      </c>
      <c r="Q225" s="34">
        <v>2</v>
      </c>
      <c r="R225" s="52">
        <v>3</v>
      </c>
      <c r="S225" s="22">
        <f t="shared" si="9"/>
        <v>27272.727272727272</v>
      </c>
      <c r="T225" s="27">
        <v>-0.43190666666666666</v>
      </c>
      <c r="U225" s="67" t="s">
        <v>426</v>
      </c>
      <c r="V225" s="29"/>
      <c r="W225" s="29"/>
      <c r="X225" s="16"/>
      <c r="Y225" s="38"/>
      <c r="Z225" s="30"/>
    </row>
    <row r="226" spans="1:26" ht="15" hidden="1">
      <c r="A226" s="31">
        <v>2020</v>
      </c>
      <c r="B226" s="41">
        <v>44082</v>
      </c>
      <c r="C226" s="61" t="s">
        <v>408</v>
      </c>
      <c r="D226" s="15" t="s">
        <v>86</v>
      </c>
      <c r="E226" s="16" t="s">
        <v>22</v>
      </c>
      <c r="F226" s="33" t="s">
        <v>106</v>
      </c>
      <c r="G226" s="18" t="s">
        <v>50</v>
      </c>
      <c r="H226" s="19">
        <v>654000</v>
      </c>
      <c r="I226" s="19">
        <v>180000</v>
      </c>
      <c r="J226" s="21">
        <v>55000</v>
      </c>
      <c r="K226" s="22">
        <f t="shared" si="3"/>
        <v>89.722675367047302</v>
      </c>
      <c r="L226" s="23">
        <f t="shared" si="5"/>
        <v>3.4055555555555558E-3</v>
      </c>
      <c r="M226" s="34">
        <v>613</v>
      </c>
      <c r="N226" s="23">
        <f t="shared" si="10"/>
        <v>9.461663947797716E-2</v>
      </c>
      <c r="O226" s="34">
        <v>58</v>
      </c>
      <c r="P226" s="25">
        <f t="shared" si="1"/>
        <v>3.4482758620689655E-2</v>
      </c>
      <c r="Q226" s="34">
        <v>2</v>
      </c>
      <c r="R226" s="52">
        <v>3</v>
      </c>
      <c r="S226" s="22">
        <f t="shared" si="9"/>
        <v>948.27586206896547</v>
      </c>
      <c r="T226" s="27">
        <v>1.7685090909090908</v>
      </c>
      <c r="U226" s="67" t="s">
        <v>427</v>
      </c>
      <c r="V226" s="29"/>
      <c r="W226" s="16"/>
      <c r="X226" s="16"/>
      <c r="Y226" s="38"/>
      <c r="Z226" s="30"/>
    </row>
    <row r="227" spans="1:26" ht="15" hidden="1">
      <c r="A227" s="31">
        <v>2020</v>
      </c>
      <c r="B227" s="41">
        <v>44082</v>
      </c>
      <c r="C227" s="61" t="s">
        <v>408</v>
      </c>
      <c r="D227" s="47" t="s">
        <v>331</v>
      </c>
      <c r="E227" s="16" t="s">
        <v>22</v>
      </c>
      <c r="F227" s="33" t="s">
        <v>428</v>
      </c>
      <c r="G227" s="18" t="s">
        <v>24</v>
      </c>
      <c r="H227" s="19">
        <v>2000000</v>
      </c>
      <c r="I227" s="19">
        <v>192000</v>
      </c>
      <c r="J227" s="21">
        <v>80000</v>
      </c>
      <c r="K227" s="22">
        <f t="shared" si="3"/>
        <v>65.735414954806899</v>
      </c>
      <c r="L227" s="23">
        <f t="shared" si="5"/>
        <v>6.3385416666666668E-3</v>
      </c>
      <c r="M227" s="34">
        <v>1217</v>
      </c>
      <c r="N227" s="23">
        <f t="shared" si="10"/>
        <v>4.0262941659819231E-2</v>
      </c>
      <c r="O227" s="34">
        <v>49</v>
      </c>
      <c r="P227" s="25">
        <f t="shared" si="1"/>
        <v>0.24489795918367346</v>
      </c>
      <c r="Q227" s="34">
        <v>12</v>
      </c>
      <c r="R227" s="52">
        <v>7</v>
      </c>
      <c r="S227" s="22">
        <f t="shared" si="9"/>
        <v>1632.6530612244899</v>
      </c>
      <c r="T227" s="27">
        <v>9.5309124999999995</v>
      </c>
      <c r="U227" s="96" t="s">
        <v>429</v>
      </c>
      <c r="V227" s="29"/>
      <c r="W227" s="29"/>
      <c r="X227" s="32"/>
      <c r="Y227" s="38"/>
      <c r="Z227" s="30"/>
    </row>
    <row r="228" spans="1:26" ht="15" hidden="1">
      <c r="A228" s="31">
        <v>2020</v>
      </c>
      <c r="B228" s="41">
        <v>44083</v>
      </c>
      <c r="C228" s="61" t="s">
        <v>408</v>
      </c>
      <c r="D228" s="16" t="s">
        <v>430</v>
      </c>
      <c r="E228" s="16" t="s">
        <v>22</v>
      </c>
      <c r="F228" s="33" t="s">
        <v>27</v>
      </c>
      <c r="G228" s="18" t="s">
        <v>24</v>
      </c>
      <c r="H228" s="19">
        <v>656000</v>
      </c>
      <c r="I228" s="19">
        <v>78518</v>
      </c>
      <c r="J228" s="21">
        <v>31915</v>
      </c>
      <c r="K228" s="22">
        <f t="shared" si="3"/>
        <v>155.6829268292683</v>
      </c>
      <c r="L228" s="23">
        <f t="shared" si="5"/>
        <v>2.6108662981736671E-3</v>
      </c>
      <c r="M228" s="34">
        <v>205</v>
      </c>
      <c r="N228" s="23">
        <f t="shared" si="10"/>
        <v>3.9024390243902439E-2</v>
      </c>
      <c r="O228" s="34">
        <v>8</v>
      </c>
      <c r="P228" s="25">
        <f t="shared" si="1"/>
        <v>0.125</v>
      </c>
      <c r="Q228" s="34">
        <v>1</v>
      </c>
      <c r="R228" s="52">
        <v>2</v>
      </c>
      <c r="S228" s="22">
        <f t="shared" si="9"/>
        <v>3989.375</v>
      </c>
      <c r="T228" s="27">
        <v>0.86119379602067991</v>
      </c>
      <c r="U228" s="67" t="s">
        <v>431</v>
      </c>
      <c r="V228" s="29"/>
      <c r="W228" s="16"/>
      <c r="X228" s="16"/>
      <c r="Y228" s="38"/>
      <c r="Z228" s="30"/>
    </row>
    <row r="229" spans="1:26" ht="15" hidden="1">
      <c r="A229" s="31">
        <v>2020</v>
      </c>
      <c r="B229" s="41">
        <v>44084</v>
      </c>
      <c r="C229" s="61" t="s">
        <v>408</v>
      </c>
      <c r="D229" s="15" t="s">
        <v>432</v>
      </c>
      <c r="E229" s="16" t="s">
        <v>22</v>
      </c>
      <c r="F229" s="33" t="s">
        <v>95</v>
      </c>
      <c r="G229" s="18" t="s">
        <v>24</v>
      </c>
      <c r="H229" s="19">
        <v>796000</v>
      </c>
      <c r="I229" s="19">
        <v>154961</v>
      </c>
      <c r="J229" s="21">
        <v>120000</v>
      </c>
      <c r="K229" s="22">
        <f t="shared" si="3"/>
        <v>427.04626334519571</v>
      </c>
      <c r="L229" s="23">
        <f t="shared" si="5"/>
        <v>1.8133594904524363E-3</v>
      </c>
      <c r="M229" s="34">
        <v>281</v>
      </c>
      <c r="N229" s="23">
        <f t="shared" si="10"/>
        <v>2.8469750889679714E-2</v>
      </c>
      <c r="O229" s="34">
        <v>8</v>
      </c>
      <c r="P229" s="25">
        <f t="shared" si="1"/>
        <v>0</v>
      </c>
      <c r="Q229" s="34">
        <v>0</v>
      </c>
      <c r="R229" s="73">
        <v>0</v>
      </c>
      <c r="S229" s="22">
        <f t="shared" si="9"/>
        <v>15000</v>
      </c>
      <c r="T229" s="27">
        <v>-1</v>
      </c>
      <c r="U229" s="67" t="s">
        <v>433</v>
      </c>
      <c r="V229" s="29"/>
      <c r="W229" s="16"/>
      <c r="X229" s="53"/>
      <c r="Y229" s="54"/>
      <c r="Z229" s="54"/>
    </row>
    <row r="230" spans="1:26" ht="15" hidden="1">
      <c r="A230" s="31">
        <v>2020</v>
      </c>
      <c r="B230" s="41">
        <v>44085</v>
      </c>
      <c r="C230" s="61" t="s">
        <v>408</v>
      </c>
      <c r="D230" s="53" t="s">
        <v>434</v>
      </c>
      <c r="E230" s="16" t="s">
        <v>22</v>
      </c>
      <c r="F230" s="33" t="s">
        <v>337</v>
      </c>
      <c r="G230" s="18" t="s">
        <v>128</v>
      </c>
      <c r="H230" s="19">
        <v>42000</v>
      </c>
      <c r="I230" s="19">
        <v>15805</v>
      </c>
      <c r="J230" s="21">
        <v>5000</v>
      </c>
      <c r="K230" s="22">
        <f t="shared" si="3"/>
        <v>59.523809523809526</v>
      </c>
      <c r="L230" s="23">
        <f t="shared" si="5"/>
        <v>5.3147738057576716E-3</v>
      </c>
      <c r="M230" s="34">
        <v>84</v>
      </c>
      <c r="N230" s="23">
        <f t="shared" si="10"/>
        <v>1.1904761904761904E-2</v>
      </c>
      <c r="O230" s="34">
        <v>1</v>
      </c>
      <c r="P230" s="25">
        <f t="shared" si="1"/>
        <v>1</v>
      </c>
      <c r="Q230" s="34">
        <v>1</v>
      </c>
      <c r="R230" s="52">
        <v>2</v>
      </c>
      <c r="S230" s="22">
        <f t="shared" si="9"/>
        <v>5000</v>
      </c>
      <c r="T230" s="27">
        <v>12.2</v>
      </c>
      <c r="U230" s="95" t="s">
        <v>435</v>
      </c>
      <c r="V230" s="29"/>
      <c r="W230" s="16"/>
      <c r="X230" s="16"/>
      <c r="Y230" s="38"/>
      <c r="Z230" s="30"/>
    </row>
    <row r="231" spans="1:26" ht="15" hidden="1">
      <c r="A231" s="31">
        <v>2020</v>
      </c>
      <c r="B231" s="41">
        <v>44085</v>
      </c>
      <c r="C231" s="61" t="s">
        <v>408</v>
      </c>
      <c r="D231" s="47" t="s">
        <v>436</v>
      </c>
      <c r="E231" s="16" t="s">
        <v>22</v>
      </c>
      <c r="F231" s="33" t="s">
        <v>75</v>
      </c>
      <c r="G231" s="18" t="s">
        <v>24</v>
      </c>
      <c r="H231" s="19">
        <v>130000</v>
      </c>
      <c r="I231" s="19">
        <v>23447</v>
      </c>
      <c r="J231" s="21">
        <v>25000</v>
      </c>
      <c r="K231" s="22">
        <f t="shared" si="3"/>
        <v>625</v>
      </c>
      <c r="L231" s="23">
        <f t="shared" si="5"/>
        <v>1.7059751780611591E-3</v>
      </c>
      <c r="M231" s="34">
        <v>40</v>
      </c>
      <c r="N231" s="23">
        <f t="shared" si="10"/>
        <v>2.5000000000000001E-2</v>
      </c>
      <c r="O231" s="34">
        <v>1</v>
      </c>
      <c r="P231" s="25">
        <f t="shared" si="1"/>
        <v>0</v>
      </c>
      <c r="Q231" s="34">
        <v>0</v>
      </c>
      <c r="R231" s="73">
        <v>0</v>
      </c>
      <c r="S231" s="22">
        <f t="shared" si="9"/>
        <v>25000</v>
      </c>
      <c r="T231" s="27">
        <v>-1</v>
      </c>
      <c r="U231" s="67" t="s">
        <v>437</v>
      </c>
      <c r="V231" s="29"/>
      <c r="W231" s="16"/>
      <c r="X231" s="53"/>
      <c r="Y231" s="54"/>
      <c r="Z231" s="54"/>
    </row>
    <row r="232" spans="1:26" ht="15" hidden="1">
      <c r="A232" s="31">
        <v>2020</v>
      </c>
      <c r="B232" s="41">
        <v>44085</v>
      </c>
      <c r="C232" s="61" t="s">
        <v>408</v>
      </c>
      <c r="D232" s="53" t="s">
        <v>438</v>
      </c>
      <c r="E232" s="16" t="s">
        <v>22</v>
      </c>
      <c r="F232" s="33" t="s">
        <v>379</v>
      </c>
      <c r="G232" s="48" t="s">
        <v>54</v>
      </c>
      <c r="H232" s="19">
        <v>1670000</v>
      </c>
      <c r="I232" s="19">
        <v>855828</v>
      </c>
      <c r="J232" s="21">
        <v>430000</v>
      </c>
      <c r="K232" s="22">
        <f t="shared" si="3"/>
        <v>472.52747252747253</v>
      </c>
      <c r="L232" s="23">
        <f t="shared" si="5"/>
        <v>1.0632977654388498E-3</v>
      </c>
      <c r="M232" s="34">
        <v>910</v>
      </c>
      <c r="N232" s="23">
        <f t="shared" si="10"/>
        <v>9.2307692307692313E-2</v>
      </c>
      <c r="O232" s="34">
        <v>84</v>
      </c>
      <c r="P232" s="25">
        <f t="shared" si="1"/>
        <v>8.3333333333333329E-2</v>
      </c>
      <c r="Q232" s="34">
        <v>7</v>
      </c>
      <c r="R232" s="52">
        <v>6</v>
      </c>
      <c r="S232" s="22">
        <f t="shared" si="9"/>
        <v>5119.0476190476193</v>
      </c>
      <c r="T232" s="27">
        <v>0.14736511627906976</v>
      </c>
      <c r="U232" s="95" t="s">
        <v>439</v>
      </c>
      <c r="V232" s="29"/>
      <c r="W232" s="29"/>
      <c r="X232" s="16"/>
      <c r="Y232" s="38"/>
      <c r="Z232" s="30"/>
    </row>
    <row r="233" spans="1:26" ht="15" hidden="1">
      <c r="A233" s="31">
        <v>2020</v>
      </c>
      <c r="B233" s="41">
        <v>44086</v>
      </c>
      <c r="C233" s="61" t="s">
        <v>408</v>
      </c>
      <c r="D233" s="15" t="s">
        <v>66</v>
      </c>
      <c r="E233" s="16" t="s">
        <v>22</v>
      </c>
      <c r="F233" s="33" t="s">
        <v>428</v>
      </c>
      <c r="G233" s="18" t="s">
        <v>24</v>
      </c>
      <c r="H233" s="19">
        <v>2710000</v>
      </c>
      <c r="I233" s="19">
        <v>167008</v>
      </c>
      <c r="J233" s="21">
        <v>30000</v>
      </c>
      <c r="K233" s="22">
        <f t="shared" si="3"/>
        <v>197.36842105263159</v>
      </c>
      <c r="L233" s="23">
        <f t="shared" si="5"/>
        <v>9.1013604138723899E-4</v>
      </c>
      <c r="M233" s="34">
        <v>152</v>
      </c>
      <c r="N233" s="23">
        <f t="shared" si="10"/>
        <v>2.6315789473684209E-2</v>
      </c>
      <c r="O233" s="34">
        <v>4</v>
      </c>
      <c r="P233" s="25">
        <f t="shared" si="1"/>
        <v>0.25</v>
      </c>
      <c r="Q233" s="34">
        <v>1</v>
      </c>
      <c r="R233" s="52">
        <v>2</v>
      </c>
      <c r="S233" s="22">
        <f t="shared" si="9"/>
        <v>7500</v>
      </c>
      <c r="T233" s="27">
        <v>1.25</v>
      </c>
      <c r="U233" s="95" t="s">
        <v>440</v>
      </c>
      <c r="V233" s="29"/>
      <c r="W233" s="29"/>
      <c r="X233" s="16"/>
      <c r="Y233" s="38"/>
      <c r="Z233" s="30"/>
    </row>
    <row r="234" spans="1:26" ht="15" hidden="1">
      <c r="A234" s="31">
        <v>2020</v>
      </c>
      <c r="B234" s="41">
        <v>44087</v>
      </c>
      <c r="C234" s="61" t="s">
        <v>408</v>
      </c>
      <c r="D234" s="47" t="s">
        <v>441</v>
      </c>
      <c r="E234" s="16" t="s">
        <v>22</v>
      </c>
      <c r="F234" s="33" t="s">
        <v>127</v>
      </c>
      <c r="G234" s="18" t="s">
        <v>128</v>
      </c>
      <c r="H234" s="19">
        <v>132000</v>
      </c>
      <c r="I234" s="19">
        <v>30238</v>
      </c>
      <c r="J234" s="21">
        <v>18000</v>
      </c>
      <c r="K234" s="22">
        <f t="shared" si="3"/>
        <v>25.034770514603615</v>
      </c>
      <c r="L234" s="23">
        <f t="shared" si="5"/>
        <v>2.3778027647331171E-2</v>
      </c>
      <c r="M234" s="34">
        <v>719</v>
      </c>
      <c r="N234" s="23">
        <f t="shared" si="10"/>
        <v>1.3908205841446454E-2</v>
      </c>
      <c r="O234" s="34">
        <v>10</v>
      </c>
      <c r="P234" s="25">
        <f t="shared" si="1"/>
        <v>0.2</v>
      </c>
      <c r="Q234" s="34">
        <v>2</v>
      </c>
      <c r="R234" s="52">
        <v>3</v>
      </c>
      <c r="S234" s="22">
        <f t="shared" si="9"/>
        <v>1800</v>
      </c>
      <c r="T234" s="27">
        <v>6.4356666666666671</v>
      </c>
      <c r="U234" s="95" t="s">
        <v>442</v>
      </c>
      <c r="V234" s="29"/>
      <c r="W234" s="16"/>
      <c r="X234" s="16"/>
      <c r="Y234" s="38"/>
      <c r="Z234" s="30"/>
    </row>
    <row r="235" spans="1:26" ht="15" hidden="1">
      <c r="A235" s="31">
        <v>2020</v>
      </c>
      <c r="B235" s="41">
        <v>44087</v>
      </c>
      <c r="C235" s="61" t="s">
        <v>408</v>
      </c>
      <c r="D235" s="47" t="s">
        <v>443</v>
      </c>
      <c r="E235" s="16" t="s">
        <v>22</v>
      </c>
      <c r="F235" s="33" t="s">
        <v>72</v>
      </c>
      <c r="G235" s="18" t="s">
        <v>30</v>
      </c>
      <c r="H235" s="19">
        <v>822000</v>
      </c>
      <c r="I235" s="19">
        <v>404544</v>
      </c>
      <c r="J235" s="21">
        <v>190000</v>
      </c>
      <c r="K235" s="22">
        <f t="shared" si="3"/>
        <v>1187.5</v>
      </c>
      <c r="L235" s="23">
        <f t="shared" si="5"/>
        <v>3.9550704002531246E-4</v>
      </c>
      <c r="M235" s="34">
        <v>160</v>
      </c>
      <c r="N235" s="23">
        <f t="shared" si="10"/>
        <v>3.125E-2</v>
      </c>
      <c r="O235" s="34">
        <v>5</v>
      </c>
      <c r="P235" s="25">
        <f t="shared" si="1"/>
        <v>0</v>
      </c>
      <c r="Q235" s="34">
        <v>0</v>
      </c>
      <c r="R235" s="73">
        <v>0</v>
      </c>
      <c r="S235" s="22">
        <f t="shared" si="9"/>
        <v>38000</v>
      </c>
      <c r="T235" s="27">
        <v>-1</v>
      </c>
      <c r="U235" s="95" t="s">
        <v>444</v>
      </c>
      <c r="V235" s="16"/>
      <c r="W235" s="16"/>
      <c r="X235" s="53"/>
      <c r="Y235" s="54"/>
      <c r="Z235" s="54"/>
    </row>
    <row r="236" spans="1:26" ht="15" hidden="1">
      <c r="A236" s="31">
        <v>2020</v>
      </c>
      <c r="B236" s="41">
        <v>44087</v>
      </c>
      <c r="C236" s="61" t="s">
        <v>408</v>
      </c>
      <c r="D236" s="69" t="s">
        <v>170</v>
      </c>
      <c r="E236" s="16" t="s">
        <v>22</v>
      </c>
      <c r="F236" s="33" t="s">
        <v>27</v>
      </c>
      <c r="G236" s="18" t="s">
        <v>24</v>
      </c>
      <c r="H236" s="19">
        <v>18300000</v>
      </c>
      <c r="I236" s="19">
        <v>577287</v>
      </c>
      <c r="J236" s="21">
        <v>570000</v>
      </c>
      <c r="K236" s="22">
        <f t="shared" si="3"/>
        <v>748.03149606299212</v>
      </c>
      <c r="L236" s="23">
        <f t="shared" si="5"/>
        <v>1.3199673645864188E-3</v>
      </c>
      <c r="M236" s="34">
        <v>762</v>
      </c>
      <c r="N236" s="23">
        <f t="shared" si="10"/>
        <v>4.7244094488188976E-2</v>
      </c>
      <c r="O236" s="34">
        <v>36</v>
      </c>
      <c r="P236" s="25">
        <f t="shared" si="1"/>
        <v>0.25</v>
      </c>
      <c r="Q236" s="34">
        <v>9</v>
      </c>
      <c r="R236" s="52">
        <v>7</v>
      </c>
      <c r="S236" s="22">
        <f t="shared" si="9"/>
        <v>15833.333333333334</v>
      </c>
      <c r="T236" s="27">
        <v>-3.3771929824561405E-3</v>
      </c>
      <c r="U236" s="95" t="s">
        <v>445</v>
      </c>
      <c r="V236" s="29"/>
      <c r="W236" s="29"/>
      <c r="X236" s="16"/>
      <c r="Y236" s="38"/>
      <c r="Z236" s="30"/>
    </row>
    <row r="237" spans="1:26" ht="15" hidden="1">
      <c r="A237" s="31">
        <v>2020</v>
      </c>
      <c r="B237" s="41">
        <v>44089</v>
      </c>
      <c r="C237" s="61" t="s">
        <v>408</v>
      </c>
      <c r="D237" s="53" t="s">
        <v>446</v>
      </c>
      <c r="E237" s="16" t="s">
        <v>22</v>
      </c>
      <c r="F237" s="31" t="s">
        <v>447</v>
      </c>
      <c r="G237" s="18" t="s">
        <v>448</v>
      </c>
      <c r="H237" s="19">
        <v>164000</v>
      </c>
      <c r="I237" s="19">
        <v>42000</v>
      </c>
      <c r="J237" s="21">
        <v>12500</v>
      </c>
      <c r="K237" s="22">
        <f t="shared" si="3"/>
        <v>39.308176100628934</v>
      </c>
      <c r="L237" s="23">
        <f t="shared" si="5"/>
        <v>7.5714285714285718E-3</v>
      </c>
      <c r="M237" s="34">
        <v>318</v>
      </c>
      <c r="N237" s="23">
        <f t="shared" si="10"/>
        <v>1.2578616352201259E-2</v>
      </c>
      <c r="O237" s="34">
        <v>4</v>
      </c>
      <c r="P237" s="25">
        <f t="shared" si="1"/>
        <v>0</v>
      </c>
      <c r="Q237" s="59"/>
      <c r="R237" s="73">
        <v>0</v>
      </c>
      <c r="S237" s="22">
        <f t="shared" si="9"/>
        <v>3125</v>
      </c>
      <c r="T237" s="87"/>
      <c r="U237" s="67" t="s">
        <v>449</v>
      </c>
      <c r="V237" s="29"/>
      <c r="W237" s="29"/>
      <c r="X237" s="53"/>
      <c r="Y237" s="54"/>
      <c r="Z237" s="54"/>
    </row>
    <row r="238" spans="1:26" ht="14" hidden="1">
      <c r="A238" s="31">
        <v>2020</v>
      </c>
      <c r="B238" s="41">
        <v>44089</v>
      </c>
      <c r="C238" s="61" t="s">
        <v>408</v>
      </c>
      <c r="D238" s="47" t="s">
        <v>450</v>
      </c>
      <c r="E238" s="16" t="s">
        <v>22</v>
      </c>
      <c r="F238" s="60" t="s">
        <v>271</v>
      </c>
      <c r="G238" s="97" t="s">
        <v>24</v>
      </c>
      <c r="H238" s="60">
        <v>665000</v>
      </c>
      <c r="I238" s="60">
        <v>39000</v>
      </c>
      <c r="J238" s="98">
        <v>40000</v>
      </c>
      <c r="K238" s="22">
        <f t="shared" si="3"/>
        <v>1052.6315789473683</v>
      </c>
      <c r="L238" s="23">
        <f t="shared" si="5"/>
        <v>9.743589743589744E-4</v>
      </c>
      <c r="M238" s="34">
        <v>38</v>
      </c>
      <c r="N238" s="23">
        <f t="shared" si="10"/>
        <v>7.8947368421052627E-2</v>
      </c>
      <c r="O238" s="34">
        <v>3</v>
      </c>
      <c r="P238" s="25">
        <f t="shared" si="1"/>
        <v>0</v>
      </c>
      <c r="Q238" s="59"/>
      <c r="R238" s="99">
        <v>0</v>
      </c>
      <c r="S238" s="22">
        <f t="shared" si="9"/>
        <v>13333.333333333334</v>
      </c>
      <c r="T238" s="87"/>
      <c r="U238" s="67" t="s">
        <v>451</v>
      </c>
      <c r="V238" s="68"/>
      <c r="W238" s="68"/>
      <c r="X238" s="68"/>
      <c r="Y238" s="91"/>
      <c r="Z238" s="91"/>
    </row>
    <row r="239" spans="1:26" ht="15" hidden="1">
      <c r="A239" s="31">
        <v>2020</v>
      </c>
      <c r="B239" s="41">
        <v>44089</v>
      </c>
      <c r="C239" s="61" t="s">
        <v>408</v>
      </c>
      <c r="D239" s="15" t="s">
        <v>163</v>
      </c>
      <c r="E239" s="16" t="s">
        <v>22</v>
      </c>
      <c r="F239" s="33" t="s">
        <v>452</v>
      </c>
      <c r="G239" s="18" t="s">
        <v>24</v>
      </c>
      <c r="H239" s="19">
        <v>1310000</v>
      </c>
      <c r="I239" s="19">
        <v>108000</v>
      </c>
      <c r="J239" s="21">
        <v>80000</v>
      </c>
      <c r="K239" s="22">
        <f t="shared" si="3"/>
        <v>126.98412698412699</v>
      </c>
      <c r="L239" s="23">
        <f t="shared" si="5"/>
        <v>5.8333333333333336E-3</v>
      </c>
      <c r="M239" s="34">
        <v>630</v>
      </c>
      <c r="N239" s="23">
        <f t="shared" si="10"/>
        <v>6.5079365079365084E-2</v>
      </c>
      <c r="O239" s="34">
        <v>41</v>
      </c>
      <c r="P239" s="25">
        <f t="shared" si="1"/>
        <v>9.7560975609756101E-2</v>
      </c>
      <c r="Q239" s="34">
        <v>4</v>
      </c>
      <c r="R239" s="52">
        <v>4</v>
      </c>
      <c r="S239" s="22">
        <f t="shared" si="9"/>
        <v>1951.219512195122</v>
      </c>
      <c r="T239" s="27">
        <v>2.2562500000000001</v>
      </c>
      <c r="U239" s="67" t="s">
        <v>453</v>
      </c>
      <c r="V239" s="29"/>
      <c r="W239" s="29"/>
      <c r="X239" s="16"/>
      <c r="Y239" s="38"/>
      <c r="Z239" s="30"/>
    </row>
    <row r="240" spans="1:26" ht="15" hidden="1">
      <c r="A240" s="31">
        <v>2020</v>
      </c>
      <c r="B240" s="41">
        <v>44090</v>
      </c>
      <c r="C240" s="61" t="s">
        <v>408</v>
      </c>
      <c r="D240" s="15" t="s">
        <v>314</v>
      </c>
      <c r="E240" s="16" t="s">
        <v>22</v>
      </c>
      <c r="F240" s="33" t="s">
        <v>271</v>
      </c>
      <c r="G240" s="18" t="s">
        <v>24</v>
      </c>
      <c r="H240" s="19">
        <v>170000</v>
      </c>
      <c r="I240" s="19">
        <v>248000</v>
      </c>
      <c r="J240" s="21">
        <v>60000</v>
      </c>
      <c r="K240" s="22">
        <f t="shared" si="3"/>
        <v>105.26315789473684</v>
      </c>
      <c r="L240" s="23">
        <f t="shared" si="5"/>
        <v>2.2983870967741935E-3</v>
      </c>
      <c r="M240" s="34">
        <v>570</v>
      </c>
      <c r="N240" s="23">
        <f t="shared" si="10"/>
        <v>3.3333333333333333E-2</v>
      </c>
      <c r="O240" s="34">
        <v>19</v>
      </c>
      <c r="P240" s="25">
        <f t="shared" si="1"/>
        <v>0.21052631578947367</v>
      </c>
      <c r="Q240" s="34">
        <v>4</v>
      </c>
      <c r="R240" s="52">
        <v>4</v>
      </c>
      <c r="S240" s="22">
        <f t="shared" si="9"/>
        <v>3157.8947368421054</v>
      </c>
      <c r="T240" s="27">
        <v>3.4014666666666669</v>
      </c>
      <c r="U240" s="67" t="s">
        <v>454</v>
      </c>
      <c r="V240" s="29"/>
      <c r="W240" s="16"/>
      <c r="X240" s="32"/>
      <c r="Y240" s="38"/>
      <c r="Z240" s="30"/>
    </row>
    <row r="241" spans="1:26" ht="15" hidden="1">
      <c r="A241" s="31">
        <v>2020</v>
      </c>
      <c r="B241" s="41">
        <v>44093</v>
      </c>
      <c r="C241" s="61" t="s">
        <v>408</v>
      </c>
      <c r="D241" s="47" t="s">
        <v>89</v>
      </c>
      <c r="E241" s="16" t="s">
        <v>22</v>
      </c>
      <c r="F241" s="33" t="s">
        <v>271</v>
      </c>
      <c r="G241" s="18" t="s">
        <v>24</v>
      </c>
      <c r="H241" s="19">
        <v>973000</v>
      </c>
      <c r="I241" s="19">
        <v>108000</v>
      </c>
      <c r="J241" s="21">
        <v>47000</v>
      </c>
      <c r="K241" s="22">
        <f t="shared" si="3"/>
        <v>51.705170517051705</v>
      </c>
      <c r="L241" s="23">
        <f t="shared" si="5"/>
        <v>8.416666666666666E-3</v>
      </c>
      <c r="M241" s="34">
        <v>909</v>
      </c>
      <c r="N241" s="23">
        <f t="shared" si="10"/>
        <v>5.5005500550055007E-2</v>
      </c>
      <c r="O241" s="34">
        <v>50</v>
      </c>
      <c r="P241" s="25">
        <f t="shared" si="1"/>
        <v>0.02</v>
      </c>
      <c r="Q241" s="34">
        <v>1</v>
      </c>
      <c r="R241" s="52">
        <v>1</v>
      </c>
      <c r="S241" s="22">
        <f t="shared" si="9"/>
        <v>940</v>
      </c>
      <c r="T241" s="27">
        <v>-0.27051063829787236</v>
      </c>
      <c r="U241" s="67" t="s">
        <v>455</v>
      </c>
      <c r="V241" s="29"/>
      <c r="W241" s="16"/>
      <c r="X241" s="16"/>
      <c r="Y241" s="38"/>
      <c r="Z241" s="30"/>
    </row>
    <row r="242" spans="1:26" ht="15" hidden="1">
      <c r="A242" s="31">
        <v>2020</v>
      </c>
      <c r="B242" s="41">
        <v>44093</v>
      </c>
      <c r="C242" s="61" t="s">
        <v>408</v>
      </c>
      <c r="D242" s="53" t="s">
        <v>456</v>
      </c>
      <c r="E242" s="16" t="s">
        <v>22</v>
      </c>
      <c r="F242" s="33" t="s">
        <v>27</v>
      </c>
      <c r="G242" s="48" t="s">
        <v>24</v>
      </c>
      <c r="H242" s="19">
        <v>463000</v>
      </c>
      <c r="I242" s="19">
        <v>91000</v>
      </c>
      <c r="J242" s="21">
        <v>110000</v>
      </c>
      <c r="K242" s="22">
        <f t="shared" si="3"/>
        <v>413.53383458646618</v>
      </c>
      <c r="L242" s="23">
        <f t="shared" si="5"/>
        <v>2.9230769230769232E-3</v>
      </c>
      <c r="M242" s="34">
        <v>266</v>
      </c>
      <c r="N242" s="23">
        <f t="shared" si="10"/>
        <v>3.3834586466165412E-2</v>
      </c>
      <c r="O242" s="34">
        <v>9</v>
      </c>
      <c r="P242" s="25">
        <f t="shared" si="1"/>
        <v>0.1111111111111111</v>
      </c>
      <c r="Q242" s="34">
        <v>1</v>
      </c>
      <c r="R242" s="52">
        <v>2</v>
      </c>
      <c r="S242" s="22">
        <f t="shared" si="9"/>
        <v>12222.222222222223</v>
      </c>
      <c r="T242" s="27">
        <v>-0.38990909090909093</v>
      </c>
      <c r="U242" s="67" t="s">
        <v>457</v>
      </c>
      <c r="V242" s="29"/>
      <c r="W242" s="16"/>
      <c r="X242" s="16"/>
      <c r="Y242" s="38"/>
      <c r="Z242" s="30"/>
    </row>
    <row r="243" spans="1:26" ht="15" hidden="1">
      <c r="A243" s="31">
        <v>2020</v>
      </c>
      <c r="B243" s="100">
        <v>44094</v>
      </c>
      <c r="C243" s="61" t="s">
        <v>408</v>
      </c>
      <c r="D243" s="15" t="s">
        <v>458</v>
      </c>
      <c r="E243" s="16" t="s">
        <v>22</v>
      </c>
      <c r="F243" s="33" t="s">
        <v>106</v>
      </c>
      <c r="G243" s="18" t="s">
        <v>50</v>
      </c>
      <c r="H243" s="19">
        <v>79000</v>
      </c>
      <c r="I243" s="19">
        <v>37000</v>
      </c>
      <c r="J243" s="21">
        <v>100000</v>
      </c>
      <c r="K243" s="22">
        <f t="shared" si="3"/>
        <v>606.06060606060601</v>
      </c>
      <c r="L243" s="23">
        <f t="shared" si="5"/>
        <v>4.4594594594594599E-3</v>
      </c>
      <c r="M243" s="34">
        <v>165</v>
      </c>
      <c r="N243" s="23">
        <f t="shared" si="10"/>
        <v>2.4242424242424242E-2</v>
      </c>
      <c r="O243" s="34">
        <v>4</v>
      </c>
      <c r="P243" s="25">
        <f t="shared" si="1"/>
        <v>0</v>
      </c>
      <c r="Q243" s="59"/>
      <c r="R243" s="73">
        <v>0</v>
      </c>
      <c r="S243" s="22">
        <f t="shared" si="9"/>
        <v>25000</v>
      </c>
      <c r="T243" s="87"/>
      <c r="U243" s="67" t="s">
        <v>459</v>
      </c>
      <c r="V243" s="29"/>
      <c r="W243" s="16"/>
      <c r="X243" s="53"/>
      <c r="Y243" s="54"/>
      <c r="Z243" s="54"/>
    </row>
    <row r="244" spans="1:26" ht="15" hidden="1">
      <c r="A244" s="31">
        <v>2020</v>
      </c>
      <c r="B244" s="41">
        <v>44094</v>
      </c>
      <c r="C244" s="61" t="s">
        <v>408</v>
      </c>
      <c r="D244" s="53" t="s">
        <v>134</v>
      </c>
      <c r="E244" s="16" t="s">
        <v>22</v>
      </c>
      <c r="F244" s="33" t="s">
        <v>106</v>
      </c>
      <c r="G244" s="18" t="s">
        <v>50</v>
      </c>
      <c r="H244" s="19">
        <v>523000</v>
      </c>
      <c r="I244" s="19">
        <v>82000</v>
      </c>
      <c r="J244" s="21">
        <v>130000</v>
      </c>
      <c r="K244" s="22">
        <f t="shared" si="3"/>
        <v>249.04214559386972</v>
      </c>
      <c r="L244" s="23">
        <f t="shared" si="5"/>
        <v>6.3658536585365849E-3</v>
      </c>
      <c r="M244" s="34">
        <v>522</v>
      </c>
      <c r="N244" s="23">
        <f t="shared" si="10"/>
        <v>9.7701149425287362E-2</v>
      </c>
      <c r="O244" s="34">
        <v>51</v>
      </c>
      <c r="P244" s="25">
        <f t="shared" si="1"/>
        <v>5.8823529411764705E-2</v>
      </c>
      <c r="Q244" s="34">
        <v>3</v>
      </c>
      <c r="R244" s="52">
        <v>3</v>
      </c>
      <c r="S244" s="22">
        <f t="shared" si="9"/>
        <v>2549.0196078431372</v>
      </c>
      <c r="T244" s="27">
        <v>0.32961538461538459</v>
      </c>
      <c r="U244" s="67" t="s">
        <v>460</v>
      </c>
      <c r="V244" s="29"/>
      <c r="W244" s="29"/>
      <c r="X244" s="16"/>
      <c r="Y244" s="38"/>
      <c r="Z244" s="30"/>
    </row>
    <row r="245" spans="1:26" ht="15" hidden="1">
      <c r="A245" s="31">
        <v>2020</v>
      </c>
      <c r="B245" s="41">
        <v>44094</v>
      </c>
      <c r="C245" s="61" t="s">
        <v>408</v>
      </c>
      <c r="D245" s="47" t="s">
        <v>461</v>
      </c>
      <c r="E245" s="16" t="s">
        <v>22</v>
      </c>
      <c r="F245" s="33" t="s">
        <v>90</v>
      </c>
      <c r="G245" s="48" t="s">
        <v>24</v>
      </c>
      <c r="H245" s="19">
        <v>680000</v>
      </c>
      <c r="I245" s="19">
        <v>373000</v>
      </c>
      <c r="J245" s="21">
        <v>132000</v>
      </c>
      <c r="K245" s="22">
        <f t="shared" si="3"/>
        <v>389.3805309734513</v>
      </c>
      <c r="L245" s="23">
        <f t="shared" si="5"/>
        <v>9.0884718498659522E-4</v>
      </c>
      <c r="M245" s="34">
        <v>339</v>
      </c>
      <c r="N245" s="23">
        <f t="shared" si="10"/>
        <v>5.8997050147492625E-2</v>
      </c>
      <c r="O245" s="34">
        <v>20</v>
      </c>
      <c r="P245" s="25">
        <f t="shared" si="1"/>
        <v>0.05</v>
      </c>
      <c r="Q245" s="34">
        <v>1</v>
      </c>
      <c r="R245" s="52">
        <v>2</v>
      </c>
      <c r="S245" s="22">
        <f t="shared" si="9"/>
        <v>6600</v>
      </c>
      <c r="T245" s="27">
        <v>-0.51871212121212118</v>
      </c>
      <c r="U245" s="67" t="s">
        <v>462</v>
      </c>
      <c r="V245" s="29"/>
      <c r="W245" s="29"/>
      <c r="X245" s="16"/>
      <c r="Y245" s="38"/>
      <c r="Z245" s="30"/>
    </row>
    <row r="246" spans="1:26" ht="15" hidden="1">
      <c r="A246" s="31">
        <v>2020</v>
      </c>
      <c r="B246" s="41">
        <v>44095</v>
      </c>
      <c r="C246" s="61" t="s">
        <v>408</v>
      </c>
      <c r="D246" s="16" t="s">
        <v>463</v>
      </c>
      <c r="E246" s="16" t="s">
        <v>22</v>
      </c>
      <c r="F246" s="33" t="s">
        <v>27</v>
      </c>
      <c r="G246" s="48" t="s">
        <v>24</v>
      </c>
      <c r="H246" s="19">
        <v>134000</v>
      </c>
      <c r="I246" s="19">
        <v>33000</v>
      </c>
      <c r="J246" s="21">
        <v>26000</v>
      </c>
      <c r="K246" s="22">
        <f t="shared" si="3"/>
        <v>228.07017543859649</v>
      </c>
      <c r="L246" s="23">
        <f t="shared" si="5"/>
        <v>3.4545454545454545E-3</v>
      </c>
      <c r="M246" s="34">
        <v>114</v>
      </c>
      <c r="N246" s="23">
        <f t="shared" si="10"/>
        <v>5.2631578947368418E-2</v>
      </c>
      <c r="O246" s="34">
        <v>6</v>
      </c>
      <c r="P246" s="25">
        <f t="shared" si="1"/>
        <v>0</v>
      </c>
      <c r="Q246" s="34">
        <v>0</v>
      </c>
      <c r="R246" s="73">
        <v>0</v>
      </c>
      <c r="S246" s="22">
        <f t="shared" si="9"/>
        <v>4333.333333333333</v>
      </c>
      <c r="T246" s="87"/>
      <c r="U246" s="67" t="s">
        <v>464</v>
      </c>
      <c r="V246" s="29"/>
      <c r="W246" s="29"/>
      <c r="X246" s="68"/>
      <c r="Y246" s="54"/>
      <c r="Z246" s="54"/>
    </row>
    <row r="247" spans="1:26" ht="15" hidden="1">
      <c r="A247" s="31">
        <v>2020</v>
      </c>
      <c r="B247" s="41">
        <v>44095</v>
      </c>
      <c r="C247" s="61" t="s">
        <v>408</v>
      </c>
      <c r="D247" s="53" t="s">
        <v>465</v>
      </c>
      <c r="E247" s="16" t="s">
        <v>22</v>
      </c>
      <c r="F247" s="33" t="s">
        <v>179</v>
      </c>
      <c r="G247" s="18" t="s">
        <v>128</v>
      </c>
      <c r="H247" s="19">
        <v>203000</v>
      </c>
      <c r="I247" s="19">
        <v>73000</v>
      </c>
      <c r="J247" s="21">
        <v>75600</v>
      </c>
      <c r="K247" s="22">
        <f t="shared" si="3"/>
        <v>194.84536082474227</v>
      </c>
      <c r="L247" s="23">
        <f t="shared" si="5"/>
        <v>5.3150684931506853E-3</v>
      </c>
      <c r="M247" s="34">
        <v>388</v>
      </c>
      <c r="N247" s="23">
        <f t="shared" si="10"/>
        <v>2.8350515463917526E-2</v>
      </c>
      <c r="O247" s="34">
        <v>11</v>
      </c>
      <c r="P247" s="25">
        <f t="shared" si="1"/>
        <v>0.27272727272727271</v>
      </c>
      <c r="Q247" s="34">
        <v>3</v>
      </c>
      <c r="R247" s="52">
        <v>3</v>
      </c>
      <c r="S247" s="22">
        <f t="shared" si="9"/>
        <v>6872.727272727273</v>
      </c>
      <c r="T247" s="27">
        <v>1.5889550264550265</v>
      </c>
      <c r="U247" s="67" t="s">
        <v>466</v>
      </c>
      <c r="V247" s="29"/>
      <c r="W247" s="16"/>
      <c r="X247" s="16"/>
      <c r="Y247" s="38"/>
      <c r="Z247" s="30"/>
    </row>
    <row r="248" spans="1:26" ht="15" hidden="1">
      <c r="A248" s="31">
        <v>2020</v>
      </c>
      <c r="B248" s="41">
        <v>44096</v>
      </c>
      <c r="C248" s="61" t="s">
        <v>408</v>
      </c>
      <c r="D248" s="53" t="s">
        <v>467</v>
      </c>
      <c r="E248" s="16" t="s">
        <v>22</v>
      </c>
      <c r="F248" s="33" t="s">
        <v>322</v>
      </c>
      <c r="G248" s="18" t="s">
        <v>128</v>
      </c>
      <c r="H248" s="19">
        <v>911000</v>
      </c>
      <c r="I248" s="19">
        <v>178000</v>
      </c>
      <c r="J248" s="85">
        <v>48500</v>
      </c>
      <c r="K248" s="22">
        <f t="shared" si="3"/>
        <v>99.589322381930188</v>
      </c>
      <c r="L248" s="23">
        <f t="shared" si="5"/>
        <v>2.7359550561797752E-3</v>
      </c>
      <c r="M248" s="34">
        <v>487</v>
      </c>
      <c r="N248" s="23">
        <f t="shared" si="10"/>
        <v>1.2320328542094456E-2</v>
      </c>
      <c r="O248" s="34">
        <v>6</v>
      </c>
      <c r="P248" s="25">
        <f t="shared" si="1"/>
        <v>0</v>
      </c>
      <c r="Q248" s="59"/>
      <c r="R248" s="73">
        <v>0</v>
      </c>
      <c r="S248" s="22">
        <f t="shared" si="9"/>
        <v>8083.333333333333</v>
      </c>
      <c r="T248" s="87"/>
      <c r="U248" s="67" t="s">
        <v>468</v>
      </c>
      <c r="V248" s="29"/>
      <c r="W248" s="29"/>
      <c r="X248" s="53"/>
      <c r="Y248" s="54"/>
      <c r="Z248" s="54"/>
    </row>
    <row r="249" spans="1:26" ht="15" hidden="1">
      <c r="A249" s="31">
        <v>2020</v>
      </c>
      <c r="B249" s="41">
        <v>44096</v>
      </c>
      <c r="C249" s="61" t="s">
        <v>408</v>
      </c>
      <c r="D249" s="15" t="s">
        <v>423</v>
      </c>
      <c r="E249" s="16" t="s">
        <v>22</v>
      </c>
      <c r="F249" s="33" t="s">
        <v>106</v>
      </c>
      <c r="G249" s="48" t="s">
        <v>50</v>
      </c>
      <c r="H249" s="19">
        <v>565000</v>
      </c>
      <c r="I249" s="19">
        <v>218880</v>
      </c>
      <c r="J249" s="21">
        <v>80000</v>
      </c>
      <c r="K249" s="22">
        <f t="shared" si="3"/>
        <v>158.10276679841897</v>
      </c>
      <c r="L249" s="23">
        <f t="shared" si="5"/>
        <v>2.3117690058479532E-3</v>
      </c>
      <c r="M249" s="34">
        <v>506</v>
      </c>
      <c r="N249" s="23">
        <f t="shared" si="10"/>
        <v>7.9051383399209488E-2</v>
      </c>
      <c r="O249" s="34">
        <v>40</v>
      </c>
      <c r="P249" s="25">
        <f t="shared" si="1"/>
        <v>0.1</v>
      </c>
      <c r="Q249" s="34">
        <v>4</v>
      </c>
      <c r="R249" s="52">
        <v>5</v>
      </c>
      <c r="S249" s="22">
        <f t="shared" si="9"/>
        <v>2000</v>
      </c>
      <c r="T249" s="27">
        <v>2.859</v>
      </c>
      <c r="U249" s="67" t="s">
        <v>469</v>
      </c>
      <c r="V249" s="16"/>
      <c r="W249" s="16"/>
      <c r="X249" s="16"/>
      <c r="Y249" s="38"/>
      <c r="Z249" s="30"/>
    </row>
    <row r="250" spans="1:26" ht="15" hidden="1">
      <c r="A250" s="31">
        <v>2020</v>
      </c>
      <c r="B250" s="41">
        <v>44096</v>
      </c>
      <c r="C250" s="61" t="s">
        <v>408</v>
      </c>
      <c r="D250" s="47" t="s">
        <v>366</v>
      </c>
      <c r="E250" s="16" t="s">
        <v>22</v>
      </c>
      <c r="F250" s="33" t="s">
        <v>470</v>
      </c>
      <c r="G250" s="18" t="s">
        <v>128</v>
      </c>
      <c r="H250" s="19">
        <v>2390000</v>
      </c>
      <c r="I250" s="19">
        <v>1290000</v>
      </c>
      <c r="J250" s="85">
        <v>350000</v>
      </c>
      <c r="K250" s="22">
        <f t="shared" si="3"/>
        <v>50</v>
      </c>
      <c r="L250" s="23">
        <f t="shared" si="5"/>
        <v>5.4263565891472867E-3</v>
      </c>
      <c r="M250" s="34">
        <v>7000</v>
      </c>
      <c r="N250" s="23">
        <f t="shared" si="10"/>
        <v>1.7857142857142856E-2</v>
      </c>
      <c r="O250" s="34">
        <v>125</v>
      </c>
      <c r="P250" s="25">
        <f t="shared" si="1"/>
        <v>0.32</v>
      </c>
      <c r="Q250" s="34">
        <v>40</v>
      </c>
      <c r="R250" s="101">
        <v>9</v>
      </c>
      <c r="S250" s="22">
        <f t="shared" si="9"/>
        <v>2800</v>
      </c>
      <c r="T250" s="27">
        <v>8.0118657142857135</v>
      </c>
      <c r="U250" s="67" t="s">
        <v>471</v>
      </c>
      <c r="V250" s="29"/>
      <c r="W250" s="16"/>
      <c r="X250" s="16"/>
      <c r="Y250" s="38"/>
      <c r="Z250" s="30"/>
    </row>
    <row r="251" spans="1:26" ht="29" hidden="1">
      <c r="A251" s="31">
        <v>2020</v>
      </c>
      <c r="B251" s="41">
        <v>44096</v>
      </c>
      <c r="C251" s="61" t="s">
        <v>408</v>
      </c>
      <c r="D251" s="47" t="s">
        <v>267</v>
      </c>
      <c r="E251" s="16" t="s">
        <v>22</v>
      </c>
      <c r="F251" s="33" t="s">
        <v>472</v>
      </c>
      <c r="G251" s="18" t="s">
        <v>128</v>
      </c>
      <c r="H251" s="19">
        <v>530000</v>
      </c>
      <c r="I251" s="19">
        <v>462000</v>
      </c>
      <c r="J251" s="85">
        <v>350000</v>
      </c>
      <c r="K251" s="22">
        <f t="shared" si="3"/>
        <v>160.40329972502292</v>
      </c>
      <c r="L251" s="23">
        <f t="shared" si="5"/>
        <v>4.7229437229437225E-3</v>
      </c>
      <c r="M251" s="34">
        <v>2182</v>
      </c>
      <c r="N251" s="23">
        <f t="shared" si="10"/>
        <v>1.7415215398716773E-2</v>
      </c>
      <c r="O251" s="34">
        <v>38</v>
      </c>
      <c r="P251" s="25">
        <f t="shared" si="1"/>
        <v>0.21052631578947367</v>
      </c>
      <c r="Q251" s="34">
        <v>8</v>
      </c>
      <c r="R251" s="52">
        <v>8</v>
      </c>
      <c r="S251" s="22">
        <f t="shared" si="9"/>
        <v>9210.5263157894733</v>
      </c>
      <c r="T251" s="27">
        <v>1.8706228571428571</v>
      </c>
      <c r="U251" s="67" t="s">
        <v>473</v>
      </c>
      <c r="V251" s="29"/>
      <c r="W251" s="16"/>
      <c r="X251" s="16"/>
      <c r="Y251" s="38"/>
      <c r="Z251" s="30"/>
    </row>
    <row r="252" spans="1:26" ht="15" hidden="1">
      <c r="A252" s="31">
        <v>2020</v>
      </c>
      <c r="B252" s="41">
        <v>44097</v>
      </c>
      <c r="C252" s="61" t="s">
        <v>408</v>
      </c>
      <c r="D252" s="53" t="s">
        <v>474</v>
      </c>
      <c r="E252" s="16" t="s">
        <v>22</v>
      </c>
      <c r="F252" s="33" t="s">
        <v>72</v>
      </c>
      <c r="G252" s="18" t="s">
        <v>30</v>
      </c>
      <c r="H252" s="19">
        <v>24000</v>
      </c>
      <c r="I252" s="19">
        <v>140000</v>
      </c>
      <c r="J252" s="85">
        <v>16000</v>
      </c>
      <c r="K252" s="22">
        <f t="shared" si="3"/>
        <v>168.42105263157896</v>
      </c>
      <c r="L252" s="23">
        <f t="shared" si="5"/>
        <v>6.7857142857142855E-4</v>
      </c>
      <c r="M252" s="34">
        <v>95</v>
      </c>
      <c r="N252" s="23">
        <f t="shared" si="10"/>
        <v>4.2105263157894736E-2</v>
      </c>
      <c r="O252" s="34">
        <v>4</v>
      </c>
      <c r="P252" s="25">
        <f t="shared" si="1"/>
        <v>0.25</v>
      </c>
      <c r="Q252" s="34">
        <v>1</v>
      </c>
      <c r="R252" s="52">
        <v>1</v>
      </c>
      <c r="S252" s="22">
        <f t="shared" si="9"/>
        <v>4000</v>
      </c>
      <c r="T252" s="27">
        <v>1.9025000000000001</v>
      </c>
      <c r="U252" s="67" t="s">
        <v>475</v>
      </c>
      <c r="V252" s="29"/>
      <c r="W252" s="16"/>
      <c r="X252" s="16"/>
      <c r="Y252" s="38"/>
      <c r="Z252" s="30"/>
    </row>
    <row r="253" spans="1:26" ht="15" hidden="1">
      <c r="A253" s="31">
        <v>2020</v>
      </c>
      <c r="B253" s="41">
        <v>44097</v>
      </c>
      <c r="C253" s="61" t="s">
        <v>408</v>
      </c>
      <c r="D253" s="53" t="s">
        <v>314</v>
      </c>
      <c r="E253" s="16" t="s">
        <v>22</v>
      </c>
      <c r="F253" s="33" t="s">
        <v>176</v>
      </c>
      <c r="G253" s="18" t="s">
        <v>128</v>
      </c>
      <c r="H253" s="19">
        <v>190000</v>
      </c>
      <c r="I253" s="19">
        <v>309573</v>
      </c>
      <c r="J253" s="85">
        <v>60000</v>
      </c>
      <c r="K253" s="22">
        <f t="shared" si="3"/>
        <v>196.07843137254903</v>
      </c>
      <c r="L253" s="23">
        <f t="shared" si="5"/>
        <v>9.8845829578160884E-4</v>
      </c>
      <c r="M253" s="34">
        <v>306</v>
      </c>
      <c r="N253" s="23">
        <f t="shared" si="10"/>
        <v>3.9215686274509803E-2</v>
      </c>
      <c r="O253" s="34">
        <v>12</v>
      </c>
      <c r="P253" s="25">
        <f t="shared" si="1"/>
        <v>0</v>
      </c>
      <c r="Q253" s="59"/>
      <c r="R253" s="73">
        <v>0</v>
      </c>
      <c r="S253" s="22">
        <f t="shared" si="9"/>
        <v>5000</v>
      </c>
      <c r="T253" s="87"/>
      <c r="U253" s="67" t="s">
        <v>476</v>
      </c>
      <c r="V253" s="29"/>
      <c r="W253" s="16"/>
      <c r="X253" s="53"/>
      <c r="Y253" s="54"/>
      <c r="Z253" s="54"/>
    </row>
    <row r="254" spans="1:26" ht="15" hidden="1">
      <c r="A254" s="31">
        <v>2020</v>
      </c>
      <c r="B254" s="41">
        <v>44099</v>
      </c>
      <c r="C254" s="61" t="s">
        <v>408</v>
      </c>
      <c r="D254" s="53" t="s">
        <v>477</v>
      </c>
      <c r="E254" s="16" t="s">
        <v>22</v>
      </c>
      <c r="F254" s="33" t="s">
        <v>27</v>
      </c>
      <c r="G254" s="48" t="s">
        <v>24</v>
      </c>
      <c r="H254" s="19">
        <v>195000</v>
      </c>
      <c r="I254" s="19">
        <v>161335</v>
      </c>
      <c r="J254" s="85">
        <v>65000</v>
      </c>
      <c r="K254" s="22">
        <f t="shared" si="3"/>
        <v>277.77777777777777</v>
      </c>
      <c r="L254" s="23">
        <f t="shared" si="5"/>
        <v>1.4503982396876064E-3</v>
      </c>
      <c r="M254" s="34">
        <v>234</v>
      </c>
      <c r="N254" s="23">
        <f t="shared" si="10"/>
        <v>4.2735042735042739E-3</v>
      </c>
      <c r="O254" s="34">
        <v>1</v>
      </c>
      <c r="P254" s="25">
        <f t="shared" si="1"/>
        <v>0</v>
      </c>
      <c r="Q254" s="34">
        <v>0</v>
      </c>
      <c r="R254" s="73">
        <v>0</v>
      </c>
      <c r="S254" s="22">
        <f t="shared" si="9"/>
        <v>65000</v>
      </c>
      <c r="T254" s="87"/>
      <c r="U254" s="67" t="s">
        <v>478</v>
      </c>
      <c r="V254" s="29"/>
      <c r="W254" s="16"/>
      <c r="X254" s="53"/>
      <c r="Y254" s="54"/>
      <c r="Z254" s="54"/>
    </row>
    <row r="255" spans="1:26" ht="15" hidden="1">
      <c r="A255" s="31">
        <v>2020</v>
      </c>
      <c r="B255" s="41">
        <v>44099</v>
      </c>
      <c r="C255" s="61" t="s">
        <v>408</v>
      </c>
      <c r="D255" s="47" t="s">
        <v>334</v>
      </c>
      <c r="E255" s="16" t="s">
        <v>22</v>
      </c>
      <c r="F255" s="33" t="s">
        <v>138</v>
      </c>
      <c r="G255" s="48" t="s">
        <v>54</v>
      </c>
      <c r="H255" s="19">
        <v>406000</v>
      </c>
      <c r="I255" s="19">
        <v>279000</v>
      </c>
      <c r="J255" s="85">
        <v>95000</v>
      </c>
      <c r="K255" s="22">
        <f t="shared" si="3"/>
        <v>284.43113772455092</v>
      </c>
      <c r="L255" s="23">
        <f t="shared" si="5"/>
        <v>1.1971326164874551E-3</v>
      </c>
      <c r="M255" s="34">
        <v>334</v>
      </c>
      <c r="N255" s="23">
        <f t="shared" si="10"/>
        <v>7.7844311377245512E-2</v>
      </c>
      <c r="O255" s="34">
        <v>26</v>
      </c>
      <c r="P255" s="25">
        <f t="shared" si="1"/>
        <v>0.15384615384615385</v>
      </c>
      <c r="Q255" s="34">
        <v>4</v>
      </c>
      <c r="R255" s="52">
        <v>4</v>
      </c>
      <c r="S255" s="22">
        <f t="shared" si="9"/>
        <v>3653.8461538461538</v>
      </c>
      <c r="T255" s="27">
        <v>1.3362526315789474</v>
      </c>
      <c r="U255" s="67" t="s">
        <v>479</v>
      </c>
      <c r="V255" s="29"/>
      <c r="W255" s="29"/>
      <c r="X255" s="16"/>
      <c r="Y255" s="38"/>
      <c r="Z255" s="30"/>
    </row>
    <row r="256" spans="1:26" ht="15" hidden="1">
      <c r="A256" s="31">
        <v>2020</v>
      </c>
      <c r="B256" s="41">
        <v>44100</v>
      </c>
      <c r="C256" s="61" t="s">
        <v>408</v>
      </c>
      <c r="D256" s="47" t="s">
        <v>178</v>
      </c>
      <c r="E256" s="16" t="s">
        <v>22</v>
      </c>
      <c r="F256" s="33" t="s">
        <v>179</v>
      </c>
      <c r="G256" s="18" t="s">
        <v>128</v>
      </c>
      <c r="H256" s="19">
        <v>347000</v>
      </c>
      <c r="I256" s="19">
        <v>55120</v>
      </c>
      <c r="J256" s="85">
        <v>30000</v>
      </c>
      <c r="K256" s="22">
        <f t="shared" si="3"/>
        <v>116.73151750972762</v>
      </c>
      <c r="L256" s="23">
        <f t="shared" si="5"/>
        <v>4.66255442670537E-3</v>
      </c>
      <c r="M256" s="34">
        <v>257</v>
      </c>
      <c r="N256" s="23">
        <f t="shared" si="10"/>
        <v>1.1673151750972763E-2</v>
      </c>
      <c r="O256" s="34">
        <v>3</v>
      </c>
      <c r="P256" s="25">
        <f t="shared" si="1"/>
        <v>0.33333333333333331</v>
      </c>
      <c r="Q256" s="34">
        <v>1</v>
      </c>
      <c r="R256" s="52">
        <v>2</v>
      </c>
      <c r="S256" s="22">
        <f t="shared" si="9"/>
        <v>10000</v>
      </c>
      <c r="T256" s="27">
        <v>1.55</v>
      </c>
      <c r="U256" s="67" t="s">
        <v>480</v>
      </c>
      <c r="V256" s="29"/>
      <c r="W256" s="29"/>
      <c r="X256" s="16"/>
      <c r="Y256" s="38"/>
      <c r="Z256" s="30"/>
    </row>
    <row r="257" spans="1:26" ht="15" hidden="1">
      <c r="A257" s="31">
        <v>2020</v>
      </c>
      <c r="B257" s="41">
        <v>44100</v>
      </c>
      <c r="C257" s="61" t="s">
        <v>408</v>
      </c>
      <c r="D257" s="47" t="s">
        <v>481</v>
      </c>
      <c r="E257" s="16" t="s">
        <v>22</v>
      </c>
      <c r="F257" s="33" t="s">
        <v>447</v>
      </c>
      <c r="G257" s="18" t="s">
        <v>128</v>
      </c>
      <c r="H257" s="19">
        <v>116000</v>
      </c>
      <c r="I257" s="19">
        <v>70000</v>
      </c>
      <c r="J257" s="85">
        <v>35000</v>
      </c>
      <c r="K257" s="22">
        <f t="shared" si="3"/>
        <v>1000</v>
      </c>
      <c r="L257" s="23">
        <f t="shared" si="5"/>
        <v>5.0000000000000001E-4</v>
      </c>
      <c r="M257" s="34">
        <v>35</v>
      </c>
      <c r="N257" s="23"/>
      <c r="O257" s="34">
        <v>0</v>
      </c>
      <c r="P257" s="25" t="e">
        <f t="shared" si="1"/>
        <v>#DIV/0!</v>
      </c>
      <c r="Q257" s="34">
        <v>0</v>
      </c>
      <c r="R257" s="73">
        <v>0</v>
      </c>
      <c r="S257" s="21" t="e">
        <f t="shared" si="9"/>
        <v>#DIV/0!</v>
      </c>
      <c r="T257" s="87"/>
      <c r="U257" s="67" t="s">
        <v>482</v>
      </c>
      <c r="V257" s="29"/>
      <c r="W257" s="16"/>
      <c r="X257" s="53"/>
      <c r="Y257" s="54"/>
      <c r="Z257" s="54"/>
    </row>
    <row r="258" spans="1:26" ht="15" hidden="1">
      <c r="A258" s="31">
        <v>2020</v>
      </c>
      <c r="B258" s="41">
        <v>44100</v>
      </c>
      <c r="C258" s="61" t="s">
        <v>408</v>
      </c>
      <c r="D258" s="102" t="s">
        <v>483</v>
      </c>
      <c r="E258" s="16" t="s">
        <v>22</v>
      </c>
      <c r="F258" s="33" t="s">
        <v>106</v>
      </c>
      <c r="G258" s="18" t="s">
        <v>50</v>
      </c>
      <c r="H258" s="19">
        <v>53000</v>
      </c>
      <c r="I258" s="19">
        <v>560000</v>
      </c>
      <c r="J258" s="85">
        <v>45000</v>
      </c>
      <c r="K258" s="22">
        <f t="shared" si="3"/>
        <v>103.21100917431193</v>
      </c>
      <c r="L258" s="23">
        <f t="shared" si="5"/>
        <v>7.785714285714286E-4</v>
      </c>
      <c r="M258" s="34">
        <v>436</v>
      </c>
      <c r="N258" s="23">
        <f t="shared" ref="N258:N500" si="11">O258/M258</f>
        <v>6.1926605504587159E-2</v>
      </c>
      <c r="O258" s="34">
        <v>27</v>
      </c>
      <c r="P258" s="25">
        <f t="shared" si="1"/>
        <v>7.407407407407407E-2</v>
      </c>
      <c r="Q258" s="34">
        <v>2</v>
      </c>
      <c r="R258" s="52">
        <v>3</v>
      </c>
      <c r="S258" s="22">
        <f t="shared" si="9"/>
        <v>1666.6666666666667</v>
      </c>
      <c r="T258" s="27">
        <v>3.1555555555555554</v>
      </c>
      <c r="U258" s="67" t="s">
        <v>484</v>
      </c>
      <c r="V258" s="29"/>
      <c r="W258" s="29"/>
      <c r="X258" s="16"/>
      <c r="Y258" s="38"/>
      <c r="Z258" s="30"/>
    </row>
    <row r="259" spans="1:26" ht="15" hidden="1">
      <c r="A259" s="31">
        <v>2020</v>
      </c>
      <c r="B259" s="41">
        <v>44100</v>
      </c>
      <c r="C259" s="61" t="s">
        <v>408</v>
      </c>
      <c r="D259" s="47" t="s">
        <v>331</v>
      </c>
      <c r="E259" s="16" t="s">
        <v>22</v>
      </c>
      <c r="F259" s="33" t="s">
        <v>106</v>
      </c>
      <c r="G259" s="18" t="s">
        <v>50</v>
      </c>
      <c r="H259" s="19">
        <v>2000000</v>
      </c>
      <c r="I259" s="19">
        <v>274000</v>
      </c>
      <c r="J259" s="21">
        <v>80000</v>
      </c>
      <c r="K259" s="22">
        <f t="shared" si="3"/>
        <v>40.671072699542449</v>
      </c>
      <c r="L259" s="23">
        <f t="shared" si="5"/>
        <v>7.1788321167883208E-3</v>
      </c>
      <c r="M259" s="34">
        <v>1967</v>
      </c>
      <c r="N259" s="23">
        <f t="shared" si="11"/>
        <v>6.2023385866802234E-2</v>
      </c>
      <c r="O259" s="34">
        <v>122</v>
      </c>
      <c r="P259" s="25">
        <f t="shared" si="1"/>
        <v>0.16393442622950818</v>
      </c>
      <c r="Q259" s="34">
        <v>20</v>
      </c>
      <c r="R259" s="52">
        <v>8</v>
      </c>
      <c r="S259" s="22">
        <f t="shared" si="9"/>
        <v>655.73770491803282</v>
      </c>
      <c r="T259" s="27">
        <v>19.119612499999999</v>
      </c>
      <c r="U259" s="67" t="s">
        <v>485</v>
      </c>
      <c r="V259" s="29"/>
      <c r="W259" s="29"/>
      <c r="X259" s="16"/>
      <c r="Y259" s="38"/>
      <c r="Z259" s="30"/>
    </row>
    <row r="260" spans="1:26" ht="15" hidden="1">
      <c r="A260" s="31">
        <v>2020</v>
      </c>
      <c r="B260" s="41">
        <v>44101</v>
      </c>
      <c r="C260" s="61" t="s">
        <v>408</v>
      </c>
      <c r="D260" s="15" t="s">
        <v>486</v>
      </c>
      <c r="E260" s="16" t="s">
        <v>22</v>
      </c>
      <c r="F260" s="33" t="s">
        <v>75</v>
      </c>
      <c r="G260" s="18" t="s">
        <v>24</v>
      </c>
      <c r="H260" s="19">
        <v>347000</v>
      </c>
      <c r="I260" s="19">
        <v>282000</v>
      </c>
      <c r="J260" s="21">
        <v>66000</v>
      </c>
      <c r="K260" s="22">
        <f t="shared" si="3"/>
        <v>125.95419847328245</v>
      </c>
      <c r="L260" s="23">
        <f t="shared" si="5"/>
        <v>1.8581560283687944E-3</v>
      </c>
      <c r="M260" s="34">
        <v>524</v>
      </c>
      <c r="N260" s="23">
        <f t="shared" si="11"/>
        <v>8.3969465648854963E-2</v>
      </c>
      <c r="O260" s="34">
        <v>44</v>
      </c>
      <c r="P260" s="25">
        <f t="shared" si="1"/>
        <v>2.2727272727272728E-2</v>
      </c>
      <c r="Q260" s="34">
        <v>1</v>
      </c>
      <c r="R260" s="52">
        <v>1</v>
      </c>
      <c r="S260" s="22">
        <f t="shared" si="9"/>
        <v>1500</v>
      </c>
      <c r="T260" s="27">
        <v>-0.32824242424242422</v>
      </c>
      <c r="U260" s="67" t="s">
        <v>487</v>
      </c>
      <c r="V260" s="29"/>
      <c r="W260" s="29"/>
      <c r="X260" s="16"/>
      <c r="Y260" s="38"/>
      <c r="Z260" s="30"/>
    </row>
    <row r="261" spans="1:26" ht="15" hidden="1">
      <c r="A261" s="31">
        <v>2020</v>
      </c>
      <c r="B261" s="41">
        <v>44101</v>
      </c>
      <c r="C261" s="61" t="s">
        <v>408</v>
      </c>
      <c r="D261" s="15" t="s">
        <v>86</v>
      </c>
      <c r="E261" s="16" t="s">
        <v>22</v>
      </c>
      <c r="F261" s="33" t="s">
        <v>72</v>
      </c>
      <c r="G261" s="18" t="s">
        <v>30</v>
      </c>
      <c r="H261" s="19">
        <v>654000</v>
      </c>
      <c r="I261" s="19">
        <v>622000</v>
      </c>
      <c r="J261" s="21">
        <v>100000</v>
      </c>
      <c r="K261" s="22">
        <f t="shared" si="3"/>
        <v>57.736720554272516</v>
      </c>
      <c r="L261" s="23">
        <f t="shared" si="5"/>
        <v>2.784565916398714E-3</v>
      </c>
      <c r="M261" s="34">
        <v>1732</v>
      </c>
      <c r="N261" s="23">
        <f t="shared" si="11"/>
        <v>4.1570438799076209E-2</v>
      </c>
      <c r="O261" s="34">
        <v>72</v>
      </c>
      <c r="P261" s="25">
        <f t="shared" si="1"/>
        <v>4.1666666666666664E-2</v>
      </c>
      <c r="Q261" s="34">
        <v>3</v>
      </c>
      <c r="R261" s="52">
        <v>4</v>
      </c>
      <c r="S261" s="22">
        <f t="shared" si="9"/>
        <v>1388.8888888888889</v>
      </c>
      <c r="T261" s="27">
        <v>1.48058</v>
      </c>
      <c r="U261" s="67" t="s">
        <v>488</v>
      </c>
      <c r="V261" s="29"/>
      <c r="W261" s="29"/>
      <c r="X261" s="16"/>
      <c r="Y261" s="38"/>
      <c r="Z261" s="30"/>
    </row>
    <row r="262" spans="1:26" ht="15" hidden="1">
      <c r="A262" s="31">
        <v>2020</v>
      </c>
      <c r="B262" s="41">
        <v>44102</v>
      </c>
      <c r="C262" s="61" t="s">
        <v>408</v>
      </c>
      <c r="D262" s="47" t="s">
        <v>489</v>
      </c>
      <c r="E262" s="16" t="s">
        <v>22</v>
      </c>
      <c r="F262" s="33" t="s">
        <v>354</v>
      </c>
      <c r="G262" s="18" t="s">
        <v>24</v>
      </c>
      <c r="H262" s="19">
        <v>215000</v>
      </c>
      <c r="I262" s="19">
        <v>900000</v>
      </c>
      <c r="J262" s="21">
        <v>60000</v>
      </c>
      <c r="K262" s="22">
        <f t="shared" si="3"/>
        <v>359.28143712574848</v>
      </c>
      <c r="L262" s="23">
        <f t="shared" si="5"/>
        <v>1.8555555555555556E-4</v>
      </c>
      <c r="M262" s="34">
        <v>167</v>
      </c>
      <c r="N262" s="23">
        <f t="shared" si="11"/>
        <v>5.9880239520958084E-2</v>
      </c>
      <c r="O262" s="34">
        <v>10</v>
      </c>
      <c r="P262" s="25">
        <f t="shared" si="1"/>
        <v>0</v>
      </c>
      <c r="Q262" s="42">
        <v>0</v>
      </c>
      <c r="R262" s="73">
        <v>0</v>
      </c>
      <c r="S262" s="22">
        <f t="shared" si="9"/>
        <v>6000</v>
      </c>
      <c r="T262" s="87"/>
      <c r="U262" s="67" t="s">
        <v>490</v>
      </c>
      <c r="V262" s="29"/>
      <c r="W262" s="29"/>
      <c r="X262" s="53"/>
      <c r="Y262" s="54"/>
      <c r="Z262" s="54"/>
    </row>
    <row r="263" spans="1:26" ht="15" hidden="1">
      <c r="A263" s="31">
        <v>2020</v>
      </c>
      <c r="B263" s="41">
        <v>44102</v>
      </c>
      <c r="C263" s="61" t="s">
        <v>408</v>
      </c>
      <c r="D263" s="47" t="s">
        <v>491</v>
      </c>
      <c r="E263" s="16" t="s">
        <v>22</v>
      </c>
      <c r="F263" s="33" t="s">
        <v>106</v>
      </c>
      <c r="G263" s="18" t="s">
        <v>50</v>
      </c>
      <c r="H263" s="19">
        <v>3320000</v>
      </c>
      <c r="I263" s="19">
        <v>266000</v>
      </c>
      <c r="J263" s="21">
        <v>100000</v>
      </c>
      <c r="K263" s="22">
        <f t="shared" si="3"/>
        <v>284.09090909090907</v>
      </c>
      <c r="L263" s="23">
        <f t="shared" si="5"/>
        <v>1.3233082706766918E-3</v>
      </c>
      <c r="M263" s="34">
        <v>352</v>
      </c>
      <c r="N263" s="23">
        <f t="shared" si="11"/>
        <v>2.840909090909091E-3</v>
      </c>
      <c r="O263" s="34">
        <v>1</v>
      </c>
      <c r="P263" s="25">
        <f t="shared" si="1"/>
        <v>0</v>
      </c>
      <c r="Q263" s="42">
        <v>0</v>
      </c>
      <c r="R263" s="73">
        <v>0</v>
      </c>
      <c r="S263" s="22">
        <f t="shared" si="9"/>
        <v>100000</v>
      </c>
      <c r="T263" s="87"/>
      <c r="U263" s="67" t="s">
        <v>492</v>
      </c>
      <c r="V263" s="29"/>
      <c r="W263" s="29"/>
      <c r="X263" s="53"/>
      <c r="Y263" s="54"/>
      <c r="Z263" s="54"/>
    </row>
    <row r="264" spans="1:26" ht="15" hidden="1">
      <c r="A264" s="31">
        <v>2020</v>
      </c>
      <c r="B264" s="41">
        <v>44102</v>
      </c>
      <c r="C264" s="61" t="s">
        <v>408</v>
      </c>
      <c r="D264" s="47" t="s">
        <v>493</v>
      </c>
      <c r="E264" s="16" t="s">
        <v>22</v>
      </c>
      <c r="F264" s="33" t="s">
        <v>106</v>
      </c>
      <c r="G264" s="18" t="s">
        <v>50</v>
      </c>
      <c r="H264" s="19">
        <v>812000</v>
      </c>
      <c r="I264" s="19">
        <v>426000</v>
      </c>
      <c r="J264" s="21">
        <v>150000</v>
      </c>
      <c r="K264" s="22">
        <f t="shared" si="3"/>
        <v>101.69491525423729</v>
      </c>
      <c r="L264" s="23">
        <f t="shared" si="5"/>
        <v>3.4624413145539906E-3</v>
      </c>
      <c r="M264" s="34">
        <v>1475</v>
      </c>
      <c r="N264" s="23">
        <f t="shared" si="11"/>
        <v>4.949152542372881E-2</v>
      </c>
      <c r="O264" s="34">
        <v>73</v>
      </c>
      <c r="P264" s="25">
        <f t="shared" si="1"/>
        <v>5.4794520547945202E-2</v>
      </c>
      <c r="Q264" s="34">
        <v>4</v>
      </c>
      <c r="R264" s="52">
        <v>5</v>
      </c>
      <c r="S264" s="22">
        <f t="shared" si="9"/>
        <v>2054.794520547945</v>
      </c>
      <c r="T264" s="27">
        <v>1.0779466666666666</v>
      </c>
      <c r="U264" s="67" t="s">
        <v>494</v>
      </c>
      <c r="V264" s="29"/>
      <c r="W264" s="29"/>
      <c r="X264" s="16"/>
      <c r="Y264" s="38"/>
      <c r="Z264" s="30"/>
    </row>
    <row r="265" spans="1:26" ht="15" hidden="1">
      <c r="A265" s="31">
        <v>2020</v>
      </c>
      <c r="B265" s="41">
        <v>44103</v>
      </c>
      <c r="C265" s="61" t="s">
        <v>408</v>
      </c>
      <c r="D265" s="53" t="s">
        <v>495</v>
      </c>
      <c r="E265" s="16" t="s">
        <v>22</v>
      </c>
      <c r="F265" s="33" t="s">
        <v>354</v>
      </c>
      <c r="G265" s="18" t="s">
        <v>24</v>
      </c>
      <c r="H265" s="19">
        <v>2870000</v>
      </c>
      <c r="I265" s="19">
        <v>578000</v>
      </c>
      <c r="J265" s="21">
        <v>55000</v>
      </c>
      <c r="K265" s="22">
        <f t="shared" si="3"/>
        <v>113.63636363636364</v>
      </c>
      <c r="L265" s="23">
        <f t="shared" si="5"/>
        <v>8.3737024221453287E-4</v>
      </c>
      <c r="M265" s="34">
        <v>484</v>
      </c>
      <c r="N265" s="23">
        <f t="shared" si="11"/>
        <v>2.2727272727272728E-2</v>
      </c>
      <c r="O265" s="34">
        <v>11</v>
      </c>
      <c r="P265" s="25">
        <f t="shared" si="1"/>
        <v>0</v>
      </c>
      <c r="Q265" s="42">
        <v>0</v>
      </c>
      <c r="R265" s="73">
        <v>0</v>
      </c>
      <c r="S265" s="22">
        <f t="shared" si="9"/>
        <v>5000</v>
      </c>
      <c r="T265" s="87"/>
      <c r="U265" s="67" t="s">
        <v>496</v>
      </c>
      <c r="V265" s="29"/>
      <c r="W265" s="16"/>
      <c r="X265" s="53"/>
      <c r="Y265" s="54"/>
      <c r="Z265" s="54"/>
    </row>
    <row r="266" spans="1:26" ht="15" hidden="1">
      <c r="A266" s="31">
        <v>2020</v>
      </c>
      <c r="B266" s="41">
        <v>44103</v>
      </c>
      <c r="C266" s="61" t="s">
        <v>408</v>
      </c>
      <c r="D266" s="103" t="s">
        <v>497</v>
      </c>
      <c r="E266" s="16" t="s">
        <v>22</v>
      </c>
      <c r="F266" s="33" t="s">
        <v>322</v>
      </c>
      <c r="G266" s="18" t="s">
        <v>128</v>
      </c>
      <c r="H266" s="19">
        <v>329000</v>
      </c>
      <c r="I266" s="19">
        <v>124000</v>
      </c>
      <c r="J266" s="21">
        <v>60000</v>
      </c>
      <c r="K266" s="22">
        <f t="shared" si="3"/>
        <v>148.51485148514851</v>
      </c>
      <c r="L266" s="23">
        <f t="shared" si="5"/>
        <v>3.2580645161290321E-3</v>
      </c>
      <c r="M266" s="34">
        <v>404</v>
      </c>
      <c r="N266" s="23">
        <f t="shared" si="11"/>
        <v>7.4257425742574254E-3</v>
      </c>
      <c r="O266" s="34">
        <v>3</v>
      </c>
      <c r="P266" s="25">
        <f t="shared" si="1"/>
        <v>0.33333333333333331</v>
      </c>
      <c r="Q266" s="34">
        <v>1</v>
      </c>
      <c r="R266" s="52">
        <v>2</v>
      </c>
      <c r="S266" s="22">
        <f t="shared" si="9"/>
        <v>20000</v>
      </c>
      <c r="T266" s="27">
        <v>0.31368333333333331</v>
      </c>
      <c r="U266" s="67" t="s">
        <v>498</v>
      </c>
      <c r="V266" s="29"/>
      <c r="W266" s="29"/>
      <c r="X266" s="16"/>
      <c r="Y266" s="38"/>
      <c r="Z266" s="30"/>
    </row>
    <row r="267" spans="1:26" ht="15" hidden="1">
      <c r="A267" s="31">
        <v>2021</v>
      </c>
      <c r="B267" s="41">
        <v>44103</v>
      </c>
      <c r="C267" s="61" t="s">
        <v>408</v>
      </c>
      <c r="D267" s="61" t="s">
        <v>499</v>
      </c>
      <c r="E267" s="31" t="s">
        <v>22</v>
      </c>
      <c r="F267" s="33" t="s">
        <v>75</v>
      </c>
      <c r="G267" s="18" t="s">
        <v>394</v>
      </c>
      <c r="H267" s="19">
        <v>1920000</v>
      </c>
      <c r="I267" s="19">
        <v>141000</v>
      </c>
      <c r="J267" s="21">
        <v>70000</v>
      </c>
      <c r="K267" s="22">
        <f t="shared" si="3"/>
        <v>308.37004405286342</v>
      </c>
      <c r="L267" s="23">
        <f t="shared" si="5"/>
        <v>1.6099290780141845E-3</v>
      </c>
      <c r="M267" s="34">
        <v>227</v>
      </c>
      <c r="N267" s="23">
        <f t="shared" si="11"/>
        <v>4.8458149779735685E-2</v>
      </c>
      <c r="O267" s="34">
        <v>11</v>
      </c>
      <c r="P267" s="25">
        <f t="shared" si="1"/>
        <v>9.0909090909090912E-2</v>
      </c>
      <c r="Q267" s="34">
        <v>1</v>
      </c>
      <c r="R267" s="52">
        <v>2</v>
      </c>
      <c r="S267" s="22">
        <f t="shared" si="9"/>
        <v>6363.636363636364</v>
      </c>
      <c r="T267" s="27">
        <v>-0.2278</v>
      </c>
      <c r="U267" s="67" t="s">
        <v>500</v>
      </c>
      <c r="V267" s="29"/>
      <c r="W267" s="29"/>
      <c r="X267" s="16"/>
      <c r="Y267" s="38"/>
      <c r="Z267" s="30"/>
    </row>
    <row r="268" spans="1:26" ht="15" hidden="1">
      <c r="A268" s="31">
        <v>2020</v>
      </c>
      <c r="B268" s="41">
        <v>44104</v>
      </c>
      <c r="C268" s="61" t="s">
        <v>408</v>
      </c>
      <c r="D268" s="53" t="s">
        <v>501</v>
      </c>
      <c r="E268" s="33" t="s">
        <v>22</v>
      </c>
      <c r="F268" s="31" t="s">
        <v>354</v>
      </c>
      <c r="G268" s="18" t="s">
        <v>24</v>
      </c>
      <c r="H268" s="19">
        <v>300000</v>
      </c>
      <c r="I268" s="19">
        <v>31700</v>
      </c>
      <c r="J268" s="21">
        <v>25000</v>
      </c>
      <c r="K268" s="22">
        <f t="shared" si="3"/>
        <v>609.7560975609756</v>
      </c>
      <c r="L268" s="23">
        <f t="shared" si="5"/>
        <v>1.2933753943217665E-3</v>
      </c>
      <c r="M268" s="34">
        <v>41</v>
      </c>
      <c r="N268" s="23">
        <f t="shared" si="11"/>
        <v>4.878048780487805E-2</v>
      </c>
      <c r="O268" s="34">
        <v>2</v>
      </c>
      <c r="P268" s="25">
        <f t="shared" si="1"/>
        <v>0</v>
      </c>
      <c r="Q268" s="42">
        <v>0</v>
      </c>
      <c r="R268" s="73">
        <v>0</v>
      </c>
      <c r="S268" s="22">
        <f t="shared" si="9"/>
        <v>12500</v>
      </c>
      <c r="T268" s="87"/>
      <c r="U268" s="67" t="s">
        <v>502</v>
      </c>
      <c r="V268" s="29"/>
      <c r="W268" s="16"/>
      <c r="X268" s="53"/>
      <c r="Y268" s="54"/>
      <c r="Z268" s="54"/>
    </row>
    <row r="269" spans="1:26" ht="15" hidden="1">
      <c r="A269" s="31">
        <v>2020</v>
      </c>
      <c r="B269" s="41">
        <v>44104</v>
      </c>
      <c r="C269" s="61" t="s">
        <v>408</v>
      </c>
      <c r="D269" s="53" t="s">
        <v>503</v>
      </c>
      <c r="E269" s="33" t="s">
        <v>22</v>
      </c>
      <c r="F269" s="31" t="s">
        <v>447</v>
      </c>
      <c r="G269" s="48" t="s">
        <v>448</v>
      </c>
      <c r="H269" s="19">
        <v>552000</v>
      </c>
      <c r="I269" s="19">
        <v>400000</v>
      </c>
      <c r="J269" s="21">
        <v>50000</v>
      </c>
      <c r="K269" s="22">
        <f t="shared" si="3"/>
        <v>238.0952380952381</v>
      </c>
      <c r="L269" s="23">
        <f t="shared" si="5"/>
        <v>5.2499999999999997E-4</v>
      </c>
      <c r="M269" s="34">
        <v>210</v>
      </c>
      <c r="N269" s="23">
        <f t="shared" si="11"/>
        <v>1.9047619047619049E-2</v>
      </c>
      <c r="O269" s="34">
        <v>4</v>
      </c>
      <c r="P269" s="25">
        <f t="shared" si="1"/>
        <v>0</v>
      </c>
      <c r="Q269" s="42">
        <v>0</v>
      </c>
      <c r="R269" s="73">
        <v>0</v>
      </c>
      <c r="S269" s="22">
        <f t="shared" si="9"/>
        <v>12500</v>
      </c>
      <c r="T269" s="87"/>
      <c r="U269" s="67" t="s">
        <v>504</v>
      </c>
      <c r="V269" s="29"/>
      <c r="W269" s="29"/>
      <c r="X269" s="53"/>
      <c r="Y269" s="54"/>
      <c r="Z269" s="54"/>
    </row>
    <row r="270" spans="1:26" ht="15" hidden="1">
      <c r="A270" s="31">
        <v>2020</v>
      </c>
      <c r="B270" s="41">
        <v>44104</v>
      </c>
      <c r="C270" s="61" t="s">
        <v>408</v>
      </c>
      <c r="D270" s="47" t="s">
        <v>493</v>
      </c>
      <c r="E270" s="33" t="s">
        <v>22</v>
      </c>
      <c r="F270" s="33" t="s">
        <v>72</v>
      </c>
      <c r="G270" s="18" t="s">
        <v>30</v>
      </c>
      <c r="H270" s="19">
        <v>182000</v>
      </c>
      <c r="I270" s="19">
        <v>231000</v>
      </c>
      <c r="J270" s="21">
        <v>60000</v>
      </c>
      <c r="K270" s="22">
        <f t="shared" si="3"/>
        <v>123.71134020618557</v>
      </c>
      <c r="L270" s="23">
        <f t="shared" si="5"/>
        <v>2.0995670995670995E-3</v>
      </c>
      <c r="M270" s="34">
        <v>485</v>
      </c>
      <c r="N270" s="23">
        <f t="shared" si="11"/>
        <v>9.6907216494845363E-2</v>
      </c>
      <c r="O270" s="34">
        <v>47</v>
      </c>
      <c r="P270" s="25">
        <f t="shared" si="1"/>
        <v>4.2553191489361701E-2</v>
      </c>
      <c r="Q270" s="34">
        <v>2</v>
      </c>
      <c r="R270" s="52">
        <v>4</v>
      </c>
      <c r="S270" s="22">
        <f t="shared" si="9"/>
        <v>1276.5957446808511</v>
      </c>
      <c r="T270" s="27">
        <v>2.9371</v>
      </c>
      <c r="U270" s="67" t="s">
        <v>505</v>
      </c>
      <c r="V270" s="29"/>
      <c r="W270" s="16"/>
      <c r="X270" s="16"/>
      <c r="Y270" s="38"/>
      <c r="Z270" s="30"/>
    </row>
    <row r="271" spans="1:26" ht="15" hidden="1">
      <c r="A271" s="31">
        <v>2020</v>
      </c>
      <c r="B271" s="41">
        <v>44104</v>
      </c>
      <c r="C271" s="61" t="s">
        <v>408</v>
      </c>
      <c r="D271" s="53" t="s">
        <v>506</v>
      </c>
      <c r="E271" s="33" t="s">
        <v>507</v>
      </c>
      <c r="F271" s="33" t="s">
        <v>75</v>
      </c>
      <c r="G271" s="18" t="s">
        <v>24</v>
      </c>
      <c r="H271" s="19">
        <v>352000</v>
      </c>
      <c r="I271" s="19">
        <v>83433</v>
      </c>
      <c r="J271" s="21">
        <v>77777</v>
      </c>
      <c r="K271" s="22">
        <f t="shared" si="3"/>
        <v>818.70526315789471</v>
      </c>
      <c r="L271" s="23">
        <f t="shared" si="5"/>
        <v>1.1386381887262833E-3</v>
      </c>
      <c r="M271" s="34">
        <v>95</v>
      </c>
      <c r="N271" s="23">
        <f t="shared" si="11"/>
        <v>5.2631578947368418E-2</v>
      </c>
      <c r="O271" s="34">
        <v>5</v>
      </c>
      <c r="P271" s="25">
        <f t="shared" si="1"/>
        <v>0</v>
      </c>
      <c r="Q271" s="42">
        <v>0</v>
      </c>
      <c r="R271" s="73">
        <v>0</v>
      </c>
      <c r="S271" s="22">
        <f t="shared" si="9"/>
        <v>15555.4</v>
      </c>
      <c r="T271" s="87"/>
      <c r="U271" s="67" t="s">
        <v>508</v>
      </c>
      <c r="V271" s="29"/>
      <c r="W271" s="16"/>
      <c r="X271" s="53"/>
      <c r="Y271" s="54"/>
      <c r="Z271" s="54"/>
    </row>
    <row r="272" spans="1:26" ht="15" hidden="1">
      <c r="A272" s="31">
        <v>2020</v>
      </c>
      <c r="B272" s="41">
        <v>44104</v>
      </c>
      <c r="C272" s="61" t="s">
        <v>408</v>
      </c>
      <c r="D272" s="47" t="s">
        <v>509</v>
      </c>
      <c r="E272" s="33" t="s">
        <v>22</v>
      </c>
      <c r="F272" s="31" t="s">
        <v>447</v>
      </c>
      <c r="G272" s="18" t="s">
        <v>128</v>
      </c>
      <c r="H272" s="19">
        <v>190000</v>
      </c>
      <c r="I272" s="19">
        <v>157000</v>
      </c>
      <c r="J272" s="21">
        <v>200000</v>
      </c>
      <c r="K272" s="22">
        <f t="shared" si="3"/>
        <v>288.18443804034581</v>
      </c>
      <c r="L272" s="23">
        <f t="shared" si="5"/>
        <v>4.4203821656050952E-3</v>
      </c>
      <c r="M272" s="34">
        <v>694</v>
      </c>
      <c r="N272" s="23">
        <f t="shared" si="11"/>
        <v>2.3054755043227664E-2</v>
      </c>
      <c r="O272" s="34">
        <v>16</v>
      </c>
      <c r="P272" s="25">
        <f t="shared" si="1"/>
        <v>0.25</v>
      </c>
      <c r="Q272" s="34">
        <v>4</v>
      </c>
      <c r="R272" s="52">
        <v>4</v>
      </c>
      <c r="S272" s="22">
        <f t="shared" si="9"/>
        <v>12500</v>
      </c>
      <c r="T272" s="27">
        <v>0.34723999999999999</v>
      </c>
      <c r="U272" s="67" t="s">
        <v>510</v>
      </c>
      <c r="V272" s="29"/>
      <c r="W272" s="29"/>
      <c r="X272" s="16"/>
      <c r="Y272" s="38"/>
      <c r="Z272" s="30"/>
    </row>
    <row r="273" spans="1:26" ht="15" hidden="1">
      <c r="A273" s="31">
        <v>2020</v>
      </c>
      <c r="B273" s="41">
        <v>44104</v>
      </c>
      <c r="C273" s="61" t="s">
        <v>408</v>
      </c>
      <c r="D273" s="53" t="s">
        <v>511</v>
      </c>
      <c r="E273" s="33" t="s">
        <v>22</v>
      </c>
      <c r="F273" s="31" t="s">
        <v>106</v>
      </c>
      <c r="G273" s="48" t="s">
        <v>50</v>
      </c>
      <c r="H273" s="19">
        <v>551000</v>
      </c>
      <c r="I273" s="19">
        <v>181000</v>
      </c>
      <c r="J273" s="21">
        <v>204301</v>
      </c>
      <c r="K273" s="22">
        <f t="shared" si="3"/>
        <v>73.016797712651893</v>
      </c>
      <c r="L273" s="23">
        <f t="shared" si="5"/>
        <v>1.5458563535911601E-2</v>
      </c>
      <c r="M273" s="34">
        <v>2798</v>
      </c>
      <c r="N273" s="23">
        <f t="shared" si="11"/>
        <v>2.6090064331665476E-2</v>
      </c>
      <c r="O273" s="34">
        <v>73</v>
      </c>
      <c r="P273" s="25">
        <f t="shared" si="1"/>
        <v>0.12328767123287671</v>
      </c>
      <c r="Q273" s="34">
        <v>9</v>
      </c>
      <c r="R273" s="52">
        <v>7</v>
      </c>
      <c r="S273" s="22">
        <f t="shared" si="9"/>
        <v>2798.6438356164385</v>
      </c>
      <c r="T273" s="27">
        <v>2.7498201183547804</v>
      </c>
      <c r="U273" s="67" t="s">
        <v>512</v>
      </c>
      <c r="V273" s="29"/>
      <c r="W273" s="29"/>
      <c r="X273" s="16"/>
      <c r="Y273" s="38"/>
      <c r="Z273" s="30"/>
    </row>
    <row r="274" spans="1:26" ht="15" hidden="1">
      <c r="A274" s="31">
        <v>2020</v>
      </c>
      <c r="B274" s="41">
        <v>44107</v>
      </c>
      <c r="C274" s="61" t="s">
        <v>399</v>
      </c>
      <c r="D274" s="53" t="s">
        <v>513</v>
      </c>
      <c r="E274" s="33" t="s">
        <v>22</v>
      </c>
      <c r="F274" s="33" t="s">
        <v>27</v>
      </c>
      <c r="G274" s="48" t="s">
        <v>24</v>
      </c>
      <c r="H274" s="19">
        <v>228000</v>
      </c>
      <c r="I274" s="19">
        <v>114991</v>
      </c>
      <c r="J274" s="21">
        <v>75400</v>
      </c>
      <c r="K274" s="22">
        <f t="shared" si="3"/>
        <v>373.26732673267327</v>
      </c>
      <c r="L274" s="23">
        <f t="shared" si="5"/>
        <v>1.7566592168082719E-3</v>
      </c>
      <c r="M274" s="34">
        <v>202</v>
      </c>
      <c r="N274" s="23">
        <f t="shared" si="11"/>
        <v>7.4257425742574254E-2</v>
      </c>
      <c r="O274" s="34">
        <v>15</v>
      </c>
      <c r="P274" s="25">
        <f t="shared" si="1"/>
        <v>0.13333333333333333</v>
      </c>
      <c r="Q274" s="34">
        <v>2</v>
      </c>
      <c r="R274" s="52">
        <v>2</v>
      </c>
      <c r="S274" s="22">
        <f t="shared" si="9"/>
        <v>5026.666666666667</v>
      </c>
      <c r="T274" s="27">
        <v>0.31579575596816978</v>
      </c>
      <c r="U274" s="67" t="s">
        <v>514</v>
      </c>
      <c r="V274" s="16"/>
      <c r="W274" s="16"/>
      <c r="X274" s="16"/>
      <c r="Y274" s="38"/>
      <c r="Z274" s="30"/>
    </row>
    <row r="275" spans="1:26" ht="15" hidden="1">
      <c r="A275" s="31">
        <v>2020</v>
      </c>
      <c r="B275" s="41">
        <v>44107</v>
      </c>
      <c r="C275" s="61" t="s">
        <v>399</v>
      </c>
      <c r="D275" s="53" t="s">
        <v>515</v>
      </c>
      <c r="E275" s="33" t="s">
        <v>22</v>
      </c>
      <c r="F275" s="60" t="s">
        <v>106</v>
      </c>
      <c r="G275" s="48" t="s">
        <v>50</v>
      </c>
      <c r="H275" s="19">
        <v>246000</v>
      </c>
      <c r="I275" s="19">
        <v>155238</v>
      </c>
      <c r="J275" s="21">
        <v>174000</v>
      </c>
      <c r="K275" s="22">
        <f t="shared" si="3"/>
        <v>250.35971223021582</v>
      </c>
      <c r="L275" s="23">
        <f t="shared" si="5"/>
        <v>4.476996611654363E-3</v>
      </c>
      <c r="M275" s="34">
        <v>695</v>
      </c>
      <c r="N275" s="23">
        <f t="shared" si="11"/>
        <v>3.0215827338129497E-2</v>
      </c>
      <c r="O275" s="34">
        <v>21</v>
      </c>
      <c r="P275" s="25">
        <f t="shared" si="1"/>
        <v>4.7619047619047616E-2</v>
      </c>
      <c r="Q275" s="34">
        <v>1</v>
      </c>
      <c r="R275" s="52">
        <v>1</v>
      </c>
      <c r="S275" s="22">
        <f t="shared" si="9"/>
        <v>8285.7142857142862</v>
      </c>
      <c r="T275" s="27">
        <v>-0.73132183908045978</v>
      </c>
      <c r="U275" s="67" t="s">
        <v>516</v>
      </c>
      <c r="V275" s="29"/>
      <c r="W275" s="29"/>
      <c r="X275" s="16"/>
      <c r="Y275" s="30"/>
      <c r="Z275" s="30"/>
    </row>
    <row r="276" spans="1:26" ht="15" hidden="1">
      <c r="A276" s="31">
        <v>2020</v>
      </c>
      <c r="B276" s="41">
        <v>44109</v>
      </c>
      <c r="C276" s="61" t="s">
        <v>399</v>
      </c>
      <c r="D276" s="47" t="s">
        <v>89</v>
      </c>
      <c r="E276" s="16" t="s">
        <v>22</v>
      </c>
      <c r="F276" s="33" t="s">
        <v>428</v>
      </c>
      <c r="G276" s="18" t="s">
        <v>24</v>
      </c>
      <c r="H276" s="19">
        <v>973000</v>
      </c>
      <c r="I276" s="19">
        <v>277202</v>
      </c>
      <c r="J276" s="21">
        <v>47000</v>
      </c>
      <c r="K276" s="22">
        <f t="shared" si="3"/>
        <v>166.07773851590105</v>
      </c>
      <c r="L276" s="23">
        <f t="shared" si="5"/>
        <v>1.0209161550060967E-3</v>
      </c>
      <c r="M276" s="34">
        <v>283</v>
      </c>
      <c r="N276" s="23">
        <f t="shared" si="11"/>
        <v>4.5936395759717315E-2</v>
      </c>
      <c r="O276" s="34">
        <v>13</v>
      </c>
      <c r="P276" s="25">
        <f t="shared" si="1"/>
        <v>0</v>
      </c>
      <c r="Q276" s="34">
        <v>0</v>
      </c>
      <c r="R276" s="73">
        <v>0</v>
      </c>
      <c r="S276" s="22">
        <f t="shared" si="9"/>
        <v>3615.3846153846152</v>
      </c>
      <c r="T276" s="87"/>
      <c r="U276" s="67" t="s">
        <v>517</v>
      </c>
      <c r="V276" s="29"/>
      <c r="W276" s="16"/>
      <c r="X276" s="53"/>
      <c r="Y276" s="54"/>
      <c r="Z276" s="54"/>
    </row>
    <row r="277" spans="1:26" ht="15" hidden="1">
      <c r="A277" s="31">
        <v>2020</v>
      </c>
      <c r="B277" s="41">
        <v>44109</v>
      </c>
      <c r="C277" s="61" t="s">
        <v>399</v>
      </c>
      <c r="D277" s="53" t="s">
        <v>518</v>
      </c>
      <c r="E277" s="33" t="s">
        <v>22</v>
      </c>
      <c r="F277" s="60" t="s">
        <v>179</v>
      </c>
      <c r="G277" s="18" t="s">
        <v>128</v>
      </c>
      <c r="H277" s="19">
        <v>392000</v>
      </c>
      <c r="I277" s="19">
        <v>102981</v>
      </c>
      <c r="J277" s="21">
        <v>70000</v>
      </c>
      <c r="K277" s="22">
        <f t="shared" si="3"/>
        <v>186.66666666666666</v>
      </c>
      <c r="L277" s="23">
        <f t="shared" si="5"/>
        <v>3.6414484225245434E-3</v>
      </c>
      <c r="M277" s="34">
        <v>375</v>
      </c>
      <c r="N277" s="23">
        <f t="shared" si="11"/>
        <v>1.3333333333333334E-2</v>
      </c>
      <c r="O277" s="34">
        <v>5</v>
      </c>
      <c r="P277" s="25">
        <f t="shared" si="1"/>
        <v>0.4</v>
      </c>
      <c r="Q277" s="34">
        <v>2</v>
      </c>
      <c r="R277" s="52">
        <v>3</v>
      </c>
      <c r="S277" s="22">
        <f t="shared" si="9"/>
        <v>14000</v>
      </c>
      <c r="T277" s="27">
        <v>0.93540000000000001</v>
      </c>
      <c r="U277" s="67" t="s">
        <v>519</v>
      </c>
      <c r="V277" s="29"/>
      <c r="W277" s="29"/>
      <c r="X277" s="32"/>
      <c r="Y277" s="38"/>
      <c r="Z277" s="30"/>
    </row>
    <row r="278" spans="1:26" ht="15" hidden="1">
      <c r="A278" s="31">
        <v>2020</v>
      </c>
      <c r="B278" s="41">
        <v>44109</v>
      </c>
      <c r="C278" s="61" t="s">
        <v>399</v>
      </c>
      <c r="D278" s="47" t="s">
        <v>520</v>
      </c>
      <c r="E278" s="33" t="s">
        <v>22</v>
      </c>
      <c r="F278" s="60" t="s">
        <v>179</v>
      </c>
      <c r="G278" s="18" t="s">
        <v>128</v>
      </c>
      <c r="H278" s="19">
        <v>81000</v>
      </c>
      <c r="I278" s="19">
        <v>589037</v>
      </c>
      <c r="J278" s="21">
        <v>170000</v>
      </c>
      <c r="K278" s="22">
        <f t="shared" si="3"/>
        <v>280.52805280528054</v>
      </c>
      <c r="L278" s="23">
        <f t="shared" si="5"/>
        <v>1.0287978514083155E-3</v>
      </c>
      <c r="M278" s="34">
        <v>606</v>
      </c>
      <c r="N278" s="23">
        <f t="shared" si="11"/>
        <v>1.9801980198019802E-2</v>
      </c>
      <c r="O278" s="34">
        <v>12</v>
      </c>
      <c r="P278" s="25">
        <f t="shared" si="1"/>
        <v>0.25</v>
      </c>
      <c r="Q278" s="34">
        <v>3</v>
      </c>
      <c r="R278" s="52">
        <v>3</v>
      </c>
      <c r="S278" s="22">
        <f t="shared" si="9"/>
        <v>14166.666666666666</v>
      </c>
      <c r="T278" s="27">
        <v>0.17162941176470589</v>
      </c>
      <c r="U278" s="67" t="s">
        <v>521</v>
      </c>
      <c r="V278" s="29"/>
      <c r="W278" s="29"/>
      <c r="X278" s="16"/>
      <c r="Y278" s="38"/>
      <c r="Z278" s="30"/>
    </row>
    <row r="279" spans="1:26" ht="15" hidden="1">
      <c r="A279" s="31">
        <v>2020</v>
      </c>
      <c r="B279" s="41">
        <v>44110</v>
      </c>
      <c r="C279" s="61" t="s">
        <v>399</v>
      </c>
      <c r="D279" s="47" t="s">
        <v>522</v>
      </c>
      <c r="E279" s="16" t="s">
        <v>22</v>
      </c>
      <c r="F279" s="33" t="s">
        <v>246</v>
      </c>
      <c r="G279" s="18" t="s">
        <v>24</v>
      </c>
      <c r="H279" s="19">
        <v>675000</v>
      </c>
      <c r="I279" s="19">
        <v>150443</v>
      </c>
      <c r="J279" s="21">
        <v>85000</v>
      </c>
      <c r="K279" s="22">
        <f t="shared" si="3"/>
        <v>1089.7435897435898</v>
      </c>
      <c r="L279" s="23">
        <f t="shared" si="5"/>
        <v>5.1846878884361522E-4</v>
      </c>
      <c r="M279" s="34">
        <v>78</v>
      </c>
      <c r="N279" s="23">
        <f t="shared" si="11"/>
        <v>5.128205128205128E-2</v>
      </c>
      <c r="O279" s="34">
        <v>4</v>
      </c>
      <c r="P279" s="25">
        <f t="shared" si="1"/>
        <v>0</v>
      </c>
      <c r="Q279" s="34">
        <v>0</v>
      </c>
      <c r="R279" s="73">
        <v>0</v>
      </c>
      <c r="S279" s="22">
        <f t="shared" si="9"/>
        <v>21250</v>
      </c>
      <c r="T279" s="27">
        <v>0</v>
      </c>
      <c r="U279" s="67" t="s">
        <v>523</v>
      </c>
      <c r="V279" s="29"/>
      <c r="W279" s="16"/>
      <c r="X279" s="53"/>
      <c r="Y279" s="54"/>
      <c r="Z279" s="54"/>
    </row>
    <row r="280" spans="1:26" ht="15" hidden="1">
      <c r="A280" s="31">
        <v>2020</v>
      </c>
      <c r="B280" s="41">
        <v>44110</v>
      </c>
      <c r="C280" s="61" t="s">
        <v>399</v>
      </c>
      <c r="D280" s="53" t="s">
        <v>524</v>
      </c>
      <c r="E280" s="16" t="s">
        <v>22</v>
      </c>
      <c r="F280" s="33" t="s">
        <v>72</v>
      </c>
      <c r="G280" s="18" t="s">
        <v>30</v>
      </c>
      <c r="H280" s="19">
        <v>247000</v>
      </c>
      <c r="I280" s="19">
        <v>195706</v>
      </c>
      <c r="J280" s="21">
        <v>190000</v>
      </c>
      <c r="K280" s="22">
        <f t="shared" si="3"/>
        <v>607.02875399361028</v>
      </c>
      <c r="L280" s="23">
        <f t="shared" si="5"/>
        <v>1.5993377821834794E-3</v>
      </c>
      <c r="M280" s="34">
        <v>313</v>
      </c>
      <c r="N280" s="23">
        <f t="shared" si="11"/>
        <v>3.1948881789137379E-2</v>
      </c>
      <c r="O280" s="34">
        <v>10</v>
      </c>
      <c r="P280" s="25">
        <f t="shared" si="1"/>
        <v>0</v>
      </c>
      <c r="Q280" s="34">
        <v>0</v>
      </c>
      <c r="R280" s="73">
        <v>0</v>
      </c>
      <c r="S280" s="22">
        <f t="shared" si="9"/>
        <v>19000</v>
      </c>
      <c r="T280" s="87"/>
      <c r="U280" s="67" t="s">
        <v>525</v>
      </c>
      <c r="V280" s="29"/>
      <c r="W280" s="29"/>
      <c r="X280" s="53"/>
      <c r="Y280" s="54"/>
      <c r="Z280" s="54"/>
    </row>
    <row r="281" spans="1:26" ht="15" hidden="1">
      <c r="A281" s="31">
        <v>2020</v>
      </c>
      <c r="B281" s="41">
        <v>44110</v>
      </c>
      <c r="C281" s="61" t="s">
        <v>399</v>
      </c>
      <c r="D281" s="53" t="s">
        <v>186</v>
      </c>
      <c r="E281" s="16" t="s">
        <v>22</v>
      </c>
      <c r="F281" s="33" t="s">
        <v>72</v>
      </c>
      <c r="G281" s="18" t="s">
        <v>30</v>
      </c>
      <c r="H281" s="19">
        <v>1555000</v>
      </c>
      <c r="I281" s="19">
        <v>3000000</v>
      </c>
      <c r="J281" s="21">
        <v>575000</v>
      </c>
      <c r="K281" s="22">
        <f t="shared" si="3"/>
        <v>287.5</v>
      </c>
      <c r="L281" s="23">
        <f t="shared" si="5"/>
        <v>6.6666666666666664E-4</v>
      </c>
      <c r="M281" s="34">
        <v>2000</v>
      </c>
      <c r="N281" s="23">
        <f t="shared" si="11"/>
        <v>0.1885</v>
      </c>
      <c r="O281" s="34">
        <v>377</v>
      </c>
      <c r="P281" s="25">
        <f t="shared" si="1"/>
        <v>3.4482758620689655E-2</v>
      </c>
      <c r="Q281" s="34">
        <v>13</v>
      </c>
      <c r="R281" s="52">
        <v>8</v>
      </c>
      <c r="S281" s="22">
        <f t="shared" si="9"/>
        <v>1525.1989389920425</v>
      </c>
      <c r="T281" s="27">
        <v>1.3986226086956521</v>
      </c>
      <c r="U281" s="67" t="s">
        <v>526</v>
      </c>
      <c r="V281" s="29"/>
      <c r="W281" s="16"/>
      <c r="X281" s="16"/>
      <c r="Y281" s="38"/>
      <c r="Z281" s="30"/>
    </row>
    <row r="282" spans="1:26" ht="15" hidden="1">
      <c r="A282" s="31">
        <v>2020</v>
      </c>
      <c r="B282" s="41">
        <v>44112</v>
      </c>
      <c r="C282" s="61" t="s">
        <v>399</v>
      </c>
      <c r="D282" s="47" t="s">
        <v>527</v>
      </c>
      <c r="E282" s="16" t="s">
        <v>22</v>
      </c>
      <c r="F282" s="33" t="s">
        <v>106</v>
      </c>
      <c r="G282" s="18" t="s">
        <v>50</v>
      </c>
      <c r="H282" s="19">
        <v>243000</v>
      </c>
      <c r="I282" s="19">
        <v>251615</v>
      </c>
      <c r="J282" s="21">
        <v>83650</v>
      </c>
      <c r="K282" s="22">
        <f t="shared" si="3"/>
        <v>138.26446280991735</v>
      </c>
      <c r="L282" s="23">
        <f t="shared" si="5"/>
        <v>2.4044671422609942E-3</v>
      </c>
      <c r="M282" s="34">
        <v>605</v>
      </c>
      <c r="N282" s="23">
        <f t="shared" si="11"/>
        <v>3.4710743801652892E-2</v>
      </c>
      <c r="O282" s="34">
        <v>21</v>
      </c>
      <c r="P282" s="25">
        <f t="shared" si="1"/>
        <v>9.5238095238095233E-2</v>
      </c>
      <c r="Q282" s="34">
        <v>2</v>
      </c>
      <c r="R282" s="52">
        <v>3</v>
      </c>
      <c r="S282" s="22">
        <f t="shared" si="9"/>
        <v>3983.3333333333335</v>
      </c>
      <c r="T282" s="27">
        <v>0.82029886431560073</v>
      </c>
      <c r="U282" s="67" t="s">
        <v>528</v>
      </c>
      <c r="V282" s="29"/>
      <c r="W282" s="16"/>
      <c r="X282" s="16"/>
      <c r="Y282" s="38"/>
      <c r="Z282" s="30"/>
    </row>
    <row r="283" spans="1:26" ht="15" hidden="1">
      <c r="A283" s="31">
        <v>2020</v>
      </c>
      <c r="B283" s="41">
        <v>44113</v>
      </c>
      <c r="C283" s="61" t="s">
        <v>399</v>
      </c>
      <c r="D283" s="104" t="s">
        <v>529</v>
      </c>
      <c r="E283" s="16" t="s">
        <v>22</v>
      </c>
      <c r="F283" s="33" t="s">
        <v>72</v>
      </c>
      <c r="G283" s="18" t="s">
        <v>30</v>
      </c>
      <c r="H283" s="19">
        <v>81000</v>
      </c>
      <c r="I283" s="19">
        <v>21740</v>
      </c>
      <c r="J283" s="21">
        <v>15000</v>
      </c>
      <c r="K283" s="22">
        <f t="shared" si="3"/>
        <v>202.70270270270271</v>
      </c>
      <c r="L283" s="23">
        <f t="shared" si="5"/>
        <v>3.4038638454461823E-3</v>
      </c>
      <c r="M283" s="34">
        <v>74</v>
      </c>
      <c r="N283" s="23">
        <f t="shared" si="11"/>
        <v>2.7027027027027029E-2</v>
      </c>
      <c r="O283" s="34">
        <v>2</v>
      </c>
      <c r="P283" s="25">
        <f t="shared" si="1"/>
        <v>0</v>
      </c>
      <c r="Q283" s="34">
        <v>0</v>
      </c>
      <c r="R283" s="73">
        <v>0</v>
      </c>
      <c r="S283" s="22">
        <f t="shared" si="9"/>
        <v>7500</v>
      </c>
      <c r="T283" s="87"/>
      <c r="U283" s="67" t="s">
        <v>530</v>
      </c>
      <c r="V283" s="29"/>
      <c r="W283" s="29"/>
      <c r="X283" s="53"/>
      <c r="Y283" s="54"/>
      <c r="Z283" s="54"/>
    </row>
    <row r="284" spans="1:26" ht="15" hidden="1">
      <c r="A284" s="31">
        <v>2020</v>
      </c>
      <c r="B284" s="41">
        <v>44114</v>
      </c>
      <c r="C284" s="61" t="s">
        <v>399</v>
      </c>
      <c r="D284" s="105" t="s">
        <v>531</v>
      </c>
      <c r="E284" s="16" t="s">
        <v>22</v>
      </c>
      <c r="F284" s="33" t="s">
        <v>447</v>
      </c>
      <c r="G284" s="18" t="s">
        <v>532</v>
      </c>
      <c r="H284" s="19">
        <v>88000</v>
      </c>
      <c r="I284" s="19">
        <v>80789</v>
      </c>
      <c r="J284" s="21">
        <v>15000</v>
      </c>
      <c r="K284" s="22">
        <f t="shared" si="3"/>
        <v>43.731778425655975</v>
      </c>
      <c r="L284" s="23">
        <f t="shared" si="5"/>
        <v>4.2456274987931527E-3</v>
      </c>
      <c r="M284" s="34">
        <v>343</v>
      </c>
      <c r="N284" s="23">
        <f t="shared" si="11"/>
        <v>1.4577259475218658E-2</v>
      </c>
      <c r="O284" s="34">
        <v>5</v>
      </c>
      <c r="P284" s="25">
        <f t="shared" si="1"/>
        <v>0</v>
      </c>
      <c r="Q284" s="34">
        <v>0</v>
      </c>
      <c r="R284" s="73">
        <v>0</v>
      </c>
      <c r="S284" s="22">
        <f t="shared" si="9"/>
        <v>3000</v>
      </c>
      <c r="T284" s="87"/>
      <c r="U284" s="67" t="s">
        <v>533</v>
      </c>
      <c r="V284" s="29"/>
      <c r="W284" s="16"/>
      <c r="X284" s="53"/>
      <c r="Y284" s="54"/>
      <c r="Z284" s="54"/>
    </row>
    <row r="285" spans="1:26" ht="15" hidden="1">
      <c r="A285" s="31">
        <v>2020</v>
      </c>
      <c r="B285" s="41">
        <v>44115</v>
      </c>
      <c r="C285" s="61" t="s">
        <v>399</v>
      </c>
      <c r="D285" s="77" t="s">
        <v>534</v>
      </c>
      <c r="E285" s="16" t="s">
        <v>22</v>
      </c>
      <c r="F285" s="33" t="s">
        <v>322</v>
      </c>
      <c r="G285" s="18" t="s">
        <v>532</v>
      </c>
      <c r="H285" s="19">
        <v>442000</v>
      </c>
      <c r="I285" s="19">
        <v>309753</v>
      </c>
      <c r="J285" s="21">
        <v>65000</v>
      </c>
      <c r="K285" s="22">
        <f t="shared" si="3"/>
        <v>121.04283054003724</v>
      </c>
      <c r="L285" s="23">
        <f t="shared" si="5"/>
        <v>1.7336393836379308E-3</v>
      </c>
      <c r="M285" s="34">
        <v>537</v>
      </c>
      <c r="N285" s="23">
        <f t="shared" si="11"/>
        <v>9.3109869646182501E-3</v>
      </c>
      <c r="O285" s="34">
        <v>5</v>
      </c>
      <c r="P285" s="25">
        <f t="shared" si="1"/>
        <v>0.4</v>
      </c>
      <c r="Q285" s="34">
        <v>2</v>
      </c>
      <c r="R285" s="52">
        <v>3</v>
      </c>
      <c r="S285" s="22">
        <f t="shared" si="9"/>
        <v>13000</v>
      </c>
      <c r="T285" s="27">
        <v>1.4607538461538461</v>
      </c>
      <c r="U285" s="67" t="s">
        <v>535</v>
      </c>
      <c r="V285" s="29"/>
      <c r="W285" s="16"/>
      <c r="X285" s="16"/>
      <c r="Y285" s="38"/>
      <c r="Z285" s="30"/>
    </row>
    <row r="286" spans="1:26" ht="15" hidden="1">
      <c r="A286" s="31">
        <v>2020</v>
      </c>
      <c r="B286" s="41">
        <v>44115</v>
      </c>
      <c r="C286" s="61" t="s">
        <v>399</v>
      </c>
      <c r="D286" s="105" t="s">
        <v>314</v>
      </c>
      <c r="E286" s="16" t="s">
        <v>22</v>
      </c>
      <c r="F286" s="33" t="s">
        <v>424</v>
      </c>
      <c r="G286" s="18" t="s">
        <v>536</v>
      </c>
      <c r="H286" s="19">
        <v>187000</v>
      </c>
      <c r="I286" s="19">
        <v>212000</v>
      </c>
      <c r="J286" s="21">
        <v>80000</v>
      </c>
      <c r="K286" s="22">
        <f t="shared" si="3"/>
        <v>322.58064516129031</v>
      </c>
      <c r="L286" s="23">
        <f t="shared" si="5"/>
        <v>1.169811320754717E-3</v>
      </c>
      <c r="M286" s="34">
        <v>248</v>
      </c>
      <c r="N286" s="23">
        <f t="shared" si="11"/>
        <v>3.6290322580645164E-2</v>
      </c>
      <c r="O286" s="34">
        <v>9</v>
      </c>
      <c r="P286" s="25">
        <f t="shared" si="1"/>
        <v>0</v>
      </c>
      <c r="Q286" s="34">
        <v>0</v>
      </c>
      <c r="R286" s="73">
        <v>0</v>
      </c>
      <c r="S286" s="22">
        <f t="shared" si="9"/>
        <v>8888.8888888888887</v>
      </c>
      <c r="T286" s="87"/>
      <c r="U286" s="67" t="s">
        <v>537</v>
      </c>
      <c r="V286" s="29"/>
      <c r="W286" s="16"/>
      <c r="X286" s="53"/>
      <c r="Y286" s="54"/>
      <c r="Z286" s="54"/>
    </row>
    <row r="287" spans="1:26" ht="15" hidden="1">
      <c r="A287" s="31">
        <v>2020</v>
      </c>
      <c r="B287" s="41">
        <v>44115</v>
      </c>
      <c r="C287" s="61" t="s">
        <v>399</v>
      </c>
      <c r="D287" s="105" t="s">
        <v>538</v>
      </c>
      <c r="E287" s="16" t="s">
        <v>22</v>
      </c>
      <c r="F287" s="33" t="s">
        <v>452</v>
      </c>
      <c r="G287" s="18" t="s">
        <v>24</v>
      </c>
      <c r="H287" s="19">
        <v>4020000</v>
      </c>
      <c r="I287" s="19">
        <v>2082062</v>
      </c>
      <c r="J287" s="21">
        <v>250000</v>
      </c>
      <c r="K287" s="22">
        <f t="shared" si="3"/>
        <v>139.27576601671308</v>
      </c>
      <c r="L287" s="23">
        <f t="shared" si="5"/>
        <v>8.6212610383360345E-4</v>
      </c>
      <c r="M287" s="34">
        <v>1795</v>
      </c>
      <c r="N287" s="23">
        <f t="shared" si="11"/>
        <v>2.6740947075208913E-2</v>
      </c>
      <c r="O287" s="34">
        <v>48</v>
      </c>
      <c r="P287" s="25">
        <f t="shared" si="1"/>
        <v>2.0833333333333332E-2</v>
      </c>
      <c r="Q287" s="34">
        <v>1</v>
      </c>
      <c r="R287" s="52">
        <v>2</v>
      </c>
      <c r="S287" s="22">
        <f t="shared" si="9"/>
        <v>5208.333333333333</v>
      </c>
      <c r="T287" s="27">
        <v>-0.64</v>
      </c>
      <c r="U287" s="67" t="s">
        <v>539</v>
      </c>
      <c r="V287" s="29"/>
      <c r="W287" s="16"/>
      <c r="X287" s="16"/>
      <c r="Y287" s="30"/>
      <c r="Z287" s="30"/>
    </row>
    <row r="288" spans="1:26" ht="15" hidden="1">
      <c r="A288" s="31">
        <v>2020</v>
      </c>
      <c r="B288" s="41">
        <v>44115</v>
      </c>
      <c r="C288" s="61" t="s">
        <v>399</v>
      </c>
      <c r="D288" s="106" t="s">
        <v>170</v>
      </c>
      <c r="E288" s="16" t="s">
        <v>22</v>
      </c>
      <c r="F288" s="33" t="s">
        <v>72</v>
      </c>
      <c r="G288" s="18" t="s">
        <v>30</v>
      </c>
      <c r="H288" s="19">
        <v>1800000</v>
      </c>
      <c r="I288" s="19">
        <v>853204</v>
      </c>
      <c r="J288" s="21">
        <v>380000</v>
      </c>
      <c r="K288" s="22">
        <f t="shared" si="3"/>
        <v>732.17726396917146</v>
      </c>
      <c r="L288" s="23">
        <f t="shared" si="5"/>
        <v>6.0829531975940105E-4</v>
      </c>
      <c r="M288" s="34">
        <v>519</v>
      </c>
      <c r="N288" s="23">
        <f t="shared" si="11"/>
        <v>3.4682080924855488E-2</v>
      </c>
      <c r="O288" s="34">
        <v>18</v>
      </c>
      <c r="P288" s="25">
        <f t="shared" si="1"/>
        <v>0</v>
      </c>
      <c r="Q288" s="34">
        <v>0</v>
      </c>
      <c r="R288" s="73">
        <v>0</v>
      </c>
      <c r="S288" s="22">
        <f t="shared" si="9"/>
        <v>21111.111111111109</v>
      </c>
      <c r="T288" s="87"/>
      <c r="U288" s="67" t="s">
        <v>540</v>
      </c>
      <c r="V288" s="29"/>
      <c r="W288" s="16"/>
      <c r="X288" s="53"/>
      <c r="Y288" s="54"/>
      <c r="Z288" s="54"/>
    </row>
    <row r="289" spans="1:26" ht="15" hidden="1">
      <c r="A289" s="31">
        <v>2020</v>
      </c>
      <c r="B289" s="41">
        <v>44118</v>
      </c>
      <c r="C289" s="61" t="s">
        <v>399</v>
      </c>
      <c r="D289" s="47" t="s">
        <v>541</v>
      </c>
      <c r="E289" s="16" t="s">
        <v>22</v>
      </c>
      <c r="F289" s="60" t="s">
        <v>27</v>
      </c>
      <c r="G289" s="18" t="s">
        <v>24</v>
      </c>
      <c r="H289" s="19">
        <v>513000</v>
      </c>
      <c r="I289" s="19">
        <v>448750</v>
      </c>
      <c r="J289" s="21">
        <v>165000</v>
      </c>
      <c r="K289" s="22">
        <f t="shared" si="3"/>
        <v>289.98242530755709</v>
      </c>
      <c r="L289" s="23">
        <f t="shared" si="5"/>
        <v>1.267966573816156E-3</v>
      </c>
      <c r="M289" s="34">
        <v>569</v>
      </c>
      <c r="N289" s="23">
        <f t="shared" si="11"/>
        <v>4.3936731107205626E-2</v>
      </c>
      <c r="O289" s="34">
        <v>25</v>
      </c>
      <c r="P289" s="25">
        <f t="shared" si="1"/>
        <v>0</v>
      </c>
      <c r="Q289" s="34">
        <v>0</v>
      </c>
      <c r="R289" s="73">
        <v>0</v>
      </c>
      <c r="S289" s="22">
        <f t="shared" si="9"/>
        <v>6600</v>
      </c>
      <c r="T289" s="87"/>
      <c r="U289" s="67" t="s">
        <v>542</v>
      </c>
      <c r="V289" s="29"/>
      <c r="W289" s="16"/>
      <c r="X289" s="53"/>
      <c r="Y289" s="54"/>
      <c r="Z289" s="54"/>
    </row>
    <row r="290" spans="1:26" ht="15" hidden="1">
      <c r="A290" s="31">
        <v>2020</v>
      </c>
      <c r="B290" s="41">
        <v>44120</v>
      </c>
      <c r="C290" s="61" t="s">
        <v>399</v>
      </c>
      <c r="D290" s="47" t="s">
        <v>543</v>
      </c>
      <c r="E290" s="16" t="s">
        <v>22</v>
      </c>
      <c r="F290" s="33" t="s">
        <v>75</v>
      </c>
      <c r="G290" s="48" t="s">
        <v>24</v>
      </c>
      <c r="H290" s="19">
        <v>151000</v>
      </c>
      <c r="I290" s="19">
        <v>203402</v>
      </c>
      <c r="J290" s="21">
        <v>100000</v>
      </c>
      <c r="K290" s="22">
        <f t="shared" si="3"/>
        <v>177.61989342806393</v>
      </c>
      <c r="L290" s="23">
        <f t="shared" si="5"/>
        <v>2.7679177195897779E-3</v>
      </c>
      <c r="M290" s="34">
        <v>563</v>
      </c>
      <c r="N290" s="23">
        <f t="shared" si="11"/>
        <v>5.5062166962699825E-2</v>
      </c>
      <c r="O290" s="34">
        <v>31</v>
      </c>
      <c r="P290" s="25">
        <f t="shared" si="1"/>
        <v>3.2258064516129031E-2</v>
      </c>
      <c r="Q290" s="34">
        <v>1</v>
      </c>
      <c r="R290" s="52">
        <v>2</v>
      </c>
      <c r="S290" s="22">
        <f t="shared" si="9"/>
        <v>3225.8064516129034</v>
      </c>
      <c r="T290" s="27">
        <v>-0.37</v>
      </c>
      <c r="U290" s="67" t="s">
        <v>544</v>
      </c>
      <c r="V290" s="29"/>
      <c r="W290" s="16"/>
      <c r="X290" s="16"/>
      <c r="Y290" s="38"/>
      <c r="Z290" s="30"/>
    </row>
    <row r="291" spans="1:26" ht="15" hidden="1">
      <c r="A291" s="31">
        <v>2020</v>
      </c>
      <c r="B291" s="41">
        <v>44120</v>
      </c>
      <c r="C291" s="61" t="s">
        <v>399</v>
      </c>
      <c r="D291" s="53" t="s">
        <v>545</v>
      </c>
      <c r="E291" s="16" t="s">
        <v>22</v>
      </c>
      <c r="F291" s="33" t="s">
        <v>27</v>
      </c>
      <c r="G291" s="48" t="s">
        <v>24</v>
      </c>
      <c r="H291" s="19">
        <v>1830000</v>
      </c>
      <c r="I291" s="19">
        <v>151767</v>
      </c>
      <c r="J291" s="21">
        <v>160000</v>
      </c>
      <c r="K291" s="22">
        <f t="shared" si="3"/>
        <v>272.57240204429303</v>
      </c>
      <c r="L291" s="23">
        <f t="shared" si="5"/>
        <v>3.8677709910586622E-3</v>
      </c>
      <c r="M291" s="34">
        <v>587</v>
      </c>
      <c r="N291" s="23">
        <f t="shared" si="11"/>
        <v>4.4293015332197615E-2</v>
      </c>
      <c r="O291" s="34">
        <v>26</v>
      </c>
      <c r="P291" s="25">
        <f t="shared" si="1"/>
        <v>0.15384615384615385</v>
      </c>
      <c r="Q291" s="34">
        <v>4</v>
      </c>
      <c r="R291" s="52">
        <v>4</v>
      </c>
      <c r="S291" s="22">
        <f t="shared" si="9"/>
        <v>6153.8461538461543</v>
      </c>
      <c r="T291" s="27">
        <v>0.53205625000000001</v>
      </c>
      <c r="U291" s="67" t="s">
        <v>546</v>
      </c>
      <c r="V291" s="29"/>
      <c r="W291" s="16"/>
      <c r="X291" s="16"/>
      <c r="Y291" s="38"/>
      <c r="Z291" s="30"/>
    </row>
    <row r="292" spans="1:26" ht="15" hidden="1">
      <c r="A292" s="31">
        <v>2020</v>
      </c>
      <c r="B292" s="41">
        <v>44120</v>
      </c>
      <c r="C292" s="61" t="s">
        <v>399</v>
      </c>
      <c r="D292" s="47" t="s">
        <v>547</v>
      </c>
      <c r="E292" s="16" t="s">
        <v>22</v>
      </c>
      <c r="F292" s="60" t="s">
        <v>179</v>
      </c>
      <c r="G292" s="18" t="s">
        <v>128</v>
      </c>
      <c r="H292" s="19">
        <v>197000</v>
      </c>
      <c r="I292" s="19">
        <v>341599</v>
      </c>
      <c r="J292" s="21">
        <v>200000</v>
      </c>
      <c r="K292" s="22">
        <f t="shared" si="3"/>
        <v>1515.1515151515152</v>
      </c>
      <c r="L292" s="23">
        <f t="shared" si="5"/>
        <v>3.8641799302691169E-4</v>
      </c>
      <c r="M292" s="34">
        <v>132</v>
      </c>
      <c r="N292" s="23">
        <f t="shared" si="11"/>
        <v>3.0303030303030304E-2</v>
      </c>
      <c r="O292" s="34">
        <v>4</v>
      </c>
      <c r="P292" s="25">
        <f t="shared" si="1"/>
        <v>0.25</v>
      </c>
      <c r="Q292" s="34">
        <v>1</v>
      </c>
      <c r="R292" s="52">
        <v>2</v>
      </c>
      <c r="S292" s="22">
        <f t="shared" si="9"/>
        <v>50000</v>
      </c>
      <c r="T292" s="27">
        <v>-0.64249999999999996</v>
      </c>
      <c r="U292" s="67" t="s">
        <v>548</v>
      </c>
      <c r="V292" s="29"/>
      <c r="W292" s="16"/>
      <c r="X292" s="16"/>
      <c r="Y292" s="30"/>
      <c r="Z292" s="30"/>
    </row>
    <row r="293" spans="1:26" ht="15" hidden="1">
      <c r="A293" s="31">
        <v>2020</v>
      </c>
      <c r="B293" s="41">
        <v>44121</v>
      </c>
      <c r="C293" s="61" t="s">
        <v>399</v>
      </c>
      <c r="D293" s="16" t="s">
        <v>549</v>
      </c>
      <c r="E293" s="16" t="s">
        <v>22</v>
      </c>
      <c r="F293" s="33" t="s">
        <v>27</v>
      </c>
      <c r="G293" s="48" t="s">
        <v>24</v>
      </c>
      <c r="H293" s="60">
        <v>475000</v>
      </c>
      <c r="I293" s="60">
        <v>358762</v>
      </c>
      <c r="J293" s="21">
        <v>35000</v>
      </c>
      <c r="K293" s="22">
        <f t="shared" si="3"/>
        <v>121.95121951219512</v>
      </c>
      <c r="L293" s="23">
        <f t="shared" si="5"/>
        <v>7.9997324131318259E-4</v>
      </c>
      <c r="M293" s="34">
        <v>287</v>
      </c>
      <c r="N293" s="23">
        <f t="shared" si="11"/>
        <v>5.2264808362369339E-2</v>
      </c>
      <c r="O293" s="34">
        <v>15</v>
      </c>
      <c r="P293" s="25">
        <f t="shared" si="1"/>
        <v>0</v>
      </c>
      <c r="Q293" s="34">
        <v>0</v>
      </c>
      <c r="R293" s="73">
        <v>0</v>
      </c>
      <c r="S293" s="22">
        <f t="shared" si="9"/>
        <v>2333.3333333333335</v>
      </c>
      <c r="T293" s="87"/>
      <c r="U293" s="67" t="s">
        <v>550</v>
      </c>
      <c r="V293" s="29"/>
      <c r="W293" s="29"/>
      <c r="X293" s="53"/>
      <c r="Y293" s="54"/>
      <c r="Z293" s="54"/>
    </row>
    <row r="294" spans="1:26" ht="15" hidden="1">
      <c r="A294" s="31">
        <v>2020</v>
      </c>
      <c r="B294" s="41">
        <v>44121</v>
      </c>
      <c r="C294" s="61" t="s">
        <v>399</v>
      </c>
      <c r="D294" s="16" t="s">
        <v>551</v>
      </c>
      <c r="E294" s="16" t="s">
        <v>22</v>
      </c>
      <c r="F294" s="33" t="s">
        <v>271</v>
      </c>
      <c r="G294" s="48" t="s">
        <v>24</v>
      </c>
      <c r="H294" s="60">
        <v>438000</v>
      </c>
      <c r="I294" s="60">
        <v>96944</v>
      </c>
      <c r="J294" s="21">
        <v>51600</v>
      </c>
      <c r="K294" s="22">
        <f t="shared" si="3"/>
        <v>256.71641791044777</v>
      </c>
      <c r="L294" s="23">
        <f t="shared" si="5"/>
        <v>2.0733619409143422E-3</v>
      </c>
      <c r="M294" s="34">
        <v>201</v>
      </c>
      <c r="N294" s="23">
        <f t="shared" si="11"/>
        <v>3.482587064676617E-2</v>
      </c>
      <c r="O294" s="34">
        <v>7</v>
      </c>
      <c r="P294" s="25">
        <f t="shared" si="1"/>
        <v>0.14285714285714285</v>
      </c>
      <c r="Q294" s="34">
        <v>1</v>
      </c>
      <c r="R294" s="52">
        <v>2</v>
      </c>
      <c r="S294" s="22">
        <f t="shared" si="9"/>
        <v>7371.4285714285716</v>
      </c>
      <c r="T294" s="27">
        <v>0.47399224806201551</v>
      </c>
      <c r="U294" s="67" t="s">
        <v>552</v>
      </c>
      <c r="V294" s="29"/>
      <c r="W294" s="16"/>
      <c r="X294" s="16"/>
      <c r="Y294" s="38"/>
      <c r="Z294" s="30"/>
    </row>
    <row r="295" spans="1:26" ht="15" hidden="1">
      <c r="A295" s="31">
        <v>2020</v>
      </c>
      <c r="B295" s="41">
        <v>44121</v>
      </c>
      <c r="C295" s="61" t="s">
        <v>399</v>
      </c>
      <c r="D295" s="15" t="s">
        <v>126</v>
      </c>
      <c r="E295" s="16" t="s">
        <v>22</v>
      </c>
      <c r="F295" s="33" t="s">
        <v>127</v>
      </c>
      <c r="G295" s="18" t="s">
        <v>128</v>
      </c>
      <c r="H295" s="60">
        <v>374000</v>
      </c>
      <c r="I295" s="60">
        <v>27000</v>
      </c>
      <c r="J295" s="21">
        <v>60000</v>
      </c>
      <c r="K295" s="22">
        <f t="shared" si="3"/>
        <v>63.224446786090624</v>
      </c>
      <c r="L295" s="23">
        <f t="shared" si="5"/>
        <v>3.5148148148148151E-2</v>
      </c>
      <c r="M295" s="34">
        <v>949</v>
      </c>
      <c r="N295" s="23">
        <f t="shared" si="11"/>
        <v>1.4752370916754479E-2</v>
      </c>
      <c r="O295" s="34">
        <v>14</v>
      </c>
      <c r="P295" s="25">
        <f t="shared" si="1"/>
        <v>0.21428571428571427</v>
      </c>
      <c r="Q295" s="34">
        <v>3</v>
      </c>
      <c r="R295" s="52">
        <v>4</v>
      </c>
      <c r="S295" s="22">
        <f t="shared" si="9"/>
        <v>4285.7142857142853</v>
      </c>
      <c r="T295" s="27">
        <v>2.4507166666666667</v>
      </c>
      <c r="U295" s="67" t="s">
        <v>553</v>
      </c>
      <c r="V295" s="29"/>
      <c r="W295" s="29"/>
      <c r="X295" s="16"/>
      <c r="Y295" s="38"/>
      <c r="Z295" s="30"/>
    </row>
    <row r="296" spans="1:26" ht="15" hidden="1">
      <c r="A296" s="31">
        <v>2020</v>
      </c>
      <c r="B296" s="41">
        <v>44122</v>
      </c>
      <c r="C296" s="61" t="s">
        <v>399</v>
      </c>
      <c r="D296" s="47" t="s">
        <v>331</v>
      </c>
      <c r="E296" s="16" t="s">
        <v>22</v>
      </c>
      <c r="F296" s="33" t="s">
        <v>27</v>
      </c>
      <c r="G296" s="48" t="s">
        <v>24</v>
      </c>
      <c r="H296" s="19">
        <v>2000000</v>
      </c>
      <c r="I296" s="19">
        <v>237646</v>
      </c>
      <c r="J296" s="21">
        <v>80000</v>
      </c>
      <c r="K296" s="22">
        <f t="shared" si="3"/>
        <v>60.150375939849624</v>
      </c>
      <c r="L296" s="23">
        <f t="shared" si="5"/>
        <v>5.5965595886318309E-3</v>
      </c>
      <c r="M296" s="34">
        <v>1330</v>
      </c>
      <c r="N296" s="23">
        <f t="shared" si="11"/>
        <v>2.180451127819549E-2</v>
      </c>
      <c r="O296" s="34">
        <v>29</v>
      </c>
      <c r="P296" s="25">
        <f t="shared" si="1"/>
        <v>0.20689655172413793</v>
      </c>
      <c r="Q296" s="34">
        <v>6</v>
      </c>
      <c r="R296" s="52">
        <v>5</v>
      </c>
      <c r="S296" s="22">
        <f t="shared" si="9"/>
        <v>2758.6206896551726</v>
      </c>
      <c r="T296" s="27">
        <v>3.68025</v>
      </c>
      <c r="U296" s="67" t="s">
        <v>554</v>
      </c>
      <c r="V296" s="29"/>
      <c r="W296" s="29"/>
      <c r="X296" s="16"/>
      <c r="Y296" s="38"/>
      <c r="Z296" s="30"/>
    </row>
    <row r="297" spans="1:26" ht="15" hidden="1">
      <c r="A297" s="31">
        <v>2020</v>
      </c>
      <c r="B297" s="41">
        <v>44124</v>
      </c>
      <c r="C297" s="61" t="s">
        <v>399</v>
      </c>
      <c r="D297" s="16" t="s">
        <v>555</v>
      </c>
      <c r="E297" s="16" t="s">
        <v>22</v>
      </c>
      <c r="F297" s="33" t="s">
        <v>424</v>
      </c>
      <c r="G297" s="18" t="s">
        <v>536</v>
      </c>
      <c r="H297" s="19">
        <v>10700</v>
      </c>
      <c r="I297" s="19">
        <v>10250</v>
      </c>
      <c r="J297" s="21">
        <v>25000</v>
      </c>
      <c r="K297" s="22">
        <f t="shared" si="3"/>
        <v>675.67567567567562</v>
      </c>
      <c r="L297" s="23">
        <f t="shared" si="5"/>
        <v>3.6097560975609758E-3</v>
      </c>
      <c r="M297" s="34">
        <v>37</v>
      </c>
      <c r="N297" s="23">
        <f t="shared" si="11"/>
        <v>2.7027027027027029E-2</v>
      </c>
      <c r="O297" s="34">
        <v>1</v>
      </c>
      <c r="P297" s="25">
        <f t="shared" si="1"/>
        <v>0</v>
      </c>
      <c r="Q297" s="34">
        <v>0</v>
      </c>
      <c r="R297" s="73">
        <v>0</v>
      </c>
      <c r="S297" s="22">
        <f t="shared" si="9"/>
        <v>25000</v>
      </c>
      <c r="T297" s="87"/>
      <c r="U297" s="67" t="s">
        <v>556</v>
      </c>
      <c r="V297" s="29"/>
      <c r="W297" s="29"/>
      <c r="X297" s="53"/>
      <c r="Y297" s="54"/>
      <c r="Z297" s="54"/>
    </row>
    <row r="298" spans="1:26" ht="15" hidden="1">
      <c r="A298" s="31">
        <v>2020</v>
      </c>
      <c r="B298" s="41">
        <v>44124</v>
      </c>
      <c r="C298" s="61" t="s">
        <v>399</v>
      </c>
      <c r="D298" s="53" t="s">
        <v>557</v>
      </c>
      <c r="E298" s="16" t="s">
        <v>22</v>
      </c>
      <c r="F298" s="33" t="s">
        <v>354</v>
      </c>
      <c r="G298" s="48" t="s">
        <v>24</v>
      </c>
      <c r="H298" s="19">
        <v>1120000</v>
      </c>
      <c r="I298" s="19">
        <v>160555</v>
      </c>
      <c r="J298" s="21">
        <v>110000</v>
      </c>
      <c r="K298" s="22">
        <f t="shared" si="3"/>
        <v>294.90616621983912</v>
      </c>
      <c r="L298" s="23">
        <f t="shared" si="5"/>
        <v>2.3231914297281307E-3</v>
      </c>
      <c r="M298" s="34">
        <v>373</v>
      </c>
      <c r="N298" s="23">
        <f t="shared" si="11"/>
        <v>8.0428954423592495E-3</v>
      </c>
      <c r="O298" s="34">
        <v>3</v>
      </c>
      <c r="P298" s="25">
        <f t="shared" si="1"/>
        <v>0.33333333333333331</v>
      </c>
      <c r="Q298" s="34">
        <v>1</v>
      </c>
      <c r="R298" s="52">
        <v>2</v>
      </c>
      <c r="S298" s="22">
        <f t="shared" si="9"/>
        <v>36666.666666666664</v>
      </c>
      <c r="T298" s="27">
        <v>-0.20334545454545455</v>
      </c>
      <c r="U298" s="67" t="s">
        <v>558</v>
      </c>
      <c r="V298" s="29"/>
      <c r="W298" s="29"/>
      <c r="X298" s="16"/>
      <c r="Y298" s="38"/>
      <c r="Z298" s="30"/>
    </row>
    <row r="299" spans="1:26" ht="15" hidden="1">
      <c r="A299" s="31">
        <v>2020</v>
      </c>
      <c r="B299" s="41">
        <v>44124</v>
      </c>
      <c r="C299" s="61" t="s">
        <v>399</v>
      </c>
      <c r="D299" s="16" t="s">
        <v>314</v>
      </c>
      <c r="E299" s="16" t="s">
        <v>22</v>
      </c>
      <c r="F299" s="33" t="s">
        <v>428</v>
      </c>
      <c r="G299" s="18" t="s">
        <v>24</v>
      </c>
      <c r="H299" s="19">
        <v>845000</v>
      </c>
      <c r="I299" s="19">
        <v>298000</v>
      </c>
      <c r="J299" s="21">
        <v>200000</v>
      </c>
      <c r="K299" s="22">
        <f t="shared" si="3"/>
        <v>137.64624913971093</v>
      </c>
      <c r="L299" s="23">
        <f t="shared" si="5"/>
        <v>4.8758389261744969E-3</v>
      </c>
      <c r="M299" s="34">
        <v>1453</v>
      </c>
      <c r="N299" s="23">
        <f t="shared" si="11"/>
        <v>3.509979353062629E-2</v>
      </c>
      <c r="O299" s="34">
        <v>51</v>
      </c>
      <c r="P299" s="25">
        <f t="shared" si="1"/>
        <v>0.15686274509803921</v>
      </c>
      <c r="Q299" s="34">
        <v>8</v>
      </c>
      <c r="R299" s="52">
        <v>7</v>
      </c>
      <c r="S299" s="22">
        <f t="shared" si="9"/>
        <v>3921.5686274509803</v>
      </c>
      <c r="T299" s="27">
        <v>2.1832699999999998</v>
      </c>
      <c r="U299" s="67" t="s">
        <v>559</v>
      </c>
      <c r="V299" s="29"/>
      <c r="W299" s="16"/>
      <c r="X299" s="16"/>
      <c r="Y299" s="38"/>
      <c r="Z299" s="30"/>
    </row>
    <row r="300" spans="1:26" ht="15" hidden="1">
      <c r="A300" s="31">
        <v>2020</v>
      </c>
      <c r="B300" s="41">
        <v>44124</v>
      </c>
      <c r="C300" s="61" t="s">
        <v>399</v>
      </c>
      <c r="D300" s="53" t="s">
        <v>560</v>
      </c>
      <c r="E300" s="16" t="s">
        <v>22</v>
      </c>
      <c r="F300" s="33" t="s">
        <v>72</v>
      </c>
      <c r="G300" s="18" t="s">
        <v>30</v>
      </c>
      <c r="H300" s="19">
        <v>956000</v>
      </c>
      <c r="I300" s="19">
        <v>386615</v>
      </c>
      <c r="J300" s="21">
        <v>250000</v>
      </c>
      <c r="K300" s="22">
        <f t="shared" si="3"/>
        <v>748.50299401197606</v>
      </c>
      <c r="L300" s="23">
        <f t="shared" si="5"/>
        <v>8.6390853950312331E-4</v>
      </c>
      <c r="M300" s="34">
        <v>334</v>
      </c>
      <c r="N300" s="23">
        <f t="shared" si="11"/>
        <v>2.3952095808383235E-2</v>
      </c>
      <c r="O300" s="34">
        <v>8</v>
      </c>
      <c r="P300" s="25">
        <f t="shared" si="1"/>
        <v>0</v>
      </c>
      <c r="Q300" s="34">
        <v>0</v>
      </c>
      <c r="R300" s="73">
        <v>0</v>
      </c>
      <c r="S300" s="22">
        <f t="shared" si="9"/>
        <v>31250</v>
      </c>
      <c r="T300" s="87"/>
      <c r="U300" s="67" t="s">
        <v>561</v>
      </c>
      <c r="V300" s="29"/>
      <c r="W300" s="16"/>
      <c r="X300" s="53"/>
      <c r="Y300" s="54"/>
      <c r="Z300" s="54"/>
    </row>
    <row r="301" spans="1:26" ht="15" hidden="1">
      <c r="A301" s="31">
        <v>2020</v>
      </c>
      <c r="B301" s="41">
        <v>44125</v>
      </c>
      <c r="C301" s="61" t="s">
        <v>399</v>
      </c>
      <c r="D301" s="16" t="s">
        <v>562</v>
      </c>
      <c r="E301" s="16" t="s">
        <v>22</v>
      </c>
      <c r="F301" s="33" t="s">
        <v>27</v>
      </c>
      <c r="G301" s="18" t="s">
        <v>24</v>
      </c>
      <c r="H301" s="19">
        <v>434000</v>
      </c>
      <c r="I301" s="19">
        <v>204869</v>
      </c>
      <c r="J301" s="21">
        <v>45000</v>
      </c>
      <c r="K301" s="22">
        <f t="shared" si="3"/>
        <v>164.23357664233578</v>
      </c>
      <c r="L301" s="23">
        <f t="shared" si="5"/>
        <v>1.3374400226486194E-3</v>
      </c>
      <c r="M301" s="34">
        <v>274</v>
      </c>
      <c r="N301" s="23">
        <f t="shared" si="11"/>
        <v>1.824817518248175E-2</v>
      </c>
      <c r="O301" s="34">
        <v>5</v>
      </c>
      <c r="P301" s="25">
        <f t="shared" si="1"/>
        <v>0</v>
      </c>
      <c r="Q301" s="34">
        <v>0</v>
      </c>
      <c r="R301" s="73">
        <v>0</v>
      </c>
      <c r="S301" s="22">
        <f t="shared" si="9"/>
        <v>9000</v>
      </c>
      <c r="T301" s="87"/>
      <c r="U301" s="67" t="s">
        <v>563</v>
      </c>
      <c r="V301" s="29"/>
      <c r="W301" s="29"/>
      <c r="X301" s="53"/>
      <c r="Y301" s="54"/>
      <c r="Z301" s="54"/>
    </row>
    <row r="302" spans="1:26" ht="15" hidden="1">
      <c r="A302" s="31">
        <v>2020</v>
      </c>
      <c r="B302" s="41">
        <v>44126</v>
      </c>
      <c r="C302" s="61" t="s">
        <v>399</v>
      </c>
      <c r="D302" s="16" t="s">
        <v>564</v>
      </c>
      <c r="E302" s="16" t="s">
        <v>22</v>
      </c>
      <c r="F302" s="33" t="s">
        <v>565</v>
      </c>
      <c r="G302" s="48" t="s">
        <v>24</v>
      </c>
      <c r="H302" s="19">
        <v>216000</v>
      </c>
      <c r="I302" s="19">
        <v>427000</v>
      </c>
      <c r="J302" s="21">
        <v>45980</v>
      </c>
      <c r="K302" s="22">
        <f t="shared" si="3"/>
        <v>267.32558139534882</v>
      </c>
      <c r="L302" s="23">
        <f t="shared" si="5"/>
        <v>4.0281030444964873E-4</v>
      </c>
      <c r="M302" s="34">
        <v>172</v>
      </c>
      <c r="N302" s="23">
        <f t="shared" si="11"/>
        <v>3.4883720930232558E-2</v>
      </c>
      <c r="O302" s="34">
        <v>6</v>
      </c>
      <c r="P302" s="25">
        <f t="shared" si="1"/>
        <v>0</v>
      </c>
      <c r="Q302" s="34">
        <v>0</v>
      </c>
      <c r="R302" s="73">
        <v>0</v>
      </c>
      <c r="S302" s="22">
        <f t="shared" si="9"/>
        <v>7663.333333333333</v>
      </c>
      <c r="T302" s="87"/>
      <c r="U302" s="67" t="s">
        <v>566</v>
      </c>
      <c r="V302" s="29"/>
      <c r="W302" s="29"/>
      <c r="X302" s="68"/>
      <c r="Y302" s="54"/>
      <c r="Z302" s="54"/>
    </row>
    <row r="303" spans="1:26" ht="15" hidden="1">
      <c r="A303" s="31">
        <v>2020</v>
      </c>
      <c r="B303" s="41">
        <v>44126</v>
      </c>
      <c r="C303" s="61" t="s">
        <v>399</v>
      </c>
      <c r="D303" s="16" t="s">
        <v>567</v>
      </c>
      <c r="E303" s="16" t="s">
        <v>22</v>
      </c>
      <c r="F303" s="33" t="s">
        <v>106</v>
      </c>
      <c r="G303" s="48" t="s">
        <v>50</v>
      </c>
      <c r="H303" s="19">
        <v>492000</v>
      </c>
      <c r="I303" s="19">
        <v>197000</v>
      </c>
      <c r="J303" s="21">
        <v>193000</v>
      </c>
      <c r="K303" s="22">
        <f t="shared" si="3"/>
        <v>689.28571428571433</v>
      </c>
      <c r="L303" s="23">
        <f t="shared" si="5"/>
        <v>1.4213197969543147E-3</v>
      </c>
      <c r="M303" s="34">
        <v>280</v>
      </c>
      <c r="N303" s="23">
        <f t="shared" si="11"/>
        <v>3.5714285714285712E-2</v>
      </c>
      <c r="O303" s="34">
        <v>10</v>
      </c>
      <c r="P303" s="25">
        <f t="shared" si="1"/>
        <v>0</v>
      </c>
      <c r="Q303" s="34">
        <v>0</v>
      </c>
      <c r="R303" s="73">
        <v>0</v>
      </c>
      <c r="S303" s="22">
        <f t="shared" si="9"/>
        <v>19300</v>
      </c>
      <c r="T303" s="87"/>
      <c r="U303" s="67" t="s">
        <v>568</v>
      </c>
      <c r="V303" s="29"/>
      <c r="W303" s="16"/>
      <c r="X303" s="53"/>
      <c r="Y303" s="54"/>
      <c r="Z303" s="54"/>
    </row>
    <row r="304" spans="1:26" ht="15" hidden="1">
      <c r="A304" s="31">
        <v>2020</v>
      </c>
      <c r="B304" s="41">
        <v>44126</v>
      </c>
      <c r="C304" s="61" t="s">
        <v>399</v>
      </c>
      <c r="D304" s="16" t="s">
        <v>327</v>
      </c>
      <c r="E304" s="16" t="s">
        <v>22</v>
      </c>
      <c r="F304" s="33" t="s">
        <v>72</v>
      </c>
      <c r="G304" s="18" t="s">
        <v>30</v>
      </c>
      <c r="H304" s="19">
        <v>1370000</v>
      </c>
      <c r="I304" s="19">
        <v>2500000</v>
      </c>
      <c r="J304" s="21">
        <v>700000</v>
      </c>
      <c r="K304" s="22">
        <f t="shared" si="3"/>
        <v>175.83521728208993</v>
      </c>
      <c r="L304" s="23">
        <f t="shared" si="5"/>
        <v>1.5923999999999999E-3</v>
      </c>
      <c r="M304" s="34">
        <v>3981</v>
      </c>
      <c r="N304" s="23">
        <f t="shared" si="11"/>
        <v>4.220045214770158E-2</v>
      </c>
      <c r="O304" s="34">
        <v>168</v>
      </c>
      <c r="P304" s="25">
        <f t="shared" si="1"/>
        <v>7.7380952380952384E-2</v>
      </c>
      <c r="Q304" s="34">
        <v>13</v>
      </c>
      <c r="R304" s="52">
        <v>8</v>
      </c>
      <c r="S304" s="22">
        <f t="shared" si="9"/>
        <v>4166.666666666667</v>
      </c>
      <c r="T304" s="27">
        <v>1.0308671428571428</v>
      </c>
      <c r="U304" s="67" t="s">
        <v>569</v>
      </c>
      <c r="V304" s="29"/>
      <c r="W304" s="29"/>
      <c r="X304" s="16"/>
      <c r="Y304" s="38"/>
      <c r="Z304" s="30"/>
    </row>
    <row r="305" spans="1:26" ht="15" hidden="1">
      <c r="A305" s="31">
        <v>2020</v>
      </c>
      <c r="B305" s="41">
        <v>44128</v>
      </c>
      <c r="C305" s="61" t="s">
        <v>399</v>
      </c>
      <c r="D305" s="16" t="s">
        <v>570</v>
      </c>
      <c r="E305" s="16" t="s">
        <v>22</v>
      </c>
      <c r="F305" s="33" t="s">
        <v>354</v>
      </c>
      <c r="G305" s="48" t="s">
        <v>24</v>
      </c>
      <c r="H305" s="19">
        <v>132000</v>
      </c>
      <c r="I305" s="19">
        <v>214632</v>
      </c>
      <c r="J305" s="21">
        <v>66000</v>
      </c>
      <c r="K305" s="22">
        <f t="shared" si="3"/>
        <v>74.157303370786522</v>
      </c>
      <c r="L305" s="23">
        <f t="shared" si="5"/>
        <v>4.1466323754146628E-3</v>
      </c>
      <c r="M305" s="34">
        <v>890</v>
      </c>
      <c r="N305" s="23">
        <f t="shared" si="11"/>
        <v>2.5842696629213482E-2</v>
      </c>
      <c r="O305" s="34">
        <v>23</v>
      </c>
      <c r="P305" s="25">
        <f t="shared" si="1"/>
        <v>0.30434782608695654</v>
      </c>
      <c r="Q305" s="34">
        <v>7</v>
      </c>
      <c r="R305" s="52">
        <v>7</v>
      </c>
      <c r="S305" s="22">
        <f t="shared" si="9"/>
        <v>2869.5652173913045</v>
      </c>
      <c r="T305" s="27">
        <v>8.6106060606060613</v>
      </c>
      <c r="U305" s="67" t="s">
        <v>571</v>
      </c>
      <c r="V305" s="29"/>
      <c r="W305" s="16"/>
      <c r="X305" s="16"/>
      <c r="Y305" s="38"/>
      <c r="Z305" s="30"/>
    </row>
    <row r="306" spans="1:26" ht="15" hidden="1">
      <c r="A306" s="31">
        <v>2020</v>
      </c>
      <c r="B306" s="41">
        <v>44128</v>
      </c>
      <c r="C306" s="61" t="s">
        <v>399</v>
      </c>
      <c r="D306" s="47" t="s">
        <v>572</v>
      </c>
      <c r="E306" s="16" t="s">
        <v>22</v>
      </c>
      <c r="F306" s="33" t="s">
        <v>72</v>
      </c>
      <c r="G306" s="18" t="s">
        <v>30</v>
      </c>
      <c r="H306" s="19">
        <v>2280000</v>
      </c>
      <c r="I306" s="19">
        <v>453000</v>
      </c>
      <c r="J306" s="21">
        <v>225000</v>
      </c>
      <c r="K306" s="22">
        <f t="shared" si="3"/>
        <v>123.55848434925865</v>
      </c>
      <c r="L306" s="23">
        <f t="shared" si="5"/>
        <v>4.0198675496688745E-3</v>
      </c>
      <c r="M306" s="34">
        <v>1821</v>
      </c>
      <c r="N306" s="23">
        <f t="shared" si="11"/>
        <v>1.9220208676551345E-2</v>
      </c>
      <c r="O306" s="34">
        <v>35</v>
      </c>
      <c r="P306" s="25">
        <f t="shared" si="1"/>
        <v>0</v>
      </c>
      <c r="Q306" s="34">
        <v>0</v>
      </c>
      <c r="R306" s="73">
        <v>0</v>
      </c>
      <c r="S306" s="22">
        <f t="shared" si="9"/>
        <v>6428.5714285714284</v>
      </c>
      <c r="T306" s="87"/>
      <c r="U306" s="67" t="s">
        <v>573</v>
      </c>
      <c r="V306" s="29"/>
      <c r="W306" s="16"/>
      <c r="X306" s="53"/>
      <c r="Y306" s="54"/>
      <c r="Z306" s="54"/>
    </row>
    <row r="307" spans="1:26" ht="15">
      <c r="A307" s="31">
        <v>2020</v>
      </c>
      <c r="B307" s="41">
        <v>44128</v>
      </c>
      <c r="C307" s="61" t="s">
        <v>399</v>
      </c>
      <c r="D307" s="16" t="s">
        <v>574</v>
      </c>
      <c r="E307" s="16" t="s">
        <v>22</v>
      </c>
      <c r="F307" s="107" t="s">
        <v>447</v>
      </c>
      <c r="G307" s="18" t="s">
        <v>128</v>
      </c>
      <c r="H307" s="19"/>
      <c r="I307" s="108">
        <v>112495</v>
      </c>
      <c r="J307" s="98">
        <v>225000</v>
      </c>
      <c r="K307" s="22">
        <f t="shared" si="3"/>
        <v>806.45161290322585</v>
      </c>
      <c r="L307" s="23">
        <f t="shared" si="5"/>
        <v>2.4801102271212053E-3</v>
      </c>
      <c r="M307" s="109">
        <v>279</v>
      </c>
      <c r="N307" s="23">
        <f t="shared" si="11"/>
        <v>2.1505376344086023E-2</v>
      </c>
      <c r="O307" s="110">
        <v>6</v>
      </c>
      <c r="P307" s="25">
        <f>Q307/O307</f>
        <v>0.16666666666666666</v>
      </c>
      <c r="Q307" s="109">
        <v>1</v>
      </c>
      <c r="R307" s="55">
        <v>2</v>
      </c>
      <c r="S307" s="22">
        <f t="shared" si="9"/>
        <v>37500</v>
      </c>
      <c r="T307" s="87"/>
      <c r="U307" s="67" t="s">
        <v>575</v>
      </c>
      <c r="V307" s="68"/>
      <c r="W307" s="53"/>
      <c r="X307" s="53"/>
      <c r="Y307" s="54"/>
      <c r="Z307" s="54"/>
    </row>
    <row r="308" spans="1:26" ht="15" hidden="1">
      <c r="A308" s="31">
        <v>2020</v>
      </c>
      <c r="B308" s="41">
        <v>44129</v>
      </c>
      <c r="C308" s="61" t="s">
        <v>399</v>
      </c>
      <c r="D308" s="47" t="s">
        <v>576</v>
      </c>
      <c r="E308" s="16" t="s">
        <v>22</v>
      </c>
      <c r="F308" s="33" t="s">
        <v>106</v>
      </c>
      <c r="G308" s="48" t="s">
        <v>50</v>
      </c>
      <c r="H308" s="19">
        <v>357000</v>
      </c>
      <c r="I308" s="108">
        <v>211000</v>
      </c>
      <c r="J308" s="21">
        <v>50000</v>
      </c>
      <c r="K308" s="22">
        <f t="shared" si="3"/>
        <v>259.06735751295338</v>
      </c>
      <c r="L308" s="23">
        <f t="shared" si="5"/>
        <v>9.1469194312796204E-4</v>
      </c>
      <c r="M308" s="109">
        <v>193</v>
      </c>
      <c r="N308" s="23">
        <f t="shared" si="11"/>
        <v>7.2538860103626937E-2</v>
      </c>
      <c r="O308" s="109">
        <v>14</v>
      </c>
      <c r="P308" s="25">
        <f t="shared" si="1"/>
        <v>0</v>
      </c>
      <c r="Q308" s="109">
        <v>0</v>
      </c>
      <c r="R308" s="99">
        <v>0</v>
      </c>
      <c r="S308" s="22">
        <f t="shared" si="9"/>
        <v>3571.4285714285716</v>
      </c>
      <c r="T308" s="87"/>
      <c r="U308" s="67" t="s">
        <v>577</v>
      </c>
      <c r="V308" s="68"/>
      <c r="W308" s="68"/>
      <c r="X308" s="53"/>
      <c r="Y308" s="54"/>
      <c r="Z308" s="54"/>
    </row>
    <row r="309" spans="1:26" ht="15" hidden="1">
      <c r="A309" s="31">
        <v>2020</v>
      </c>
      <c r="B309" s="41">
        <v>44130</v>
      </c>
      <c r="C309" s="61" t="s">
        <v>399</v>
      </c>
      <c r="D309" s="53" t="s">
        <v>578</v>
      </c>
      <c r="E309" s="16" t="s">
        <v>22</v>
      </c>
      <c r="F309" s="33" t="s">
        <v>138</v>
      </c>
      <c r="G309" s="18" t="s">
        <v>536</v>
      </c>
      <c r="H309" s="19">
        <v>87000</v>
      </c>
      <c r="I309" s="108">
        <v>82800</v>
      </c>
      <c r="J309" s="111">
        <v>146809</v>
      </c>
      <c r="K309" s="22">
        <f t="shared" si="3"/>
        <v>185.83417721518987</v>
      </c>
      <c r="L309" s="23">
        <f t="shared" si="5"/>
        <v>9.5410628019323672E-3</v>
      </c>
      <c r="M309" s="109">
        <v>790</v>
      </c>
      <c r="N309" s="23">
        <f t="shared" si="11"/>
        <v>1.3924050632911392E-2</v>
      </c>
      <c r="O309" s="109">
        <v>11</v>
      </c>
      <c r="P309" s="25">
        <f t="shared" si="1"/>
        <v>0</v>
      </c>
      <c r="Q309" s="109">
        <v>0</v>
      </c>
      <c r="R309" s="99">
        <v>0</v>
      </c>
      <c r="S309" s="22">
        <f t="shared" si="9"/>
        <v>13346.272727272728</v>
      </c>
      <c r="T309" s="87"/>
      <c r="U309" s="67" t="s">
        <v>579</v>
      </c>
      <c r="V309" s="68"/>
      <c r="W309" s="53"/>
      <c r="X309" s="53"/>
      <c r="Y309" s="54"/>
      <c r="Z309" s="54"/>
    </row>
    <row r="310" spans="1:26" ht="15" hidden="1">
      <c r="A310" s="31">
        <v>2020</v>
      </c>
      <c r="B310" s="41">
        <v>44131</v>
      </c>
      <c r="C310" s="61" t="s">
        <v>399</v>
      </c>
      <c r="D310" s="53" t="s">
        <v>580</v>
      </c>
      <c r="E310" s="16" t="s">
        <v>22</v>
      </c>
      <c r="F310" s="33" t="s">
        <v>95</v>
      </c>
      <c r="G310" s="48" t="s">
        <v>24</v>
      </c>
      <c r="H310" s="19">
        <v>85500</v>
      </c>
      <c r="I310" s="108">
        <v>32000</v>
      </c>
      <c r="J310" s="111">
        <v>30000</v>
      </c>
      <c r="K310" s="22">
        <f t="shared" si="3"/>
        <v>232.55813953488371</v>
      </c>
      <c r="L310" s="23">
        <f t="shared" si="5"/>
        <v>4.0312500000000001E-3</v>
      </c>
      <c r="M310" s="109">
        <v>129</v>
      </c>
      <c r="N310" s="23">
        <f t="shared" si="11"/>
        <v>2.3255813953488372E-2</v>
      </c>
      <c r="O310" s="109">
        <v>3</v>
      </c>
      <c r="P310" s="25">
        <f t="shared" si="1"/>
        <v>0</v>
      </c>
      <c r="Q310" s="109">
        <v>0</v>
      </c>
      <c r="R310" s="73">
        <v>0</v>
      </c>
      <c r="S310" s="22">
        <f t="shared" si="9"/>
        <v>10000</v>
      </c>
      <c r="T310" s="27">
        <v>-1</v>
      </c>
      <c r="U310" s="67" t="s">
        <v>581</v>
      </c>
      <c r="V310" s="68"/>
      <c r="W310" s="53"/>
      <c r="X310" s="53"/>
      <c r="Y310" s="54"/>
      <c r="Z310" s="54"/>
    </row>
    <row r="311" spans="1:26" ht="15" hidden="1">
      <c r="A311" s="31">
        <v>2020</v>
      </c>
      <c r="B311" s="41">
        <v>44131</v>
      </c>
      <c r="C311" s="61" t="s">
        <v>399</v>
      </c>
      <c r="D311" s="53" t="s">
        <v>582</v>
      </c>
      <c r="E311" s="16" t="s">
        <v>22</v>
      </c>
      <c r="F311" s="33" t="s">
        <v>106</v>
      </c>
      <c r="G311" s="48" t="s">
        <v>50</v>
      </c>
      <c r="H311" s="19">
        <v>427000</v>
      </c>
      <c r="I311" s="108">
        <v>176424</v>
      </c>
      <c r="J311" s="111">
        <v>95000</v>
      </c>
      <c r="K311" s="22">
        <f t="shared" si="3"/>
        <v>203.42612419700214</v>
      </c>
      <c r="L311" s="23">
        <f t="shared" si="5"/>
        <v>2.6470321498208858E-3</v>
      </c>
      <c r="M311" s="109">
        <v>467</v>
      </c>
      <c r="N311" s="23">
        <f t="shared" si="11"/>
        <v>7.922912205567452E-2</v>
      </c>
      <c r="O311" s="109">
        <v>37</v>
      </c>
      <c r="P311" s="25">
        <f t="shared" si="1"/>
        <v>8.1081081081081086E-2</v>
      </c>
      <c r="Q311" s="109">
        <v>3</v>
      </c>
      <c r="R311" s="52">
        <v>4</v>
      </c>
      <c r="S311" s="22">
        <f t="shared" si="9"/>
        <v>2567.5675675675675</v>
      </c>
      <c r="T311" s="27">
        <v>1.5521578947368422</v>
      </c>
      <c r="U311" s="67" t="s">
        <v>583</v>
      </c>
      <c r="V311" s="68"/>
      <c r="W311" s="68"/>
      <c r="X311" s="16"/>
      <c r="Y311" s="38"/>
      <c r="Z311" s="30"/>
    </row>
    <row r="312" spans="1:26" ht="15" hidden="1">
      <c r="A312" s="31">
        <v>2020</v>
      </c>
      <c r="B312" s="41">
        <v>44131</v>
      </c>
      <c r="C312" s="61" t="s">
        <v>399</v>
      </c>
      <c r="D312" s="53" t="s">
        <v>584</v>
      </c>
      <c r="E312" s="16" t="s">
        <v>22</v>
      </c>
      <c r="F312" s="33" t="s">
        <v>106</v>
      </c>
      <c r="G312" s="48" t="s">
        <v>50</v>
      </c>
      <c r="H312" s="19">
        <v>746000</v>
      </c>
      <c r="I312" s="108">
        <v>165380</v>
      </c>
      <c r="J312" s="111">
        <v>200000</v>
      </c>
      <c r="K312" s="22">
        <f t="shared" si="3"/>
        <v>1129.9435028248588</v>
      </c>
      <c r="L312" s="23">
        <f t="shared" si="5"/>
        <v>1.0702624259281653E-3</v>
      </c>
      <c r="M312" s="109">
        <v>177</v>
      </c>
      <c r="N312" s="23">
        <f t="shared" si="11"/>
        <v>2.2598870056497175E-2</v>
      </c>
      <c r="O312" s="109">
        <v>4</v>
      </c>
      <c r="P312" s="25">
        <f t="shared" si="1"/>
        <v>0</v>
      </c>
      <c r="Q312" s="109">
        <v>0</v>
      </c>
      <c r="R312" s="99">
        <v>0</v>
      </c>
      <c r="S312" s="22">
        <f t="shared" si="9"/>
        <v>50000</v>
      </c>
      <c r="T312" s="87"/>
      <c r="U312" s="67" t="s">
        <v>585</v>
      </c>
      <c r="V312" s="68"/>
      <c r="W312" s="68"/>
      <c r="X312" s="68"/>
      <c r="Y312" s="54"/>
      <c r="Z312" s="54"/>
    </row>
    <row r="313" spans="1:26" ht="15" hidden="1">
      <c r="A313" s="31">
        <v>2020</v>
      </c>
      <c r="B313" s="41">
        <v>44132</v>
      </c>
      <c r="C313" s="61" t="s">
        <v>399</v>
      </c>
      <c r="D313" s="16" t="s">
        <v>586</v>
      </c>
      <c r="E313" s="16" t="s">
        <v>22</v>
      </c>
      <c r="F313" s="33" t="s">
        <v>452</v>
      </c>
      <c r="G313" s="48" t="s">
        <v>24</v>
      </c>
      <c r="H313" s="19">
        <v>204000</v>
      </c>
      <c r="I313" s="108">
        <v>234462</v>
      </c>
      <c r="J313" s="111">
        <v>80000</v>
      </c>
      <c r="K313" s="22">
        <f t="shared" si="3"/>
        <v>217.39130434782609</v>
      </c>
      <c r="L313" s="23">
        <f t="shared" si="5"/>
        <v>1.5695507161075143E-3</v>
      </c>
      <c r="M313" s="109">
        <v>368</v>
      </c>
      <c r="N313" s="23">
        <f t="shared" si="11"/>
        <v>2.4456521739130436E-2</v>
      </c>
      <c r="O313" s="109">
        <v>9</v>
      </c>
      <c r="P313" s="25">
        <f t="shared" si="1"/>
        <v>0.55555555555555558</v>
      </c>
      <c r="Q313" s="109">
        <v>5</v>
      </c>
      <c r="R313" s="52">
        <v>5</v>
      </c>
      <c r="S313" s="22">
        <f t="shared" si="9"/>
        <v>8888.8888888888887</v>
      </c>
      <c r="T313" s="27">
        <v>3.3976250000000001</v>
      </c>
      <c r="U313" s="67" t="s">
        <v>587</v>
      </c>
      <c r="V313" s="68"/>
      <c r="W313" s="53"/>
      <c r="X313" s="32"/>
      <c r="Y313" s="38"/>
      <c r="Z313" s="30"/>
    </row>
    <row r="314" spans="1:26" ht="15" hidden="1">
      <c r="A314" s="31">
        <v>2020</v>
      </c>
      <c r="B314" s="41">
        <v>44132</v>
      </c>
      <c r="C314" s="61" t="s">
        <v>399</v>
      </c>
      <c r="D314" s="53" t="s">
        <v>373</v>
      </c>
      <c r="E314" s="16" t="s">
        <v>22</v>
      </c>
      <c r="F314" s="33" t="s">
        <v>75</v>
      </c>
      <c r="G314" s="48" t="s">
        <v>24</v>
      </c>
      <c r="H314" s="19">
        <v>5730000</v>
      </c>
      <c r="I314" s="108">
        <v>326290</v>
      </c>
      <c r="J314" s="111">
        <v>130000</v>
      </c>
      <c r="K314" s="22">
        <f t="shared" si="3"/>
        <v>278.37259100642399</v>
      </c>
      <c r="L314" s="23">
        <f t="shared" si="5"/>
        <v>1.4312421465567441E-3</v>
      </c>
      <c r="M314" s="109">
        <v>467</v>
      </c>
      <c r="N314" s="23">
        <f t="shared" si="11"/>
        <v>4.7109207708779445E-2</v>
      </c>
      <c r="O314" s="109">
        <v>22</v>
      </c>
      <c r="P314" s="25">
        <f t="shared" si="1"/>
        <v>4.5454545454545456E-2</v>
      </c>
      <c r="Q314" s="109">
        <v>1</v>
      </c>
      <c r="R314" s="52">
        <v>2</v>
      </c>
      <c r="S314" s="22">
        <f t="shared" si="9"/>
        <v>5909.090909090909</v>
      </c>
      <c r="T314" s="27">
        <v>-0.37</v>
      </c>
      <c r="U314" s="67" t="s">
        <v>588</v>
      </c>
      <c r="V314" s="68"/>
      <c r="W314" s="68"/>
      <c r="X314" s="16"/>
      <c r="Y314" s="38"/>
      <c r="Z314" s="30"/>
    </row>
    <row r="315" spans="1:26" ht="15" hidden="1">
      <c r="A315" s="31">
        <v>2020</v>
      </c>
      <c r="B315" s="41">
        <v>44133</v>
      </c>
      <c r="C315" s="61" t="s">
        <v>399</v>
      </c>
      <c r="D315" s="53" t="s">
        <v>589</v>
      </c>
      <c r="E315" s="16" t="s">
        <v>22</v>
      </c>
      <c r="F315" s="33" t="s">
        <v>452</v>
      </c>
      <c r="G315" s="18" t="s">
        <v>24</v>
      </c>
      <c r="H315" s="19">
        <v>21000</v>
      </c>
      <c r="I315" s="108">
        <v>21228</v>
      </c>
      <c r="J315" s="112">
        <v>35000</v>
      </c>
      <c r="K315" s="22">
        <f t="shared" si="3"/>
        <v>220.12578616352201</v>
      </c>
      <c r="L315" s="23">
        <f t="shared" si="5"/>
        <v>7.4901074053137368E-3</v>
      </c>
      <c r="M315" s="109">
        <v>159</v>
      </c>
      <c r="N315" s="23">
        <f t="shared" si="11"/>
        <v>3.1446540880503145E-2</v>
      </c>
      <c r="O315" s="109">
        <v>5</v>
      </c>
      <c r="P315" s="25">
        <f t="shared" si="1"/>
        <v>0</v>
      </c>
      <c r="Q315" s="109">
        <v>0</v>
      </c>
      <c r="R315" s="73">
        <v>0</v>
      </c>
      <c r="S315" s="22">
        <f t="shared" si="9"/>
        <v>7000</v>
      </c>
      <c r="T315" s="27">
        <v>-1</v>
      </c>
      <c r="U315" s="67" t="s">
        <v>590</v>
      </c>
      <c r="V315" s="68"/>
      <c r="W315" s="68"/>
      <c r="X315" s="68"/>
      <c r="Y315" s="91"/>
      <c r="Z315" s="91"/>
    </row>
    <row r="316" spans="1:26" ht="15" hidden="1">
      <c r="A316" s="31">
        <v>2020</v>
      </c>
      <c r="B316" s="41">
        <v>44133</v>
      </c>
      <c r="C316" s="61" t="s">
        <v>399</v>
      </c>
      <c r="D316" s="103" t="s">
        <v>483</v>
      </c>
      <c r="E316" s="16" t="s">
        <v>22</v>
      </c>
      <c r="F316" s="60" t="s">
        <v>379</v>
      </c>
      <c r="G316" s="18" t="s">
        <v>536</v>
      </c>
      <c r="H316" s="19">
        <v>91000</v>
      </c>
      <c r="I316" s="108">
        <v>177263</v>
      </c>
      <c r="J316" s="111">
        <v>75000</v>
      </c>
      <c r="K316" s="22">
        <f t="shared" si="3"/>
        <v>451.80722891566268</v>
      </c>
      <c r="L316" s="23">
        <f t="shared" si="5"/>
        <v>9.3646164174136738E-4</v>
      </c>
      <c r="M316" s="109">
        <v>166</v>
      </c>
      <c r="N316" s="23">
        <f t="shared" si="11"/>
        <v>0.27108433734939757</v>
      </c>
      <c r="O316" s="109">
        <v>45</v>
      </c>
      <c r="P316" s="25">
        <f t="shared" si="1"/>
        <v>2.2222222222222223E-2</v>
      </c>
      <c r="Q316" s="109">
        <v>1</v>
      </c>
      <c r="R316" s="52">
        <v>2</v>
      </c>
      <c r="S316" s="22">
        <f t="shared" si="9"/>
        <v>1666.6666666666667</v>
      </c>
      <c r="T316" s="27">
        <v>0.21333333333333335</v>
      </c>
      <c r="U316" s="67" t="s">
        <v>591</v>
      </c>
      <c r="V316" s="68"/>
      <c r="W316" s="53"/>
      <c r="X316" s="16"/>
      <c r="Y316" s="38"/>
      <c r="Z316" s="30"/>
    </row>
    <row r="317" spans="1:26" ht="15" hidden="1">
      <c r="A317" s="31">
        <v>2020</v>
      </c>
      <c r="B317" s="41">
        <v>44133</v>
      </c>
      <c r="C317" s="61" t="s">
        <v>399</v>
      </c>
      <c r="D317" s="47" t="s">
        <v>592</v>
      </c>
      <c r="E317" s="16" t="s">
        <v>22</v>
      </c>
      <c r="F317" s="33" t="s">
        <v>322</v>
      </c>
      <c r="G317" s="18" t="s">
        <v>128</v>
      </c>
      <c r="H317" s="19">
        <v>277000</v>
      </c>
      <c r="I317" s="108">
        <v>121537</v>
      </c>
      <c r="J317" s="112">
        <v>160000</v>
      </c>
      <c r="K317" s="22">
        <f t="shared" si="3"/>
        <v>222.53129346314324</v>
      </c>
      <c r="L317" s="23">
        <f t="shared" si="5"/>
        <v>5.9158939253066969E-3</v>
      </c>
      <c r="M317" s="109">
        <v>719</v>
      </c>
      <c r="N317" s="23">
        <f t="shared" si="11"/>
        <v>1.9471488178025034E-2</v>
      </c>
      <c r="O317" s="109">
        <v>14</v>
      </c>
      <c r="P317" s="25">
        <f t="shared" si="1"/>
        <v>0.21428571428571427</v>
      </c>
      <c r="Q317" s="109">
        <v>3</v>
      </c>
      <c r="R317" s="52">
        <v>4</v>
      </c>
      <c r="S317" s="22">
        <f t="shared" si="9"/>
        <v>11428.571428571429</v>
      </c>
      <c r="T317" s="27">
        <v>0.6</v>
      </c>
      <c r="U317" s="67" t="s">
        <v>593</v>
      </c>
      <c r="V317" s="68"/>
      <c r="W317" s="68"/>
      <c r="X317" s="16"/>
      <c r="Y317" s="38"/>
      <c r="Z317" s="30"/>
    </row>
    <row r="318" spans="1:26" ht="15" hidden="1">
      <c r="A318" s="31">
        <v>2020</v>
      </c>
      <c r="B318" s="41">
        <v>44133</v>
      </c>
      <c r="C318" s="61" t="s">
        <v>399</v>
      </c>
      <c r="D318" s="53" t="s">
        <v>594</v>
      </c>
      <c r="E318" s="16" t="s">
        <v>22</v>
      </c>
      <c r="F318" s="60" t="s">
        <v>337</v>
      </c>
      <c r="G318" s="18" t="s">
        <v>128</v>
      </c>
      <c r="H318" s="19">
        <v>338000</v>
      </c>
      <c r="I318" s="108">
        <v>172088</v>
      </c>
      <c r="J318" s="112">
        <v>182553</v>
      </c>
      <c r="K318" s="22">
        <f t="shared" si="3"/>
        <v>378.74066390041492</v>
      </c>
      <c r="L318" s="23">
        <f t="shared" si="5"/>
        <v>2.8008925665938358E-3</v>
      </c>
      <c r="M318" s="109">
        <v>482</v>
      </c>
      <c r="N318" s="23">
        <f t="shared" si="11"/>
        <v>4.1493775933609959E-3</v>
      </c>
      <c r="O318" s="109">
        <v>2</v>
      </c>
      <c r="P318" s="25">
        <f t="shared" si="1"/>
        <v>0</v>
      </c>
      <c r="Q318" s="109">
        <v>0</v>
      </c>
      <c r="R318" s="73">
        <v>0</v>
      </c>
      <c r="S318" s="22">
        <f t="shared" si="9"/>
        <v>91276.5</v>
      </c>
      <c r="T318" s="27">
        <v>-1</v>
      </c>
      <c r="U318" s="67" t="s">
        <v>595</v>
      </c>
      <c r="V318" s="68"/>
      <c r="W318" s="68"/>
      <c r="X318" s="53"/>
      <c r="Y318" s="54"/>
      <c r="Z318" s="54"/>
    </row>
    <row r="319" spans="1:26" ht="15" hidden="1">
      <c r="A319" s="31">
        <v>2020</v>
      </c>
      <c r="B319" s="41">
        <v>44133</v>
      </c>
      <c r="C319" s="61" t="s">
        <v>399</v>
      </c>
      <c r="D319" s="47" t="s">
        <v>596</v>
      </c>
      <c r="E319" s="16" t="s">
        <v>22</v>
      </c>
      <c r="F319" s="33" t="s">
        <v>322</v>
      </c>
      <c r="G319" s="18" t="s">
        <v>128</v>
      </c>
      <c r="H319" s="19">
        <v>1000000</v>
      </c>
      <c r="I319" s="108">
        <v>565827</v>
      </c>
      <c r="J319" s="112">
        <v>403723</v>
      </c>
      <c r="K319" s="22">
        <f t="shared" si="3"/>
        <v>177.69498239436621</v>
      </c>
      <c r="L319" s="23">
        <f t="shared" si="5"/>
        <v>4.0153615857850544E-3</v>
      </c>
      <c r="M319" s="109">
        <v>2272</v>
      </c>
      <c r="N319" s="23">
        <f t="shared" si="11"/>
        <v>1.4964788732394365E-2</v>
      </c>
      <c r="O319" s="109">
        <v>34</v>
      </c>
      <c r="P319" s="25">
        <f t="shared" si="1"/>
        <v>0.17647058823529413</v>
      </c>
      <c r="Q319" s="109">
        <v>6</v>
      </c>
      <c r="R319" s="52">
        <v>7</v>
      </c>
      <c r="S319" s="22">
        <f t="shared" si="9"/>
        <v>11874.205882352941</v>
      </c>
      <c r="T319" s="27">
        <v>0.26446845981031547</v>
      </c>
      <c r="U319" s="67" t="s">
        <v>597</v>
      </c>
      <c r="V319" s="68"/>
      <c r="W319" s="68"/>
      <c r="X319" s="16"/>
      <c r="Y319" s="38"/>
      <c r="Z319" s="30"/>
    </row>
    <row r="320" spans="1:26" ht="15" hidden="1">
      <c r="A320" s="31">
        <v>2020</v>
      </c>
      <c r="B320" s="41">
        <v>44134</v>
      </c>
      <c r="C320" s="61" t="s">
        <v>399</v>
      </c>
      <c r="D320" s="47" t="s">
        <v>598</v>
      </c>
      <c r="E320" s="16" t="s">
        <v>22</v>
      </c>
      <c r="F320" s="33" t="s">
        <v>599</v>
      </c>
      <c r="G320" s="18" t="s">
        <v>128</v>
      </c>
      <c r="H320" s="19">
        <v>490000</v>
      </c>
      <c r="I320" s="108">
        <v>80695</v>
      </c>
      <c r="J320" s="112">
        <v>61710</v>
      </c>
      <c r="K320" s="22">
        <f t="shared" si="3"/>
        <v>1505.1219512195121</v>
      </c>
      <c r="L320" s="23">
        <f t="shared" si="5"/>
        <v>5.0808600285023853E-4</v>
      </c>
      <c r="M320" s="109">
        <v>41</v>
      </c>
      <c r="N320" s="23">
        <f t="shared" si="11"/>
        <v>0</v>
      </c>
      <c r="O320" s="109">
        <v>0</v>
      </c>
      <c r="P320" s="25" t="e">
        <f t="shared" si="1"/>
        <v>#DIV/0!</v>
      </c>
      <c r="Q320" s="109">
        <v>0</v>
      </c>
      <c r="R320" s="52">
        <v>0</v>
      </c>
      <c r="S320" s="21" t="e">
        <f t="shared" si="9"/>
        <v>#DIV/0!</v>
      </c>
      <c r="T320" s="27">
        <v>-1</v>
      </c>
      <c r="U320" s="67" t="s">
        <v>600</v>
      </c>
      <c r="V320" s="68"/>
      <c r="W320" s="68"/>
      <c r="X320" s="53"/>
      <c r="Y320" s="54"/>
      <c r="Z320" s="54"/>
    </row>
    <row r="321" spans="1:26" ht="15" hidden="1">
      <c r="A321" s="31">
        <v>2020</v>
      </c>
      <c r="B321" s="41">
        <v>44134</v>
      </c>
      <c r="C321" s="61" t="s">
        <v>399</v>
      </c>
      <c r="D321" s="47" t="s">
        <v>601</v>
      </c>
      <c r="E321" s="16" t="s">
        <v>22</v>
      </c>
      <c r="F321" s="33" t="s">
        <v>447</v>
      </c>
      <c r="G321" s="18" t="s">
        <v>128</v>
      </c>
      <c r="H321" s="19">
        <v>877000</v>
      </c>
      <c r="I321" s="108">
        <v>87408</v>
      </c>
      <c r="J321" s="112">
        <v>146809</v>
      </c>
      <c r="K321" s="22">
        <f t="shared" si="3"/>
        <v>302.69896907216497</v>
      </c>
      <c r="L321" s="23">
        <f t="shared" si="5"/>
        <v>5.5486911953139297E-3</v>
      </c>
      <c r="M321" s="109">
        <v>485</v>
      </c>
      <c r="N321" s="23">
        <f t="shared" si="11"/>
        <v>2.4742268041237112E-2</v>
      </c>
      <c r="O321" s="109">
        <v>12</v>
      </c>
      <c r="P321" s="25">
        <f t="shared" si="1"/>
        <v>0.25</v>
      </c>
      <c r="Q321" s="109">
        <v>3</v>
      </c>
      <c r="R321" s="52">
        <v>4</v>
      </c>
      <c r="S321" s="22">
        <f t="shared" si="9"/>
        <v>12234.083333333334</v>
      </c>
      <c r="T321" s="27">
        <v>0.51557465822940007</v>
      </c>
      <c r="U321" s="67" t="s">
        <v>602</v>
      </c>
      <c r="V321" s="68"/>
      <c r="W321" s="53"/>
      <c r="X321" s="16"/>
      <c r="Y321" s="38"/>
      <c r="Z321" s="30"/>
    </row>
    <row r="322" spans="1:26" ht="15" hidden="1">
      <c r="A322" s="31">
        <v>2020</v>
      </c>
      <c r="B322" s="41">
        <v>44134</v>
      </c>
      <c r="C322" s="61" t="s">
        <v>399</v>
      </c>
      <c r="D322" s="53" t="s">
        <v>341</v>
      </c>
      <c r="E322" s="16" t="s">
        <v>22</v>
      </c>
      <c r="F322" s="33" t="s">
        <v>138</v>
      </c>
      <c r="G322" s="18" t="s">
        <v>536</v>
      </c>
      <c r="H322" s="19">
        <v>1240000</v>
      </c>
      <c r="I322" s="108">
        <v>129000</v>
      </c>
      <c r="J322" s="112">
        <v>320000</v>
      </c>
      <c r="K322" s="22">
        <f t="shared" si="3"/>
        <v>613.0268199233717</v>
      </c>
      <c r="L322" s="23">
        <f t="shared" si="5"/>
        <v>4.0465116279069764E-3</v>
      </c>
      <c r="M322" s="109">
        <v>522</v>
      </c>
      <c r="N322" s="23">
        <f t="shared" si="11"/>
        <v>0.13409961685823754</v>
      </c>
      <c r="O322" s="109">
        <v>70</v>
      </c>
      <c r="P322" s="25">
        <f t="shared" si="1"/>
        <v>7.1428571428571425E-2</v>
      </c>
      <c r="Q322" s="109">
        <v>5</v>
      </c>
      <c r="R322" s="52">
        <v>5</v>
      </c>
      <c r="S322" s="22">
        <f t="shared" si="9"/>
        <v>4571.4285714285716</v>
      </c>
      <c r="T322" s="27">
        <v>0.15497812499999999</v>
      </c>
      <c r="U322" s="67" t="s">
        <v>603</v>
      </c>
      <c r="V322" s="68"/>
      <c r="W322" s="68"/>
      <c r="X322" s="16"/>
      <c r="Y322" s="38"/>
      <c r="Z322" s="30"/>
    </row>
    <row r="323" spans="1:26" ht="15" hidden="1">
      <c r="A323" s="31">
        <v>2020</v>
      </c>
      <c r="B323" s="41">
        <v>44135</v>
      </c>
      <c r="C323" s="61" t="s">
        <v>399</v>
      </c>
      <c r="D323" s="53" t="s">
        <v>604</v>
      </c>
      <c r="E323" s="16" t="s">
        <v>22</v>
      </c>
      <c r="F323" s="33" t="s">
        <v>95</v>
      </c>
      <c r="G323" s="48" t="s">
        <v>24</v>
      </c>
      <c r="H323" s="19">
        <v>22700</v>
      </c>
      <c r="I323" s="108">
        <v>24565</v>
      </c>
      <c r="J323" s="112">
        <v>16500</v>
      </c>
      <c r="K323" s="22">
        <f t="shared" si="3"/>
        <v>351.06382978723406</v>
      </c>
      <c r="L323" s="23">
        <f t="shared" si="5"/>
        <v>1.9132912680643191E-3</v>
      </c>
      <c r="M323" s="109">
        <v>47</v>
      </c>
      <c r="N323" s="23">
        <f t="shared" si="11"/>
        <v>0</v>
      </c>
      <c r="O323" s="109">
        <v>0</v>
      </c>
      <c r="P323" s="25" t="e">
        <f t="shared" si="1"/>
        <v>#DIV/0!</v>
      </c>
      <c r="Q323" s="109">
        <v>0</v>
      </c>
      <c r="R323" s="52">
        <v>0</v>
      </c>
      <c r="S323" s="21" t="e">
        <f t="shared" si="9"/>
        <v>#DIV/0!</v>
      </c>
      <c r="T323" s="27">
        <v>-1</v>
      </c>
      <c r="U323" s="67" t="s">
        <v>605</v>
      </c>
      <c r="V323" s="68"/>
      <c r="W323" s="68"/>
      <c r="X323" s="53"/>
      <c r="Y323" s="54"/>
      <c r="Z323" s="54"/>
    </row>
    <row r="324" spans="1:26" ht="15" hidden="1">
      <c r="A324" s="31">
        <v>2020</v>
      </c>
      <c r="B324" s="41">
        <v>44135</v>
      </c>
      <c r="C324" s="61" t="s">
        <v>399</v>
      </c>
      <c r="D324" s="53" t="s">
        <v>606</v>
      </c>
      <c r="E324" s="16" t="s">
        <v>22</v>
      </c>
      <c r="F324" s="33" t="s">
        <v>452</v>
      </c>
      <c r="G324" s="48" t="s">
        <v>24</v>
      </c>
      <c r="H324" s="19">
        <v>238000</v>
      </c>
      <c r="I324" s="108">
        <v>35000</v>
      </c>
      <c r="J324" s="112">
        <v>54945</v>
      </c>
      <c r="K324" s="22">
        <f t="shared" si="3"/>
        <v>469.61538461538464</v>
      </c>
      <c r="L324" s="23">
        <f t="shared" si="5"/>
        <v>3.3428571428571426E-3</v>
      </c>
      <c r="M324" s="109">
        <v>117</v>
      </c>
      <c r="N324" s="23">
        <f t="shared" si="11"/>
        <v>2.564102564102564E-2</v>
      </c>
      <c r="O324" s="109">
        <v>3</v>
      </c>
      <c r="P324" s="25">
        <f t="shared" si="1"/>
        <v>0</v>
      </c>
      <c r="Q324" s="109">
        <v>0</v>
      </c>
      <c r="R324" s="52">
        <v>0</v>
      </c>
      <c r="S324" s="22">
        <f t="shared" si="9"/>
        <v>18315</v>
      </c>
      <c r="T324" s="27">
        <v>-1</v>
      </c>
      <c r="U324" s="67" t="s">
        <v>607</v>
      </c>
      <c r="V324" s="68"/>
      <c r="W324" s="68"/>
      <c r="X324" s="68"/>
      <c r="Y324" s="54"/>
      <c r="Z324" s="54"/>
    </row>
    <row r="325" spans="1:26" ht="15" hidden="1">
      <c r="A325" s="31">
        <v>2020</v>
      </c>
      <c r="B325" s="41">
        <v>44135</v>
      </c>
      <c r="C325" s="61" t="s">
        <v>399</v>
      </c>
      <c r="D325" s="53" t="s">
        <v>608</v>
      </c>
      <c r="E325" s="16" t="s">
        <v>22</v>
      </c>
      <c r="F325" s="33" t="s">
        <v>75</v>
      </c>
      <c r="G325" s="48" t="s">
        <v>24</v>
      </c>
      <c r="H325" s="19">
        <v>522000</v>
      </c>
      <c r="I325" s="108">
        <v>53684</v>
      </c>
      <c r="J325" s="112">
        <v>65000</v>
      </c>
      <c r="K325" s="22">
        <f t="shared" si="3"/>
        <v>1031.7460317460318</v>
      </c>
      <c r="L325" s="23">
        <f t="shared" si="5"/>
        <v>1.173534013858878E-3</v>
      </c>
      <c r="M325" s="109">
        <v>63</v>
      </c>
      <c r="N325" s="23">
        <f t="shared" si="11"/>
        <v>3.1746031746031744E-2</v>
      </c>
      <c r="O325" s="109">
        <v>2</v>
      </c>
      <c r="P325" s="25">
        <f t="shared" si="1"/>
        <v>0</v>
      </c>
      <c r="Q325" s="109">
        <v>0</v>
      </c>
      <c r="R325" s="52">
        <v>0</v>
      </c>
      <c r="S325" s="22">
        <f t="shared" si="9"/>
        <v>32500</v>
      </c>
      <c r="T325" s="27">
        <v>-1</v>
      </c>
      <c r="U325" s="67" t="s">
        <v>609</v>
      </c>
      <c r="V325" s="68"/>
      <c r="W325" s="53"/>
      <c r="X325" s="53"/>
      <c r="Y325" s="54"/>
      <c r="Z325" s="54"/>
    </row>
    <row r="326" spans="1:26" ht="15" hidden="1">
      <c r="A326" s="31">
        <v>2020</v>
      </c>
      <c r="B326" s="41">
        <v>44135</v>
      </c>
      <c r="C326" s="61" t="s">
        <v>399</v>
      </c>
      <c r="D326" s="53" t="s">
        <v>610</v>
      </c>
      <c r="E326" s="16" t="s">
        <v>22</v>
      </c>
      <c r="F326" s="33" t="s">
        <v>447</v>
      </c>
      <c r="G326" s="18" t="s">
        <v>128</v>
      </c>
      <c r="H326" s="19">
        <v>189000</v>
      </c>
      <c r="I326" s="108" t="s">
        <v>611</v>
      </c>
      <c r="J326" s="112">
        <v>84000</v>
      </c>
      <c r="K326" s="22">
        <f t="shared" si="3"/>
        <v>688.52459016393448</v>
      </c>
      <c r="L326" s="23">
        <f t="shared" si="5"/>
        <v>1.2722513634988999E-3</v>
      </c>
      <c r="M326" s="109">
        <v>122</v>
      </c>
      <c r="N326" s="23">
        <f t="shared" si="11"/>
        <v>1.6393442622950821E-2</v>
      </c>
      <c r="O326" s="109">
        <v>2</v>
      </c>
      <c r="P326" s="25">
        <f t="shared" si="1"/>
        <v>0</v>
      </c>
      <c r="Q326" s="109">
        <v>0</v>
      </c>
      <c r="R326" s="52">
        <v>0</v>
      </c>
      <c r="S326" s="22">
        <f t="shared" si="9"/>
        <v>42000</v>
      </c>
      <c r="T326" s="27">
        <v>-1</v>
      </c>
      <c r="U326" s="67" t="s">
        <v>612</v>
      </c>
      <c r="V326" s="68"/>
      <c r="W326" s="53"/>
      <c r="X326" s="53"/>
      <c r="Y326" s="54"/>
      <c r="Z326" s="54"/>
    </row>
    <row r="327" spans="1:26" ht="15" hidden="1">
      <c r="A327" s="31">
        <v>2020</v>
      </c>
      <c r="B327" s="41">
        <v>44135</v>
      </c>
      <c r="C327" s="61" t="s">
        <v>399</v>
      </c>
      <c r="D327" s="47" t="s">
        <v>331</v>
      </c>
      <c r="E327" s="16" t="s">
        <v>22</v>
      </c>
      <c r="F327" s="33" t="s">
        <v>613</v>
      </c>
      <c r="G327" s="48" t="s">
        <v>24</v>
      </c>
      <c r="H327" s="19">
        <v>2000000</v>
      </c>
      <c r="I327" s="108">
        <v>172471</v>
      </c>
      <c r="J327" s="112">
        <v>95000</v>
      </c>
      <c r="K327" s="22">
        <f t="shared" si="3"/>
        <v>99.268547544409614</v>
      </c>
      <c r="L327" s="23">
        <f t="shared" si="5"/>
        <v>5.5487589217897504E-3</v>
      </c>
      <c r="M327" s="109">
        <v>957</v>
      </c>
      <c r="N327" s="23">
        <f t="shared" si="11"/>
        <v>4.911180773249739E-2</v>
      </c>
      <c r="O327" s="109">
        <v>47</v>
      </c>
      <c r="P327" s="25">
        <f t="shared" si="1"/>
        <v>0.23404255319148937</v>
      </c>
      <c r="Q327" s="109">
        <v>11</v>
      </c>
      <c r="R327" s="52">
        <v>7</v>
      </c>
      <c r="S327" s="22">
        <f t="shared" si="9"/>
        <v>2021.2765957446809</v>
      </c>
      <c r="T327" s="27">
        <v>8.4662000000000006</v>
      </c>
      <c r="U327" s="67" t="s">
        <v>614</v>
      </c>
      <c r="V327" s="68"/>
      <c r="W327" s="68"/>
      <c r="X327" s="16"/>
      <c r="Y327" s="38"/>
      <c r="Z327" s="30"/>
    </row>
    <row r="328" spans="1:26" ht="15" hidden="1">
      <c r="A328" s="31">
        <v>2020</v>
      </c>
      <c r="B328" s="41">
        <v>44135</v>
      </c>
      <c r="C328" s="61" t="s">
        <v>399</v>
      </c>
      <c r="D328" s="53" t="s">
        <v>118</v>
      </c>
      <c r="E328" s="16" t="s">
        <v>22</v>
      </c>
      <c r="F328" s="33" t="s">
        <v>615</v>
      </c>
      <c r="G328" s="18" t="s">
        <v>128</v>
      </c>
      <c r="H328" s="19">
        <v>622000</v>
      </c>
      <c r="I328" s="108">
        <v>300501</v>
      </c>
      <c r="J328" s="112">
        <v>130000</v>
      </c>
      <c r="K328" s="22">
        <f t="shared" si="3"/>
        <v>149.42528735632183</v>
      </c>
      <c r="L328" s="23">
        <f t="shared" si="5"/>
        <v>2.8951650743258756E-3</v>
      </c>
      <c r="M328" s="109">
        <v>870</v>
      </c>
      <c r="N328" s="23">
        <f t="shared" si="11"/>
        <v>4.0229885057471264E-2</v>
      </c>
      <c r="O328" s="109">
        <v>35</v>
      </c>
      <c r="P328" s="25">
        <f t="shared" si="1"/>
        <v>0.4</v>
      </c>
      <c r="Q328" s="109">
        <v>14</v>
      </c>
      <c r="R328" s="52">
        <v>3</v>
      </c>
      <c r="S328" s="22">
        <f t="shared" si="9"/>
        <v>3714.2857142857142</v>
      </c>
      <c r="T328" s="27">
        <v>0.32715384615384613</v>
      </c>
      <c r="U328" s="67" t="s">
        <v>616</v>
      </c>
      <c r="V328" s="68"/>
      <c r="W328" s="53"/>
      <c r="X328" s="16"/>
      <c r="Y328" s="38"/>
      <c r="Z328" s="30"/>
    </row>
    <row r="329" spans="1:26" ht="15" hidden="1">
      <c r="A329" s="31">
        <v>2020</v>
      </c>
      <c r="B329" s="41">
        <v>44137</v>
      </c>
      <c r="C329" s="61" t="s">
        <v>617</v>
      </c>
      <c r="D329" s="53" t="s">
        <v>388</v>
      </c>
      <c r="E329" s="16" t="s">
        <v>22</v>
      </c>
      <c r="F329" s="33" t="s">
        <v>75</v>
      </c>
      <c r="G329" s="48" t="s">
        <v>24</v>
      </c>
      <c r="H329" s="19">
        <v>852000</v>
      </c>
      <c r="I329" s="108">
        <v>632000</v>
      </c>
      <c r="J329" s="112">
        <v>200000</v>
      </c>
      <c r="K329" s="22">
        <f t="shared" si="3"/>
        <v>93.852651337400275</v>
      </c>
      <c r="L329" s="23">
        <f t="shared" si="5"/>
        <v>3.3718354430379745E-3</v>
      </c>
      <c r="M329" s="109">
        <v>2131</v>
      </c>
      <c r="N329" s="23">
        <f t="shared" si="11"/>
        <v>3.9887376818395118E-2</v>
      </c>
      <c r="O329" s="109">
        <v>85</v>
      </c>
      <c r="P329" s="25">
        <f t="shared" si="1"/>
        <v>0.15294117647058825</v>
      </c>
      <c r="Q329" s="109">
        <v>13</v>
      </c>
      <c r="R329" s="55">
        <v>7</v>
      </c>
      <c r="S329" s="22">
        <f t="shared" si="9"/>
        <v>2352.9411764705883</v>
      </c>
      <c r="T329" s="27">
        <v>2.0873750000000002</v>
      </c>
      <c r="U329" s="67" t="s">
        <v>618</v>
      </c>
      <c r="V329" s="68"/>
      <c r="W329" s="68"/>
      <c r="X329" s="16"/>
      <c r="Y329" s="38"/>
      <c r="Z329" s="30"/>
    </row>
    <row r="330" spans="1:26" ht="15" hidden="1">
      <c r="A330" s="31">
        <v>2020</v>
      </c>
      <c r="B330" s="41">
        <v>44139</v>
      </c>
      <c r="C330" s="61" t="s">
        <v>617</v>
      </c>
      <c r="D330" s="15" t="s">
        <v>163</v>
      </c>
      <c r="E330" s="16" t="s">
        <v>22</v>
      </c>
      <c r="F330" s="33" t="s">
        <v>452</v>
      </c>
      <c r="G330" s="48" t="s">
        <v>24</v>
      </c>
      <c r="H330" s="19">
        <v>1270000</v>
      </c>
      <c r="I330" s="108">
        <v>85000</v>
      </c>
      <c r="J330" s="112">
        <v>40000</v>
      </c>
      <c r="K330" s="22">
        <f t="shared" si="3"/>
        <v>52.770448548812666</v>
      </c>
      <c r="L330" s="23">
        <f t="shared" si="5"/>
        <v>8.9176470588235301E-3</v>
      </c>
      <c r="M330" s="109">
        <v>758</v>
      </c>
      <c r="N330" s="23">
        <f t="shared" si="11"/>
        <v>8.3113456464379953E-2</v>
      </c>
      <c r="O330" s="109">
        <v>63</v>
      </c>
      <c r="P330" s="25">
        <f t="shared" si="1"/>
        <v>4.7619047619047616E-2</v>
      </c>
      <c r="Q330" s="109">
        <v>3</v>
      </c>
      <c r="R330" s="55">
        <v>3</v>
      </c>
      <c r="S330" s="22">
        <f t="shared" si="9"/>
        <v>634.92063492063494</v>
      </c>
      <c r="T330" s="27">
        <v>2.6754250000000002</v>
      </c>
      <c r="U330" s="67" t="s">
        <v>619</v>
      </c>
      <c r="V330" s="68"/>
      <c r="W330" s="68"/>
      <c r="X330" s="16"/>
      <c r="Y330" s="38"/>
      <c r="Z330" s="30"/>
    </row>
    <row r="331" spans="1:26" ht="15" hidden="1">
      <c r="A331" s="31">
        <v>2020</v>
      </c>
      <c r="B331" s="41">
        <v>44140</v>
      </c>
      <c r="C331" s="61" t="s">
        <v>617</v>
      </c>
      <c r="D331" s="16" t="s">
        <v>620</v>
      </c>
      <c r="E331" s="16" t="s">
        <v>22</v>
      </c>
      <c r="F331" s="33" t="s">
        <v>452</v>
      </c>
      <c r="G331" s="48" t="s">
        <v>24</v>
      </c>
      <c r="H331" s="19">
        <v>194000</v>
      </c>
      <c r="I331" s="108">
        <v>294000</v>
      </c>
      <c r="J331" s="112">
        <v>50000</v>
      </c>
      <c r="K331" s="22">
        <f t="shared" si="3"/>
        <v>322.58064516129031</v>
      </c>
      <c r="L331" s="23">
        <f t="shared" si="5"/>
        <v>5.2721088435374146E-4</v>
      </c>
      <c r="M331" s="109">
        <v>155</v>
      </c>
      <c r="N331" s="23">
        <f t="shared" si="11"/>
        <v>3.2258064516129031E-2</v>
      </c>
      <c r="O331" s="109">
        <v>5</v>
      </c>
      <c r="P331" s="25">
        <f t="shared" si="1"/>
        <v>0</v>
      </c>
      <c r="Q331" s="109">
        <v>0</v>
      </c>
      <c r="R331" s="113">
        <v>0</v>
      </c>
      <c r="S331" s="22">
        <f t="shared" si="9"/>
        <v>10000</v>
      </c>
      <c r="T331" s="27">
        <v>-1</v>
      </c>
      <c r="U331" s="67" t="s">
        <v>621</v>
      </c>
      <c r="V331" s="68"/>
      <c r="W331" s="68"/>
      <c r="X331" s="53"/>
      <c r="Y331" s="54"/>
      <c r="Z331" s="54"/>
    </row>
    <row r="332" spans="1:26" ht="15" hidden="1">
      <c r="A332" s="31">
        <v>2020</v>
      </c>
      <c r="B332" s="41">
        <v>44142</v>
      </c>
      <c r="C332" s="61" t="s">
        <v>617</v>
      </c>
      <c r="D332" s="15" t="s">
        <v>622</v>
      </c>
      <c r="E332" s="16" t="s">
        <v>22</v>
      </c>
      <c r="F332" s="33" t="s">
        <v>106</v>
      </c>
      <c r="G332" s="48" t="s">
        <v>50</v>
      </c>
      <c r="H332" s="19">
        <v>114000</v>
      </c>
      <c r="I332" s="108">
        <v>138000</v>
      </c>
      <c r="J332" s="98">
        <v>80000</v>
      </c>
      <c r="K332" s="22">
        <f t="shared" si="3"/>
        <v>1666.6666666666667</v>
      </c>
      <c r="L332" s="23">
        <f t="shared" si="5"/>
        <v>3.4782608695652176E-4</v>
      </c>
      <c r="M332" s="109">
        <v>48</v>
      </c>
      <c r="N332" s="23">
        <f t="shared" si="11"/>
        <v>6.25E-2</v>
      </c>
      <c r="O332" s="109">
        <v>3</v>
      </c>
      <c r="P332" s="25">
        <f t="shared" si="1"/>
        <v>0</v>
      </c>
      <c r="Q332" s="114"/>
      <c r="R332" s="113">
        <v>0</v>
      </c>
      <c r="S332" s="22">
        <f t="shared" si="9"/>
        <v>26666.666666666668</v>
      </c>
      <c r="T332" s="27">
        <v>-1</v>
      </c>
      <c r="U332" s="67" t="s">
        <v>623</v>
      </c>
      <c r="V332" s="68"/>
      <c r="W332" s="68"/>
      <c r="X332" s="53"/>
      <c r="Y332" s="54"/>
      <c r="Z332" s="54"/>
    </row>
    <row r="333" spans="1:26" ht="15" hidden="1">
      <c r="A333" s="31">
        <v>2020</v>
      </c>
      <c r="B333" s="41">
        <v>44142</v>
      </c>
      <c r="C333" s="61" t="s">
        <v>617</v>
      </c>
      <c r="D333" s="16" t="s">
        <v>543</v>
      </c>
      <c r="E333" s="16" t="s">
        <v>22</v>
      </c>
      <c r="F333" s="33" t="s">
        <v>72</v>
      </c>
      <c r="G333" s="18" t="s">
        <v>30</v>
      </c>
      <c r="H333" s="19">
        <v>161000</v>
      </c>
      <c r="I333" s="108">
        <v>115000</v>
      </c>
      <c r="J333" s="98">
        <v>151000</v>
      </c>
      <c r="K333" s="22">
        <f t="shared" si="3"/>
        <v>269.64285714285717</v>
      </c>
      <c r="L333" s="23">
        <f t="shared" si="5"/>
        <v>4.8695652173913039E-3</v>
      </c>
      <c r="M333" s="109">
        <v>560</v>
      </c>
      <c r="N333" s="23">
        <f t="shared" si="11"/>
        <v>2.8571428571428571E-2</v>
      </c>
      <c r="O333" s="109">
        <v>16</v>
      </c>
      <c r="P333" s="25">
        <f t="shared" si="1"/>
        <v>6.25E-2</v>
      </c>
      <c r="Q333" s="109">
        <v>1</v>
      </c>
      <c r="R333" s="55">
        <v>3</v>
      </c>
      <c r="S333" s="22">
        <f t="shared" si="9"/>
        <v>9437.5</v>
      </c>
      <c r="T333" s="27">
        <v>-0.16955629139072848</v>
      </c>
      <c r="U333" s="67" t="s">
        <v>624</v>
      </c>
      <c r="V333" s="68"/>
      <c r="W333" s="53"/>
      <c r="X333" s="16"/>
      <c r="Y333" s="38"/>
      <c r="Z333" s="30"/>
    </row>
    <row r="334" spans="1:26" ht="14" hidden="1">
      <c r="A334" s="31">
        <v>2020</v>
      </c>
      <c r="B334" s="41">
        <v>44145</v>
      </c>
      <c r="C334" s="61" t="s">
        <v>617</v>
      </c>
      <c r="D334" s="47" t="s">
        <v>580</v>
      </c>
      <c r="E334" s="16" t="s">
        <v>22</v>
      </c>
      <c r="F334" s="60" t="s">
        <v>90</v>
      </c>
      <c r="G334" s="48" t="s">
        <v>24</v>
      </c>
      <c r="H334" s="19">
        <v>86000</v>
      </c>
      <c r="I334" s="108">
        <v>28000</v>
      </c>
      <c r="J334" s="98">
        <v>32000</v>
      </c>
      <c r="K334" s="22">
        <f t="shared" si="3"/>
        <v>137.33905579399141</v>
      </c>
      <c r="L334" s="23">
        <f t="shared" si="5"/>
        <v>8.3214285714285716E-3</v>
      </c>
      <c r="M334" s="109">
        <v>233</v>
      </c>
      <c r="N334" s="23">
        <f t="shared" si="11"/>
        <v>2.1459227467811159E-2</v>
      </c>
      <c r="O334" s="109">
        <v>5</v>
      </c>
      <c r="P334" s="25">
        <f t="shared" si="1"/>
        <v>0</v>
      </c>
      <c r="Q334" s="114"/>
      <c r="R334" s="99">
        <v>0</v>
      </c>
      <c r="S334" s="22">
        <f t="shared" si="9"/>
        <v>6400</v>
      </c>
      <c r="T334" s="27">
        <v>-1</v>
      </c>
      <c r="U334" s="67" t="s">
        <v>625</v>
      </c>
      <c r="V334" s="53"/>
      <c r="W334" s="53"/>
      <c r="X334" s="53"/>
      <c r="Y334" s="54"/>
      <c r="Z334" s="54"/>
    </row>
    <row r="335" spans="1:26" ht="15" hidden="1">
      <c r="A335" s="31">
        <v>2020</v>
      </c>
      <c r="B335" s="41">
        <v>44145</v>
      </c>
      <c r="C335" s="61" t="s">
        <v>617</v>
      </c>
      <c r="D335" s="16" t="s">
        <v>626</v>
      </c>
      <c r="E335" s="16" t="s">
        <v>22</v>
      </c>
      <c r="F335" s="33" t="s">
        <v>615</v>
      </c>
      <c r="G335" s="18" t="s">
        <v>128</v>
      </c>
      <c r="H335" s="19">
        <v>207000</v>
      </c>
      <c r="I335" s="108">
        <v>38000</v>
      </c>
      <c r="J335" s="98">
        <v>45000</v>
      </c>
      <c r="K335" s="22">
        <f t="shared" si="3"/>
        <v>286.62420382165607</v>
      </c>
      <c r="L335" s="23">
        <f t="shared" si="5"/>
        <v>4.131578947368421E-3</v>
      </c>
      <c r="M335" s="109">
        <v>157</v>
      </c>
      <c r="N335" s="23">
        <f t="shared" si="11"/>
        <v>2.5477707006369428E-2</v>
      </c>
      <c r="O335" s="109">
        <v>4</v>
      </c>
      <c r="P335" s="25">
        <f t="shared" si="1"/>
        <v>0.25</v>
      </c>
      <c r="Q335" s="109">
        <v>1</v>
      </c>
      <c r="R335" s="55">
        <v>2</v>
      </c>
      <c r="S335" s="22">
        <f t="shared" si="9"/>
        <v>11250</v>
      </c>
      <c r="T335" s="27">
        <v>0.9555555555555556</v>
      </c>
      <c r="U335" s="67" t="s">
        <v>627</v>
      </c>
      <c r="V335" s="68"/>
      <c r="W335" s="53"/>
      <c r="X335" s="16"/>
      <c r="Y335" s="38"/>
      <c r="Z335" s="30"/>
    </row>
    <row r="336" spans="1:26" ht="15" hidden="1">
      <c r="A336" s="31">
        <v>2020</v>
      </c>
      <c r="B336" s="41">
        <v>44146</v>
      </c>
      <c r="C336" s="61" t="s">
        <v>617</v>
      </c>
      <c r="D336" s="53" t="s">
        <v>499</v>
      </c>
      <c r="E336" s="16" t="s">
        <v>22</v>
      </c>
      <c r="F336" s="33" t="s">
        <v>452</v>
      </c>
      <c r="G336" s="48" t="s">
        <v>24</v>
      </c>
      <c r="H336" s="19">
        <v>1910000</v>
      </c>
      <c r="I336" s="108">
        <v>187000</v>
      </c>
      <c r="J336" s="98">
        <v>77000</v>
      </c>
      <c r="K336" s="22">
        <f t="shared" si="3"/>
        <v>286.24535315985128</v>
      </c>
      <c r="L336" s="23">
        <f t="shared" si="5"/>
        <v>1.4385026737967915E-3</v>
      </c>
      <c r="M336" s="109">
        <v>269</v>
      </c>
      <c r="N336" s="23">
        <f t="shared" si="11"/>
        <v>1.4869888475836431E-2</v>
      </c>
      <c r="O336" s="109">
        <v>4</v>
      </c>
      <c r="P336" s="25">
        <f t="shared" si="1"/>
        <v>0</v>
      </c>
      <c r="Q336" s="114"/>
      <c r="R336" s="99">
        <v>0</v>
      </c>
      <c r="S336" s="22">
        <f t="shared" si="9"/>
        <v>19250</v>
      </c>
      <c r="T336" s="27">
        <v>-1</v>
      </c>
      <c r="U336" s="67" t="s">
        <v>628</v>
      </c>
      <c r="V336" s="68"/>
      <c r="W336" s="68"/>
      <c r="X336" s="53"/>
      <c r="Y336" s="54"/>
      <c r="Z336" s="54"/>
    </row>
    <row r="337" spans="1:26" ht="15" hidden="1">
      <c r="A337" s="31">
        <v>2020</v>
      </c>
      <c r="B337" s="41">
        <v>44146</v>
      </c>
      <c r="C337" s="61" t="s">
        <v>617</v>
      </c>
      <c r="D337" s="53" t="s">
        <v>314</v>
      </c>
      <c r="E337" s="16" t="s">
        <v>22</v>
      </c>
      <c r="F337" s="33" t="s">
        <v>354</v>
      </c>
      <c r="G337" s="48" t="s">
        <v>24</v>
      </c>
      <c r="H337" s="19">
        <v>196000</v>
      </c>
      <c r="I337" s="108">
        <v>217000</v>
      </c>
      <c r="J337" s="98">
        <v>80000</v>
      </c>
      <c r="K337" s="22">
        <f t="shared" si="3"/>
        <v>209.9737532808399</v>
      </c>
      <c r="L337" s="23">
        <f t="shared" si="5"/>
        <v>1.7557603686635945E-3</v>
      </c>
      <c r="M337" s="109">
        <v>381</v>
      </c>
      <c r="N337" s="23">
        <f t="shared" si="11"/>
        <v>1.8372703412073491E-2</v>
      </c>
      <c r="O337" s="109">
        <v>7</v>
      </c>
      <c r="P337" s="25">
        <f t="shared" si="1"/>
        <v>0.2857142857142857</v>
      </c>
      <c r="Q337" s="109">
        <v>2</v>
      </c>
      <c r="R337" s="55">
        <v>3</v>
      </c>
      <c r="S337" s="22">
        <f t="shared" si="9"/>
        <v>11428.571428571429</v>
      </c>
      <c r="T337" s="27">
        <v>1.2303375000000001</v>
      </c>
      <c r="U337" s="67" t="s">
        <v>629</v>
      </c>
      <c r="V337" s="68"/>
      <c r="W337" s="53"/>
      <c r="X337" s="16"/>
      <c r="Y337" s="38"/>
      <c r="Z337" s="30"/>
    </row>
    <row r="338" spans="1:26" ht="14" hidden="1">
      <c r="A338" s="31">
        <v>2020</v>
      </c>
      <c r="B338" s="41">
        <v>44146</v>
      </c>
      <c r="C338" s="61" t="s">
        <v>617</v>
      </c>
      <c r="D338" s="47" t="s">
        <v>630</v>
      </c>
      <c r="E338" s="16" t="s">
        <v>22</v>
      </c>
      <c r="F338" s="60" t="s">
        <v>90</v>
      </c>
      <c r="G338" s="48" t="s">
        <v>24</v>
      </c>
      <c r="H338" s="19">
        <v>372000</v>
      </c>
      <c r="I338" s="108">
        <v>221648</v>
      </c>
      <c r="J338" s="98">
        <v>108900</v>
      </c>
      <c r="K338" s="22">
        <f t="shared" si="3"/>
        <v>196.57039711191337</v>
      </c>
      <c r="L338" s="23">
        <f t="shared" si="5"/>
        <v>2.4994586010250487E-3</v>
      </c>
      <c r="M338" s="109">
        <v>554</v>
      </c>
      <c r="N338" s="23">
        <f t="shared" si="11"/>
        <v>4.5126353790613721E-2</v>
      </c>
      <c r="O338" s="109">
        <v>25</v>
      </c>
      <c r="P338" s="25">
        <f t="shared" si="1"/>
        <v>0</v>
      </c>
      <c r="Q338" s="109">
        <v>0</v>
      </c>
      <c r="R338" s="99">
        <v>0</v>
      </c>
      <c r="S338" s="22">
        <f t="shared" si="9"/>
        <v>4356</v>
      </c>
      <c r="T338" s="27">
        <v>-1</v>
      </c>
      <c r="U338" s="67" t="s">
        <v>631</v>
      </c>
      <c r="V338" s="68"/>
      <c r="W338" s="68"/>
      <c r="X338" s="53"/>
      <c r="Y338" s="54"/>
      <c r="Z338" s="54"/>
    </row>
    <row r="339" spans="1:26" ht="15" hidden="1">
      <c r="A339" s="31">
        <v>2020</v>
      </c>
      <c r="B339" s="41">
        <v>44146</v>
      </c>
      <c r="C339" s="61" t="s">
        <v>617</v>
      </c>
      <c r="D339" s="53" t="s">
        <v>632</v>
      </c>
      <c r="E339" s="16" t="s">
        <v>22</v>
      </c>
      <c r="F339" s="33" t="s">
        <v>75</v>
      </c>
      <c r="G339" s="48" t="s">
        <v>24</v>
      </c>
      <c r="H339" s="19">
        <v>412000</v>
      </c>
      <c r="I339" s="108">
        <v>260000</v>
      </c>
      <c r="J339" s="98">
        <v>210000</v>
      </c>
      <c r="K339" s="22">
        <f t="shared" si="3"/>
        <v>925.11013215859032</v>
      </c>
      <c r="L339" s="23">
        <f t="shared" si="5"/>
        <v>8.7307692307692303E-4</v>
      </c>
      <c r="M339" s="109">
        <v>227</v>
      </c>
      <c r="N339" s="23">
        <f t="shared" si="11"/>
        <v>4.8458149779735685E-2</v>
      </c>
      <c r="O339" s="109">
        <v>11</v>
      </c>
      <c r="P339" s="25">
        <f t="shared" si="1"/>
        <v>0</v>
      </c>
      <c r="Q339" s="114"/>
      <c r="R339" s="99">
        <v>0</v>
      </c>
      <c r="S339" s="22">
        <f t="shared" si="9"/>
        <v>19090.909090909092</v>
      </c>
      <c r="T339" s="27">
        <v>-1</v>
      </c>
      <c r="U339" s="67" t="s">
        <v>633</v>
      </c>
      <c r="V339" s="68"/>
      <c r="W339" s="68"/>
      <c r="X339" s="53"/>
      <c r="Y339" s="54"/>
      <c r="Z339" s="54"/>
    </row>
    <row r="340" spans="1:26" ht="14" hidden="1">
      <c r="A340" s="31">
        <v>2020</v>
      </c>
      <c r="B340" s="41">
        <v>44148</v>
      </c>
      <c r="C340" s="61" t="s">
        <v>617</v>
      </c>
      <c r="D340" s="53" t="s">
        <v>634</v>
      </c>
      <c r="E340" s="16" t="s">
        <v>22</v>
      </c>
      <c r="F340" s="60" t="s">
        <v>90</v>
      </c>
      <c r="G340" s="48" t="s">
        <v>24</v>
      </c>
      <c r="H340" s="19">
        <v>600000</v>
      </c>
      <c r="I340" s="108">
        <v>101000</v>
      </c>
      <c r="J340" s="98">
        <v>40000</v>
      </c>
      <c r="K340" s="22">
        <f t="shared" si="3"/>
        <v>330.57851239669424</v>
      </c>
      <c r="L340" s="23">
        <f t="shared" si="5"/>
        <v>1.198019801980198E-3</v>
      </c>
      <c r="M340" s="109">
        <v>121</v>
      </c>
      <c r="N340" s="23">
        <f t="shared" si="11"/>
        <v>1.6528925619834711E-2</v>
      </c>
      <c r="O340" s="109">
        <v>2</v>
      </c>
      <c r="P340" s="25">
        <f t="shared" si="1"/>
        <v>0</v>
      </c>
      <c r="Q340" s="114"/>
      <c r="R340" s="99">
        <v>0</v>
      </c>
      <c r="S340" s="22">
        <f t="shared" si="9"/>
        <v>20000</v>
      </c>
      <c r="T340" s="27">
        <v>-1</v>
      </c>
      <c r="U340" s="67" t="s">
        <v>635</v>
      </c>
      <c r="V340" s="68"/>
      <c r="W340" s="53"/>
      <c r="X340" s="53"/>
      <c r="Y340" s="54"/>
      <c r="Z340" s="54"/>
    </row>
    <row r="341" spans="1:26" ht="14" hidden="1">
      <c r="A341" s="31">
        <v>2020</v>
      </c>
      <c r="B341" s="41">
        <v>44149</v>
      </c>
      <c r="C341" s="61" t="s">
        <v>617</v>
      </c>
      <c r="D341" s="53" t="s">
        <v>118</v>
      </c>
      <c r="E341" s="16" t="s">
        <v>22</v>
      </c>
      <c r="F341" s="60" t="s">
        <v>636</v>
      </c>
      <c r="G341" s="48" t="s">
        <v>536</v>
      </c>
      <c r="H341" s="19">
        <v>636000</v>
      </c>
      <c r="I341" s="108">
        <v>259000</v>
      </c>
      <c r="J341" s="98">
        <v>123500</v>
      </c>
      <c r="K341" s="22">
        <f t="shared" si="3"/>
        <v>370.87087087087087</v>
      </c>
      <c r="L341" s="23">
        <f t="shared" si="5"/>
        <v>1.2857142857142856E-3</v>
      </c>
      <c r="M341" s="109">
        <v>333</v>
      </c>
      <c r="N341" s="23">
        <f t="shared" si="11"/>
        <v>5.7057057057057055E-2</v>
      </c>
      <c r="O341" s="109">
        <v>19</v>
      </c>
      <c r="P341" s="25">
        <f t="shared" si="1"/>
        <v>0.21052631578947367</v>
      </c>
      <c r="Q341" s="109">
        <v>4</v>
      </c>
      <c r="R341" s="55">
        <v>5</v>
      </c>
      <c r="S341" s="22">
        <f t="shared" si="9"/>
        <v>6500</v>
      </c>
      <c r="T341" s="27">
        <v>1.5362186234817814</v>
      </c>
      <c r="U341" s="67" t="s">
        <v>637</v>
      </c>
      <c r="V341" s="68"/>
      <c r="W341" s="53"/>
      <c r="X341" s="16"/>
      <c r="Y341" s="38"/>
      <c r="Z341" s="30"/>
    </row>
    <row r="342" spans="1:26" ht="15" hidden="1">
      <c r="A342" s="31">
        <v>2020</v>
      </c>
      <c r="B342" s="41">
        <v>44149</v>
      </c>
      <c r="C342" s="61" t="s">
        <v>617</v>
      </c>
      <c r="D342" s="47" t="s">
        <v>134</v>
      </c>
      <c r="E342" s="16" t="s">
        <v>22</v>
      </c>
      <c r="F342" s="33" t="s">
        <v>638</v>
      </c>
      <c r="G342" s="18" t="s">
        <v>50</v>
      </c>
      <c r="H342" s="19">
        <v>523000</v>
      </c>
      <c r="I342" s="19">
        <v>76000</v>
      </c>
      <c r="J342" s="21">
        <v>130000</v>
      </c>
      <c r="K342" s="22">
        <f t="shared" si="3"/>
        <v>481.48148148148147</v>
      </c>
      <c r="L342" s="23">
        <f t="shared" si="5"/>
        <v>3.5526315789473684E-3</v>
      </c>
      <c r="M342" s="109">
        <v>270</v>
      </c>
      <c r="N342" s="23">
        <f t="shared" si="11"/>
        <v>4.4444444444444446E-2</v>
      </c>
      <c r="O342" s="109">
        <v>12</v>
      </c>
      <c r="P342" s="25">
        <f t="shared" si="1"/>
        <v>0</v>
      </c>
      <c r="Q342" s="114"/>
      <c r="R342" s="99">
        <v>0</v>
      </c>
      <c r="S342" s="22">
        <f t="shared" si="9"/>
        <v>10833.333333333334</v>
      </c>
      <c r="T342" s="27">
        <v>-1</v>
      </c>
      <c r="U342" s="67" t="s">
        <v>639</v>
      </c>
      <c r="V342" s="68"/>
      <c r="W342" s="53"/>
      <c r="X342" s="53"/>
      <c r="Y342" s="54"/>
      <c r="Z342" s="54"/>
    </row>
    <row r="343" spans="1:26" ht="14" hidden="1">
      <c r="A343" s="31">
        <v>2020</v>
      </c>
      <c r="B343" s="41">
        <v>44151</v>
      </c>
      <c r="C343" s="61" t="s">
        <v>617</v>
      </c>
      <c r="D343" s="53" t="s">
        <v>549</v>
      </c>
      <c r="E343" s="16" t="s">
        <v>22</v>
      </c>
      <c r="F343" s="60" t="s">
        <v>106</v>
      </c>
      <c r="G343" s="48" t="s">
        <v>50</v>
      </c>
      <c r="H343" s="19">
        <v>497000</v>
      </c>
      <c r="I343" s="108">
        <v>238000</v>
      </c>
      <c r="J343" s="98">
        <v>35000</v>
      </c>
      <c r="K343" s="22">
        <f t="shared" si="3"/>
        <v>58.626465661641539</v>
      </c>
      <c r="L343" s="23">
        <f t="shared" si="5"/>
        <v>2.5084033613445378E-3</v>
      </c>
      <c r="M343" s="109">
        <v>597</v>
      </c>
      <c r="N343" s="23">
        <f t="shared" si="11"/>
        <v>5.6951423785594639E-2</v>
      </c>
      <c r="O343" s="109">
        <v>34</v>
      </c>
      <c r="P343" s="25">
        <f t="shared" si="1"/>
        <v>2.9411764705882353E-2</v>
      </c>
      <c r="Q343" s="109">
        <v>1</v>
      </c>
      <c r="R343" s="55">
        <v>2</v>
      </c>
      <c r="S343" s="22">
        <f t="shared" si="9"/>
        <v>1029.4117647058824</v>
      </c>
      <c r="T343" s="27">
        <v>1.4285714285714286</v>
      </c>
      <c r="U343" s="67" t="s">
        <v>640</v>
      </c>
      <c r="V343" s="68"/>
      <c r="W343" s="53"/>
      <c r="X343" s="16"/>
      <c r="Y343" s="38"/>
      <c r="Z343" s="30"/>
    </row>
    <row r="344" spans="1:26" ht="15" hidden="1">
      <c r="A344" s="31">
        <v>2020</v>
      </c>
      <c r="B344" s="41">
        <v>44151</v>
      </c>
      <c r="C344" s="61" t="s">
        <v>617</v>
      </c>
      <c r="D344" s="53" t="s">
        <v>486</v>
      </c>
      <c r="E344" s="16" t="s">
        <v>22</v>
      </c>
      <c r="F344" s="33" t="s">
        <v>322</v>
      </c>
      <c r="G344" s="18" t="s">
        <v>128</v>
      </c>
      <c r="H344" s="19">
        <v>367000</v>
      </c>
      <c r="I344" s="108">
        <v>285000</v>
      </c>
      <c r="J344" s="98">
        <v>66000</v>
      </c>
      <c r="K344" s="22">
        <f t="shared" si="3"/>
        <v>218.54304635761591</v>
      </c>
      <c r="L344" s="23">
        <f t="shared" si="5"/>
        <v>1.0596491228070176E-3</v>
      </c>
      <c r="M344" s="109">
        <v>302</v>
      </c>
      <c r="N344" s="23">
        <f t="shared" si="11"/>
        <v>2.3178807947019868E-2</v>
      </c>
      <c r="O344" s="109">
        <v>7</v>
      </c>
      <c r="P344" s="25">
        <f t="shared" si="1"/>
        <v>0.2857142857142857</v>
      </c>
      <c r="Q344" s="109">
        <v>2</v>
      </c>
      <c r="R344" s="55">
        <v>3</v>
      </c>
      <c r="S344" s="22">
        <f t="shared" si="9"/>
        <v>9428.5714285714294</v>
      </c>
      <c r="T344" s="27">
        <v>1.2978030303030303</v>
      </c>
      <c r="U344" s="67" t="s">
        <v>641</v>
      </c>
      <c r="V344" s="68"/>
      <c r="W344" s="53"/>
      <c r="X344" s="16"/>
      <c r="Y344" s="38"/>
      <c r="Z344" s="30"/>
    </row>
    <row r="345" spans="1:26" ht="14" hidden="1">
      <c r="A345" s="31">
        <v>2020</v>
      </c>
      <c r="B345" s="41">
        <v>44152</v>
      </c>
      <c r="C345" s="61" t="s">
        <v>617</v>
      </c>
      <c r="D345" s="53" t="s">
        <v>642</v>
      </c>
      <c r="E345" s="16" t="s">
        <v>22</v>
      </c>
      <c r="F345" s="60" t="s">
        <v>179</v>
      </c>
      <c r="G345" s="48" t="s">
        <v>128</v>
      </c>
      <c r="H345" s="19">
        <v>1000000</v>
      </c>
      <c r="I345" s="108">
        <v>38000</v>
      </c>
      <c r="J345" s="98">
        <v>150000</v>
      </c>
      <c r="K345" s="22">
        <f t="shared" si="3"/>
        <v>323.97408207343415</v>
      </c>
      <c r="L345" s="23">
        <f t="shared" si="5"/>
        <v>1.2184210526315789E-2</v>
      </c>
      <c r="M345" s="109">
        <v>463</v>
      </c>
      <c r="N345" s="23">
        <f t="shared" si="11"/>
        <v>2.159827213822894E-2</v>
      </c>
      <c r="O345" s="109">
        <v>10</v>
      </c>
      <c r="P345" s="25">
        <f t="shared" si="1"/>
        <v>0.4</v>
      </c>
      <c r="Q345" s="109">
        <v>4</v>
      </c>
      <c r="R345" s="113">
        <v>4</v>
      </c>
      <c r="S345" s="22">
        <f t="shared" si="9"/>
        <v>15000</v>
      </c>
      <c r="T345" s="27">
        <v>0.65480000000000005</v>
      </c>
      <c r="U345" s="115" t="s">
        <v>643</v>
      </c>
      <c r="V345" s="68"/>
      <c r="W345" s="68"/>
      <c r="X345" s="16"/>
      <c r="Y345" s="38"/>
      <c r="Z345" s="30"/>
    </row>
    <row r="346" spans="1:26" ht="15" hidden="1">
      <c r="A346" s="31">
        <v>2020</v>
      </c>
      <c r="B346" s="41">
        <v>44153</v>
      </c>
      <c r="C346" s="61" t="s">
        <v>617</v>
      </c>
      <c r="D346" s="47" t="s">
        <v>89</v>
      </c>
      <c r="E346" s="16" t="s">
        <v>22</v>
      </c>
      <c r="F346" s="33" t="s">
        <v>644</v>
      </c>
      <c r="G346" s="18" t="s">
        <v>24</v>
      </c>
      <c r="H346" s="19">
        <v>973000</v>
      </c>
      <c r="I346" s="19">
        <v>129000</v>
      </c>
      <c r="J346" s="21">
        <v>47200</v>
      </c>
      <c r="K346" s="22">
        <f t="shared" si="3"/>
        <v>152.25806451612902</v>
      </c>
      <c r="L346" s="23">
        <f t="shared" si="5"/>
        <v>2.4031007751937985E-3</v>
      </c>
      <c r="M346" s="109">
        <v>310</v>
      </c>
      <c r="N346" s="23">
        <f t="shared" si="11"/>
        <v>4.8387096774193547E-2</v>
      </c>
      <c r="O346" s="109">
        <v>15</v>
      </c>
      <c r="P346" s="25">
        <f t="shared" si="1"/>
        <v>0.13333333333333333</v>
      </c>
      <c r="Q346" s="109">
        <v>2</v>
      </c>
      <c r="R346" s="55">
        <v>2</v>
      </c>
      <c r="S346" s="22">
        <f t="shared" si="9"/>
        <v>3146.6666666666665</v>
      </c>
      <c r="T346" s="27">
        <v>0.79942796610169486</v>
      </c>
      <c r="U346" s="115" t="s">
        <v>645</v>
      </c>
      <c r="V346" s="68"/>
      <c r="W346" s="53"/>
      <c r="X346" s="16"/>
      <c r="Y346" s="38"/>
      <c r="Z346" s="30"/>
    </row>
    <row r="347" spans="1:26" ht="15" hidden="1">
      <c r="A347" s="31">
        <v>2020</v>
      </c>
      <c r="B347" s="41">
        <v>44153</v>
      </c>
      <c r="C347" s="61" t="s">
        <v>617</v>
      </c>
      <c r="D347" s="53" t="s">
        <v>646</v>
      </c>
      <c r="E347" s="16" t="s">
        <v>22</v>
      </c>
      <c r="F347" s="33" t="s">
        <v>565</v>
      </c>
      <c r="G347" s="18" t="s">
        <v>24</v>
      </c>
      <c r="H347" s="19">
        <v>748000</v>
      </c>
      <c r="I347" s="19">
        <v>178000</v>
      </c>
      <c r="J347" s="21">
        <v>55000</v>
      </c>
      <c r="K347" s="22">
        <f t="shared" si="3"/>
        <v>235.04273504273505</v>
      </c>
      <c r="L347" s="23">
        <f t="shared" si="5"/>
        <v>1.3146067415730337E-3</v>
      </c>
      <c r="M347" s="109">
        <v>234</v>
      </c>
      <c r="N347" s="23">
        <f t="shared" si="11"/>
        <v>3.8461538461538464E-2</v>
      </c>
      <c r="O347" s="109">
        <v>9</v>
      </c>
      <c r="P347" s="25">
        <f t="shared" si="1"/>
        <v>0</v>
      </c>
      <c r="Q347" s="114"/>
      <c r="R347" s="99">
        <v>0</v>
      </c>
      <c r="S347" s="22">
        <f t="shared" si="9"/>
        <v>6111.1111111111113</v>
      </c>
      <c r="T347" s="27">
        <v>-1</v>
      </c>
      <c r="U347" s="115" t="s">
        <v>647</v>
      </c>
      <c r="V347" s="68"/>
      <c r="W347" s="68"/>
      <c r="X347" s="68"/>
      <c r="Y347" s="91"/>
      <c r="Z347" s="91"/>
    </row>
    <row r="348" spans="1:26" ht="15" hidden="1">
      <c r="A348" s="31">
        <v>2020</v>
      </c>
      <c r="B348" s="41">
        <v>44154</v>
      </c>
      <c r="C348" s="61" t="s">
        <v>617</v>
      </c>
      <c r="D348" s="53" t="s">
        <v>368</v>
      </c>
      <c r="E348" s="16" t="s">
        <v>22</v>
      </c>
      <c r="F348" s="33" t="s">
        <v>106</v>
      </c>
      <c r="G348" s="18" t="s">
        <v>50</v>
      </c>
      <c r="H348" s="19">
        <v>2650000</v>
      </c>
      <c r="I348" s="19">
        <v>1400000</v>
      </c>
      <c r="J348" s="21">
        <v>600000</v>
      </c>
      <c r="K348" s="22">
        <f t="shared" si="3"/>
        <v>289.43560057887117</v>
      </c>
      <c r="L348" s="23">
        <f t="shared" si="5"/>
        <v>1.4807142857142857E-3</v>
      </c>
      <c r="M348" s="109">
        <v>2073</v>
      </c>
      <c r="N348" s="23">
        <f t="shared" si="11"/>
        <v>6.1263868789194403E-2</v>
      </c>
      <c r="O348" s="109">
        <v>127</v>
      </c>
      <c r="P348" s="25">
        <f t="shared" si="1"/>
        <v>8.6614173228346455E-2</v>
      </c>
      <c r="Q348" s="109">
        <v>11</v>
      </c>
      <c r="R348" s="55">
        <v>7</v>
      </c>
      <c r="S348" s="22">
        <f t="shared" si="9"/>
        <v>4724.4094488188975</v>
      </c>
      <c r="T348" s="27">
        <v>0.47743999999999998</v>
      </c>
      <c r="U348" s="115" t="s">
        <v>648</v>
      </c>
      <c r="V348" s="68"/>
      <c r="W348" s="53"/>
      <c r="X348" s="16"/>
      <c r="Y348" s="38"/>
      <c r="Z348" s="30"/>
    </row>
    <row r="349" spans="1:26" ht="15" hidden="1">
      <c r="A349" s="31">
        <v>2020</v>
      </c>
      <c r="B349" s="41">
        <v>44155</v>
      </c>
      <c r="C349" s="61" t="s">
        <v>617</v>
      </c>
      <c r="D349" s="53" t="s">
        <v>649</v>
      </c>
      <c r="E349" s="16" t="s">
        <v>22</v>
      </c>
      <c r="F349" s="33" t="s">
        <v>337</v>
      </c>
      <c r="G349" s="48" t="s">
        <v>128</v>
      </c>
      <c r="H349" s="19">
        <v>639000</v>
      </c>
      <c r="I349" s="19">
        <v>168000</v>
      </c>
      <c r="J349" s="21">
        <v>123500</v>
      </c>
      <c r="K349" s="22">
        <f t="shared" si="3"/>
        <v>345.93837535014006</v>
      </c>
      <c r="L349" s="23">
        <f t="shared" si="5"/>
        <v>2.1250000000000002E-3</v>
      </c>
      <c r="M349" s="109">
        <v>357</v>
      </c>
      <c r="N349" s="23">
        <f t="shared" si="11"/>
        <v>3.3613445378151259E-2</v>
      </c>
      <c r="O349" s="109">
        <v>12</v>
      </c>
      <c r="P349" s="25">
        <f t="shared" si="1"/>
        <v>0.5</v>
      </c>
      <c r="Q349" s="109">
        <v>6</v>
      </c>
      <c r="R349" s="55">
        <v>5</v>
      </c>
      <c r="S349" s="22">
        <f t="shared" si="9"/>
        <v>10291.666666666666</v>
      </c>
      <c r="T349" s="27">
        <v>1.8502024291497976</v>
      </c>
      <c r="U349" s="67" t="s">
        <v>650</v>
      </c>
      <c r="V349" s="53"/>
      <c r="W349" s="53"/>
      <c r="X349" s="16"/>
      <c r="Y349" s="38"/>
      <c r="Z349" s="30"/>
    </row>
    <row r="350" spans="1:26" ht="15" hidden="1">
      <c r="A350" s="31">
        <v>2020</v>
      </c>
      <c r="B350" s="41">
        <v>44156</v>
      </c>
      <c r="C350" s="61" t="s">
        <v>617</v>
      </c>
      <c r="D350" s="106" t="s">
        <v>570</v>
      </c>
      <c r="E350" s="16" t="s">
        <v>22</v>
      </c>
      <c r="F350" s="33" t="s">
        <v>428</v>
      </c>
      <c r="G350" s="18" t="s">
        <v>24</v>
      </c>
      <c r="H350" s="19">
        <v>139000</v>
      </c>
      <c r="I350" s="19">
        <v>169000</v>
      </c>
      <c r="J350" s="116">
        <v>66000</v>
      </c>
      <c r="K350" s="22">
        <f t="shared" si="3"/>
        <v>115.18324607329843</v>
      </c>
      <c r="L350" s="23">
        <f t="shared" si="5"/>
        <v>3.3905325443786983E-3</v>
      </c>
      <c r="M350" s="109">
        <v>573</v>
      </c>
      <c r="N350" s="23">
        <f t="shared" si="11"/>
        <v>1.7452006980802792E-2</v>
      </c>
      <c r="O350" s="109">
        <v>10</v>
      </c>
      <c r="P350" s="25">
        <f t="shared" si="1"/>
        <v>0.4</v>
      </c>
      <c r="Q350" s="109">
        <v>4</v>
      </c>
      <c r="R350" s="55">
        <v>4</v>
      </c>
      <c r="S350" s="22">
        <f t="shared" si="9"/>
        <v>6600</v>
      </c>
      <c r="T350" s="27">
        <v>2.8579696969696968</v>
      </c>
      <c r="U350" s="67" t="s">
        <v>651</v>
      </c>
      <c r="V350" s="68"/>
      <c r="W350" s="53"/>
      <c r="X350" s="16"/>
      <c r="Y350" s="38"/>
      <c r="Z350" s="30"/>
    </row>
    <row r="351" spans="1:26" ht="14" hidden="1">
      <c r="A351" s="31">
        <v>2020</v>
      </c>
      <c r="B351" s="41">
        <v>44156</v>
      </c>
      <c r="C351" s="61" t="s">
        <v>617</v>
      </c>
      <c r="D351" s="106" t="s">
        <v>170</v>
      </c>
      <c r="E351" s="16" t="s">
        <v>22</v>
      </c>
      <c r="F351" s="60" t="s">
        <v>138</v>
      </c>
      <c r="G351" s="48" t="s">
        <v>536</v>
      </c>
      <c r="H351" s="19">
        <v>1950000</v>
      </c>
      <c r="I351" s="63">
        <v>628000</v>
      </c>
      <c r="J351" s="64">
        <v>380000</v>
      </c>
      <c r="K351" s="22">
        <f t="shared" si="3"/>
        <v>981.9121447028424</v>
      </c>
      <c r="L351" s="23">
        <f t="shared" si="5"/>
        <v>6.1624203821656048E-4</v>
      </c>
      <c r="M351" s="34">
        <v>387</v>
      </c>
      <c r="N351" s="23">
        <f t="shared" si="11"/>
        <v>2.5839793281653745E-2</v>
      </c>
      <c r="O351" s="34">
        <v>10</v>
      </c>
      <c r="P351" s="25">
        <f t="shared" si="1"/>
        <v>0.3</v>
      </c>
      <c r="Q351" s="34">
        <v>3</v>
      </c>
      <c r="R351" s="55">
        <v>3</v>
      </c>
      <c r="S351" s="22">
        <f t="shared" si="9"/>
        <v>38000</v>
      </c>
      <c r="T351" s="27">
        <v>-0.54939736842105258</v>
      </c>
      <c r="U351" s="74" t="s">
        <v>652</v>
      </c>
      <c r="V351" s="68"/>
      <c r="W351" s="68"/>
      <c r="X351" s="16"/>
      <c r="Y351" s="38"/>
      <c r="Z351" s="30"/>
    </row>
    <row r="352" spans="1:26" ht="15" hidden="1">
      <c r="A352" s="31">
        <v>2020</v>
      </c>
      <c r="B352" s="41">
        <v>44157</v>
      </c>
      <c r="C352" s="61" t="s">
        <v>617</v>
      </c>
      <c r="D352" s="106" t="s">
        <v>207</v>
      </c>
      <c r="E352" s="16" t="s">
        <v>22</v>
      </c>
      <c r="F352" s="33" t="s">
        <v>565</v>
      </c>
      <c r="G352" s="18" t="s">
        <v>24</v>
      </c>
      <c r="H352" s="19">
        <v>646000</v>
      </c>
      <c r="I352" s="19">
        <v>120000</v>
      </c>
      <c r="J352" s="116">
        <v>132000</v>
      </c>
      <c r="K352" s="22">
        <f t="shared" si="3"/>
        <v>1375</v>
      </c>
      <c r="L352" s="23">
        <f t="shared" si="5"/>
        <v>8.0000000000000004E-4</v>
      </c>
      <c r="M352" s="109">
        <v>96</v>
      </c>
      <c r="N352" s="23">
        <f t="shared" si="11"/>
        <v>2.0833333333333332E-2</v>
      </c>
      <c r="O352" s="109">
        <v>2</v>
      </c>
      <c r="P352" s="25">
        <f t="shared" si="1"/>
        <v>0</v>
      </c>
      <c r="Q352" s="114"/>
      <c r="R352" s="99">
        <v>0</v>
      </c>
      <c r="S352" s="69"/>
      <c r="T352" s="87"/>
      <c r="U352" s="67" t="s">
        <v>653</v>
      </c>
      <c r="V352" s="68"/>
      <c r="W352" s="68"/>
      <c r="X352" s="53"/>
      <c r="Y352" s="54"/>
      <c r="Z352" s="54"/>
    </row>
    <row r="353" spans="1:26" ht="15" hidden="1">
      <c r="A353" s="31">
        <v>2020</v>
      </c>
      <c r="B353" s="41">
        <v>44158</v>
      </c>
      <c r="C353" s="61" t="s">
        <v>617</v>
      </c>
      <c r="D353" s="53" t="s">
        <v>430</v>
      </c>
      <c r="E353" s="16" t="s">
        <v>22</v>
      </c>
      <c r="F353" s="33" t="s">
        <v>428</v>
      </c>
      <c r="G353" s="18" t="s">
        <v>24</v>
      </c>
      <c r="H353" s="19">
        <v>667000</v>
      </c>
      <c r="I353" s="19">
        <v>150000</v>
      </c>
      <c r="J353" s="116">
        <v>30000</v>
      </c>
      <c r="K353" s="22">
        <f t="shared" si="3"/>
        <v>115.38461538461539</v>
      </c>
      <c r="L353" s="23">
        <f t="shared" si="5"/>
        <v>1.7333333333333333E-3</v>
      </c>
      <c r="M353" s="109">
        <v>260</v>
      </c>
      <c r="N353" s="23">
        <f t="shared" si="11"/>
        <v>3.8461538461538464E-2</v>
      </c>
      <c r="O353" s="109">
        <v>10</v>
      </c>
      <c r="P353" s="25">
        <f t="shared" si="1"/>
        <v>0.3</v>
      </c>
      <c r="Q353" s="109">
        <v>3</v>
      </c>
      <c r="R353" s="55">
        <v>3</v>
      </c>
      <c r="S353" s="22">
        <f>J353/O353</f>
        <v>3000</v>
      </c>
      <c r="T353" s="27">
        <v>5.5333333333333332</v>
      </c>
      <c r="U353" s="67" t="s">
        <v>654</v>
      </c>
      <c r="V353" s="68"/>
      <c r="W353" s="68"/>
      <c r="X353" s="16"/>
      <c r="Y353" s="38"/>
      <c r="Z353" s="30"/>
    </row>
    <row r="354" spans="1:26" ht="15" hidden="1">
      <c r="A354" s="31">
        <v>2020</v>
      </c>
      <c r="B354" s="41">
        <v>44158</v>
      </c>
      <c r="C354" s="61" t="s">
        <v>617</v>
      </c>
      <c r="D354" s="53" t="s">
        <v>655</v>
      </c>
      <c r="E354" s="16" t="s">
        <v>22</v>
      </c>
      <c r="F354" s="33" t="s">
        <v>95</v>
      </c>
      <c r="G354" s="18" t="s">
        <v>24</v>
      </c>
      <c r="H354" s="19">
        <v>311000</v>
      </c>
      <c r="I354" s="19">
        <v>131000</v>
      </c>
      <c r="J354" s="88">
        <v>126374</v>
      </c>
      <c r="K354" s="22">
        <f t="shared" si="3"/>
        <v>248.27897838899804</v>
      </c>
      <c r="L354" s="23">
        <f t="shared" si="5"/>
        <v>3.885496183206107E-3</v>
      </c>
      <c r="M354" s="109">
        <v>509</v>
      </c>
      <c r="N354" s="23">
        <f t="shared" si="11"/>
        <v>1.37524557956778E-2</v>
      </c>
      <c r="O354" s="109">
        <v>7</v>
      </c>
      <c r="P354" s="25">
        <f t="shared" si="1"/>
        <v>0.2857142857142857</v>
      </c>
      <c r="Q354" s="109">
        <v>2</v>
      </c>
      <c r="R354" s="55">
        <v>3</v>
      </c>
      <c r="S354" s="69"/>
      <c r="T354" s="27">
        <v>0.26608321331919538</v>
      </c>
      <c r="U354" s="67" t="s">
        <v>656</v>
      </c>
      <c r="V354" s="68"/>
      <c r="W354" s="68"/>
      <c r="X354" s="68"/>
      <c r="Y354" s="54"/>
      <c r="Z354" s="54"/>
    </row>
    <row r="355" spans="1:26" ht="15" hidden="1">
      <c r="A355" s="31">
        <v>2020</v>
      </c>
      <c r="B355" s="41">
        <v>44158</v>
      </c>
      <c r="C355" s="61" t="s">
        <v>617</v>
      </c>
      <c r="D355" s="53" t="s">
        <v>314</v>
      </c>
      <c r="E355" s="16" t="s">
        <v>22</v>
      </c>
      <c r="F355" s="33" t="s">
        <v>106</v>
      </c>
      <c r="G355" s="18" t="s">
        <v>50</v>
      </c>
      <c r="H355" s="19">
        <v>878000</v>
      </c>
      <c r="I355" s="19">
        <v>375000</v>
      </c>
      <c r="J355" s="116">
        <v>200000</v>
      </c>
      <c r="K355" s="22">
        <f t="shared" si="3"/>
        <v>112.61261261261261</v>
      </c>
      <c r="L355" s="23">
        <f t="shared" si="5"/>
        <v>4.7359999999999998E-3</v>
      </c>
      <c r="M355" s="109">
        <v>1776</v>
      </c>
      <c r="N355" s="23">
        <f t="shared" si="11"/>
        <v>2.0270270270270271E-2</v>
      </c>
      <c r="O355" s="109">
        <v>36</v>
      </c>
      <c r="P355" s="25">
        <f t="shared" si="1"/>
        <v>5.5555555555555552E-2</v>
      </c>
      <c r="Q355" s="109">
        <v>2</v>
      </c>
      <c r="R355" s="55">
        <v>3</v>
      </c>
      <c r="S355" s="22">
        <f t="shared" ref="S355:S356" si="12">J355/O355</f>
        <v>5555.5555555555557</v>
      </c>
      <c r="T355" s="27">
        <v>-0.19433</v>
      </c>
      <c r="U355" s="67" t="s">
        <v>657</v>
      </c>
      <c r="V355" s="68"/>
      <c r="W355" s="68"/>
      <c r="X355" s="16"/>
      <c r="Y355" s="38"/>
      <c r="Z355" s="30"/>
    </row>
    <row r="356" spans="1:26" ht="15" hidden="1">
      <c r="A356" s="31">
        <v>2020</v>
      </c>
      <c r="B356" s="41">
        <v>44159</v>
      </c>
      <c r="C356" s="61" t="s">
        <v>617</v>
      </c>
      <c r="D356" s="47" t="s">
        <v>267</v>
      </c>
      <c r="E356" s="16" t="s">
        <v>22</v>
      </c>
      <c r="F356" s="33" t="s">
        <v>447</v>
      </c>
      <c r="G356" s="48" t="s">
        <v>128</v>
      </c>
      <c r="H356" s="19">
        <v>533000</v>
      </c>
      <c r="I356" s="19">
        <v>407000</v>
      </c>
      <c r="J356" s="116">
        <v>315000</v>
      </c>
      <c r="K356" s="22">
        <f t="shared" si="3"/>
        <v>183.88791593695271</v>
      </c>
      <c r="L356" s="23">
        <f t="shared" si="5"/>
        <v>4.2088452088452086E-3</v>
      </c>
      <c r="M356" s="109">
        <v>1713</v>
      </c>
      <c r="N356" s="23">
        <f t="shared" si="11"/>
        <v>2.1015761821366025E-2</v>
      </c>
      <c r="O356" s="109">
        <v>36</v>
      </c>
      <c r="P356" s="25">
        <f t="shared" si="1"/>
        <v>0.3611111111111111</v>
      </c>
      <c r="Q356" s="109">
        <v>13</v>
      </c>
      <c r="R356" s="55">
        <v>7</v>
      </c>
      <c r="S356" s="22">
        <f t="shared" si="12"/>
        <v>8750</v>
      </c>
      <c r="T356" s="27">
        <v>1.5086253968253969</v>
      </c>
      <c r="U356" s="67" t="s">
        <v>658</v>
      </c>
      <c r="V356" s="53"/>
      <c r="W356" s="53"/>
      <c r="X356" s="16"/>
      <c r="Y356" s="38"/>
      <c r="Z356" s="30"/>
    </row>
    <row r="357" spans="1:26" ht="15" hidden="1">
      <c r="A357" s="31">
        <v>2020</v>
      </c>
      <c r="B357" s="41">
        <v>44159</v>
      </c>
      <c r="C357" s="61" t="s">
        <v>617</v>
      </c>
      <c r="D357" s="47" t="s">
        <v>341</v>
      </c>
      <c r="E357" s="16" t="s">
        <v>22</v>
      </c>
      <c r="F357" s="33" t="s">
        <v>72</v>
      </c>
      <c r="G357" s="48" t="s">
        <v>30</v>
      </c>
      <c r="H357" s="19">
        <v>1260000</v>
      </c>
      <c r="I357" s="19">
        <v>31000</v>
      </c>
      <c r="J357" s="116">
        <v>351000</v>
      </c>
      <c r="K357" s="22">
        <f t="shared" si="3"/>
        <v>3052.1739130434785</v>
      </c>
      <c r="L357" s="23">
        <f t="shared" si="5"/>
        <v>3.7096774193548388E-3</v>
      </c>
      <c r="M357" s="109">
        <v>115</v>
      </c>
      <c r="N357" s="23">
        <f t="shared" si="11"/>
        <v>3.4782608695652174E-2</v>
      </c>
      <c r="O357" s="109">
        <v>4</v>
      </c>
      <c r="P357" s="25">
        <f t="shared" si="1"/>
        <v>0</v>
      </c>
      <c r="Q357" s="117">
        <v>0</v>
      </c>
      <c r="R357" s="99">
        <v>0</v>
      </c>
      <c r="S357" s="69"/>
      <c r="T357" s="87"/>
      <c r="U357" s="67" t="s">
        <v>659</v>
      </c>
      <c r="V357" s="68"/>
      <c r="W357" s="53"/>
      <c r="X357" s="53"/>
      <c r="Y357" s="54"/>
      <c r="Z357" s="54"/>
    </row>
    <row r="358" spans="1:26" ht="15" hidden="1">
      <c r="A358" s="31">
        <v>2020</v>
      </c>
      <c r="B358" s="41">
        <v>44160</v>
      </c>
      <c r="C358" s="61" t="s">
        <v>617</v>
      </c>
      <c r="D358" s="53" t="s">
        <v>314</v>
      </c>
      <c r="E358" s="16" t="s">
        <v>22</v>
      </c>
      <c r="F358" s="33" t="s">
        <v>246</v>
      </c>
      <c r="G358" s="18" t="s">
        <v>24</v>
      </c>
      <c r="H358" s="19">
        <v>203000</v>
      </c>
      <c r="I358" s="19">
        <v>243000</v>
      </c>
      <c r="J358" s="116">
        <v>100000</v>
      </c>
      <c r="K358" s="22">
        <f t="shared" si="3"/>
        <v>331.12582781456956</v>
      </c>
      <c r="L358" s="23">
        <f t="shared" si="5"/>
        <v>1.2427983539094649E-3</v>
      </c>
      <c r="M358" s="109">
        <v>302</v>
      </c>
      <c r="N358" s="23">
        <f t="shared" si="11"/>
        <v>2.6490066225165563E-2</v>
      </c>
      <c r="O358" s="109">
        <v>8</v>
      </c>
      <c r="P358" s="25">
        <f t="shared" si="1"/>
        <v>0.125</v>
      </c>
      <c r="Q358" s="109">
        <v>1</v>
      </c>
      <c r="R358" s="55">
        <v>1</v>
      </c>
      <c r="S358" s="22">
        <f t="shared" ref="S358:S360" si="13">J358/O358</f>
        <v>12500</v>
      </c>
      <c r="T358" s="27">
        <v>-0.50436999999999999</v>
      </c>
      <c r="U358" s="67" t="s">
        <v>660</v>
      </c>
      <c r="V358" s="68"/>
      <c r="W358" s="53"/>
      <c r="X358" s="16"/>
      <c r="Y358" s="38"/>
      <c r="Z358" s="30"/>
    </row>
    <row r="359" spans="1:26" ht="15" hidden="1">
      <c r="A359" s="31">
        <v>2020</v>
      </c>
      <c r="B359" s="41">
        <v>44160</v>
      </c>
      <c r="C359" s="61" t="s">
        <v>617</v>
      </c>
      <c r="D359" s="53" t="s">
        <v>373</v>
      </c>
      <c r="E359" s="16" t="s">
        <v>22</v>
      </c>
      <c r="F359" s="33" t="s">
        <v>106</v>
      </c>
      <c r="G359" s="18" t="s">
        <v>50</v>
      </c>
      <c r="H359" s="19">
        <v>5730000</v>
      </c>
      <c r="I359" s="19">
        <v>293000</v>
      </c>
      <c r="J359" s="116">
        <v>132000</v>
      </c>
      <c r="K359" s="22">
        <f t="shared" si="3"/>
        <v>282.65524625267665</v>
      </c>
      <c r="L359" s="23">
        <f t="shared" si="5"/>
        <v>1.5938566552901024E-3</v>
      </c>
      <c r="M359" s="109">
        <v>467</v>
      </c>
      <c r="N359" s="23">
        <f t="shared" si="11"/>
        <v>2.3554603854389723E-2</v>
      </c>
      <c r="O359" s="109">
        <v>11</v>
      </c>
      <c r="P359" s="25">
        <f t="shared" si="1"/>
        <v>0.18181818181818182</v>
      </c>
      <c r="Q359" s="109">
        <v>2</v>
      </c>
      <c r="R359" s="55">
        <v>3</v>
      </c>
      <c r="S359" s="22">
        <f t="shared" si="13"/>
        <v>12000</v>
      </c>
      <c r="T359" s="27">
        <v>0.11026515151515151</v>
      </c>
      <c r="U359" s="118" t="s">
        <v>661</v>
      </c>
      <c r="V359" s="68"/>
      <c r="W359" s="53"/>
      <c r="X359" s="16"/>
      <c r="Y359" s="38"/>
      <c r="Z359" s="30"/>
    </row>
    <row r="360" spans="1:26" ht="15" hidden="1">
      <c r="A360" s="31">
        <v>2020</v>
      </c>
      <c r="B360" s="41">
        <v>44160</v>
      </c>
      <c r="C360" s="61" t="s">
        <v>617</v>
      </c>
      <c r="D360" s="53" t="s">
        <v>662</v>
      </c>
      <c r="E360" s="16" t="s">
        <v>22</v>
      </c>
      <c r="F360" s="33" t="s">
        <v>322</v>
      </c>
      <c r="G360" s="48" t="s">
        <v>128</v>
      </c>
      <c r="H360" s="19">
        <v>2440000</v>
      </c>
      <c r="I360" s="19">
        <v>1053000</v>
      </c>
      <c r="J360" s="116">
        <v>550000</v>
      </c>
      <c r="K360" s="22">
        <f t="shared" si="3"/>
        <v>107.84313725490196</v>
      </c>
      <c r="L360" s="23">
        <f t="shared" si="5"/>
        <v>4.8433048433048432E-3</v>
      </c>
      <c r="M360" s="109">
        <v>5100</v>
      </c>
      <c r="N360" s="23">
        <f t="shared" si="11"/>
        <v>1.5294117647058824E-2</v>
      </c>
      <c r="O360" s="109">
        <v>78</v>
      </c>
      <c r="P360" s="25">
        <f t="shared" si="1"/>
        <v>0.34615384615384615</v>
      </c>
      <c r="Q360" s="109">
        <v>27</v>
      </c>
      <c r="R360" s="55">
        <v>8</v>
      </c>
      <c r="S360" s="22">
        <f t="shared" si="13"/>
        <v>7051.2820512820517</v>
      </c>
      <c r="T360" s="27">
        <v>2.3324727272727275</v>
      </c>
      <c r="U360" s="118" t="s">
        <v>663</v>
      </c>
      <c r="V360" s="68"/>
      <c r="W360" s="53"/>
      <c r="X360" s="16"/>
      <c r="Y360" s="38"/>
      <c r="Z360" s="30"/>
    </row>
    <row r="361" spans="1:26" ht="14" hidden="1">
      <c r="A361" s="31">
        <v>2020</v>
      </c>
      <c r="B361" s="41">
        <v>44161</v>
      </c>
      <c r="C361" s="61" t="s">
        <v>617</v>
      </c>
      <c r="D361" s="47" t="s">
        <v>664</v>
      </c>
      <c r="E361" s="16" t="s">
        <v>22</v>
      </c>
      <c r="F361" s="60" t="s">
        <v>615</v>
      </c>
      <c r="G361" s="48" t="s">
        <v>128</v>
      </c>
      <c r="H361" s="19">
        <v>455000</v>
      </c>
      <c r="I361" s="19">
        <v>117000</v>
      </c>
      <c r="J361" s="119">
        <v>137750</v>
      </c>
      <c r="K361" s="22">
        <f t="shared" si="3"/>
        <v>546.6269841269841</v>
      </c>
      <c r="L361" s="23">
        <f t="shared" si="5"/>
        <v>2.1538461538461538E-3</v>
      </c>
      <c r="M361" s="109">
        <v>252</v>
      </c>
      <c r="N361" s="23">
        <f t="shared" si="11"/>
        <v>3.968253968253968E-3</v>
      </c>
      <c r="O361" s="120">
        <v>1</v>
      </c>
      <c r="P361" s="25">
        <f t="shared" si="1"/>
        <v>0</v>
      </c>
      <c r="Q361" s="120">
        <v>0</v>
      </c>
      <c r="R361" s="121">
        <v>0</v>
      </c>
      <c r="S361" s="22">
        <v>0</v>
      </c>
      <c r="T361" s="27">
        <v>-1</v>
      </c>
      <c r="U361" s="122" t="s">
        <v>665</v>
      </c>
      <c r="V361" s="53"/>
      <c r="W361" s="53"/>
      <c r="X361" s="53"/>
      <c r="Y361" s="54"/>
      <c r="Z361" s="54"/>
    </row>
    <row r="362" spans="1:26" ht="15" hidden="1">
      <c r="A362" s="31">
        <v>2020</v>
      </c>
      <c r="B362" s="41">
        <v>44161</v>
      </c>
      <c r="C362" s="61" t="s">
        <v>617</v>
      </c>
      <c r="D362" s="53" t="s">
        <v>406</v>
      </c>
      <c r="E362" s="16" t="s">
        <v>22</v>
      </c>
      <c r="F362" s="33" t="s">
        <v>72</v>
      </c>
      <c r="G362" s="18" t="s">
        <v>30</v>
      </c>
      <c r="H362" s="19">
        <v>405000</v>
      </c>
      <c r="I362" s="19">
        <v>148000</v>
      </c>
      <c r="J362" s="119">
        <v>250000</v>
      </c>
      <c r="K362" s="22">
        <f t="shared" si="3"/>
        <v>862.06896551724139</v>
      </c>
      <c r="L362" s="23">
        <f t="shared" si="5"/>
        <v>1.9594594594594594E-3</v>
      </c>
      <c r="M362" s="109">
        <v>290</v>
      </c>
      <c r="N362" s="23">
        <f t="shared" si="11"/>
        <v>3.4482758620689655E-2</v>
      </c>
      <c r="O362" s="109">
        <v>10</v>
      </c>
      <c r="P362" s="25">
        <f t="shared" si="1"/>
        <v>0.1</v>
      </c>
      <c r="Q362" s="109">
        <v>1</v>
      </c>
      <c r="R362" s="55">
        <v>2</v>
      </c>
      <c r="S362" s="22">
        <f t="shared" ref="S362:S374" si="14">J362/O362</f>
        <v>25000</v>
      </c>
      <c r="T362" s="27">
        <v>-0.62</v>
      </c>
      <c r="U362" s="123" t="s">
        <v>666</v>
      </c>
      <c r="V362" s="68"/>
      <c r="W362" s="53"/>
      <c r="X362" s="16"/>
      <c r="Y362" s="38"/>
      <c r="Z362" s="30"/>
    </row>
    <row r="363" spans="1:26" ht="15" hidden="1">
      <c r="A363" s="31">
        <v>2020</v>
      </c>
      <c r="B363" s="41">
        <v>44162</v>
      </c>
      <c r="C363" s="61" t="s">
        <v>617</v>
      </c>
      <c r="D363" s="47" t="s">
        <v>667</v>
      </c>
      <c r="E363" s="16" t="s">
        <v>22</v>
      </c>
      <c r="F363" s="33" t="s">
        <v>176</v>
      </c>
      <c r="G363" s="48" t="s">
        <v>128</v>
      </c>
      <c r="H363" s="19">
        <v>362000</v>
      </c>
      <c r="I363" s="124">
        <v>70000</v>
      </c>
      <c r="J363" s="125">
        <v>55000</v>
      </c>
      <c r="K363" s="22">
        <f t="shared" si="3"/>
        <v>1375</v>
      </c>
      <c r="L363" s="23">
        <f>M363/K363</f>
        <v>2.9090909090909091E-2</v>
      </c>
      <c r="M363" s="120">
        <v>40</v>
      </c>
      <c r="N363" s="23">
        <f t="shared" si="11"/>
        <v>0</v>
      </c>
      <c r="O363" s="120">
        <v>0</v>
      </c>
      <c r="P363" s="25" t="e">
        <f t="shared" si="1"/>
        <v>#DIV/0!</v>
      </c>
      <c r="Q363" s="120">
        <v>0</v>
      </c>
      <c r="R363" s="121">
        <v>0</v>
      </c>
      <c r="S363" s="22" t="e">
        <f t="shared" si="14"/>
        <v>#DIV/0!</v>
      </c>
      <c r="T363" s="27">
        <v>-0.62</v>
      </c>
      <c r="U363" s="123" t="s">
        <v>668</v>
      </c>
      <c r="V363" s="53"/>
      <c r="W363" s="53"/>
      <c r="X363" s="53"/>
      <c r="Y363" s="54"/>
      <c r="Z363" s="54"/>
    </row>
    <row r="364" spans="1:26" ht="15" hidden="1">
      <c r="A364" s="31">
        <v>2020</v>
      </c>
      <c r="B364" s="41">
        <v>44162</v>
      </c>
      <c r="C364" s="61" t="s">
        <v>617</v>
      </c>
      <c r="D364" s="53" t="s">
        <v>669</v>
      </c>
      <c r="E364" s="16" t="s">
        <v>22</v>
      </c>
      <c r="F364" s="33" t="s">
        <v>354</v>
      </c>
      <c r="G364" s="18" t="s">
        <v>24</v>
      </c>
      <c r="H364" s="19">
        <v>505000</v>
      </c>
      <c r="I364" s="19">
        <v>94000</v>
      </c>
      <c r="J364" s="119">
        <v>66000</v>
      </c>
      <c r="K364" s="22">
        <f t="shared" si="3"/>
        <v>321.95121951219511</v>
      </c>
      <c r="L364" s="23">
        <f t="shared" ref="L364:L500" si="15">M364/I364</f>
        <v>2.1808510638297871E-3</v>
      </c>
      <c r="M364" s="109">
        <v>205</v>
      </c>
      <c r="N364" s="23">
        <f t="shared" si="11"/>
        <v>4.8780487804878049E-3</v>
      </c>
      <c r="O364" s="109">
        <v>1</v>
      </c>
      <c r="P364" s="25">
        <f t="shared" si="1"/>
        <v>0</v>
      </c>
      <c r="Q364" s="120">
        <v>0</v>
      </c>
      <c r="R364" s="73">
        <v>0</v>
      </c>
      <c r="S364" s="22">
        <f t="shared" si="14"/>
        <v>66000</v>
      </c>
      <c r="T364" s="27">
        <v>-0.62</v>
      </c>
      <c r="U364" s="123" t="s">
        <v>670</v>
      </c>
      <c r="V364" s="68"/>
      <c r="W364" s="68"/>
      <c r="X364" s="53"/>
      <c r="Y364" s="54"/>
      <c r="Z364" s="54"/>
    </row>
    <row r="365" spans="1:26" ht="15" hidden="1">
      <c r="A365" s="31">
        <v>2020</v>
      </c>
      <c r="B365" s="41">
        <v>44162</v>
      </c>
      <c r="C365" s="61" t="s">
        <v>617</v>
      </c>
      <c r="D365" s="47" t="s">
        <v>671</v>
      </c>
      <c r="E365" s="16" t="s">
        <v>22</v>
      </c>
      <c r="F365" s="33" t="s">
        <v>447</v>
      </c>
      <c r="G365" s="48" t="s">
        <v>128</v>
      </c>
      <c r="H365" s="19">
        <v>204000</v>
      </c>
      <c r="I365" s="19">
        <v>74000</v>
      </c>
      <c r="J365" s="126">
        <v>75600</v>
      </c>
      <c r="K365" s="22">
        <f t="shared" si="3"/>
        <v>224.33234421364986</v>
      </c>
      <c r="L365" s="23">
        <f t="shared" si="15"/>
        <v>4.5540540540540539E-3</v>
      </c>
      <c r="M365" s="109">
        <v>337</v>
      </c>
      <c r="N365" s="23">
        <f t="shared" si="11"/>
        <v>1.483679525222552E-2</v>
      </c>
      <c r="O365" s="109">
        <v>5</v>
      </c>
      <c r="P365" s="25">
        <f t="shared" si="1"/>
        <v>0.2</v>
      </c>
      <c r="Q365" s="109">
        <v>1</v>
      </c>
      <c r="R365" s="52">
        <v>2</v>
      </c>
      <c r="S365" s="22">
        <f t="shared" si="14"/>
        <v>15120</v>
      </c>
      <c r="T365" s="27">
        <v>0.26984126984126983</v>
      </c>
      <c r="U365" s="123" t="s">
        <v>672</v>
      </c>
      <c r="V365" s="68"/>
      <c r="W365" s="53"/>
      <c r="X365" s="16"/>
      <c r="Y365" s="38"/>
      <c r="Z365" s="30"/>
    </row>
    <row r="366" spans="1:26" ht="15" hidden="1">
      <c r="A366" s="31">
        <v>2020</v>
      </c>
      <c r="B366" s="41">
        <v>44162</v>
      </c>
      <c r="C366" s="61" t="s">
        <v>617</v>
      </c>
      <c r="D366" s="53" t="s">
        <v>118</v>
      </c>
      <c r="E366" s="16" t="s">
        <v>22</v>
      </c>
      <c r="F366" s="33" t="s">
        <v>72</v>
      </c>
      <c r="G366" s="18" t="s">
        <v>30</v>
      </c>
      <c r="H366" s="19">
        <v>642000</v>
      </c>
      <c r="I366" s="19">
        <v>195000</v>
      </c>
      <c r="J366" s="119">
        <v>100000</v>
      </c>
      <c r="K366" s="22">
        <f t="shared" si="3"/>
        <v>423.72881355932202</v>
      </c>
      <c r="L366" s="23">
        <f t="shared" si="15"/>
        <v>1.2102564102564103E-3</v>
      </c>
      <c r="M366" s="109">
        <v>236</v>
      </c>
      <c r="N366" s="23">
        <f t="shared" si="11"/>
        <v>7.2033898305084748E-2</v>
      </c>
      <c r="O366" s="109">
        <v>17</v>
      </c>
      <c r="P366" s="25">
        <f t="shared" si="1"/>
        <v>0.23529411764705882</v>
      </c>
      <c r="Q366" s="109">
        <v>4</v>
      </c>
      <c r="R366" s="52">
        <v>6</v>
      </c>
      <c r="S366" s="22">
        <f t="shared" si="14"/>
        <v>5882.3529411764703</v>
      </c>
      <c r="T366" s="27">
        <v>3.2328199999999998</v>
      </c>
      <c r="U366" s="122" t="s">
        <v>673</v>
      </c>
      <c r="V366" s="68"/>
      <c r="W366" s="53"/>
      <c r="X366" s="32"/>
      <c r="Y366" s="38"/>
      <c r="Z366" s="30"/>
    </row>
    <row r="367" spans="1:26" ht="15" hidden="1">
      <c r="A367" s="31">
        <v>2020</v>
      </c>
      <c r="B367" s="41">
        <v>44162</v>
      </c>
      <c r="C367" s="61" t="s">
        <v>617</v>
      </c>
      <c r="D367" s="53" t="s">
        <v>674</v>
      </c>
      <c r="E367" s="16" t="s">
        <v>22</v>
      </c>
      <c r="F367" s="33" t="s">
        <v>428</v>
      </c>
      <c r="G367" s="18" t="s">
        <v>24</v>
      </c>
      <c r="H367" s="19">
        <v>638000</v>
      </c>
      <c r="I367" s="19">
        <v>58000</v>
      </c>
      <c r="J367" s="119">
        <v>105319</v>
      </c>
      <c r="K367" s="22">
        <f t="shared" si="3"/>
        <v>1404.2533333333333</v>
      </c>
      <c r="L367" s="23">
        <f t="shared" si="15"/>
        <v>1.2931034482758621E-3</v>
      </c>
      <c r="M367" s="109">
        <v>75</v>
      </c>
      <c r="N367" s="23">
        <f t="shared" si="11"/>
        <v>0.04</v>
      </c>
      <c r="O367" s="109">
        <v>3</v>
      </c>
      <c r="P367" s="25">
        <f t="shared" si="1"/>
        <v>0</v>
      </c>
      <c r="Q367" s="127">
        <v>0</v>
      </c>
      <c r="R367" s="73">
        <v>0</v>
      </c>
      <c r="S367" s="22">
        <f t="shared" si="14"/>
        <v>35106.333333333336</v>
      </c>
      <c r="T367" s="27">
        <v>3.2328199999999998</v>
      </c>
      <c r="U367" s="123" t="s">
        <v>675</v>
      </c>
      <c r="V367" s="68"/>
      <c r="W367" s="53"/>
      <c r="X367" s="53"/>
      <c r="Y367" s="54"/>
      <c r="Z367" s="54"/>
    </row>
    <row r="368" spans="1:26" ht="15" hidden="1">
      <c r="A368" s="31">
        <v>2020</v>
      </c>
      <c r="B368" s="41">
        <v>44162</v>
      </c>
      <c r="C368" s="61" t="s">
        <v>617</v>
      </c>
      <c r="D368" s="53" t="s">
        <v>132</v>
      </c>
      <c r="E368" s="16" t="s">
        <v>22</v>
      </c>
      <c r="F368" s="33" t="s">
        <v>72</v>
      </c>
      <c r="G368" s="18" t="s">
        <v>30</v>
      </c>
      <c r="H368" s="19">
        <v>836000</v>
      </c>
      <c r="I368" s="19">
        <v>93000</v>
      </c>
      <c r="J368" s="119">
        <v>117000</v>
      </c>
      <c r="K368" s="22">
        <f t="shared" si="3"/>
        <v>615.78947368421052</v>
      </c>
      <c r="L368" s="23">
        <f t="shared" si="15"/>
        <v>2.0430107526881723E-3</v>
      </c>
      <c r="M368" s="109">
        <v>190</v>
      </c>
      <c r="N368" s="23">
        <f t="shared" si="11"/>
        <v>8.4210526315789472E-2</v>
      </c>
      <c r="O368" s="109">
        <v>16</v>
      </c>
      <c r="P368" s="25">
        <f t="shared" si="1"/>
        <v>0</v>
      </c>
      <c r="Q368" s="109">
        <v>0</v>
      </c>
      <c r="R368" s="52">
        <v>0</v>
      </c>
      <c r="S368" s="22">
        <f t="shared" si="14"/>
        <v>7312.5</v>
      </c>
      <c r="T368" s="27">
        <v>-1</v>
      </c>
      <c r="U368" s="123" t="s">
        <v>676</v>
      </c>
      <c r="V368" s="68"/>
      <c r="W368" s="68"/>
      <c r="X368" s="68"/>
      <c r="Y368" s="54"/>
      <c r="Z368" s="54"/>
    </row>
    <row r="369" spans="1:26" ht="15" hidden="1">
      <c r="A369" s="31">
        <v>2020</v>
      </c>
      <c r="B369" s="41">
        <v>44162</v>
      </c>
      <c r="C369" s="61" t="s">
        <v>617</v>
      </c>
      <c r="D369" s="53" t="s">
        <v>677</v>
      </c>
      <c r="E369" s="16" t="s">
        <v>22</v>
      </c>
      <c r="F369" s="33" t="s">
        <v>106</v>
      </c>
      <c r="G369" s="18" t="s">
        <v>50</v>
      </c>
      <c r="H369" s="19">
        <v>444000</v>
      </c>
      <c r="I369" s="19">
        <v>182000</v>
      </c>
      <c r="J369" s="119">
        <v>133000</v>
      </c>
      <c r="K369" s="22">
        <f t="shared" si="3"/>
        <v>375.70621468926555</v>
      </c>
      <c r="L369" s="23">
        <f t="shared" si="15"/>
        <v>1.945054945054945E-3</v>
      </c>
      <c r="M369" s="109">
        <v>354</v>
      </c>
      <c r="N369" s="23">
        <f t="shared" si="11"/>
        <v>5.6497175141242938E-2</v>
      </c>
      <c r="O369" s="109">
        <v>20</v>
      </c>
      <c r="P369" s="25">
        <f t="shared" si="1"/>
        <v>0.15</v>
      </c>
      <c r="Q369" s="109">
        <v>3</v>
      </c>
      <c r="R369" s="52">
        <v>4</v>
      </c>
      <c r="S369" s="22">
        <f t="shared" si="14"/>
        <v>6650</v>
      </c>
      <c r="T369" s="27">
        <v>0.53852631578947363</v>
      </c>
      <c r="U369" s="123" t="s">
        <v>678</v>
      </c>
      <c r="V369" s="68"/>
      <c r="W369" s="68"/>
      <c r="X369" s="16"/>
      <c r="Y369" s="38"/>
      <c r="Z369" s="30"/>
    </row>
    <row r="370" spans="1:26" ht="15" hidden="1">
      <c r="A370" s="31">
        <v>2020</v>
      </c>
      <c r="B370" s="41">
        <v>44162</v>
      </c>
      <c r="C370" s="61" t="s">
        <v>617</v>
      </c>
      <c r="D370" s="47" t="s">
        <v>679</v>
      </c>
      <c r="E370" s="16" t="s">
        <v>22</v>
      </c>
      <c r="F370" s="33" t="s">
        <v>447</v>
      </c>
      <c r="G370" s="48" t="s">
        <v>128</v>
      </c>
      <c r="H370" s="19">
        <v>568000</v>
      </c>
      <c r="I370" s="19">
        <v>80600</v>
      </c>
      <c r="J370" s="126">
        <v>150000</v>
      </c>
      <c r="K370" s="22">
        <f t="shared" si="3"/>
        <v>223.88059701492537</v>
      </c>
      <c r="L370" s="23">
        <f t="shared" si="15"/>
        <v>8.3126550868486346E-3</v>
      </c>
      <c r="M370" s="109">
        <v>670</v>
      </c>
      <c r="N370" s="23">
        <f t="shared" si="11"/>
        <v>1.6417910447761194E-2</v>
      </c>
      <c r="O370" s="109">
        <v>11</v>
      </c>
      <c r="P370" s="25">
        <f t="shared" si="1"/>
        <v>0.27272727272727271</v>
      </c>
      <c r="Q370" s="109">
        <v>3</v>
      </c>
      <c r="R370" s="52">
        <v>3</v>
      </c>
      <c r="S370" s="22">
        <f t="shared" si="14"/>
        <v>13636.363636363636</v>
      </c>
      <c r="T370" s="27">
        <v>0.29271333333333333</v>
      </c>
      <c r="U370" s="123" t="s">
        <v>680</v>
      </c>
      <c r="V370" s="53"/>
      <c r="W370" s="53"/>
      <c r="X370" s="16"/>
      <c r="Y370" s="38"/>
      <c r="Z370" s="30"/>
    </row>
    <row r="371" spans="1:26" ht="15" hidden="1">
      <c r="A371" s="31">
        <v>2020</v>
      </c>
      <c r="B371" s="41">
        <v>44163</v>
      </c>
      <c r="C371" s="61" t="s">
        <v>617</v>
      </c>
      <c r="D371" s="53" t="s">
        <v>681</v>
      </c>
      <c r="E371" s="16" t="s">
        <v>22</v>
      </c>
      <c r="F371" s="33" t="s">
        <v>27</v>
      </c>
      <c r="G371" s="18" t="s">
        <v>24</v>
      </c>
      <c r="H371" s="19">
        <v>898000</v>
      </c>
      <c r="I371" s="19">
        <v>169000</v>
      </c>
      <c r="J371" s="119">
        <v>115151</v>
      </c>
      <c r="K371" s="22">
        <f t="shared" si="3"/>
        <v>380.03630363036302</v>
      </c>
      <c r="L371" s="23">
        <f t="shared" si="15"/>
        <v>1.7928994082840237E-3</v>
      </c>
      <c r="M371" s="109">
        <v>303</v>
      </c>
      <c r="N371" s="23">
        <f t="shared" si="11"/>
        <v>3.3003300330033E-2</v>
      </c>
      <c r="O371" s="109">
        <v>10</v>
      </c>
      <c r="P371" s="25">
        <f t="shared" si="1"/>
        <v>0.2</v>
      </c>
      <c r="Q371" s="109">
        <v>2</v>
      </c>
      <c r="R371" s="52">
        <v>3</v>
      </c>
      <c r="S371" s="22">
        <f t="shared" si="14"/>
        <v>11515.1</v>
      </c>
      <c r="T371" s="27">
        <v>-0.11897421646359997</v>
      </c>
      <c r="U371" s="123" t="s">
        <v>682</v>
      </c>
      <c r="V371" s="68"/>
      <c r="W371" s="68"/>
      <c r="X371" s="16"/>
      <c r="Y371" s="38"/>
      <c r="Z371" s="30"/>
    </row>
    <row r="372" spans="1:26" ht="15" hidden="1">
      <c r="A372" s="31">
        <v>2020</v>
      </c>
      <c r="B372" s="41">
        <v>44163</v>
      </c>
      <c r="C372" s="61" t="s">
        <v>617</v>
      </c>
      <c r="D372" s="53" t="s">
        <v>683</v>
      </c>
      <c r="E372" s="16" t="s">
        <v>22</v>
      </c>
      <c r="F372" s="33" t="s">
        <v>27</v>
      </c>
      <c r="G372" s="18" t="s">
        <v>24</v>
      </c>
      <c r="H372" s="19">
        <v>1100000</v>
      </c>
      <c r="I372" s="19">
        <v>513000</v>
      </c>
      <c r="J372" s="119">
        <v>180000</v>
      </c>
      <c r="K372" s="22">
        <f t="shared" si="3"/>
        <v>150.25041736227044</v>
      </c>
      <c r="L372" s="23">
        <f t="shared" si="15"/>
        <v>2.3352826510721248E-3</v>
      </c>
      <c r="M372" s="109">
        <v>1198</v>
      </c>
      <c r="N372" s="23">
        <f t="shared" si="11"/>
        <v>3.5058430717863104E-2</v>
      </c>
      <c r="O372" s="109">
        <v>42</v>
      </c>
      <c r="P372" s="25">
        <f t="shared" si="1"/>
        <v>9.5238095238095233E-2</v>
      </c>
      <c r="Q372" s="109">
        <v>4</v>
      </c>
      <c r="R372" s="52">
        <v>4</v>
      </c>
      <c r="S372" s="22">
        <f t="shared" si="14"/>
        <v>4285.7142857142853</v>
      </c>
      <c r="T372" s="27">
        <v>0.56721111111111111</v>
      </c>
      <c r="U372" s="123" t="s">
        <v>684</v>
      </c>
      <c r="V372" s="68"/>
      <c r="W372" s="53"/>
      <c r="X372" s="16"/>
      <c r="Y372" s="38"/>
      <c r="Z372" s="30"/>
    </row>
    <row r="373" spans="1:26" ht="15" hidden="1">
      <c r="A373" s="31">
        <v>2020</v>
      </c>
      <c r="B373" s="41">
        <v>44165</v>
      </c>
      <c r="C373" s="61" t="s">
        <v>617</v>
      </c>
      <c r="D373" s="53" t="s">
        <v>685</v>
      </c>
      <c r="E373" s="16" t="s">
        <v>22</v>
      </c>
      <c r="F373" s="33" t="s">
        <v>27</v>
      </c>
      <c r="G373" s="18" t="s">
        <v>24</v>
      </c>
      <c r="H373" s="19">
        <v>1100000</v>
      </c>
      <c r="I373" s="19">
        <v>872000</v>
      </c>
      <c r="J373" s="119">
        <v>240000</v>
      </c>
      <c r="K373" s="22">
        <f t="shared" si="3"/>
        <v>314.13612565445027</v>
      </c>
      <c r="L373" s="23">
        <f t="shared" si="15"/>
        <v>8.7614678899082565E-4</v>
      </c>
      <c r="M373" s="109">
        <v>764</v>
      </c>
      <c r="N373" s="23">
        <f t="shared" si="11"/>
        <v>3.5340314136125657E-2</v>
      </c>
      <c r="O373" s="109">
        <v>27</v>
      </c>
      <c r="P373" s="25">
        <f t="shared" si="1"/>
        <v>0</v>
      </c>
      <c r="Q373" s="127">
        <v>0</v>
      </c>
      <c r="R373" s="52">
        <v>0</v>
      </c>
      <c r="S373" s="22">
        <f t="shared" si="14"/>
        <v>8888.8888888888887</v>
      </c>
      <c r="T373" s="27">
        <v>0.62734236867390236</v>
      </c>
      <c r="U373" s="123" t="s">
        <v>686</v>
      </c>
      <c r="V373" s="68"/>
      <c r="W373" s="68"/>
      <c r="X373" s="16"/>
      <c r="Y373" s="38"/>
      <c r="Z373" s="30"/>
    </row>
    <row r="374" spans="1:26" ht="15" hidden="1">
      <c r="A374" s="31">
        <v>2020</v>
      </c>
      <c r="B374" s="41">
        <v>44166</v>
      </c>
      <c r="C374" s="61" t="s">
        <v>687</v>
      </c>
      <c r="D374" s="15" t="s">
        <v>163</v>
      </c>
      <c r="E374" s="16" t="s">
        <v>22</v>
      </c>
      <c r="F374" s="33" t="s">
        <v>688</v>
      </c>
      <c r="G374" s="48" t="s">
        <v>24</v>
      </c>
      <c r="H374" s="19">
        <v>1270000</v>
      </c>
      <c r="I374" s="19">
        <v>69700</v>
      </c>
      <c r="J374" s="112">
        <v>6</v>
      </c>
      <c r="K374" s="22">
        <f t="shared" si="3"/>
        <v>3.0456852791878174E-2</v>
      </c>
      <c r="L374" s="23">
        <f t="shared" si="15"/>
        <v>2.8263988522238162E-3</v>
      </c>
      <c r="M374" s="109">
        <v>197</v>
      </c>
      <c r="N374" s="23">
        <f t="shared" si="11"/>
        <v>7.1065989847715741E-2</v>
      </c>
      <c r="O374" s="109">
        <v>14</v>
      </c>
      <c r="P374" s="25">
        <f t="shared" si="1"/>
        <v>7.1428571428571425E-2</v>
      </c>
      <c r="Q374" s="109">
        <v>1</v>
      </c>
      <c r="R374" s="52">
        <v>2</v>
      </c>
      <c r="S374" s="22">
        <f t="shared" si="14"/>
        <v>0.42857142857142855</v>
      </c>
      <c r="T374" s="27">
        <v>9999</v>
      </c>
      <c r="U374" s="123" t="s">
        <v>689</v>
      </c>
      <c r="V374" s="68"/>
      <c r="W374" s="53"/>
      <c r="X374" s="53"/>
      <c r="Y374" s="38"/>
      <c r="Z374" s="54"/>
    </row>
    <row r="375" spans="1:26" ht="15" hidden="1">
      <c r="A375" s="31">
        <v>2020</v>
      </c>
      <c r="B375" s="41">
        <v>44167</v>
      </c>
      <c r="C375" s="61" t="s">
        <v>687</v>
      </c>
      <c r="D375" s="15" t="s">
        <v>690</v>
      </c>
      <c r="E375" s="16" t="s">
        <v>22</v>
      </c>
      <c r="F375" s="33" t="s">
        <v>176</v>
      </c>
      <c r="G375" s="48" t="s">
        <v>128</v>
      </c>
      <c r="H375" s="19">
        <v>86000</v>
      </c>
      <c r="I375" s="108">
        <v>431000</v>
      </c>
      <c r="J375" s="112">
        <v>21200</v>
      </c>
      <c r="K375" s="22">
        <f t="shared" si="3"/>
        <v>530</v>
      </c>
      <c r="L375" s="23">
        <f t="shared" si="15"/>
        <v>9.2807424593967523E-5</v>
      </c>
      <c r="M375" s="109">
        <v>40</v>
      </c>
      <c r="N375" s="23">
        <f t="shared" si="11"/>
        <v>0</v>
      </c>
      <c r="O375" s="109">
        <v>0</v>
      </c>
      <c r="P375" s="25" t="e">
        <f t="shared" si="1"/>
        <v>#DIV/0!</v>
      </c>
      <c r="Q375" s="109">
        <v>0</v>
      </c>
      <c r="R375" s="52">
        <v>0</v>
      </c>
      <c r="S375" s="22">
        <v>0</v>
      </c>
      <c r="T375" s="27">
        <v>-1</v>
      </c>
      <c r="U375" s="123" t="s">
        <v>691</v>
      </c>
      <c r="V375" s="53"/>
      <c r="W375" s="53"/>
      <c r="X375" s="53"/>
      <c r="Y375" s="54"/>
      <c r="Z375" s="54"/>
    </row>
    <row r="376" spans="1:26" ht="15" hidden="1">
      <c r="A376" s="31">
        <v>2020</v>
      </c>
      <c r="B376" s="41">
        <v>44169</v>
      </c>
      <c r="C376" s="61" t="s">
        <v>687</v>
      </c>
      <c r="D376" s="16" t="s">
        <v>692</v>
      </c>
      <c r="E376" s="16" t="s">
        <v>22</v>
      </c>
      <c r="F376" s="33" t="s">
        <v>72</v>
      </c>
      <c r="G376" s="18" t="s">
        <v>30</v>
      </c>
      <c r="H376" s="19">
        <v>118000</v>
      </c>
      <c r="I376" s="108">
        <v>86000</v>
      </c>
      <c r="J376" s="112">
        <v>77000</v>
      </c>
      <c r="K376" s="22">
        <f t="shared" si="3"/>
        <v>354.83870967741933</v>
      </c>
      <c r="L376" s="23">
        <f t="shared" si="15"/>
        <v>2.5232558139534882E-3</v>
      </c>
      <c r="M376" s="109">
        <v>217</v>
      </c>
      <c r="N376" s="23">
        <f t="shared" si="11"/>
        <v>2.7649769585253458E-2</v>
      </c>
      <c r="O376" s="109">
        <v>6</v>
      </c>
      <c r="P376" s="25">
        <f t="shared" si="1"/>
        <v>0.16666666666666666</v>
      </c>
      <c r="Q376" s="109">
        <v>1</v>
      </c>
      <c r="R376" s="52">
        <v>3</v>
      </c>
      <c r="S376" s="22">
        <f t="shared" ref="S376:S391" si="16">J376/O376</f>
        <v>12833.333333333334</v>
      </c>
      <c r="T376" s="27">
        <v>0.75324675324675328</v>
      </c>
      <c r="U376" s="123" t="s">
        <v>693</v>
      </c>
      <c r="V376" s="68"/>
      <c r="W376" s="68"/>
      <c r="X376" s="16"/>
      <c r="Y376" s="38"/>
      <c r="Z376" s="30"/>
    </row>
    <row r="377" spans="1:26" ht="15" hidden="1">
      <c r="A377" s="31">
        <v>2020</v>
      </c>
      <c r="B377" s="41">
        <v>44171</v>
      </c>
      <c r="C377" s="61" t="s">
        <v>687</v>
      </c>
      <c r="D377" s="16" t="s">
        <v>314</v>
      </c>
      <c r="E377" s="16" t="s">
        <v>22</v>
      </c>
      <c r="F377" s="128" t="s">
        <v>644</v>
      </c>
      <c r="G377" s="18" t="s">
        <v>24</v>
      </c>
      <c r="H377" s="19">
        <v>208000</v>
      </c>
      <c r="I377" s="108">
        <v>278000</v>
      </c>
      <c r="J377" s="112">
        <v>200000</v>
      </c>
      <c r="K377" s="22">
        <f t="shared" si="3"/>
        <v>687.28522336769754</v>
      </c>
      <c r="L377" s="23">
        <f t="shared" si="15"/>
        <v>1.0467625899280575E-3</v>
      </c>
      <c r="M377" s="109">
        <v>291</v>
      </c>
      <c r="N377" s="23">
        <f t="shared" si="11"/>
        <v>3.7800687285223365E-2</v>
      </c>
      <c r="O377" s="109">
        <v>11</v>
      </c>
      <c r="P377" s="25">
        <f t="shared" si="1"/>
        <v>0.18181818181818182</v>
      </c>
      <c r="Q377" s="109">
        <v>2</v>
      </c>
      <c r="R377" s="52">
        <v>3</v>
      </c>
      <c r="S377" s="22">
        <f t="shared" si="16"/>
        <v>18181.81818181818</v>
      </c>
      <c r="T377" s="27">
        <v>-0.46198</v>
      </c>
      <c r="U377" s="123" t="s">
        <v>694</v>
      </c>
      <c r="V377" s="68"/>
      <c r="W377" s="53"/>
      <c r="X377" s="16"/>
      <c r="Y377" s="38"/>
      <c r="Z377" s="30"/>
    </row>
    <row r="378" spans="1:26" ht="15" hidden="1">
      <c r="A378" s="31">
        <v>2020</v>
      </c>
      <c r="B378" s="41">
        <v>44173</v>
      </c>
      <c r="C378" s="61" t="s">
        <v>687</v>
      </c>
      <c r="D378" s="16" t="s">
        <v>118</v>
      </c>
      <c r="E378" s="16" t="s">
        <v>22</v>
      </c>
      <c r="F378" s="128" t="s">
        <v>638</v>
      </c>
      <c r="G378" s="18" t="s">
        <v>50</v>
      </c>
      <c r="H378" s="19">
        <v>645000</v>
      </c>
      <c r="I378" s="108">
        <v>214000</v>
      </c>
      <c r="J378" s="112">
        <v>95000</v>
      </c>
      <c r="K378" s="22">
        <f t="shared" si="3"/>
        <v>299.68454258675081</v>
      </c>
      <c r="L378" s="23">
        <f t="shared" si="15"/>
        <v>1.4813084112149533E-3</v>
      </c>
      <c r="M378" s="109">
        <v>317</v>
      </c>
      <c r="N378" s="23">
        <f t="shared" si="11"/>
        <v>4.7318611987381701E-2</v>
      </c>
      <c r="O378" s="109">
        <v>15</v>
      </c>
      <c r="P378" s="25">
        <f t="shared" si="1"/>
        <v>6.6666666666666666E-2</v>
      </c>
      <c r="Q378" s="109">
        <v>1</v>
      </c>
      <c r="R378" s="52">
        <v>2</v>
      </c>
      <c r="S378" s="22">
        <f t="shared" si="16"/>
        <v>6333.333333333333</v>
      </c>
      <c r="T378" s="27">
        <v>-0.26315789473684209</v>
      </c>
      <c r="U378" s="123" t="s">
        <v>695</v>
      </c>
      <c r="V378" s="68"/>
      <c r="W378" s="53"/>
      <c r="X378" s="16"/>
      <c r="Y378" s="38"/>
      <c r="Z378" s="30"/>
    </row>
    <row r="379" spans="1:26" ht="15" hidden="1">
      <c r="A379" s="31">
        <v>2020</v>
      </c>
      <c r="B379" s="41">
        <v>44174</v>
      </c>
      <c r="C379" s="61" t="s">
        <v>687</v>
      </c>
      <c r="D379" s="16" t="s">
        <v>696</v>
      </c>
      <c r="E379" s="16" t="s">
        <v>22</v>
      </c>
      <c r="F379" s="33" t="s">
        <v>697</v>
      </c>
      <c r="G379" s="18" t="s">
        <v>54</v>
      </c>
      <c r="H379" s="19">
        <v>551000</v>
      </c>
      <c r="I379" s="108">
        <v>355000</v>
      </c>
      <c r="J379" s="112">
        <v>176000</v>
      </c>
      <c r="K379" s="22">
        <f t="shared" si="3"/>
        <v>531.72205438066464</v>
      </c>
      <c r="L379" s="23">
        <f t="shared" si="15"/>
        <v>9.3239436619718306E-4</v>
      </c>
      <c r="M379" s="109">
        <v>331</v>
      </c>
      <c r="N379" s="23">
        <f t="shared" si="11"/>
        <v>2.7190332326283987E-2</v>
      </c>
      <c r="O379" s="109">
        <v>9</v>
      </c>
      <c r="P379" s="25">
        <f t="shared" si="1"/>
        <v>0</v>
      </c>
      <c r="Q379" s="127">
        <v>0</v>
      </c>
      <c r="R379" s="52">
        <v>0</v>
      </c>
      <c r="S379" s="22">
        <f t="shared" si="16"/>
        <v>19555.555555555555</v>
      </c>
      <c r="T379" s="27">
        <v>-1</v>
      </c>
      <c r="U379" s="123" t="s">
        <v>698</v>
      </c>
      <c r="V379" s="68"/>
      <c r="W379" s="68"/>
      <c r="X379" s="53"/>
      <c r="Y379" s="54"/>
      <c r="Z379" s="54"/>
    </row>
    <row r="380" spans="1:26" ht="15" hidden="1">
      <c r="A380" s="31">
        <v>2020</v>
      </c>
      <c r="B380" s="41">
        <v>44175</v>
      </c>
      <c r="C380" s="61" t="s">
        <v>687</v>
      </c>
      <c r="D380" s="15" t="s">
        <v>699</v>
      </c>
      <c r="E380" s="16" t="s">
        <v>22</v>
      </c>
      <c r="F380" s="33" t="s">
        <v>72</v>
      </c>
      <c r="G380" s="18" t="s">
        <v>30</v>
      </c>
      <c r="H380" s="19">
        <v>2100000</v>
      </c>
      <c r="I380" s="108">
        <v>154000</v>
      </c>
      <c r="J380" s="112">
        <v>95000</v>
      </c>
      <c r="K380" s="22">
        <f t="shared" si="3"/>
        <v>175.60073937153419</v>
      </c>
      <c r="L380" s="23">
        <f t="shared" si="15"/>
        <v>3.5129870129870129E-3</v>
      </c>
      <c r="M380" s="109">
        <v>541</v>
      </c>
      <c r="N380" s="23">
        <f t="shared" si="11"/>
        <v>6.839186691312385E-2</v>
      </c>
      <c r="O380" s="109">
        <v>37</v>
      </c>
      <c r="P380" s="25">
        <f t="shared" si="1"/>
        <v>0.13513513513513514</v>
      </c>
      <c r="Q380" s="109">
        <v>5</v>
      </c>
      <c r="R380" s="52">
        <v>6</v>
      </c>
      <c r="S380" s="22">
        <f t="shared" si="16"/>
        <v>2567.5675675675675</v>
      </c>
      <c r="T380" s="27">
        <v>3.6924315789473683</v>
      </c>
      <c r="U380" s="123" t="s">
        <v>700</v>
      </c>
      <c r="V380" s="68"/>
      <c r="W380" s="68"/>
      <c r="X380" s="32"/>
      <c r="Y380" s="38"/>
      <c r="Z380" s="30"/>
    </row>
    <row r="381" spans="1:26" ht="15" hidden="1">
      <c r="A381" s="31">
        <v>2020</v>
      </c>
      <c r="B381" s="41">
        <v>44176</v>
      </c>
      <c r="C381" s="61" t="s">
        <v>687</v>
      </c>
      <c r="D381" s="15" t="s">
        <v>701</v>
      </c>
      <c r="E381" s="16" t="s">
        <v>22</v>
      </c>
      <c r="F381" s="129" t="s">
        <v>354</v>
      </c>
      <c r="G381" s="18" t="s">
        <v>24</v>
      </c>
      <c r="H381" s="19">
        <v>190000</v>
      </c>
      <c r="I381" s="19">
        <v>112000</v>
      </c>
      <c r="J381" s="21">
        <v>99000</v>
      </c>
      <c r="K381" s="22">
        <f t="shared" si="3"/>
        <v>773.4375</v>
      </c>
      <c r="L381" s="23">
        <f t="shared" si="15"/>
        <v>1.1428571428571429E-3</v>
      </c>
      <c r="M381" s="109">
        <v>128</v>
      </c>
      <c r="N381" s="23">
        <f t="shared" si="11"/>
        <v>2.34375E-2</v>
      </c>
      <c r="O381" s="109">
        <v>3</v>
      </c>
      <c r="P381" s="25">
        <f t="shared" si="1"/>
        <v>0.66666666666666663</v>
      </c>
      <c r="Q381" s="109">
        <v>2</v>
      </c>
      <c r="R381" s="52">
        <v>4</v>
      </c>
      <c r="S381" s="22">
        <f t="shared" si="16"/>
        <v>33000</v>
      </c>
      <c r="T381" s="27">
        <v>1.1818181818181819</v>
      </c>
      <c r="U381" s="123" t="s">
        <v>702</v>
      </c>
      <c r="V381" s="68"/>
      <c r="W381" s="53"/>
      <c r="X381" s="16"/>
      <c r="Y381" s="38"/>
      <c r="Z381" s="30"/>
    </row>
    <row r="382" spans="1:26" ht="15" hidden="1">
      <c r="A382" s="31">
        <v>2020</v>
      </c>
      <c r="B382" s="41">
        <v>44177</v>
      </c>
      <c r="C382" s="61" t="s">
        <v>687</v>
      </c>
      <c r="D382" s="15" t="s">
        <v>118</v>
      </c>
      <c r="E382" s="16" t="s">
        <v>22</v>
      </c>
      <c r="F382" s="33" t="s">
        <v>697</v>
      </c>
      <c r="G382" s="18" t="s">
        <v>54</v>
      </c>
      <c r="H382" s="19">
        <v>645000</v>
      </c>
      <c r="I382" s="108">
        <v>171000</v>
      </c>
      <c r="J382" s="112">
        <v>95000</v>
      </c>
      <c r="K382" s="22">
        <f t="shared" si="3"/>
        <v>465.68627450980392</v>
      </c>
      <c r="L382" s="23">
        <f t="shared" si="15"/>
        <v>1.192982456140351E-3</v>
      </c>
      <c r="M382" s="109">
        <v>204</v>
      </c>
      <c r="N382" s="23">
        <f t="shared" si="11"/>
        <v>1.4705882352941176E-2</v>
      </c>
      <c r="O382" s="109">
        <v>3</v>
      </c>
      <c r="P382" s="25">
        <f t="shared" si="1"/>
        <v>0.33333333333333331</v>
      </c>
      <c r="Q382" s="109">
        <v>1</v>
      </c>
      <c r="R382" s="52">
        <v>1</v>
      </c>
      <c r="S382" s="22">
        <f t="shared" si="16"/>
        <v>31666.666666666668</v>
      </c>
      <c r="T382" s="27">
        <v>-0.68421052631578949</v>
      </c>
      <c r="U382" s="123" t="s">
        <v>703</v>
      </c>
      <c r="V382" s="68"/>
      <c r="W382" s="53"/>
      <c r="X382" s="16"/>
      <c r="Y382" s="30"/>
      <c r="Z382" s="30"/>
    </row>
    <row r="383" spans="1:26" ht="15" hidden="1">
      <c r="A383" s="31">
        <v>2020</v>
      </c>
      <c r="B383" s="41">
        <v>44178</v>
      </c>
      <c r="C383" s="61" t="s">
        <v>687</v>
      </c>
      <c r="D383" s="15" t="s">
        <v>89</v>
      </c>
      <c r="E383" s="16" t="s">
        <v>22</v>
      </c>
      <c r="F383" s="33" t="s">
        <v>613</v>
      </c>
      <c r="G383" s="48" t="s">
        <v>24</v>
      </c>
      <c r="H383" s="19">
        <v>978000</v>
      </c>
      <c r="I383" s="108">
        <v>160000</v>
      </c>
      <c r="J383" s="112">
        <v>45200</v>
      </c>
      <c r="K383" s="22">
        <f t="shared" si="3"/>
        <v>93.581780538302283</v>
      </c>
      <c r="L383" s="23">
        <f t="shared" si="15"/>
        <v>3.0187500000000002E-3</v>
      </c>
      <c r="M383" s="109">
        <v>483</v>
      </c>
      <c r="N383" s="23">
        <f t="shared" si="11"/>
        <v>8.9026915113871632E-2</v>
      </c>
      <c r="O383" s="109">
        <v>43</v>
      </c>
      <c r="P383" s="25">
        <f t="shared" si="1"/>
        <v>6.9767441860465115E-2</v>
      </c>
      <c r="Q383" s="109">
        <v>3</v>
      </c>
      <c r="R383" s="52">
        <v>4</v>
      </c>
      <c r="S383" s="22">
        <f t="shared" si="16"/>
        <v>1051.1627906976744</v>
      </c>
      <c r="T383" s="27">
        <v>3.6238938053097347</v>
      </c>
      <c r="U383" s="123" t="s">
        <v>704</v>
      </c>
      <c r="V383" s="68"/>
      <c r="W383" s="68"/>
      <c r="X383" s="32"/>
      <c r="Y383" s="38"/>
      <c r="Z383" s="30"/>
    </row>
    <row r="384" spans="1:26" ht="29" hidden="1">
      <c r="A384" s="31">
        <v>2020</v>
      </c>
      <c r="B384" s="41">
        <v>44179</v>
      </c>
      <c r="C384" s="61" t="s">
        <v>687</v>
      </c>
      <c r="D384" s="130" t="s">
        <v>705</v>
      </c>
      <c r="E384" s="16" t="s">
        <v>22</v>
      </c>
      <c r="F384" s="33" t="s">
        <v>72</v>
      </c>
      <c r="G384" s="18" t="s">
        <v>50</v>
      </c>
      <c r="H384" s="19">
        <v>386000</v>
      </c>
      <c r="I384" s="19">
        <v>298000</v>
      </c>
      <c r="J384" s="21">
        <v>66000</v>
      </c>
      <c r="K384" s="22">
        <f t="shared" si="3"/>
        <v>2000</v>
      </c>
      <c r="L384" s="23">
        <f t="shared" si="15"/>
        <v>1.1073825503355705E-4</v>
      </c>
      <c r="M384" s="109">
        <v>33</v>
      </c>
      <c r="N384" s="23">
        <f t="shared" si="11"/>
        <v>0.12121212121212122</v>
      </c>
      <c r="O384" s="117">
        <v>4</v>
      </c>
      <c r="P384" s="25">
        <f t="shared" si="1"/>
        <v>0</v>
      </c>
      <c r="Q384" s="114"/>
      <c r="R384" s="73">
        <v>0</v>
      </c>
      <c r="S384" s="22">
        <f t="shared" si="16"/>
        <v>16500</v>
      </c>
      <c r="T384" s="27">
        <v>-1</v>
      </c>
      <c r="U384" s="123" t="s">
        <v>706</v>
      </c>
      <c r="V384" s="68"/>
      <c r="W384" s="68"/>
      <c r="X384" s="53"/>
      <c r="Y384" s="54"/>
      <c r="Z384" s="54"/>
    </row>
    <row r="385" spans="1:26" ht="14" hidden="1">
      <c r="A385" s="31">
        <v>2020</v>
      </c>
      <c r="B385" s="41">
        <v>44179</v>
      </c>
      <c r="C385" s="61" t="s">
        <v>687</v>
      </c>
      <c r="D385" s="15" t="s">
        <v>649</v>
      </c>
      <c r="E385" s="16" t="s">
        <v>22</v>
      </c>
      <c r="F385" s="60" t="s">
        <v>615</v>
      </c>
      <c r="G385" s="48" t="s">
        <v>128</v>
      </c>
      <c r="H385" s="19">
        <v>123500</v>
      </c>
      <c r="I385" s="108">
        <v>183000</v>
      </c>
      <c r="J385" s="112">
        <v>123500</v>
      </c>
      <c r="K385" s="22">
        <f t="shared" si="3"/>
        <v>378.83435582822085</v>
      </c>
      <c r="L385" s="23">
        <f t="shared" si="15"/>
        <v>1.7814207650273224E-3</v>
      </c>
      <c r="M385" s="109">
        <v>326</v>
      </c>
      <c r="N385" s="23">
        <f t="shared" si="11"/>
        <v>1.5337423312883436E-2</v>
      </c>
      <c r="O385" s="109">
        <v>5</v>
      </c>
      <c r="P385" s="25">
        <f t="shared" si="1"/>
        <v>0.2</v>
      </c>
      <c r="Q385" s="109">
        <v>1</v>
      </c>
      <c r="R385" s="52">
        <v>2</v>
      </c>
      <c r="S385" s="22">
        <f t="shared" si="16"/>
        <v>24700</v>
      </c>
      <c r="T385" s="27">
        <v>-0.37651821862348178</v>
      </c>
      <c r="U385" s="123" t="s">
        <v>707</v>
      </c>
      <c r="V385" s="68"/>
      <c r="W385" s="53"/>
      <c r="X385" s="53"/>
      <c r="Y385" s="54"/>
      <c r="Z385" s="54"/>
    </row>
    <row r="386" spans="1:26" ht="15" hidden="1">
      <c r="A386" s="31">
        <v>2020</v>
      </c>
      <c r="B386" s="41">
        <v>44181</v>
      </c>
      <c r="C386" s="61" t="s">
        <v>687</v>
      </c>
      <c r="D386" s="15" t="s">
        <v>708</v>
      </c>
      <c r="E386" s="16" t="s">
        <v>22</v>
      </c>
      <c r="F386" s="60" t="s">
        <v>565</v>
      </c>
      <c r="G386" s="18" t="s">
        <v>24</v>
      </c>
      <c r="H386" s="19">
        <v>678000</v>
      </c>
      <c r="I386" s="108">
        <v>410293</v>
      </c>
      <c r="J386" s="112">
        <v>144000</v>
      </c>
      <c r="K386" s="22">
        <f t="shared" si="3"/>
        <v>4500</v>
      </c>
      <c r="L386" s="23">
        <f t="shared" si="15"/>
        <v>7.7993043995388655E-5</v>
      </c>
      <c r="M386" s="127">
        <v>32</v>
      </c>
      <c r="N386" s="23">
        <f t="shared" si="11"/>
        <v>0.21875</v>
      </c>
      <c r="O386" s="127">
        <v>7</v>
      </c>
      <c r="P386" s="25">
        <f t="shared" si="1"/>
        <v>0.14285714285714285</v>
      </c>
      <c r="Q386" s="127">
        <v>1</v>
      </c>
      <c r="R386" s="131">
        <v>1</v>
      </c>
      <c r="S386" s="22">
        <f t="shared" si="16"/>
        <v>20571.428571428572</v>
      </c>
      <c r="T386" s="132">
        <v>-0.55560371517027896</v>
      </c>
      <c r="U386" s="123" t="s">
        <v>709</v>
      </c>
      <c r="V386" s="68"/>
      <c r="W386" s="53"/>
      <c r="X386" s="53"/>
      <c r="Y386" s="54"/>
      <c r="Z386" s="54"/>
    </row>
    <row r="387" spans="1:26" ht="15" hidden="1">
      <c r="A387" s="31">
        <v>2020</v>
      </c>
      <c r="B387" s="41">
        <v>44181</v>
      </c>
      <c r="C387" s="61" t="s">
        <v>687</v>
      </c>
      <c r="D387" s="16" t="s">
        <v>677</v>
      </c>
      <c r="E387" s="16" t="s">
        <v>22</v>
      </c>
      <c r="F387" s="60" t="s">
        <v>72</v>
      </c>
      <c r="G387" s="18" t="s">
        <v>30</v>
      </c>
      <c r="H387" s="19">
        <v>451000</v>
      </c>
      <c r="I387" s="108">
        <v>170000</v>
      </c>
      <c r="J387" s="112">
        <v>161500</v>
      </c>
      <c r="K387" s="22">
        <f t="shared" si="3"/>
        <v>684.32203389830511</v>
      </c>
      <c r="L387" s="23">
        <f t="shared" si="15"/>
        <v>1.3882352941176472E-3</v>
      </c>
      <c r="M387" s="109">
        <v>236</v>
      </c>
      <c r="N387" s="23">
        <f t="shared" si="11"/>
        <v>5.5084745762711863E-2</v>
      </c>
      <c r="O387" s="109">
        <v>13</v>
      </c>
      <c r="P387" s="25">
        <f t="shared" si="1"/>
        <v>7.6923076923076927E-2</v>
      </c>
      <c r="Q387" s="109">
        <v>1</v>
      </c>
      <c r="R387" s="52">
        <v>2</v>
      </c>
      <c r="S387" s="22">
        <f t="shared" si="16"/>
        <v>12423.076923076924</v>
      </c>
      <c r="T387" s="27">
        <v>-0.5356037151702786</v>
      </c>
      <c r="U387" s="123" t="s">
        <v>710</v>
      </c>
      <c r="V387" s="68"/>
      <c r="W387" s="53"/>
      <c r="X387" s="16"/>
      <c r="Y387" s="38"/>
      <c r="Z387" s="30"/>
    </row>
    <row r="388" spans="1:26" ht="14" hidden="1">
      <c r="A388" s="31">
        <v>2020</v>
      </c>
      <c r="B388" s="41">
        <v>44181</v>
      </c>
      <c r="C388" s="61" t="s">
        <v>687</v>
      </c>
      <c r="D388" s="16" t="s">
        <v>520</v>
      </c>
      <c r="E388" s="16" t="s">
        <v>22</v>
      </c>
      <c r="F388" s="60" t="s">
        <v>179</v>
      </c>
      <c r="G388" s="48" t="s">
        <v>128</v>
      </c>
      <c r="H388" s="19">
        <v>115000</v>
      </c>
      <c r="I388" s="108">
        <v>400000</v>
      </c>
      <c r="J388" s="112">
        <v>190000</v>
      </c>
      <c r="K388" s="22">
        <f t="shared" si="3"/>
        <v>358.49056603773585</v>
      </c>
      <c r="L388" s="23">
        <f t="shared" si="15"/>
        <v>1.325E-3</v>
      </c>
      <c r="M388" s="127">
        <v>530</v>
      </c>
      <c r="N388" s="23">
        <f t="shared" si="11"/>
        <v>2.8301886792452831E-2</v>
      </c>
      <c r="O388" s="127">
        <v>15</v>
      </c>
      <c r="P388" s="25">
        <f t="shared" si="1"/>
        <v>0.26666666666666666</v>
      </c>
      <c r="Q388" s="127">
        <v>4</v>
      </c>
      <c r="R388" s="131">
        <v>3</v>
      </c>
      <c r="S388" s="22">
        <f t="shared" si="16"/>
        <v>12666.666666666666</v>
      </c>
      <c r="T388" s="132">
        <v>0.26062857142856999</v>
      </c>
      <c r="U388" s="123" t="s">
        <v>711</v>
      </c>
      <c r="V388" s="68"/>
      <c r="W388" s="53"/>
      <c r="X388" s="53"/>
      <c r="Y388" s="54"/>
      <c r="Z388" s="54"/>
    </row>
    <row r="389" spans="1:26" ht="15" hidden="1">
      <c r="A389" s="31">
        <v>2020</v>
      </c>
      <c r="B389" s="41">
        <v>44182</v>
      </c>
      <c r="C389" s="61" t="s">
        <v>687</v>
      </c>
      <c r="D389" s="130" t="s">
        <v>549</v>
      </c>
      <c r="E389" s="16" t="s">
        <v>22</v>
      </c>
      <c r="F389" s="60" t="s">
        <v>72</v>
      </c>
      <c r="G389" s="18" t="s">
        <v>30</v>
      </c>
      <c r="H389" s="19">
        <v>511000</v>
      </c>
      <c r="I389" s="108">
        <v>244000</v>
      </c>
      <c r="J389" s="112">
        <v>35000</v>
      </c>
      <c r="K389" s="22">
        <f t="shared" si="3"/>
        <v>275.59055118110234</v>
      </c>
      <c r="L389" s="23">
        <f t="shared" si="15"/>
        <v>5.2049180327868856E-4</v>
      </c>
      <c r="M389" s="109">
        <v>127</v>
      </c>
      <c r="N389" s="23">
        <f t="shared" si="11"/>
        <v>3.1496062992125984E-2</v>
      </c>
      <c r="O389" s="109">
        <v>4</v>
      </c>
      <c r="P389" s="25">
        <f t="shared" si="1"/>
        <v>0.5</v>
      </c>
      <c r="Q389" s="109">
        <v>2</v>
      </c>
      <c r="R389" s="52">
        <v>3</v>
      </c>
      <c r="S389" s="22">
        <f t="shared" si="16"/>
        <v>8750</v>
      </c>
      <c r="T389" s="27">
        <v>3.9006285714285713</v>
      </c>
      <c r="U389" s="123" t="s">
        <v>712</v>
      </c>
      <c r="V389" s="68"/>
      <c r="W389" s="53"/>
      <c r="X389" s="32"/>
      <c r="Y389" s="38"/>
      <c r="Z389" s="30"/>
    </row>
    <row r="390" spans="1:26" ht="15" hidden="1">
      <c r="A390" s="31">
        <v>2020</v>
      </c>
      <c r="B390" s="41">
        <v>44182</v>
      </c>
      <c r="C390" s="61" t="s">
        <v>687</v>
      </c>
      <c r="D390" s="130" t="s">
        <v>713</v>
      </c>
      <c r="E390" s="16" t="s">
        <v>22</v>
      </c>
      <c r="F390" s="60" t="s">
        <v>428</v>
      </c>
      <c r="G390" s="18" t="s">
        <v>24</v>
      </c>
      <c r="H390" s="19">
        <v>461000</v>
      </c>
      <c r="I390" s="108">
        <v>168000</v>
      </c>
      <c r="J390" s="112">
        <v>137500</v>
      </c>
      <c r="K390" s="22">
        <f t="shared" si="3"/>
        <v>561.22448979591832</v>
      </c>
      <c r="L390" s="23">
        <f t="shared" si="15"/>
        <v>1.4583333333333334E-3</v>
      </c>
      <c r="M390" s="109">
        <v>245</v>
      </c>
      <c r="N390" s="23">
        <f t="shared" si="11"/>
        <v>2.0408163265306121E-2</v>
      </c>
      <c r="O390" s="109">
        <v>5</v>
      </c>
      <c r="P390" s="25">
        <f t="shared" si="1"/>
        <v>0.2</v>
      </c>
      <c r="Q390" s="109">
        <v>1</v>
      </c>
      <c r="R390" s="52">
        <v>2</v>
      </c>
      <c r="S390" s="22">
        <f t="shared" si="16"/>
        <v>27500</v>
      </c>
      <c r="T390" s="27">
        <v>-0.52727272727272723</v>
      </c>
      <c r="U390" s="123" t="s">
        <v>714</v>
      </c>
      <c r="V390" s="68"/>
      <c r="W390" s="68"/>
      <c r="X390" s="16"/>
      <c r="Y390" s="38"/>
      <c r="Z390" s="30"/>
    </row>
    <row r="391" spans="1:26" ht="15" hidden="1">
      <c r="A391" s="31">
        <v>2020</v>
      </c>
      <c r="B391" s="41">
        <v>44182</v>
      </c>
      <c r="C391" s="61" t="s">
        <v>687</v>
      </c>
      <c r="D391" s="130" t="s">
        <v>314</v>
      </c>
      <c r="E391" s="16" t="s">
        <v>22</v>
      </c>
      <c r="F391" s="60" t="s">
        <v>72</v>
      </c>
      <c r="G391" s="18" t="s">
        <v>30</v>
      </c>
      <c r="H391" s="19">
        <v>896000</v>
      </c>
      <c r="I391" s="108">
        <v>1158000</v>
      </c>
      <c r="J391" s="112">
        <v>450000</v>
      </c>
      <c r="K391" s="22">
        <f t="shared" si="3"/>
        <v>518.43317972350235</v>
      </c>
      <c r="L391" s="23">
        <f t="shared" si="15"/>
        <v>7.4956822107081177E-4</v>
      </c>
      <c r="M391" s="109">
        <v>868</v>
      </c>
      <c r="N391" s="23">
        <f t="shared" si="11"/>
        <v>5.7603686635944701E-2</v>
      </c>
      <c r="O391" s="109">
        <v>50</v>
      </c>
      <c r="P391" s="25">
        <f t="shared" si="1"/>
        <v>0.06</v>
      </c>
      <c r="Q391" s="109">
        <v>3</v>
      </c>
      <c r="R391" s="52">
        <v>4</v>
      </c>
      <c r="S391" s="22">
        <f t="shared" si="16"/>
        <v>9000</v>
      </c>
      <c r="T391" s="27">
        <v>-0.53185333333333329</v>
      </c>
      <c r="U391" s="123" t="s">
        <v>715</v>
      </c>
      <c r="V391" s="68"/>
      <c r="W391" s="53"/>
      <c r="X391" s="16"/>
      <c r="Y391" s="30"/>
      <c r="Z391" s="30"/>
    </row>
    <row r="392" spans="1:26" ht="15" hidden="1">
      <c r="A392" s="31">
        <v>2020</v>
      </c>
      <c r="B392" s="41">
        <v>44183</v>
      </c>
      <c r="C392" s="61" t="s">
        <v>687</v>
      </c>
      <c r="D392" s="130" t="s">
        <v>716</v>
      </c>
      <c r="E392" s="16" t="s">
        <v>22</v>
      </c>
      <c r="F392" s="60" t="s">
        <v>354</v>
      </c>
      <c r="G392" s="18" t="s">
        <v>24</v>
      </c>
      <c r="H392" s="19">
        <v>227000</v>
      </c>
      <c r="I392" s="108">
        <v>36000</v>
      </c>
      <c r="J392" s="112">
        <v>55000</v>
      </c>
      <c r="K392" s="22">
        <f t="shared" si="3"/>
        <v>486.72566371681415</v>
      </c>
      <c r="L392" s="23">
        <f t="shared" si="15"/>
        <v>3.138888888888889E-3</v>
      </c>
      <c r="M392" s="109">
        <v>113</v>
      </c>
      <c r="N392" s="23">
        <f t="shared" si="11"/>
        <v>8.8495575221238937E-3</v>
      </c>
      <c r="O392" s="109">
        <v>1</v>
      </c>
      <c r="P392" s="25">
        <f t="shared" si="1"/>
        <v>0</v>
      </c>
      <c r="Q392" s="127">
        <v>0</v>
      </c>
      <c r="R392" s="52">
        <v>0</v>
      </c>
      <c r="S392" s="69"/>
      <c r="T392" s="27">
        <v>-1</v>
      </c>
      <c r="U392" s="95" t="s">
        <v>717</v>
      </c>
      <c r="V392" s="68"/>
      <c r="W392" s="68"/>
      <c r="X392" s="68"/>
      <c r="Y392" s="54"/>
      <c r="Z392" s="54"/>
    </row>
    <row r="393" spans="1:26" ht="15" hidden="1">
      <c r="A393" s="31">
        <v>2020</v>
      </c>
      <c r="B393" s="41">
        <v>44183</v>
      </c>
      <c r="C393" s="61" t="s">
        <v>687</v>
      </c>
      <c r="D393" s="130" t="s">
        <v>118</v>
      </c>
      <c r="E393" s="16" t="s">
        <v>22</v>
      </c>
      <c r="F393" s="60" t="s">
        <v>565</v>
      </c>
      <c r="G393" s="18" t="s">
        <v>24</v>
      </c>
      <c r="H393" s="19">
        <v>654000</v>
      </c>
      <c r="I393" s="108">
        <v>122000</v>
      </c>
      <c r="J393" s="112">
        <v>123500</v>
      </c>
      <c r="K393" s="22">
        <f t="shared" si="3"/>
        <v>539.30131004366808</v>
      </c>
      <c r="L393" s="23">
        <f t="shared" si="15"/>
        <v>1.8770491803278689E-3</v>
      </c>
      <c r="M393" s="109">
        <v>229</v>
      </c>
      <c r="N393" s="23">
        <f t="shared" si="11"/>
        <v>5.2401746724890827E-2</v>
      </c>
      <c r="O393" s="109">
        <v>12</v>
      </c>
      <c r="P393" s="25">
        <f t="shared" si="1"/>
        <v>0.25</v>
      </c>
      <c r="Q393" s="109">
        <v>3</v>
      </c>
      <c r="R393" s="52">
        <v>3</v>
      </c>
      <c r="S393" s="22">
        <f t="shared" ref="S393:S394" si="17">J393/O393</f>
        <v>10291.666666666666</v>
      </c>
      <c r="T393" s="27">
        <v>-0.16911740890688259</v>
      </c>
      <c r="U393" s="95" t="s">
        <v>718</v>
      </c>
      <c r="V393" s="68"/>
      <c r="W393" s="53"/>
      <c r="X393" s="16"/>
      <c r="Y393" s="38"/>
      <c r="Z393" s="30"/>
    </row>
    <row r="394" spans="1:26" ht="15" hidden="1">
      <c r="A394" s="31">
        <v>2020</v>
      </c>
      <c r="B394" s="41">
        <v>44183</v>
      </c>
      <c r="C394" s="61" t="s">
        <v>687</v>
      </c>
      <c r="D394" s="130" t="s">
        <v>511</v>
      </c>
      <c r="E394" s="16" t="s">
        <v>22</v>
      </c>
      <c r="F394" s="60" t="s">
        <v>106</v>
      </c>
      <c r="G394" s="18" t="s">
        <v>50</v>
      </c>
      <c r="H394" s="19">
        <v>556000</v>
      </c>
      <c r="I394" s="108">
        <v>340000</v>
      </c>
      <c r="J394" s="112">
        <v>204301</v>
      </c>
      <c r="K394" s="22">
        <f t="shared" si="3"/>
        <v>413.56477732793525</v>
      </c>
      <c r="L394" s="23">
        <f t="shared" si="15"/>
        <v>1.4529411764705883E-3</v>
      </c>
      <c r="M394" s="109">
        <v>494</v>
      </c>
      <c r="N394" s="23">
        <f t="shared" si="11"/>
        <v>4.8582995951417005E-2</v>
      </c>
      <c r="O394" s="109">
        <v>24</v>
      </c>
      <c r="P394" s="25">
        <f t="shared" si="1"/>
        <v>0.125</v>
      </c>
      <c r="Q394" s="109">
        <v>3</v>
      </c>
      <c r="R394" s="52">
        <v>4</v>
      </c>
      <c r="S394" s="22">
        <f t="shared" si="17"/>
        <v>8512.5416666666661</v>
      </c>
      <c r="T394" s="27">
        <v>-1.9578954581720109E-4</v>
      </c>
      <c r="U394" s="95" t="s">
        <v>719</v>
      </c>
      <c r="V394" s="68"/>
      <c r="W394" s="53"/>
      <c r="X394" s="16"/>
      <c r="Y394" s="38"/>
      <c r="Z394" s="30"/>
    </row>
    <row r="395" spans="1:26" ht="15" hidden="1">
      <c r="A395" s="31">
        <v>2020</v>
      </c>
      <c r="B395" s="41">
        <v>44183</v>
      </c>
      <c r="C395" s="61" t="s">
        <v>687</v>
      </c>
      <c r="D395" s="130" t="s">
        <v>720</v>
      </c>
      <c r="E395" s="16" t="s">
        <v>22</v>
      </c>
      <c r="F395" s="60" t="s">
        <v>72</v>
      </c>
      <c r="G395" s="18" t="s">
        <v>30</v>
      </c>
      <c r="H395" s="19">
        <v>76000</v>
      </c>
      <c r="I395" s="108">
        <v>160000</v>
      </c>
      <c r="J395" s="112">
        <v>234000</v>
      </c>
      <c r="K395" s="22">
        <f t="shared" si="3"/>
        <v>2228.5714285714284</v>
      </c>
      <c r="L395" s="23">
        <f t="shared" si="15"/>
        <v>6.5625000000000004E-4</v>
      </c>
      <c r="M395" s="109">
        <v>105</v>
      </c>
      <c r="N395" s="23">
        <f t="shared" si="11"/>
        <v>9.5238095238095247E-3</v>
      </c>
      <c r="O395" s="109">
        <v>1</v>
      </c>
      <c r="P395" s="25">
        <f t="shared" si="1"/>
        <v>0</v>
      </c>
      <c r="Q395" s="127">
        <v>0</v>
      </c>
      <c r="R395" s="52">
        <v>0</v>
      </c>
      <c r="S395" s="69"/>
      <c r="T395" s="27">
        <v>-1</v>
      </c>
      <c r="U395" s="123" t="s">
        <v>721</v>
      </c>
      <c r="V395" s="68"/>
      <c r="W395" s="53"/>
      <c r="X395" s="53"/>
      <c r="Y395" s="54"/>
      <c r="Z395" s="54"/>
    </row>
    <row r="396" spans="1:26" ht="15" hidden="1">
      <c r="A396" s="31">
        <v>2020</v>
      </c>
      <c r="B396" s="41">
        <v>44184</v>
      </c>
      <c r="C396" s="61" t="s">
        <v>687</v>
      </c>
      <c r="D396" s="15" t="s">
        <v>722</v>
      </c>
      <c r="E396" s="16" t="s">
        <v>22</v>
      </c>
      <c r="F396" s="33" t="s">
        <v>723</v>
      </c>
      <c r="G396" s="18" t="s">
        <v>50</v>
      </c>
      <c r="H396" s="19">
        <v>575000</v>
      </c>
      <c r="I396" s="19">
        <v>85000</v>
      </c>
      <c r="J396" s="21">
        <v>29300</v>
      </c>
      <c r="K396" s="22">
        <f t="shared" si="3"/>
        <v>751.28205128205127</v>
      </c>
      <c r="L396" s="23">
        <f t="shared" si="15"/>
        <v>4.5882352941176472E-4</v>
      </c>
      <c r="M396" s="109">
        <v>39</v>
      </c>
      <c r="N396" s="23">
        <f t="shared" si="11"/>
        <v>2.564102564102564E-2</v>
      </c>
      <c r="O396" s="109">
        <v>1</v>
      </c>
      <c r="P396" s="25">
        <f t="shared" si="1"/>
        <v>0</v>
      </c>
      <c r="Q396" s="127">
        <v>0</v>
      </c>
      <c r="R396" s="52">
        <v>0</v>
      </c>
      <c r="S396" s="22">
        <f>J396/O396</f>
        <v>29300</v>
      </c>
      <c r="T396" s="27">
        <v>-1</v>
      </c>
      <c r="U396" s="123" t="s">
        <v>724</v>
      </c>
      <c r="V396" s="68"/>
      <c r="W396" s="53"/>
      <c r="X396" s="53"/>
      <c r="Y396" s="54"/>
      <c r="Z396" s="54"/>
    </row>
    <row r="397" spans="1:26" ht="15" hidden="1">
      <c r="A397" s="31">
        <v>2020</v>
      </c>
      <c r="B397" s="41">
        <v>44184</v>
      </c>
      <c r="C397" s="61" t="s">
        <v>687</v>
      </c>
      <c r="D397" s="15" t="s">
        <v>725</v>
      </c>
      <c r="E397" s="16" t="s">
        <v>22</v>
      </c>
      <c r="F397" s="33" t="s">
        <v>27</v>
      </c>
      <c r="G397" s="18" t="s">
        <v>24</v>
      </c>
      <c r="H397" s="19">
        <v>455000</v>
      </c>
      <c r="I397" s="19">
        <v>102000</v>
      </c>
      <c r="J397" s="21">
        <v>44000</v>
      </c>
      <c r="K397" s="22">
        <f t="shared" si="3"/>
        <v>1419.3548387096773</v>
      </c>
      <c r="L397" s="23">
        <f t="shared" si="15"/>
        <v>3.0392156862745097E-4</v>
      </c>
      <c r="M397" s="109">
        <v>31</v>
      </c>
      <c r="N397" s="23">
        <f t="shared" si="11"/>
        <v>0</v>
      </c>
      <c r="O397" s="117">
        <v>0</v>
      </c>
      <c r="P397" s="25" t="e">
        <f t="shared" si="1"/>
        <v>#DIV/0!</v>
      </c>
      <c r="Q397" s="127">
        <v>0</v>
      </c>
      <c r="R397" s="52">
        <v>0</v>
      </c>
      <c r="S397" s="22"/>
      <c r="T397" s="87"/>
      <c r="U397" s="123" t="s">
        <v>726</v>
      </c>
      <c r="V397" s="68"/>
      <c r="W397" s="53"/>
      <c r="X397" s="53"/>
      <c r="Y397" s="54"/>
      <c r="Z397" s="54"/>
    </row>
    <row r="398" spans="1:26" ht="15" hidden="1">
      <c r="A398" s="31">
        <v>2020</v>
      </c>
      <c r="B398" s="41">
        <v>44184</v>
      </c>
      <c r="C398" s="61" t="s">
        <v>687</v>
      </c>
      <c r="D398" s="130" t="s">
        <v>727</v>
      </c>
      <c r="E398" s="16" t="s">
        <v>22</v>
      </c>
      <c r="F398" s="60" t="s">
        <v>72</v>
      </c>
      <c r="G398" s="18" t="s">
        <v>30</v>
      </c>
      <c r="H398" s="19">
        <v>402000</v>
      </c>
      <c r="I398" s="108">
        <v>64000</v>
      </c>
      <c r="J398" s="112">
        <v>97000</v>
      </c>
      <c r="K398" s="22">
        <f t="shared" si="3"/>
        <v>1328.7671232876712</v>
      </c>
      <c r="L398" s="23">
        <f t="shared" si="15"/>
        <v>1.1406249999999999E-3</v>
      </c>
      <c r="M398" s="109">
        <v>73</v>
      </c>
      <c r="N398" s="23">
        <f t="shared" si="11"/>
        <v>1.3698630136986301E-2</v>
      </c>
      <c r="O398" s="109">
        <v>1</v>
      </c>
      <c r="P398" s="25">
        <f t="shared" si="1"/>
        <v>0</v>
      </c>
      <c r="Q398" s="127">
        <v>0</v>
      </c>
      <c r="R398" s="52">
        <v>0</v>
      </c>
      <c r="S398" s="69"/>
      <c r="T398" s="27">
        <v>-1</v>
      </c>
      <c r="U398" s="95" t="s">
        <v>728</v>
      </c>
      <c r="V398" s="68"/>
      <c r="W398" s="53"/>
      <c r="X398" s="53"/>
      <c r="Y398" s="54"/>
      <c r="Z398" s="54"/>
    </row>
    <row r="399" spans="1:26" ht="15" hidden="1">
      <c r="A399" s="31">
        <v>2020</v>
      </c>
      <c r="B399" s="41">
        <v>44184</v>
      </c>
      <c r="C399" s="61" t="s">
        <v>687</v>
      </c>
      <c r="D399" s="130" t="s">
        <v>321</v>
      </c>
      <c r="E399" s="16" t="s">
        <v>22</v>
      </c>
      <c r="F399" s="60" t="s">
        <v>106</v>
      </c>
      <c r="G399" s="18" t="s">
        <v>50</v>
      </c>
      <c r="H399" s="19">
        <v>807000</v>
      </c>
      <c r="I399" s="108">
        <v>282000</v>
      </c>
      <c r="J399" s="112">
        <v>230850</v>
      </c>
      <c r="K399" s="22">
        <f t="shared" si="3"/>
        <v>454.42913385826773</v>
      </c>
      <c r="L399" s="23">
        <f t="shared" si="15"/>
        <v>1.8014184397163121E-3</v>
      </c>
      <c r="M399" s="109">
        <v>508</v>
      </c>
      <c r="N399" s="23">
        <f t="shared" si="11"/>
        <v>5.3149606299212601E-2</v>
      </c>
      <c r="O399" s="109">
        <v>27</v>
      </c>
      <c r="P399" s="25">
        <f t="shared" si="1"/>
        <v>0</v>
      </c>
      <c r="Q399" s="127">
        <v>0</v>
      </c>
      <c r="R399" s="52">
        <v>0</v>
      </c>
      <c r="S399" s="22">
        <f t="shared" ref="S399:S416" si="18">J399/O399</f>
        <v>8550</v>
      </c>
      <c r="T399" s="27">
        <v>-1</v>
      </c>
      <c r="U399" s="95" t="s">
        <v>729</v>
      </c>
      <c r="V399" s="68"/>
      <c r="W399" s="53"/>
      <c r="X399" s="53"/>
      <c r="Y399" s="54"/>
      <c r="Z399" s="54"/>
    </row>
    <row r="400" spans="1:26" ht="15" hidden="1">
      <c r="A400" s="31">
        <v>2020</v>
      </c>
      <c r="B400" s="41">
        <v>44185</v>
      </c>
      <c r="C400" s="61" t="s">
        <v>687</v>
      </c>
      <c r="D400" s="15" t="s">
        <v>730</v>
      </c>
      <c r="E400" s="16" t="s">
        <v>22</v>
      </c>
      <c r="F400" s="33" t="s">
        <v>106</v>
      </c>
      <c r="G400" s="18" t="s">
        <v>50</v>
      </c>
      <c r="H400" s="19">
        <v>258000</v>
      </c>
      <c r="I400" s="19">
        <v>103000</v>
      </c>
      <c r="J400" s="21">
        <v>65000</v>
      </c>
      <c r="K400" s="22">
        <f t="shared" si="3"/>
        <v>212.41830065359477</v>
      </c>
      <c r="L400" s="23">
        <f t="shared" si="15"/>
        <v>2.9708737864077668E-3</v>
      </c>
      <c r="M400" s="109">
        <v>306</v>
      </c>
      <c r="N400" s="23">
        <f t="shared" si="11"/>
        <v>7.1895424836601302E-2</v>
      </c>
      <c r="O400" s="109">
        <v>22</v>
      </c>
      <c r="P400" s="25">
        <f t="shared" si="1"/>
        <v>0.27272727272727271</v>
      </c>
      <c r="Q400" s="133">
        <v>6</v>
      </c>
      <c r="R400" s="121">
        <v>5</v>
      </c>
      <c r="S400" s="134">
        <f t="shared" si="18"/>
        <v>2954.5454545454545</v>
      </c>
      <c r="T400" s="27">
        <v>4.9511846153846157</v>
      </c>
      <c r="U400" s="123" t="s">
        <v>731</v>
      </c>
      <c r="V400" s="68"/>
      <c r="W400" s="53"/>
      <c r="X400" s="32"/>
      <c r="Y400" s="38"/>
      <c r="Z400" s="30"/>
    </row>
    <row r="401" spans="1:26" ht="15" hidden="1">
      <c r="A401" s="31">
        <v>2020</v>
      </c>
      <c r="B401" s="41">
        <v>44185</v>
      </c>
      <c r="C401" s="61" t="s">
        <v>687</v>
      </c>
      <c r="D401" s="15" t="s">
        <v>732</v>
      </c>
      <c r="E401" s="16" t="s">
        <v>22</v>
      </c>
      <c r="F401" s="33" t="s">
        <v>565</v>
      </c>
      <c r="G401" s="18" t="s">
        <v>24</v>
      </c>
      <c r="H401" s="19">
        <v>611000</v>
      </c>
      <c r="I401" s="19">
        <v>464000</v>
      </c>
      <c r="J401" s="21">
        <v>150000</v>
      </c>
      <c r="K401" s="22">
        <f t="shared" si="3"/>
        <v>1041.6666666666667</v>
      </c>
      <c r="L401" s="23">
        <f t="shared" si="15"/>
        <v>3.1034482758620692E-4</v>
      </c>
      <c r="M401" s="109">
        <v>144</v>
      </c>
      <c r="N401" s="23">
        <f t="shared" si="11"/>
        <v>3.4722222222222224E-2</v>
      </c>
      <c r="O401" s="109">
        <v>5</v>
      </c>
      <c r="P401" s="25">
        <f t="shared" si="1"/>
        <v>0.2</v>
      </c>
      <c r="Q401" s="109">
        <v>1</v>
      </c>
      <c r="R401" s="52">
        <v>2</v>
      </c>
      <c r="S401" s="22">
        <f t="shared" si="18"/>
        <v>30000</v>
      </c>
      <c r="T401" s="27">
        <v>-0.55000000000000004</v>
      </c>
      <c r="U401" s="123" t="s">
        <v>733</v>
      </c>
      <c r="V401" s="68"/>
      <c r="W401" s="53"/>
      <c r="X401" s="16"/>
      <c r="Y401" s="38"/>
      <c r="Z401" s="30"/>
    </row>
    <row r="402" spans="1:26" ht="15" hidden="1">
      <c r="A402" s="31">
        <v>2020</v>
      </c>
      <c r="B402" s="41">
        <v>44186</v>
      </c>
      <c r="C402" s="61" t="s">
        <v>687</v>
      </c>
      <c r="D402" s="130" t="s">
        <v>734</v>
      </c>
      <c r="E402" s="16" t="s">
        <v>22</v>
      </c>
      <c r="F402" s="60" t="s">
        <v>72</v>
      </c>
      <c r="G402" s="18" t="s">
        <v>30</v>
      </c>
      <c r="H402" s="19">
        <v>665000</v>
      </c>
      <c r="I402" s="108">
        <v>253000</v>
      </c>
      <c r="J402" s="112">
        <v>35000</v>
      </c>
      <c r="K402" s="22">
        <f t="shared" si="3"/>
        <v>271.31782945736433</v>
      </c>
      <c r="L402" s="23">
        <f t="shared" si="15"/>
        <v>5.0988142292490116E-4</v>
      </c>
      <c r="M402" s="109">
        <v>129</v>
      </c>
      <c r="N402" s="23">
        <f t="shared" si="11"/>
        <v>0.10852713178294573</v>
      </c>
      <c r="O402" s="109">
        <v>14</v>
      </c>
      <c r="P402" s="25">
        <f t="shared" si="1"/>
        <v>0</v>
      </c>
      <c r="Q402" s="127">
        <v>0</v>
      </c>
      <c r="R402" s="52">
        <v>0</v>
      </c>
      <c r="S402" s="22">
        <f t="shared" si="18"/>
        <v>2500</v>
      </c>
      <c r="T402" s="27">
        <v>-1</v>
      </c>
      <c r="U402" s="95" t="s">
        <v>735</v>
      </c>
      <c r="V402" s="68"/>
      <c r="W402" s="53"/>
      <c r="X402" s="53"/>
      <c r="Y402" s="54"/>
      <c r="Z402" s="54"/>
    </row>
    <row r="403" spans="1:26" ht="15" hidden="1">
      <c r="A403" s="31">
        <v>2020</v>
      </c>
      <c r="B403" s="41">
        <v>44186</v>
      </c>
      <c r="C403" s="61" t="s">
        <v>687</v>
      </c>
      <c r="D403" s="15" t="s">
        <v>736</v>
      </c>
      <c r="E403" s="16" t="s">
        <v>22</v>
      </c>
      <c r="F403" s="33" t="s">
        <v>723</v>
      </c>
      <c r="G403" s="18" t="s">
        <v>50</v>
      </c>
      <c r="H403" s="19">
        <v>134000</v>
      </c>
      <c r="I403" s="19">
        <v>95000</v>
      </c>
      <c r="J403" s="21">
        <v>70000</v>
      </c>
      <c r="K403" s="22">
        <f t="shared" si="3"/>
        <v>1555.5555555555557</v>
      </c>
      <c r="L403" s="23">
        <f t="shared" si="15"/>
        <v>4.7368421052631577E-4</v>
      </c>
      <c r="M403" s="109">
        <v>45</v>
      </c>
      <c r="N403" s="23">
        <f t="shared" si="11"/>
        <v>2.2222222222222223E-2</v>
      </c>
      <c r="O403" s="109">
        <v>1</v>
      </c>
      <c r="P403" s="25">
        <f t="shared" si="1"/>
        <v>0</v>
      </c>
      <c r="Q403" s="127">
        <v>0</v>
      </c>
      <c r="R403" s="52">
        <v>0</v>
      </c>
      <c r="S403" s="22">
        <f t="shared" si="18"/>
        <v>70000</v>
      </c>
      <c r="T403" s="27">
        <v>-1</v>
      </c>
      <c r="U403" s="123" t="s">
        <v>737</v>
      </c>
      <c r="V403" s="68"/>
      <c r="W403" s="53"/>
      <c r="X403" s="53"/>
      <c r="Y403" s="54"/>
      <c r="Z403" s="54"/>
    </row>
    <row r="404" spans="1:26" ht="15" hidden="1">
      <c r="A404" s="31">
        <v>2020</v>
      </c>
      <c r="B404" s="41">
        <v>44187</v>
      </c>
      <c r="C404" s="61" t="s">
        <v>687</v>
      </c>
      <c r="D404" s="15" t="s">
        <v>738</v>
      </c>
      <c r="E404" s="16" t="s">
        <v>22</v>
      </c>
      <c r="F404" s="33" t="s">
        <v>27</v>
      </c>
      <c r="G404" s="18" t="s">
        <v>24</v>
      </c>
      <c r="H404" s="19">
        <v>225000</v>
      </c>
      <c r="I404" s="19">
        <v>139000</v>
      </c>
      <c r="J404" s="21">
        <v>35000</v>
      </c>
      <c r="K404" s="22">
        <f t="shared" si="3"/>
        <v>388.88888888888891</v>
      </c>
      <c r="L404" s="23">
        <f t="shared" si="15"/>
        <v>6.4748201438848921E-4</v>
      </c>
      <c r="M404" s="109">
        <v>90</v>
      </c>
      <c r="N404" s="23">
        <f t="shared" si="11"/>
        <v>4.4444444444444446E-2</v>
      </c>
      <c r="O404" s="109">
        <v>4</v>
      </c>
      <c r="P404" s="25">
        <f t="shared" si="1"/>
        <v>0</v>
      </c>
      <c r="Q404" s="127">
        <v>0</v>
      </c>
      <c r="R404" s="52">
        <v>0</v>
      </c>
      <c r="S404" s="22">
        <f t="shared" si="18"/>
        <v>8750</v>
      </c>
      <c r="T404" s="27">
        <v>-1</v>
      </c>
      <c r="U404" s="123" t="s">
        <v>739</v>
      </c>
      <c r="V404" s="68"/>
      <c r="W404" s="53"/>
      <c r="X404" s="53"/>
      <c r="Y404" s="54"/>
      <c r="Z404" s="54"/>
    </row>
    <row r="405" spans="1:26" ht="15" hidden="1">
      <c r="A405" s="31">
        <v>2020</v>
      </c>
      <c r="B405" s="41">
        <v>44187</v>
      </c>
      <c r="C405" s="61" t="s">
        <v>687</v>
      </c>
      <c r="D405" s="130" t="s">
        <v>740</v>
      </c>
      <c r="E405" s="16" t="s">
        <v>22</v>
      </c>
      <c r="F405" s="60" t="s">
        <v>615</v>
      </c>
      <c r="G405" s="48" t="s">
        <v>128</v>
      </c>
      <c r="H405" s="19">
        <v>137000</v>
      </c>
      <c r="I405" s="108">
        <v>50000</v>
      </c>
      <c r="J405" s="112">
        <v>38500</v>
      </c>
      <c r="K405" s="22">
        <f t="shared" si="3"/>
        <v>263.69863013698631</v>
      </c>
      <c r="L405" s="23">
        <f t="shared" si="15"/>
        <v>2.9199999999999999E-3</v>
      </c>
      <c r="M405" s="109">
        <v>146</v>
      </c>
      <c r="N405" s="23">
        <f t="shared" si="11"/>
        <v>2.7397260273972601E-2</v>
      </c>
      <c r="O405" s="109">
        <v>4</v>
      </c>
      <c r="P405" s="25">
        <f t="shared" si="1"/>
        <v>0.5</v>
      </c>
      <c r="Q405" s="109">
        <v>2</v>
      </c>
      <c r="R405" s="52">
        <v>3</v>
      </c>
      <c r="S405" s="22">
        <f t="shared" si="18"/>
        <v>9625</v>
      </c>
      <c r="T405" s="27">
        <v>2.0763116883116881</v>
      </c>
      <c r="U405" s="135" t="s">
        <v>741</v>
      </c>
      <c r="V405" s="136"/>
      <c r="W405" s="61" t="s">
        <v>687</v>
      </c>
      <c r="X405" s="53"/>
      <c r="Y405" s="54"/>
      <c r="Z405" s="54"/>
    </row>
    <row r="406" spans="1:26" ht="15" hidden="1">
      <c r="A406" s="31">
        <v>2020</v>
      </c>
      <c r="B406" s="41">
        <v>44187</v>
      </c>
      <c r="C406" s="61" t="s">
        <v>687</v>
      </c>
      <c r="D406" s="15" t="s">
        <v>742</v>
      </c>
      <c r="E406" s="16" t="s">
        <v>22</v>
      </c>
      <c r="F406" s="33" t="s">
        <v>72</v>
      </c>
      <c r="G406" s="18" t="s">
        <v>50</v>
      </c>
      <c r="H406" s="19">
        <v>600000</v>
      </c>
      <c r="I406" s="19">
        <v>221000</v>
      </c>
      <c r="J406" s="21">
        <v>106000</v>
      </c>
      <c r="K406" s="22">
        <f t="shared" si="3"/>
        <v>292.81767955801104</v>
      </c>
      <c r="L406" s="23">
        <f t="shared" si="15"/>
        <v>1.6380090497737556E-3</v>
      </c>
      <c r="M406" s="109">
        <v>362</v>
      </c>
      <c r="N406" s="23">
        <f t="shared" si="11"/>
        <v>4.6961325966850827E-2</v>
      </c>
      <c r="O406" s="109">
        <v>17</v>
      </c>
      <c r="P406" s="25">
        <f t="shared" si="1"/>
        <v>5.8823529411764705E-2</v>
      </c>
      <c r="Q406" s="109">
        <v>1</v>
      </c>
      <c r="R406" s="52">
        <v>2</v>
      </c>
      <c r="S406" s="22">
        <f t="shared" si="18"/>
        <v>6235.2941176470586</v>
      </c>
      <c r="T406" s="27">
        <v>-0.29245283018867924</v>
      </c>
      <c r="U406" s="123" t="s">
        <v>743</v>
      </c>
      <c r="V406" s="68"/>
      <c r="W406" s="53"/>
      <c r="X406" s="16"/>
      <c r="Y406" s="38"/>
      <c r="Z406" s="30"/>
    </row>
    <row r="407" spans="1:26" ht="15" hidden="1">
      <c r="A407" s="31">
        <v>2020</v>
      </c>
      <c r="B407" s="41">
        <v>44188</v>
      </c>
      <c r="C407" s="61" t="s">
        <v>687</v>
      </c>
      <c r="D407" s="130" t="s">
        <v>744</v>
      </c>
      <c r="E407" s="16" t="s">
        <v>22</v>
      </c>
      <c r="F407" s="60" t="s">
        <v>75</v>
      </c>
      <c r="G407" s="18" t="s">
        <v>24</v>
      </c>
      <c r="H407" s="19">
        <v>205000</v>
      </c>
      <c r="I407" s="108">
        <v>521000</v>
      </c>
      <c r="J407" s="112">
        <v>160500</v>
      </c>
      <c r="K407" s="22">
        <f t="shared" si="3"/>
        <v>320.35928143712573</v>
      </c>
      <c r="L407" s="23">
        <f t="shared" si="15"/>
        <v>9.6161228406909792E-4</v>
      </c>
      <c r="M407" s="109">
        <v>501</v>
      </c>
      <c r="N407" s="23">
        <f t="shared" si="11"/>
        <v>3.1936127744510975E-2</v>
      </c>
      <c r="O407" s="109">
        <v>16</v>
      </c>
      <c r="P407" s="25">
        <f t="shared" si="1"/>
        <v>0</v>
      </c>
      <c r="Q407" s="127">
        <v>0</v>
      </c>
      <c r="R407" s="52">
        <v>0</v>
      </c>
      <c r="S407" s="22">
        <f t="shared" si="18"/>
        <v>10031.25</v>
      </c>
      <c r="T407" s="27">
        <v>-1</v>
      </c>
      <c r="U407" s="137" t="s">
        <v>745</v>
      </c>
      <c r="V407" s="138"/>
      <c r="W407" s="139"/>
      <c r="X407" s="53"/>
      <c r="Y407" s="54"/>
      <c r="Z407" s="54"/>
    </row>
    <row r="408" spans="1:26" ht="15" hidden="1">
      <c r="A408" s="31">
        <v>2020</v>
      </c>
      <c r="B408" s="41">
        <v>44188</v>
      </c>
      <c r="C408" s="61" t="s">
        <v>687</v>
      </c>
      <c r="D408" s="130" t="s">
        <v>696</v>
      </c>
      <c r="E408" s="16" t="s">
        <v>22</v>
      </c>
      <c r="F408" s="60" t="s">
        <v>179</v>
      </c>
      <c r="G408" s="48" t="s">
        <v>128</v>
      </c>
      <c r="H408" s="19">
        <v>555000</v>
      </c>
      <c r="I408" s="140">
        <v>167909</v>
      </c>
      <c r="J408" s="112">
        <v>176000</v>
      </c>
      <c r="K408" s="22">
        <f t="shared" si="3"/>
        <v>577.04918032786884</v>
      </c>
      <c r="L408" s="23">
        <f t="shared" si="15"/>
        <v>1.8164601063671393E-3</v>
      </c>
      <c r="M408" s="141">
        <v>305</v>
      </c>
      <c r="N408" s="23">
        <f t="shared" si="11"/>
        <v>6.5573770491803279E-3</v>
      </c>
      <c r="O408" s="109">
        <v>2</v>
      </c>
      <c r="P408" s="25">
        <f t="shared" si="1"/>
        <v>1</v>
      </c>
      <c r="Q408" s="109">
        <v>2</v>
      </c>
      <c r="R408" s="52">
        <v>3</v>
      </c>
      <c r="S408" s="22">
        <f t="shared" si="18"/>
        <v>88000</v>
      </c>
      <c r="T408" s="27">
        <v>-0.37375000000000003</v>
      </c>
      <c r="U408" s="137" t="s">
        <v>746</v>
      </c>
      <c r="V408" s="138"/>
      <c r="W408" s="139"/>
      <c r="X408" s="68"/>
      <c r="Y408" s="54"/>
      <c r="Z408" s="54"/>
    </row>
    <row r="409" spans="1:26" ht="15" hidden="1">
      <c r="A409" s="31">
        <v>2020</v>
      </c>
      <c r="B409" s="41">
        <v>44189</v>
      </c>
      <c r="C409" s="61" t="s">
        <v>687</v>
      </c>
      <c r="D409" s="130" t="s">
        <v>747</v>
      </c>
      <c r="E409" s="16" t="s">
        <v>22</v>
      </c>
      <c r="F409" s="60" t="s">
        <v>322</v>
      </c>
      <c r="G409" s="48" t="s">
        <v>128</v>
      </c>
      <c r="H409" s="19">
        <v>25300</v>
      </c>
      <c r="I409" s="108">
        <v>196448</v>
      </c>
      <c r="J409" s="112">
        <v>40000</v>
      </c>
      <c r="K409" s="22">
        <f t="shared" si="3"/>
        <v>197.04433497536945</v>
      </c>
      <c r="L409" s="23">
        <f t="shared" si="15"/>
        <v>1.0333523375142531E-3</v>
      </c>
      <c r="M409" s="109">
        <v>203</v>
      </c>
      <c r="N409" s="23">
        <f t="shared" si="11"/>
        <v>1.4778325123152709E-2</v>
      </c>
      <c r="O409" s="109">
        <v>3</v>
      </c>
      <c r="P409" s="25">
        <f t="shared" si="1"/>
        <v>0</v>
      </c>
      <c r="Q409" s="109">
        <v>0</v>
      </c>
      <c r="R409" s="52">
        <v>0</v>
      </c>
      <c r="S409" s="22">
        <f t="shared" si="18"/>
        <v>13333.333333333334</v>
      </c>
      <c r="T409" s="27">
        <v>-1</v>
      </c>
      <c r="U409" s="137" t="s">
        <v>748</v>
      </c>
      <c r="V409" s="138"/>
      <c r="W409" s="139"/>
      <c r="X409" s="68"/>
      <c r="Y409" s="54"/>
      <c r="Z409" s="54"/>
    </row>
    <row r="410" spans="1:26" ht="29" hidden="1">
      <c r="A410" s="31">
        <v>2020</v>
      </c>
      <c r="B410" s="41">
        <v>44189</v>
      </c>
      <c r="C410" s="61" t="s">
        <v>687</v>
      </c>
      <c r="D410" s="130" t="s">
        <v>705</v>
      </c>
      <c r="E410" s="16" t="s">
        <v>22</v>
      </c>
      <c r="F410" s="60" t="s">
        <v>337</v>
      </c>
      <c r="G410" s="48" t="s">
        <v>128</v>
      </c>
      <c r="H410" s="19">
        <v>380000</v>
      </c>
      <c r="I410" s="108">
        <v>269206</v>
      </c>
      <c r="J410" s="112">
        <v>66000</v>
      </c>
      <c r="K410" s="22">
        <f t="shared" si="3"/>
        <v>262.94820717131472</v>
      </c>
      <c r="L410" s="23">
        <f t="shared" si="15"/>
        <v>9.3237149246302086E-4</v>
      </c>
      <c r="M410" s="109">
        <v>251</v>
      </c>
      <c r="N410" s="23">
        <f t="shared" si="11"/>
        <v>2.3904382470119521E-2</v>
      </c>
      <c r="O410" s="109">
        <v>6</v>
      </c>
      <c r="P410" s="25">
        <f t="shared" si="1"/>
        <v>0</v>
      </c>
      <c r="Q410" s="109">
        <v>0</v>
      </c>
      <c r="R410" s="52">
        <v>0</v>
      </c>
      <c r="S410" s="22">
        <f t="shared" si="18"/>
        <v>11000</v>
      </c>
      <c r="T410" s="27">
        <v>-1</v>
      </c>
      <c r="U410" s="137" t="s">
        <v>749</v>
      </c>
      <c r="V410" s="138"/>
      <c r="W410" s="61"/>
      <c r="X410" s="53"/>
      <c r="Y410" s="54"/>
      <c r="Z410" s="54"/>
    </row>
    <row r="411" spans="1:26" ht="29" hidden="1">
      <c r="A411" s="31">
        <v>2020</v>
      </c>
      <c r="B411" s="41">
        <v>44189</v>
      </c>
      <c r="C411" s="61" t="s">
        <v>687</v>
      </c>
      <c r="D411" s="130" t="s">
        <v>750</v>
      </c>
      <c r="E411" s="16" t="s">
        <v>22</v>
      </c>
      <c r="F411" s="60" t="s">
        <v>751</v>
      </c>
      <c r="G411" s="18" t="s">
        <v>24</v>
      </c>
      <c r="H411" s="19">
        <v>214000</v>
      </c>
      <c r="I411" s="108">
        <v>249512</v>
      </c>
      <c r="J411" s="112">
        <v>114600</v>
      </c>
      <c r="K411" s="22">
        <f>J411/M411</f>
        <v>98.11643835616438</v>
      </c>
      <c r="L411" s="23">
        <f>M411/I411</f>
        <v>4.6811375805572474E-3</v>
      </c>
      <c r="M411" s="109">
        <v>1168</v>
      </c>
      <c r="N411" s="23">
        <f t="shared" si="11"/>
        <v>2.3116438356164382E-2</v>
      </c>
      <c r="O411" s="109">
        <v>27</v>
      </c>
      <c r="P411" s="25">
        <f t="shared" si="1"/>
        <v>0.14814814814814814</v>
      </c>
      <c r="Q411" s="109">
        <v>4</v>
      </c>
      <c r="R411" s="52">
        <v>3</v>
      </c>
      <c r="S411" s="22">
        <f t="shared" si="18"/>
        <v>4244.4444444444443</v>
      </c>
      <c r="T411" s="27">
        <v>0.72041012216404887</v>
      </c>
      <c r="U411" s="137" t="s">
        <v>752</v>
      </c>
      <c r="V411" s="138"/>
      <c r="W411" s="139"/>
      <c r="X411" s="16"/>
      <c r="Y411" s="38"/>
      <c r="Z411" s="30"/>
    </row>
    <row r="412" spans="1:26" ht="15" hidden="1">
      <c r="A412" s="31">
        <v>2020</v>
      </c>
      <c r="B412" s="41">
        <v>44189</v>
      </c>
      <c r="C412" s="61" t="s">
        <v>687</v>
      </c>
      <c r="D412" s="130" t="s">
        <v>753</v>
      </c>
      <c r="E412" s="16" t="s">
        <v>22</v>
      </c>
      <c r="F412" s="60" t="s">
        <v>615</v>
      </c>
      <c r="G412" s="48" t="s">
        <v>128</v>
      </c>
      <c r="H412" s="19">
        <v>454000</v>
      </c>
      <c r="I412" s="108">
        <v>180732</v>
      </c>
      <c r="J412" s="112">
        <v>161500</v>
      </c>
      <c r="K412" s="22">
        <f t="shared" si="3"/>
        <v>614.06844106463882</v>
      </c>
      <c r="L412" s="23">
        <f t="shared" si="15"/>
        <v>1.4551933249230906E-3</v>
      </c>
      <c r="M412" s="109">
        <v>263</v>
      </c>
      <c r="N412" s="23">
        <f t="shared" si="11"/>
        <v>1.1406844106463879E-2</v>
      </c>
      <c r="O412" s="109">
        <v>3</v>
      </c>
      <c r="P412" s="25">
        <f t="shared" si="1"/>
        <v>0.66666666666666663</v>
      </c>
      <c r="Q412" s="109">
        <v>2</v>
      </c>
      <c r="R412" s="52">
        <v>3</v>
      </c>
      <c r="S412" s="22">
        <f t="shared" si="18"/>
        <v>53833.333333333336</v>
      </c>
      <c r="T412" s="27">
        <v>-3.744891640866873E-2</v>
      </c>
      <c r="U412" s="137" t="s">
        <v>754</v>
      </c>
      <c r="V412" s="138"/>
      <c r="W412" s="61"/>
      <c r="X412" s="53"/>
      <c r="Y412" s="54"/>
      <c r="Z412" s="54"/>
    </row>
    <row r="413" spans="1:26" ht="15" hidden="1">
      <c r="A413" s="31">
        <v>2020</v>
      </c>
      <c r="B413" s="41">
        <v>44189</v>
      </c>
      <c r="C413" s="61" t="s">
        <v>687</v>
      </c>
      <c r="D413" s="15" t="s">
        <v>755</v>
      </c>
      <c r="E413" s="16" t="s">
        <v>22</v>
      </c>
      <c r="F413" s="33" t="s">
        <v>565</v>
      </c>
      <c r="G413" s="18" t="s">
        <v>24</v>
      </c>
      <c r="H413" s="19">
        <v>847000</v>
      </c>
      <c r="I413" s="19">
        <v>527000</v>
      </c>
      <c r="J413" s="21">
        <v>190000</v>
      </c>
      <c r="K413" s="22">
        <f t="shared" si="3"/>
        <v>421.28603104212863</v>
      </c>
      <c r="L413" s="23">
        <f t="shared" si="15"/>
        <v>8.5578747628083486E-4</v>
      </c>
      <c r="M413" s="109">
        <v>451</v>
      </c>
      <c r="N413" s="23">
        <f t="shared" si="11"/>
        <v>5.543237250554324E-2</v>
      </c>
      <c r="O413" s="109">
        <v>25</v>
      </c>
      <c r="P413" s="25">
        <f t="shared" si="1"/>
        <v>0</v>
      </c>
      <c r="Q413" s="127">
        <v>0</v>
      </c>
      <c r="R413" s="52">
        <v>0</v>
      </c>
      <c r="S413" s="22">
        <f t="shared" si="18"/>
        <v>7600</v>
      </c>
      <c r="T413" s="27">
        <v>-1</v>
      </c>
      <c r="U413" s="123" t="s">
        <v>756</v>
      </c>
      <c r="V413" s="68"/>
      <c r="W413" s="53"/>
      <c r="X413" s="53"/>
      <c r="Y413" s="54"/>
      <c r="Z413" s="54"/>
    </row>
    <row r="414" spans="1:26" ht="15" hidden="1">
      <c r="A414" s="31">
        <v>2020</v>
      </c>
      <c r="B414" s="41">
        <v>44189</v>
      </c>
      <c r="C414" s="61" t="s">
        <v>687</v>
      </c>
      <c r="D414" s="130" t="s">
        <v>757</v>
      </c>
      <c r="E414" s="16" t="s">
        <v>22</v>
      </c>
      <c r="F414" s="60" t="s">
        <v>758</v>
      </c>
      <c r="G414" s="48" t="s">
        <v>128</v>
      </c>
      <c r="H414" s="19">
        <v>404000</v>
      </c>
      <c r="I414" s="108">
        <v>310000</v>
      </c>
      <c r="J414" s="112">
        <v>230000</v>
      </c>
      <c r="K414" s="22">
        <f t="shared" si="3"/>
        <v>177.6061776061776</v>
      </c>
      <c r="L414" s="23">
        <f t="shared" si="15"/>
        <v>4.1774193548387096E-3</v>
      </c>
      <c r="M414" s="109">
        <v>1295</v>
      </c>
      <c r="N414" s="23">
        <f t="shared" si="11"/>
        <v>1.0810810810810811E-2</v>
      </c>
      <c r="O414" s="109">
        <v>14</v>
      </c>
      <c r="P414" s="25">
        <f t="shared" si="1"/>
        <v>0.21428571428571427</v>
      </c>
      <c r="Q414" s="109">
        <v>3</v>
      </c>
      <c r="R414" s="52">
        <v>4</v>
      </c>
      <c r="S414" s="22">
        <f t="shared" si="18"/>
        <v>16428.571428571428</v>
      </c>
      <c r="T414" s="27">
        <v>-0.12182173913043479</v>
      </c>
      <c r="U414" s="137" t="s">
        <v>759</v>
      </c>
      <c r="V414" s="138"/>
      <c r="W414" s="61"/>
      <c r="X414" s="53"/>
      <c r="Y414" s="54"/>
      <c r="Z414" s="54"/>
    </row>
    <row r="415" spans="1:26" ht="15" hidden="1">
      <c r="A415" s="31">
        <v>2020</v>
      </c>
      <c r="B415" s="41">
        <v>44190</v>
      </c>
      <c r="C415" s="61" t="s">
        <v>687</v>
      </c>
      <c r="D415" s="130" t="s">
        <v>760</v>
      </c>
      <c r="E415" s="16" t="s">
        <v>22</v>
      </c>
      <c r="F415" s="60" t="s">
        <v>447</v>
      </c>
      <c r="G415" s="48" t="s">
        <v>128</v>
      </c>
      <c r="H415" s="19">
        <v>655000</v>
      </c>
      <c r="I415" s="142">
        <v>380285</v>
      </c>
      <c r="J415" s="112">
        <v>110000</v>
      </c>
      <c r="K415" s="22">
        <f t="shared" si="3"/>
        <v>119.04761904761905</v>
      </c>
      <c r="L415" s="23">
        <f t="shared" si="15"/>
        <v>2.429756629895999E-3</v>
      </c>
      <c r="M415" s="133">
        <v>924</v>
      </c>
      <c r="N415" s="23">
        <f t="shared" si="11"/>
        <v>1.1904761904761904E-2</v>
      </c>
      <c r="O415" s="133">
        <v>11</v>
      </c>
      <c r="P415" s="25">
        <f t="shared" si="1"/>
        <v>0</v>
      </c>
      <c r="Q415" s="127">
        <v>0</v>
      </c>
      <c r="R415" s="73">
        <v>0</v>
      </c>
      <c r="S415" s="22">
        <f t="shared" si="18"/>
        <v>10000</v>
      </c>
      <c r="T415" s="27">
        <v>-1</v>
      </c>
      <c r="U415" s="122" t="s">
        <v>761</v>
      </c>
      <c r="V415" s="68"/>
      <c r="W415" s="53"/>
      <c r="X415" s="53"/>
      <c r="Y415" s="54"/>
      <c r="Z415" s="54"/>
    </row>
    <row r="416" spans="1:26" ht="15" hidden="1">
      <c r="A416" s="31">
        <v>2020</v>
      </c>
      <c r="B416" s="41">
        <v>44190</v>
      </c>
      <c r="C416" s="61" t="s">
        <v>687</v>
      </c>
      <c r="D416" s="130" t="s">
        <v>762</v>
      </c>
      <c r="E416" s="16" t="s">
        <v>22</v>
      </c>
      <c r="F416" s="60" t="s">
        <v>337</v>
      </c>
      <c r="G416" s="48" t="s">
        <v>128</v>
      </c>
      <c r="H416" s="19">
        <v>439000</v>
      </c>
      <c r="I416" s="142">
        <v>157846</v>
      </c>
      <c r="J416" s="112">
        <v>137000</v>
      </c>
      <c r="K416" s="22">
        <f t="shared" si="3"/>
        <v>152.22222222222223</v>
      </c>
      <c r="L416" s="23">
        <f t="shared" si="15"/>
        <v>5.7017599432358122E-3</v>
      </c>
      <c r="M416" s="133">
        <v>900</v>
      </c>
      <c r="N416" s="23">
        <f t="shared" si="11"/>
        <v>3.3333333333333335E-3</v>
      </c>
      <c r="O416" s="133">
        <v>3</v>
      </c>
      <c r="P416" s="25">
        <f t="shared" si="1"/>
        <v>0.33333333333333331</v>
      </c>
      <c r="Q416" s="133">
        <v>1</v>
      </c>
      <c r="R416" s="121">
        <v>1</v>
      </c>
      <c r="S416" s="22">
        <f t="shared" si="18"/>
        <v>45666.666666666664</v>
      </c>
      <c r="T416" s="27">
        <v>-0.64963503649635035</v>
      </c>
      <c r="U416" s="122" t="s">
        <v>763</v>
      </c>
      <c r="V416" s="68"/>
      <c r="W416" s="53"/>
      <c r="X416" s="53"/>
      <c r="Y416" s="54"/>
      <c r="Z416" s="54"/>
    </row>
    <row r="417" spans="1:26" ht="15" hidden="1">
      <c r="A417" s="31">
        <v>2020</v>
      </c>
      <c r="B417" s="41">
        <v>44191</v>
      </c>
      <c r="C417" s="61" t="s">
        <v>687</v>
      </c>
      <c r="D417" s="130" t="s">
        <v>764</v>
      </c>
      <c r="E417" s="16" t="s">
        <v>22</v>
      </c>
      <c r="F417" s="60" t="s">
        <v>75</v>
      </c>
      <c r="G417" s="18" t="s">
        <v>24</v>
      </c>
      <c r="H417" s="19">
        <v>2140000</v>
      </c>
      <c r="I417" s="19">
        <v>107000</v>
      </c>
      <c r="J417" s="112">
        <v>60000</v>
      </c>
      <c r="K417" s="22">
        <f t="shared" si="3"/>
        <v>220.58823529411765</v>
      </c>
      <c r="L417" s="23">
        <f t="shared" si="15"/>
        <v>2.542056074766355E-3</v>
      </c>
      <c r="M417" s="109">
        <v>272</v>
      </c>
      <c r="N417" s="23">
        <f t="shared" si="11"/>
        <v>4.0441176470588237E-2</v>
      </c>
      <c r="O417" s="109">
        <v>11</v>
      </c>
      <c r="P417" s="25">
        <f t="shared" si="1"/>
        <v>0</v>
      </c>
      <c r="Q417" s="127">
        <v>0</v>
      </c>
      <c r="R417" s="73">
        <v>0</v>
      </c>
      <c r="S417" s="134"/>
      <c r="T417" s="27">
        <v>-1</v>
      </c>
      <c r="U417" s="122" t="s">
        <v>765</v>
      </c>
      <c r="V417" s="68"/>
      <c r="W417" s="53"/>
      <c r="X417" s="53"/>
      <c r="Y417" s="54"/>
      <c r="Z417" s="54"/>
    </row>
    <row r="418" spans="1:26" ht="15" hidden="1">
      <c r="A418" s="31">
        <v>2020</v>
      </c>
      <c r="B418" s="41">
        <v>44191</v>
      </c>
      <c r="C418" s="61" t="s">
        <v>687</v>
      </c>
      <c r="D418" s="130" t="s">
        <v>331</v>
      </c>
      <c r="E418" s="16" t="s">
        <v>22</v>
      </c>
      <c r="F418" s="60" t="s">
        <v>424</v>
      </c>
      <c r="G418" s="18" t="s">
        <v>54</v>
      </c>
      <c r="H418" s="19">
        <v>2100000</v>
      </c>
      <c r="I418" s="19">
        <v>167000</v>
      </c>
      <c r="J418" s="112">
        <v>95000</v>
      </c>
      <c r="K418" s="22">
        <f t="shared" si="3"/>
        <v>128.90094979647219</v>
      </c>
      <c r="L418" s="23">
        <f t="shared" si="15"/>
        <v>4.4131736526946104E-3</v>
      </c>
      <c r="M418" s="133">
        <v>737</v>
      </c>
      <c r="N418" s="23">
        <f t="shared" si="11"/>
        <v>5.4274084124830396E-2</v>
      </c>
      <c r="O418" s="120">
        <v>40</v>
      </c>
      <c r="P418" s="25">
        <f t="shared" si="1"/>
        <v>0.4</v>
      </c>
      <c r="Q418" s="120">
        <v>16</v>
      </c>
      <c r="R418" s="52">
        <v>7</v>
      </c>
      <c r="S418" s="22">
        <f t="shared" ref="S418:S426" si="19">J418/O418</f>
        <v>2375</v>
      </c>
      <c r="T418" s="27">
        <v>6.4689894736842106</v>
      </c>
      <c r="U418" s="122" t="s">
        <v>766</v>
      </c>
      <c r="V418" s="68"/>
      <c r="W418" s="68"/>
      <c r="X418" s="32"/>
      <c r="Y418" s="38"/>
      <c r="Z418" s="30"/>
    </row>
    <row r="419" spans="1:26" ht="15" hidden="1">
      <c r="A419" s="31">
        <v>2020</v>
      </c>
      <c r="B419" s="41">
        <v>44192</v>
      </c>
      <c r="C419" s="61" t="s">
        <v>687</v>
      </c>
      <c r="D419" s="15" t="s">
        <v>767</v>
      </c>
      <c r="E419" s="16" t="s">
        <v>22</v>
      </c>
      <c r="F419" s="33" t="s">
        <v>106</v>
      </c>
      <c r="G419" s="18" t="s">
        <v>50</v>
      </c>
      <c r="H419" s="19">
        <v>354000</v>
      </c>
      <c r="I419" s="19">
        <v>665000</v>
      </c>
      <c r="J419" s="21">
        <v>281600</v>
      </c>
      <c r="K419" s="22">
        <f t="shared" si="3"/>
        <v>1415.0753768844222</v>
      </c>
      <c r="L419" s="23">
        <f t="shared" si="15"/>
        <v>2.992481203007519E-4</v>
      </c>
      <c r="M419" s="109">
        <v>199</v>
      </c>
      <c r="N419" s="23">
        <f t="shared" si="11"/>
        <v>6.030150753768844E-2</v>
      </c>
      <c r="O419" s="109">
        <v>12</v>
      </c>
      <c r="P419" s="25">
        <f t="shared" si="1"/>
        <v>0</v>
      </c>
      <c r="Q419" s="127">
        <v>0</v>
      </c>
      <c r="R419" s="73">
        <v>0</v>
      </c>
      <c r="S419" s="22">
        <f t="shared" si="19"/>
        <v>23466.666666666668</v>
      </c>
      <c r="T419" s="27">
        <v>-1</v>
      </c>
      <c r="U419" s="123" t="s">
        <v>768</v>
      </c>
      <c r="V419" s="68"/>
      <c r="W419" s="53"/>
      <c r="X419" s="53"/>
      <c r="Y419" s="54"/>
      <c r="Z419" s="54"/>
    </row>
    <row r="420" spans="1:26" ht="15" hidden="1">
      <c r="A420" s="31">
        <v>2020</v>
      </c>
      <c r="B420" s="41">
        <v>44193</v>
      </c>
      <c r="C420" s="61" t="s">
        <v>687</v>
      </c>
      <c r="D420" s="16" t="s">
        <v>279</v>
      </c>
      <c r="E420" s="16" t="s">
        <v>22</v>
      </c>
      <c r="F420" s="33" t="s">
        <v>106</v>
      </c>
      <c r="G420" s="18" t="s">
        <v>50</v>
      </c>
      <c r="H420" s="19">
        <v>673000</v>
      </c>
      <c r="I420" s="19">
        <v>102000</v>
      </c>
      <c r="J420" s="21">
        <v>30000</v>
      </c>
      <c r="K420" s="22">
        <f t="shared" si="3"/>
        <v>283.01886792452831</v>
      </c>
      <c r="L420" s="23">
        <f t="shared" si="15"/>
        <v>1.0392156862745099E-3</v>
      </c>
      <c r="M420" s="109">
        <v>106</v>
      </c>
      <c r="N420" s="23">
        <f t="shared" si="11"/>
        <v>5.6603773584905662E-2</v>
      </c>
      <c r="O420" s="109">
        <v>6</v>
      </c>
      <c r="P420" s="25">
        <f t="shared" si="1"/>
        <v>0.16666666666666666</v>
      </c>
      <c r="Q420" s="109">
        <v>1</v>
      </c>
      <c r="R420" s="52">
        <v>1</v>
      </c>
      <c r="S420" s="22">
        <f t="shared" si="19"/>
        <v>5000</v>
      </c>
      <c r="T420" s="27">
        <v>0.65656666666666663</v>
      </c>
      <c r="U420" s="123" t="s">
        <v>769</v>
      </c>
      <c r="V420" s="68"/>
      <c r="W420" s="53"/>
      <c r="X420" s="16"/>
      <c r="Y420" s="38"/>
      <c r="Z420" s="30"/>
    </row>
    <row r="421" spans="1:26" ht="15" hidden="1">
      <c r="A421" s="31">
        <v>2020</v>
      </c>
      <c r="B421" s="41">
        <v>44193</v>
      </c>
      <c r="C421" s="61" t="s">
        <v>687</v>
      </c>
      <c r="D421" s="15" t="s">
        <v>163</v>
      </c>
      <c r="E421" s="16" t="s">
        <v>22</v>
      </c>
      <c r="F421" s="33" t="s">
        <v>27</v>
      </c>
      <c r="G421" s="18" t="s">
        <v>24</v>
      </c>
      <c r="H421" s="19">
        <v>1180000</v>
      </c>
      <c r="I421" s="19">
        <v>160000</v>
      </c>
      <c r="J421" s="21">
        <v>80000</v>
      </c>
      <c r="K421" s="22">
        <f t="shared" si="3"/>
        <v>33.826638477801268</v>
      </c>
      <c r="L421" s="23">
        <f t="shared" si="15"/>
        <v>1.4781249999999999E-2</v>
      </c>
      <c r="M421" s="109">
        <v>2365</v>
      </c>
      <c r="N421" s="23">
        <f t="shared" si="11"/>
        <v>8.8794926004228336E-2</v>
      </c>
      <c r="O421" s="109">
        <v>210</v>
      </c>
      <c r="P421" s="25">
        <f t="shared" si="1"/>
        <v>3.3333333333333333E-2</v>
      </c>
      <c r="Q421" s="109">
        <v>7</v>
      </c>
      <c r="R421" s="52">
        <v>4</v>
      </c>
      <c r="S421" s="22">
        <f t="shared" si="19"/>
        <v>380.95238095238096</v>
      </c>
      <c r="T421" s="27">
        <v>2.4318374999999999</v>
      </c>
      <c r="U421" s="123" t="s">
        <v>770</v>
      </c>
      <c r="V421" s="68"/>
      <c r="W421" s="53"/>
      <c r="X421" s="16"/>
      <c r="Y421" s="38"/>
      <c r="Z421" s="30"/>
    </row>
    <row r="422" spans="1:26" ht="15" hidden="1">
      <c r="A422" s="31">
        <v>2021</v>
      </c>
      <c r="B422" s="41">
        <v>44195</v>
      </c>
      <c r="C422" s="61" t="s">
        <v>687</v>
      </c>
      <c r="D422" s="16" t="s">
        <v>771</v>
      </c>
      <c r="E422" s="16" t="s">
        <v>22</v>
      </c>
      <c r="F422" s="33" t="s">
        <v>179</v>
      </c>
      <c r="G422" s="48" t="s">
        <v>128</v>
      </c>
      <c r="H422" s="19">
        <v>107000</v>
      </c>
      <c r="I422" s="19">
        <v>79000</v>
      </c>
      <c r="J422" s="21">
        <v>75900</v>
      </c>
      <c r="K422" s="22">
        <f t="shared" si="3"/>
        <v>948.75</v>
      </c>
      <c r="L422" s="23">
        <f t="shared" si="15"/>
        <v>1.0126582278481013E-3</v>
      </c>
      <c r="M422" s="133">
        <v>80</v>
      </c>
      <c r="N422" s="23">
        <f t="shared" si="11"/>
        <v>1.2500000000000001E-2</v>
      </c>
      <c r="O422" s="109">
        <v>1</v>
      </c>
      <c r="P422" s="25">
        <f t="shared" si="1"/>
        <v>0</v>
      </c>
      <c r="Q422" s="109">
        <v>0</v>
      </c>
      <c r="R422" s="121">
        <v>0</v>
      </c>
      <c r="S422" s="22">
        <f t="shared" si="19"/>
        <v>75900</v>
      </c>
      <c r="T422" s="27">
        <v>-1</v>
      </c>
      <c r="U422" s="123" t="s">
        <v>772</v>
      </c>
      <c r="V422" s="53"/>
      <c r="W422" s="53"/>
      <c r="X422" s="53"/>
      <c r="Y422" s="54"/>
      <c r="Z422" s="54"/>
    </row>
    <row r="423" spans="1:26" ht="15" hidden="1">
      <c r="A423" s="31">
        <v>2020</v>
      </c>
      <c r="B423" s="41">
        <v>44197</v>
      </c>
      <c r="C423" s="61" t="s">
        <v>687</v>
      </c>
      <c r="D423" s="15" t="s">
        <v>773</v>
      </c>
      <c r="E423" s="16" t="s">
        <v>22</v>
      </c>
      <c r="F423" s="33" t="s">
        <v>565</v>
      </c>
      <c r="G423" s="18" t="s">
        <v>24</v>
      </c>
      <c r="H423" s="19">
        <v>228000</v>
      </c>
      <c r="I423" s="19">
        <v>36000</v>
      </c>
      <c r="J423" s="21">
        <v>20000</v>
      </c>
      <c r="K423" s="22">
        <f t="shared" si="3"/>
        <v>444.44444444444446</v>
      </c>
      <c r="L423" s="23">
        <f t="shared" si="15"/>
        <v>1.25E-3</v>
      </c>
      <c r="M423" s="109">
        <v>45</v>
      </c>
      <c r="N423" s="23">
        <f t="shared" si="11"/>
        <v>0</v>
      </c>
      <c r="O423" s="114"/>
      <c r="P423" s="25" t="e">
        <f t="shared" si="1"/>
        <v>#DIV/0!</v>
      </c>
      <c r="Q423" s="127">
        <v>0</v>
      </c>
      <c r="R423" s="52">
        <v>0</v>
      </c>
      <c r="S423" s="21" t="e">
        <f t="shared" si="19"/>
        <v>#DIV/0!</v>
      </c>
      <c r="T423" s="27">
        <v>-1</v>
      </c>
      <c r="U423" s="123" t="s">
        <v>774</v>
      </c>
      <c r="V423" s="68"/>
      <c r="W423" s="53"/>
      <c r="X423" s="53"/>
      <c r="Y423" s="54"/>
      <c r="Z423" s="54"/>
    </row>
    <row r="424" spans="1:26" ht="15" hidden="1">
      <c r="A424" s="31">
        <v>2021</v>
      </c>
      <c r="B424" s="41">
        <v>44206</v>
      </c>
      <c r="C424" s="61" t="s">
        <v>21</v>
      </c>
      <c r="D424" s="16" t="s">
        <v>538</v>
      </c>
      <c r="E424" s="16" t="s">
        <v>22</v>
      </c>
      <c r="F424" s="33" t="s">
        <v>72</v>
      </c>
      <c r="G424" s="18" t="s">
        <v>30</v>
      </c>
      <c r="H424" s="19">
        <v>4230000</v>
      </c>
      <c r="I424" s="19">
        <v>1880000</v>
      </c>
      <c r="J424" s="21">
        <v>300000</v>
      </c>
      <c r="K424" s="22">
        <f t="shared" si="3"/>
        <v>473.18611987381706</v>
      </c>
      <c r="L424" s="23">
        <f t="shared" si="15"/>
        <v>3.372340425531915E-4</v>
      </c>
      <c r="M424" s="133">
        <v>634</v>
      </c>
      <c r="N424" s="23">
        <f t="shared" si="11"/>
        <v>2.8391167192429023E-2</v>
      </c>
      <c r="O424" s="109">
        <v>18</v>
      </c>
      <c r="P424" s="25">
        <f t="shared" si="1"/>
        <v>0</v>
      </c>
      <c r="Q424" s="127">
        <v>0</v>
      </c>
      <c r="R424" s="73">
        <v>0</v>
      </c>
      <c r="S424" s="22">
        <f t="shared" si="19"/>
        <v>16666.666666666668</v>
      </c>
      <c r="T424" s="27">
        <v>-1</v>
      </c>
      <c r="U424" s="123" t="s">
        <v>775</v>
      </c>
      <c r="V424" s="68"/>
      <c r="W424" s="53"/>
      <c r="X424" s="53"/>
      <c r="Y424" s="54"/>
      <c r="Z424" s="54"/>
    </row>
    <row r="425" spans="1:26" ht="15" hidden="1">
      <c r="A425" s="31">
        <v>2021</v>
      </c>
      <c r="B425" s="143">
        <v>44209</v>
      </c>
      <c r="C425" s="61" t="s">
        <v>21</v>
      </c>
      <c r="D425" s="15" t="s">
        <v>776</v>
      </c>
      <c r="E425" s="16" t="s">
        <v>22</v>
      </c>
      <c r="F425" s="33" t="s">
        <v>27</v>
      </c>
      <c r="G425" s="18" t="s">
        <v>24</v>
      </c>
      <c r="H425" s="19">
        <v>991000</v>
      </c>
      <c r="I425" s="19">
        <v>148146</v>
      </c>
      <c r="J425" s="21">
        <v>56500</v>
      </c>
      <c r="K425" s="22">
        <f t="shared" si="3"/>
        <v>107.41444866920152</v>
      </c>
      <c r="L425" s="23">
        <f t="shared" si="15"/>
        <v>3.5505514829965034E-3</v>
      </c>
      <c r="M425" s="109">
        <v>526</v>
      </c>
      <c r="N425" s="23">
        <f t="shared" si="11"/>
        <v>8.3650190114068435E-2</v>
      </c>
      <c r="O425" s="109">
        <v>44</v>
      </c>
      <c r="P425" s="25">
        <f t="shared" si="1"/>
        <v>6.8181818181818177E-2</v>
      </c>
      <c r="Q425" s="109">
        <v>3</v>
      </c>
      <c r="R425" s="52">
        <v>4</v>
      </c>
      <c r="S425" s="22">
        <f t="shared" si="19"/>
        <v>1284.090909090909</v>
      </c>
      <c r="T425" s="144">
        <v>2.7110973451327434</v>
      </c>
      <c r="U425" s="122" t="s">
        <v>777</v>
      </c>
      <c r="V425" s="68"/>
      <c r="W425" s="53"/>
      <c r="X425" s="16"/>
      <c r="Y425" s="38"/>
      <c r="Z425" s="38"/>
    </row>
    <row r="426" spans="1:26" ht="15" hidden="1">
      <c r="A426" s="31">
        <v>2021</v>
      </c>
      <c r="B426" s="143">
        <v>44209</v>
      </c>
      <c r="C426" s="61" t="s">
        <v>21</v>
      </c>
      <c r="D426" s="16" t="s">
        <v>778</v>
      </c>
      <c r="E426" s="16" t="s">
        <v>22</v>
      </c>
      <c r="F426" s="33" t="s">
        <v>72</v>
      </c>
      <c r="G426" s="18" t="s">
        <v>30</v>
      </c>
      <c r="H426" s="19">
        <v>5710000</v>
      </c>
      <c r="I426" s="19">
        <v>293000</v>
      </c>
      <c r="J426" s="21">
        <v>132000</v>
      </c>
      <c r="K426" s="22">
        <f t="shared" si="3"/>
        <v>452.05479452054794</v>
      </c>
      <c r="L426" s="23">
        <f t="shared" si="15"/>
        <v>9.965870307167236E-4</v>
      </c>
      <c r="M426" s="133">
        <v>292</v>
      </c>
      <c r="N426" s="23">
        <f t="shared" si="11"/>
        <v>5.8219178082191778E-2</v>
      </c>
      <c r="O426" s="109">
        <v>17</v>
      </c>
      <c r="P426" s="25">
        <f t="shared" si="1"/>
        <v>0.11764705882352941</v>
      </c>
      <c r="Q426" s="109">
        <v>2</v>
      </c>
      <c r="R426" s="121">
        <v>3</v>
      </c>
      <c r="S426" s="22">
        <f t="shared" si="19"/>
        <v>7764.7058823529414</v>
      </c>
      <c r="T426" s="144">
        <v>0.37059090909090908</v>
      </c>
      <c r="U426" s="122" t="s">
        <v>779</v>
      </c>
      <c r="V426" s="68"/>
      <c r="W426" s="53"/>
      <c r="X426" s="53"/>
      <c r="Y426" s="54"/>
      <c r="Z426" s="54"/>
    </row>
    <row r="427" spans="1:26" ht="15" hidden="1">
      <c r="A427" s="31">
        <v>2021</v>
      </c>
      <c r="B427" s="143">
        <v>44210</v>
      </c>
      <c r="C427" s="61" t="s">
        <v>21</v>
      </c>
      <c r="D427" s="16" t="s">
        <v>780</v>
      </c>
      <c r="E427" s="16" t="s">
        <v>22</v>
      </c>
      <c r="F427" s="33" t="s">
        <v>179</v>
      </c>
      <c r="G427" s="48" t="s">
        <v>128</v>
      </c>
      <c r="H427" s="19">
        <v>734000</v>
      </c>
      <c r="I427" s="40">
        <v>546899</v>
      </c>
      <c r="J427" s="21">
        <v>106000</v>
      </c>
      <c r="K427" s="22">
        <f t="shared" si="3"/>
        <v>1358.9743589743589</v>
      </c>
      <c r="L427" s="23">
        <f t="shared" si="15"/>
        <v>1.4262231234652103E-4</v>
      </c>
      <c r="M427" s="127">
        <v>78</v>
      </c>
      <c r="N427" s="23">
        <f t="shared" si="11"/>
        <v>2.564102564102564E-2</v>
      </c>
      <c r="O427" s="127">
        <v>2</v>
      </c>
      <c r="P427" s="25">
        <f t="shared" si="1"/>
        <v>0</v>
      </c>
      <c r="Q427" s="127">
        <v>0</v>
      </c>
      <c r="R427" s="73">
        <v>0</v>
      </c>
      <c r="S427" s="22"/>
      <c r="T427" s="144"/>
      <c r="U427" s="122" t="s">
        <v>781</v>
      </c>
      <c r="V427" s="53"/>
      <c r="W427" s="53"/>
      <c r="X427" s="53"/>
      <c r="Y427" s="54"/>
      <c r="Z427" s="54"/>
    </row>
    <row r="428" spans="1:26" ht="15" hidden="1">
      <c r="A428" s="31">
        <v>2021</v>
      </c>
      <c r="B428" s="41">
        <v>44210</v>
      </c>
      <c r="C428" s="61" t="s">
        <v>21</v>
      </c>
      <c r="D428" s="15" t="s">
        <v>782</v>
      </c>
      <c r="E428" s="33" t="s">
        <v>22</v>
      </c>
      <c r="F428" s="33" t="s">
        <v>106</v>
      </c>
      <c r="G428" s="48" t="s">
        <v>783</v>
      </c>
      <c r="H428" s="19">
        <v>101000</v>
      </c>
      <c r="I428" s="19">
        <v>82380</v>
      </c>
      <c r="J428" s="21">
        <v>198000</v>
      </c>
      <c r="K428" s="22">
        <f t="shared" si="3"/>
        <v>1285.7142857142858</v>
      </c>
      <c r="L428" s="23">
        <f t="shared" si="15"/>
        <v>1.8693857732459335E-3</v>
      </c>
      <c r="M428" s="109">
        <v>154</v>
      </c>
      <c r="N428" s="23">
        <f t="shared" si="11"/>
        <v>4.5454545454545456E-2</v>
      </c>
      <c r="O428" s="109">
        <v>7</v>
      </c>
      <c r="P428" s="25">
        <f t="shared" si="1"/>
        <v>0</v>
      </c>
      <c r="Q428" s="127">
        <v>0</v>
      </c>
      <c r="R428" s="52">
        <v>0</v>
      </c>
      <c r="S428" s="22"/>
      <c r="T428" s="144"/>
      <c r="U428" s="123" t="s">
        <v>784</v>
      </c>
      <c r="V428" s="68"/>
      <c r="W428" s="53"/>
      <c r="X428" s="53"/>
      <c r="Y428" s="54"/>
      <c r="Z428" s="54"/>
    </row>
    <row r="429" spans="1:26" ht="15" hidden="1">
      <c r="A429" s="31">
        <v>2021</v>
      </c>
      <c r="B429" s="143">
        <v>44213</v>
      </c>
      <c r="C429" s="61" t="s">
        <v>21</v>
      </c>
      <c r="D429" s="145" t="s">
        <v>785</v>
      </c>
      <c r="E429" s="16" t="s">
        <v>22</v>
      </c>
      <c r="F429" s="33" t="s">
        <v>428</v>
      </c>
      <c r="G429" s="18" t="s">
        <v>24</v>
      </c>
      <c r="H429" s="19">
        <v>140000</v>
      </c>
      <c r="I429" s="19">
        <v>54031</v>
      </c>
      <c r="J429" s="146">
        <v>30000</v>
      </c>
      <c r="K429" s="22">
        <f t="shared" si="3"/>
        <v>294.11764705882354</v>
      </c>
      <c r="L429" s="23">
        <f t="shared" si="15"/>
        <v>1.8878051488960042E-3</v>
      </c>
      <c r="M429" s="120">
        <v>102</v>
      </c>
      <c r="N429" s="23">
        <f t="shared" si="11"/>
        <v>9.8039215686274508E-3</v>
      </c>
      <c r="O429" s="109">
        <v>1</v>
      </c>
      <c r="P429" s="25">
        <f t="shared" si="1"/>
        <v>0</v>
      </c>
      <c r="Q429" s="109">
        <v>0</v>
      </c>
      <c r="R429" s="52">
        <v>0</v>
      </c>
      <c r="S429" s="22">
        <f t="shared" ref="S429:S434" si="20">J429/O429</f>
        <v>30000</v>
      </c>
      <c r="T429" s="27">
        <v>-1</v>
      </c>
      <c r="U429" s="137" t="s">
        <v>786</v>
      </c>
      <c r="V429" s="53"/>
      <c r="W429" s="53"/>
      <c r="X429" s="53"/>
      <c r="Y429" s="54"/>
      <c r="Z429" s="54"/>
    </row>
    <row r="430" spans="1:26" ht="15" hidden="1">
      <c r="A430" s="31">
        <v>2021</v>
      </c>
      <c r="B430" s="143">
        <v>44213</v>
      </c>
      <c r="C430" s="61" t="s">
        <v>21</v>
      </c>
      <c r="D430" s="145" t="s">
        <v>699</v>
      </c>
      <c r="E430" s="16" t="s">
        <v>22</v>
      </c>
      <c r="F430" s="33" t="s">
        <v>613</v>
      </c>
      <c r="G430" s="18" t="s">
        <v>24</v>
      </c>
      <c r="H430" s="19">
        <v>2212000</v>
      </c>
      <c r="I430" s="19">
        <v>226000</v>
      </c>
      <c r="J430" s="146">
        <v>86000</v>
      </c>
      <c r="K430" s="22">
        <f t="shared" si="3"/>
        <v>79.262672811059915</v>
      </c>
      <c r="L430" s="23">
        <f t="shared" si="15"/>
        <v>4.8008849557522127E-3</v>
      </c>
      <c r="M430" s="120">
        <v>1085</v>
      </c>
      <c r="N430" s="23">
        <f t="shared" si="11"/>
        <v>3.5944700460829496E-2</v>
      </c>
      <c r="O430" s="109">
        <v>39</v>
      </c>
      <c r="P430" s="25">
        <f t="shared" si="1"/>
        <v>0.33333333333333331</v>
      </c>
      <c r="Q430" s="109">
        <v>13</v>
      </c>
      <c r="R430" s="52">
        <v>7</v>
      </c>
      <c r="S430" s="22">
        <f t="shared" si="20"/>
        <v>2205.1282051282051</v>
      </c>
      <c r="T430" s="27">
        <v>8.6402674418604644</v>
      </c>
      <c r="U430" s="122" t="s">
        <v>787</v>
      </c>
      <c r="V430" s="53"/>
      <c r="W430" s="53"/>
      <c r="X430" s="53"/>
      <c r="Y430" s="54"/>
      <c r="Z430" s="54"/>
    </row>
    <row r="431" spans="1:26" ht="15" hidden="1">
      <c r="A431" s="31">
        <v>2021</v>
      </c>
      <c r="B431" s="143">
        <v>44213</v>
      </c>
      <c r="C431" s="61" t="s">
        <v>21</v>
      </c>
      <c r="D431" s="147" t="s">
        <v>314</v>
      </c>
      <c r="E431" s="16" t="s">
        <v>22</v>
      </c>
      <c r="F431" s="33" t="s">
        <v>788</v>
      </c>
      <c r="G431" s="18" t="s">
        <v>50</v>
      </c>
      <c r="H431" s="19">
        <v>219000</v>
      </c>
      <c r="I431" s="19">
        <v>233000</v>
      </c>
      <c r="J431" s="21">
        <v>100000</v>
      </c>
      <c r="K431" s="22">
        <f t="shared" si="3"/>
        <v>287.35632183908046</v>
      </c>
      <c r="L431" s="23">
        <f t="shared" si="15"/>
        <v>1.4935622317596567E-3</v>
      </c>
      <c r="M431" s="133">
        <v>348</v>
      </c>
      <c r="N431" s="23">
        <f t="shared" si="11"/>
        <v>0.10344827586206896</v>
      </c>
      <c r="O431" s="109">
        <v>36</v>
      </c>
      <c r="P431" s="25">
        <f t="shared" si="1"/>
        <v>8.3333333333333329E-2</v>
      </c>
      <c r="Q431" s="109">
        <v>3</v>
      </c>
      <c r="R431" s="121">
        <v>4</v>
      </c>
      <c r="S431" s="22">
        <f t="shared" si="20"/>
        <v>2777.7777777777778</v>
      </c>
      <c r="T431" s="144">
        <v>1.31599</v>
      </c>
      <c r="U431" s="123" t="s">
        <v>789</v>
      </c>
      <c r="V431" s="68"/>
      <c r="W431" s="53"/>
      <c r="X431" s="53"/>
      <c r="Y431" s="54"/>
      <c r="Z431" s="54"/>
    </row>
    <row r="432" spans="1:26" ht="15" hidden="1">
      <c r="A432" s="31">
        <v>2021</v>
      </c>
      <c r="B432" s="143">
        <v>44213</v>
      </c>
      <c r="C432" s="61" t="s">
        <v>21</v>
      </c>
      <c r="D432" s="148" t="s">
        <v>790</v>
      </c>
      <c r="E432" s="16" t="s">
        <v>22</v>
      </c>
      <c r="F432" s="33" t="s">
        <v>75</v>
      </c>
      <c r="G432" s="18" t="s">
        <v>24</v>
      </c>
      <c r="H432" s="19">
        <v>541000</v>
      </c>
      <c r="I432" s="19">
        <v>402024</v>
      </c>
      <c r="J432" s="146">
        <v>160000</v>
      </c>
      <c r="K432" s="22">
        <f t="shared" si="3"/>
        <v>448.17927170868347</v>
      </c>
      <c r="L432" s="23">
        <f t="shared" si="15"/>
        <v>8.8800668616798994E-4</v>
      </c>
      <c r="M432" s="120">
        <v>357</v>
      </c>
      <c r="N432" s="23">
        <f t="shared" si="11"/>
        <v>2.2408963585434174E-2</v>
      </c>
      <c r="O432" s="109">
        <v>8</v>
      </c>
      <c r="P432" s="25">
        <f t="shared" si="1"/>
        <v>0.125</v>
      </c>
      <c r="Q432" s="109">
        <v>1</v>
      </c>
      <c r="R432" s="52">
        <v>1</v>
      </c>
      <c r="S432" s="22">
        <f t="shared" si="20"/>
        <v>20000</v>
      </c>
      <c r="T432" s="27">
        <v>-0.74662499999999998</v>
      </c>
      <c r="U432" s="122" t="s">
        <v>791</v>
      </c>
      <c r="V432" s="53"/>
      <c r="W432" s="53"/>
      <c r="X432" s="53"/>
      <c r="Y432" s="54"/>
      <c r="Z432" s="54"/>
    </row>
    <row r="433" spans="1:26" ht="15" hidden="1">
      <c r="A433" s="31">
        <v>2021</v>
      </c>
      <c r="B433" s="143">
        <v>44213</v>
      </c>
      <c r="C433" s="61" t="s">
        <v>21</v>
      </c>
      <c r="D433" s="145" t="s">
        <v>792</v>
      </c>
      <c r="E433" s="16" t="s">
        <v>22</v>
      </c>
      <c r="F433" s="33" t="s">
        <v>565</v>
      </c>
      <c r="G433" s="18" t="s">
        <v>24</v>
      </c>
      <c r="H433" s="19">
        <v>1200000</v>
      </c>
      <c r="I433" s="19">
        <v>965889</v>
      </c>
      <c r="J433" s="146">
        <v>290000</v>
      </c>
      <c r="K433" s="22">
        <f t="shared" si="3"/>
        <v>669.74595842956126</v>
      </c>
      <c r="L433" s="23">
        <f t="shared" si="15"/>
        <v>4.4829167740806657E-4</v>
      </c>
      <c r="M433" s="120">
        <v>433</v>
      </c>
      <c r="N433" s="23">
        <f t="shared" si="11"/>
        <v>3.4642032332563508E-2</v>
      </c>
      <c r="O433" s="109">
        <v>15</v>
      </c>
      <c r="P433" s="25">
        <f t="shared" si="1"/>
        <v>6.6666666666666666E-2</v>
      </c>
      <c r="Q433" s="109">
        <v>1</v>
      </c>
      <c r="R433" s="52">
        <v>2</v>
      </c>
      <c r="S433" s="22">
        <f t="shared" si="20"/>
        <v>19333.333333333332</v>
      </c>
      <c r="T433" s="27">
        <v>-0.74137931034482762</v>
      </c>
      <c r="U433" s="122" t="s">
        <v>793</v>
      </c>
      <c r="V433" s="68"/>
      <c r="W433" s="53"/>
      <c r="X433" s="53"/>
      <c r="Y433" s="54"/>
      <c r="Z433" s="54"/>
    </row>
    <row r="434" spans="1:26" ht="15" hidden="1">
      <c r="A434" s="31">
        <v>2021</v>
      </c>
      <c r="B434" s="143">
        <v>44213</v>
      </c>
      <c r="C434" s="61" t="s">
        <v>21</v>
      </c>
      <c r="D434" s="145" t="s">
        <v>794</v>
      </c>
      <c r="E434" s="16" t="s">
        <v>22</v>
      </c>
      <c r="F434" s="33" t="s">
        <v>565</v>
      </c>
      <c r="G434" s="18" t="s">
        <v>24</v>
      </c>
      <c r="H434" s="19">
        <v>1840000</v>
      </c>
      <c r="I434" s="19">
        <v>748170</v>
      </c>
      <c r="J434" s="146">
        <v>570000</v>
      </c>
      <c r="K434" s="22">
        <f t="shared" si="3"/>
        <v>239.29471032745593</v>
      </c>
      <c r="L434" s="23">
        <f t="shared" si="15"/>
        <v>3.1837683948835157E-3</v>
      </c>
      <c r="M434" s="109">
        <v>2382</v>
      </c>
      <c r="N434" s="23">
        <f t="shared" si="11"/>
        <v>5.4156171284634763E-2</v>
      </c>
      <c r="O434" s="109">
        <v>129</v>
      </c>
      <c r="P434" s="25">
        <f t="shared" si="1"/>
        <v>9.3023255813953487E-2</v>
      </c>
      <c r="Q434" s="109">
        <v>12</v>
      </c>
      <c r="R434" s="52">
        <v>7</v>
      </c>
      <c r="S434" s="22">
        <f t="shared" si="20"/>
        <v>4418.604651162791</v>
      </c>
      <c r="T434" s="144">
        <v>0.53867543859649125</v>
      </c>
      <c r="U434" s="122" t="s">
        <v>795</v>
      </c>
      <c r="V434" s="53"/>
      <c r="W434" s="53"/>
      <c r="X434" s="53"/>
      <c r="Y434" s="54"/>
      <c r="Z434" s="54"/>
    </row>
    <row r="435" spans="1:26" ht="15" hidden="1">
      <c r="A435" s="31">
        <v>2021</v>
      </c>
      <c r="B435" s="41">
        <v>44216</v>
      </c>
      <c r="C435" s="61" t="s">
        <v>21</v>
      </c>
      <c r="D435" s="15" t="s">
        <v>796</v>
      </c>
      <c r="E435" s="33" t="s">
        <v>22</v>
      </c>
      <c r="F435" s="33" t="s">
        <v>106</v>
      </c>
      <c r="G435" s="48" t="s">
        <v>783</v>
      </c>
      <c r="H435" s="19">
        <v>30300</v>
      </c>
      <c r="I435" s="19">
        <v>26850</v>
      </c>
      <c r="J435" s="21">
        <v>6000</v>
      </c>
      <c r="K435" s="22">
        <f t="shared" si="3"/>
        <v>60</v>
      </c>
      <c r="L435" s="23">
        <f t="shared" si="15"/>
        <v>3.7243947858472998E-3</v>
      </c>
      <c r="M435" s="109">
        <v>100</v>
      </c>
      <c r="N435" s="23">
        <f t="shared" si="11"/>
        <v>7.0000000000000007E-2</v>
      </c>
      <c r="O435" s="127">
        <v>7</v>
      </c>
      <c r="P435" s="25">
        <f t="shared" si="1"/>
        <v>0</v>
      </c>
      <c r="Q435" s="127">
        <v>0</v>
      </c>
      <c r="R435" s="52">
        <v>0</v>
      </c>
      <c r="S435" s="22"/>
      <c r="T435" s="144"/>
      <c r="U435" s="123" t="s">
        <v>797</v>
      </c>
      <c r="V435" s="68"/>
      <c r="W435" s="53"/>
      <c r="X435" s="53"/>
      <c r="Y435" s="54"/>
      <c r="Z435" s="54"/>
    </row>
    <row r="436" spans="1:26" ht="15" hidden="1">
      <c r="A436" s="31">
        <v>2021</v>
      </c>
      <c r="B436" s="143">
        <v>44216</v>
      </c>
      <c r="C436" s="61" t="s">
        <v>21</v>
      </c>
      <c r="D436" s="149" t="s">
        <v>798</v>
      </c>
      <c r="E436" s="33" t="s">
        <v>22</v>
      </c>
      <c r="F436" s="33" t="s">
        <v>27</v>
      </c>
      <c r="G436" s="48" t="s">
        <v>799</v>
      </c>
      <c r="H436" s="19">
        <v>460000</v>
      </c>
      <c r="I436" s="19">
        <v>61029</v>
      </c>
      <c r="J436" s="146">
        <v>36000</v>
      </c>
      <c r="K436" s="22">
        <f t="shared" si="3"/>
        <v>180.90452261306532</v>
      </c>
      <c r="L436" s="23">
        <f t="shared" si="15"/>
        <v>3.2607448917727636E-3</v>
      </c>
      <c r="M436" s="120">
        <v>199</v>
      </c>
      <c r="N436" s="23">
        <f t="shared" si="11"/>
        <v>4.5226130653266333E-2</v>
      </c>
      <c r="O436" s="109">
        <v>9</v>
      </c>
      <c r="P436" s="25">
        <f t="shared" si="1"/>
        <v>0.1111111111111111</v>
      </c>
      <c r="Q436" s="109">
        <v>1</v>
      </c>
      <c r="R436" s="52">
        <v>2</v>
      </c>
      <c r="S436" s="22">
        <f t="shared" ref="S436:S443" si="21">J436/O436</f>
        <v>4000</v>
      </c>
      <c r="T436" s="27">
        <v>1.0833333333333333</v>
      </c>
      <c r="U436" s="122" t="s">
        <v>800</v>
      </c>
      <c r="V436" s="53"/>
      <c r="W436" s="53"/>
      <c r="X436" s="53"/>
      <c r="Y436" s="54"/>
      <c r="Z436" s="54"/>
    </row>
    <row r="437" spans="1:26" ht="15" hidden="1">
      <c r="A437" s="31">
        <v>2021</v>
      </c>
      <c r="B437" s="143">
        <v>44217</v>
      </c>
      <c r="C437" s="61" t="s">
        <v>21</v>
      </c>
      <c r="D437" s="149" t="s">
        <v>801</v>
      </c>
      <c r="E437" s="33" t="s">
        <v>22</v>
      </c>
      <c r="F437" s="33" t="s">
        <v>802</v>
      </c>
      <c r="G437" s="48" t="s">
        <v>799</v>
      </c>
      <c r="H437" s="19">
        <v>247000</v>
      </c>
      <c r="I437" s="19">
        <v>31761</v>
      </c>
      <c r="J437" s="146">
        <v>42000</v>
      </c>
      <c r="K437" s="22">
        <f t="shared" si="3"/>
        <v>1200</v>
      </c>
      <c r="L437" s="23">
        <f t="shared" si="15"/>
        <v>1.1019804162337458E-3</v>
      </c>
      <c r="M437" s="120">
        <v>35</v>
      </c>
      <c r="N437" s="23">
        <f t="shared" si="11"/>
        <v>0</v>
      </c>
      <c r="O437" s="109">
        <v>0</v>
      </c>
      <c r="P437" s="25" t="e">
        <f t="shared" si="1"/>
        <v>#DIV/0!</v>
      </c>
      <c r="Q437" s="109">
        <v>0</v>
      </c>
      <c r="R437" s="52">
        <v>0</v>
      </c>
      <c r="S437" s="21" t="e">
        <f t="shared" si="21"/>
        <v>#DIV/0!</v>
      </c>
      <c r="T437" s="27">
        <v>-1</v>
      </c>
      <c r="U437" s="122" t="s">
        <v>803</v>
      </c>
      <c r="V437" s="53"/>
      <c r="W437" s="53"/>
      <c r="X437" s="53"/>
      <c r="Y437" s="54"/>
      <c r="Z437" s="54"/>
    </row>
    <row r="438" spans="1:26" ht="15" hidden="1">
      <c r="A438" s="31">
        <v>2021</v>
      </c>
      <c r="B438" s="143">
        <v>44217</v>
      </c>
      <c r="C438" s="61" t="s">
        <v>21</v>
      </c>
      <c r="D438" s="149" t="s">
        <v>730</v>
      </c>
      <c r="E438" s="33" t="s">
        <v>22</v>
      </c>
      <c r="F438" s="33" t="s">
        <v>90</v>
      </c>
      <c r="G438" s="48" t="s">
        <v>24</v>
      </c>
      <c r="H438" s="19">
        <v>259000</v>
      </c>
      <c r="I438" s="19">
        <v>61113</v>
      </c>
      <c r="J438" s="21">
        <v>65000</v>
      </c>
      <c r="K438" s="22">
        <f t="shared" si="3"/>
        <v>317.07317073170731</v>
      </c>
      <c r="L438" s="23">
        <f t="shared" si="15"/>
        <v>3.3544417717997809E-3</v>
      </c>
      <c r="M438" s="120">
        <v>205</v>
      </c>
      <c r="N438" s="23">
        <f t="shared" si="11"/>
        <v>2.9268292682926831E-2</v>
      </c>
      <c r="O438" s="120">
        <v>6</v>
      </c>
      <c r="P438" s="25">
        <f t="shared" si="1"/>
        <v>0.33333333333333331</v>
      </c>
      <c r="Q438" s="109">
        <v>2</v>
      </c>
      <c r="R438" s="52">
        <v>3</v>
      </c>
      <c r="S438" s="22">
        <f t="shared" si="21"/>
        <v>10833.333333333334</v>
      </c>
      <c r="T438" s="27">
        <v>1.0753846153846154</v>
      </c>
      <c r="U438" s="122" t="s">
        <v>804</v>
      </c>
      <c r="V438" s="68"/>
      <c r="W438" s="53"/>
      <c r="X438" s="53"/>
      <c r="Y438" s="54"/>
      <c r="Z438" s="54"/>
    </row>
    <row r="439" spans="1:26" ht="15" hidden="1">
      <c r="A439" s="31">
        <v>2021</v>
      </c>
      <c r="B439" s="143">
        <v>44217</v>
      </c>
      <c r="C439" s="61" t="s">
        <v>21</v>
      </c>
      <c r="D439" s="150" t="s">
        <v>805</v>
      </c>
      <c r="E439" s="33" t="s">
        <v>22</v>
      </c>
      <c r="F439" s="33" t="s">
        <v>565</v>
      </c>
      <c r="G439" s="48" t="s">
        <v>799</v>
      </c>
      <c r="H439" s="19">
        <v>231000</v>
      </c>
      <c r="I439" s="19">
        <v>452982</v>
      </c>
      <c r="J439" s="146">
        <v>104500</v>
      </c>
      <c r="K439" s="22">
        <f t="shared" si="3"/>
        <v>371.88612099644126</v>
      </c>
      <c r="L439" s="23">
        <f t="shared" si="15"/>
        <v>6.2033369979381083E-4</v>
      </c>
      <c r="M439" s="120">
        <v>281</v>
      </c>
      <c r="N439" s="23">
        <f t="shared" si="11"/>
        <v>2.8469750889679714E-2</v>
      </c>
      <c r="O439" s="109">
        <v>8</v>
      </c>
      <c r="P439" s="25">
        <f t="shared" si="1"/>
        <v>0.125</v>
      </c>
      <c r="Q439" s="109">
        <v>1</v>
      </c>
      <c r="R439" s="52">
        <v>2</v>
      </c>
      <c r="S439" s="22">
        <f t="shared" si="21"/>
        <v>13062.5</v>
      </c>
      <c r="T439" s="27">
        <v>-0.13875598086124402</v>
      </c>
      <c r="U439" s="122" t="s">
        <v>806</v>
      </c>
      <c r="V439" s="68"/>
      <c r="W439" s="53"/>
      <c r="X439" s="53"/>
      <c r="Y439" s="54"/>
      <c r="Z439" s="54"/>
    </row>
    <row r="440" spans="1:26" ht="15" hidden="1">
      <c r="A440" s="31">
        <v>2021</v>
      </c>
      <c r="B440" s="143">
        <v>44217</v>
      </c>
      <c r="C440" s="61" t="s">
        <v>21</v>
      </c>
      <c r="D440" s="149" t="s">
        <v>807</v>
      </c>
      <c r="E440" s="33" t="s">
        <v>22</v>
      </c>
      <c r="F440" s="33" t="s">
        <v>613</v>
      </c>
      <c r="G440" s="48" t="s">
        <v>799</v>
      </c>
      <c r="H440" s="19">
        <v>933000</v>
      </c>
      <c r="I440" s="19">
        <v>362320</v>
      </c>
      <c r="J440" s="146">
        <v>200000</v>
      </c>
      <c r="K440" s="22">
        <f t="shared" si="3"/>
        <v>305.3435114503817</v>
      </c>
      <c r="L440" s="23">
        <f t="shared" si="15"/>
        <v>1.8077942150585117E-3</v>
      </c>
      <c r="M440" s="120">
        <v>655</v>
      </c>
      <c r="N440" s="23">
        <f t="shared" si="11"/>
        <v>3.2061068702290078E-2</v>
      </c>
      <c r="O440" s="109">
        <v>21</v>
      </c>
      <c r="P440" s="25">
        <f t="shared" si="1"/>
        <v>0.33333333333333331</v>
      </c>
      <c r="Q440" s="109">
        <v>7</v>
      </c>
      <c r="R440" s="52">
        <v>6</v>
      </c>
      <c r="S440" s="22">
        <f t="shared" si="21"/>
        <v>9523.8095238095229</v>
      </c>
      <c r="T440" s="27">
        <v>1.2249099999999999</v>
      </c>
      <c r="U440" s="122" t="s">
        <v>808</v>
      </c>
      <c r="V440" s="68"/>
      <c r="W440" s="53"/>
      <c r="X440" s="53"/>
      <c r="Y440" s="54"/>
      <c r="Z440" s="54"/>
    </row>
    <row r="441" spans="1:26" ht="15" hidden="1">
      <c r="A441" s="31">
        <v>2021</v>
      </c>
      <c r="B441" s="143">
        <v>44218</v>
      </c>
      <c r="C441" s="61" t="s">
        <v>21</v>
      </c>
      <c r="D441" s="53" t="s">
        <v>549</v>
      </c>
      <c r="E441" s="33" t="s">
        <v>22</v>
      </c>
      <c r="F441" s="33" t="s">
        <v>809</v>
      </c>
      <c r="G441" s="48" t="s">
        <v>810</v>
      </c>
      <c r="H441" s="60">
        <v>540000</v>
      </c>
      <c r="I441" s="19">
        <v>207000</v>
      </c>
      <c r="J441" s="146">
        <v>30000</v>
      </c>
      <c r="K441" s="22">
        <f t="shared" si="3"/>
        <v>134.52914798206277</v>
      </c>
      <c r="L441" s="23">
        <f t="shared" si="15"/>
        <v>1.0772946859903382E-3</v>
      </c>
      <c r="M441" s="133">
        <v>223</v>
      </c>
      <c r="N441" s="23">
        <f t="shared" si="11"/>
        <v>7.1748878923766815E-2</v>
      </c>
      <c r="O441" s="133">
        <v>16</v>
      </c>
      <c r="P441" s="25">
        <f t="shared" si="1"/>
        <v>6.25E-2</v>
      </c>
      <c r="Q441" s="133">
        <v>1</v>
      </c>
      <c r="R441" s="52">
        <v>3</v>
      </c>
      <c r="S441" s="22">
        <f t="shared" si="21"/>
        <v>1875</v>
      </c>
      <c r="T441" s="144">
        <v>4.6333333333333337</v>
      </c>
      <c r="U441" s="122" t="s">
        <v>811</v>
      </c>
      <c r="V441" s="68"/>
      <c r="W441" s="53"/>
      <c r="X441" s="53"/>
      <c r="Y441" s="54"/>
      <c r="Z441" s="54"/>
    </row>
    <row r="442" spans="1:26" ht="15" hidden="1">
      <c r="A442" s="31">
        <v>2021</v>
      </c>
      <c r="B442" s="143">
        <v>44218</v>
      </c>
      <c r="C442" s="61" t="s">
        <v>21</v>
      </c>
      <c r="D442" s="151" t="s">
        <v>812</v>
      </c>
      <c r="E442" s="33" t="s">
        <v>22</v>
      </c>
      <c r="F442" s="33" t="s">
        <v>813</v>
      </c>
      <c r="G442" s="48" t="s">
        <v>128</v>
      </c>
      <c r="H442" s="40">
        <v>456789</v>
      </c>
      <c r="I442" s="40">
        <v>437890</v>
      </c>
      <c r="J442" s="146">
        <v>315000</v>
      </c>
      <c r="K442" s="22">
        <f t="shared" si="3"/>
        <v>290.59040590405903</v>
      </c>
      <c r="L442" s="23">
        <f t="shared" si="15"/>
        <v>2.4755075475576056E-3</v>
      </c>
      <c r="M442" s="127">
        <v>1084</v>
      </c>
      <c r="N442" s="23">
        <f t="shared" si="11"/>
        <v>2.0295202952029519E-2</v>
      </c>
      <c r="O442" s="127">
        <v>22</v>
      </c>
      <c r="P442" s="25">
        <f t="shared" si="1"/>
        <v>0.22727272727272727</v>
      </c>
      <c r="Q442" s="127">
        <v>5</v>
      </c>
      <c r="R442" s="152">
        <v>4</v>
      </c>
      <c r="S442" s="22">
        <f t="shared" si="21"/>
        <v>14318.181818181818</v>
      </c>
      <c r="T442" s="153">
        <v>0.12333333333333001</v>
      </c>
      <c r="U442" s="122" t="s">
        <v>814</v>
      </c>
      <c r="V442" s="68"/>
      <c r="W442" s="53"/>
      <c r="X442" s="53"/>
      <c r="Y442" s="54"/>
      <c r="Z442" s="54"/>
    </row>
    <row r="443" spans="1:26" ht="15" hidden="1">
      <c r="A443" s="31">
        <v>2021</v>
      </c>
      <c r="B443" s="41">
        <v>44219</v>
      </c>
      <c r="C443" s="61" t="s">
        <v>21</v>
      </c>
      <c r="D443" s="149" t="s">
        <v>815</v>
      </c>
      <c r="E443" s="33" t="s">
        <v>22</v>
      </c>
      <c r="F443" s="60" t="s">
        <v>816</v>
      </c>
      <c r="G443" s="48" t="s">
        <v>799</v>
      </c>
      <c r="H443" s="60">
        <v>217000</v>
      </c>
      <c r="I443" s="19">
        <v>91198</v>
      </c>
      <c r="J443" s="146">
        <v>17500</v>
      </c>
      <c r="K443" s="22">
        <f t="shared" si="3"/>
        <v>70.850202429149803</v>
      </c>
      <c r="L443" s="23">
        <f t="shared" si="15"/>
        <v>2.7083927279106996E-3</v>
      </c>
      <c r="M443" s="120">
        <v>247</v>
      </c>
      <c r="N443" s="23">
        <f t="shared" si="11"/>
        <v>8.0971659919028341E-3</v>
      </c>
      <c r="O443" s="120">
        <v>2</v>
      </c>
      <c r="P443" s="25">
        <f t="shared" si="1"/>
        <v>0</v>
      </c>
      <c r="Q443" s="120">
        <v>0</v>
      </c>
      <c r="R443" s="52">
        <v>0</v>
      </c>
      <c r="S443" s="22">
        <f t="shared" si="21"/>
        <v>8750</v>
      </c>
      <c r="T443" s="27">
        <v>-1</v>
      </c>
      <c r="U443" s="122" t="s">
        <v>817</v>
      </c>
      <c r="V443" s="53"/>
      <c r="W443" s="53"/>
      <c r="X443" s="53"/>
      <c r="Y443" s="54"/>
      <c r="Z443" s="54"/>
    </row>
    <row r="444" spans="1:26" ht="15" hidden="1">
      <c r="A444" s="31">
        <v>2021</v>
      </c>
      <c r="B444" s="143">
        <v>44219</v>
      </c>
      <c r="C444" s="61" t="s">
        <v>21</v>
      </c>
      <c r="D444" s="53" t="s">
        <v>818</v>
      </c>
      <c r="E444" s="33" t="s">
        <v>22</v>
      </c>
      <c r="F444" s="33" t="s">
        <v>72</v>
      </c>
      <c r="G444" s="18" t="s">
        <v>30</v>
      </c>
      <c r="H444" s="60">
        <v>826000</v>
      </c>
      <c r="I444" s="142">
        <v>135000</v>
      </c>
      <c r="J444" s="146">
        <v>70000</v>
      </c>
      <c r="K444" s="22">
        <f t="shared" si="3"/>
        <v>823.52941176470586</v>
      </c>
      <c r="L444" s="23">
        <f t="shared" si="15"/>
        <v>6.2962962962962961E-4</v>
      </c>
      <c r="M444" s="133">
        <v>85</v>
      </c>
      <c r="N444" s="23">
        <f t="shared" si="11"/>
        <v>2.3529411764705882E-2</v>
      </c>
      <c r="O444" s="133">
        <v>2</v>
      </c>
      <c r="P444" s="25">
        <f t="shared" si="1"/>
        <v>0</v>
      </c>
      <c r="Q444" s="127">
        <v>0</v>
      </c>
      <c r="R444" s="73">
        <v>0</v>
      </c>
      <c r="S444" s="22"/>
      <c r="T444" s="144"/>
      <c r="U444" s="122" t="s">
        <v>819</v>
      </c>
      <c r="V444" s="68"/>
      <c r="W444" s="53"/>
      <c r="X444" s="53"/>
      <c r="Y444" s="54"/>
      <c r="Z444" s="54"/>
    </row>
    <row r="445" spans="1:26" ht="15" hidden="1">
      <c r="A445" s="31">
        <v>2021</v>
      </c>
      <c r="B445" s="41">
        <v>44220</v>
      </c>
      <c r="C445" s="61" t="s">
        <v>21</v>
      </c>
      <c r="D445" s="149" t="s">
        <v>820</v>
      </c>
      <c r="E445" s="33" t="s">
        <v>22</v>
      </c>
      <c r="F445" s="60" t="s">
        <v>95</v>
      </c>
      <c r="G445" s="48" t="s">
        <v>799</v>
      </c>
      <c r="H445" s="60">
        <v>221000</v>
      </c>
      <c r="I445" s="19">
        <v>213232</v>
      </c>
      <c r="J445" s="146">
        <v>100000</v>
      </c>
      <c r="K445" s="22">
        <f t="shared" si="3"/>
        <v>374.53183520599254</v>
      </c>
      <c r="L445" s="23">
        <f t="shared" si="15"/>
        <v>1.2521572747054852E-3</v>
      </c>
      <c r="M445" s="120">
        <v>267</v>
      </c>
      <c r="N445" s="23">
        <f t="shared" si="11"/>
        <v>5.2434456928838954E-2</v>
      </c>
      <c r="O445" s="120">
        <v>14</v>
      </c>
      <c r="P445" s="25">
        <f t="shared" si="1"/>
        <v>0.14285714285714285</v>
      </c>
      <c r="Q445" s="120">
        <v>2</v>
      </c>
      <c r="R445" s="52">
        <v>2</v>
      </c>
      <c r="S445" s="22">
        <f t="shared" ref="S445:S446" si="22">J445/O445</f>
        <v>7142.8571428571431</v>
      </c>
      <c r="T445" s="27">
        <v>-0.15761</v>
      </c>
      <c r="U445" s="122" t="s">
        <v>821</v>
      </c>
      <c r="V445" s="53"/>
      <c r="W445" s="53"/>
      <c r="X445" s="53"/>
      <c r="Y445" s="54"/>
      <c r="Z445" s="54"/>
    </row>
    <row r="446" spans="1:26" ht="15" hidden="1">
      <c r="A446" s="31">
        <v>2021</v>
      </c>
      <c r="B446" s="41">
        <v>44221</v>
      </c>
      <c r="C446" s="61" t="s">
        <v>21</v>
      </c>
      <c r="D446" s="106" t="s">
        <v>423</v>
      </c>
      <c r="E446" s="33" t="s">
        <v>22</v>
      </c>
      <c r="F446" s="60" t="s">
        <v>424</v>
      </c>
      <c r="G446" s="48" t="s">
        <v>810</v>
      </c>
      <c r="H446" s="19">
        <v>691000</v>
      </c>
      <c r="I446" s="19">
        <v>388000</v>
      </c>
      <c r="J446" s="52">
        <v>90000</v>
      </c>
      <c r="K446" s="22">
        <f t="shared" si="3"/>
        <v>194.80519480519482</v>
      </c>
      <c r="L446" s="23">
        <f t="shared" si="15"/>
        <v>1.1907216494845361E-3</v>
      </c>
      <c r="M446" s="133">
        <v>462</v>
      </c>
      <c r="N446" s="23">
        <f t="shared" si="11"/>
        <v>3.896103896103896E-2</v>
      </c>
      <c r="O446" s="133">
        <v>18</v>
      </c>
      <c r="P446" s="25">
        <f t="shared" si="1"/>
        <v>0.22222222222222221</v>
      </c>
      <c r="Q446" s="133">
        <v>4</v>
      </c>
      <c r="R446" s="121">
        <v>4</v>
      </c>
      <c r="S446" s="22">
        <f t="shared" si="22"/>
        <v>5000</v>
      </c>
      <c r="T446" s="144">
        <v>1.6720777777777778</v>
      </c>
      <c r="U446" s="122" t="s">
        <v>822</v>
      </c>
      <c r="V446" s="68"/>
      <c r="W446" s="68"/>
      <c r="X446" s="53"/>
      <c r="Y446" s="54"/>
      <c r="Z446" s="54"/>
    </row>
    <row r="447" spans="1:26" ht="15" hidden="1">
      <c r="A447" s="31">
        <v>2021</v>
      </c>
      <c r="B447" s="41">
        <v>44221</v>
      </c>
      <c r="C447" s="61" t="s">
        <v>21</v>
      </c>
      <c r="D447" s="149" t="s">
        <v>823</v>
      </c>
      <c r="E447" s="33" t="s">
        <v>22</v>
      </c>
      <c r="F447" s="60" t="s">
        <v>565</v>
      </c>
      <c r="G447" s="48" t="s">
        <v>799</v>
      </c>
      <c r="H447" s="19">
        <v>374000</v>
      </c>
      <c r="I447" s="19">
        <v>201473</v>
      </c>
      <c r="J447" s="146">
        <v>180000</v>
      </c>
      <c r="K447" s="22">
        <f t="shared" si="3"/>
        <v>807.17488789237666</v>
      </c>
      <c r="L447" s="23">
        <f t="shared" si="15"/>
        <v>1.1068480640085768E-3</v>
      </c>
      <c r="M447" s="120">
        <v>223</v>
      </c>
      <c r="N447" s="23">
        <f t="shared" si="11"/>
        <v>3.5874439461883408E-2</v>
      </c>
      <c r="O447" s="120">
        <v>8</v>
      </c>
      <c r="P447" s="25">
        <f t="shared" si="1"/>
        <v>0</v>
      </c>
      <c r="Q447" s="120">
        <v>0</v>
      </c>
      <c r="R447" s="52">
        <v>0</v>
      </c>
      <c r="S447" s="134"/>
      <c r="T447" s="144"/>
      <c r="U447" s="122" t="s">
        <v>824</v>
      </c>
      <c r="V447" s="68"/>
      <c r="W447" s="53"/>
      <c r="X447" s="53"/>
      <c r="Y447" s="54"/>
      <c r="Z447" s="54"/>
    </row>
    <row r="448" spans="1:26" ht="15" hidden="1">
      <c r="A448" s="31">
        <v>2021</v>
      </c>
      <c r="B448" s="41">
        <v>44222</v>
      </c>
      <c r="C448" s="61" t="s">
        <v>21</v>
      </c>
      <c r="D448" s="83" t="s">
        <v>825</v>
      </c>
      <c r="E448" s="33" t="s">
        <v>22</v>
      </c>
      <c r="F448" s="33" t="s">
        <v>751</v>
      </c>
      <c r="G448" s="18" t="s">
        <v>24</v>
      </c>
      <c r="H448" s="19">
        <v>15200</v>
      </c>
      <c r="I448" s="19">
        <v>2986</v>
      </c>
      <c r="J448" s="21">
        <v>8000</v>
      </c>
      <c r="K448" s="22">
        <f t="shared" si="3"/>
        <v>250</v>
      </c>
      <c r="L448" s="23">
        <f t="shared" si="15"/>
        <v>1.0716677829872739E-2</v>
      </c>
      <c r="M448" s="109">
        <v>32</v>
      </c>
      <c r="N448" s="23">
        <f t="shared" si="11"/>
        <v>6.25E-2</v>
      </c>
      <c r="O448" s="120">
        <v>2</v>
      </c>
      <c r="P448" s="25">
        <f t="shared" si="1"/>
        <v>0</v>
      </c>
      <c r="Q448" s="120">
        <v>0</v>
      </c>
      <c r="R448" s="52">
        <v>0</v>
      </c>
      <c r="S448" s="22">
        <f>J448/O448</f>
        <v>4000</v>
      </c>
      <c r="T448" s="144"/>
      <c r="U448" s="137" t="s">
        <v>826</v>
      </c>
      <c r="V448" s="68"/>
      <c r="W448" s="68"/>
      <c r="X448" s="53"/>
      <c r="Y448" s="54"/>
      <c r="Z448" s="54"/>
    </row>
    <row r="449" spans="1:26" ht="15" hidden="1">
      <c r="A449" s="31">
        <v>2021</v>
      </c>
      <c r="B449" s="41">
        <v>44223</v>
      </c>
      <c r="C449" s="61" t="s">
        <v>21</v>
      </c>
      <c r="D449" s="106" t="s">
        <v>827</v>
      </c>
      <c r="E449" s="33" t="s">
        <v>22</v>
      </c>
      <c r="F449" s="33" t="s">
        <v>72</v>
      </c>
      <c r="G449" s="48" t="s">
        <v>30</v>
      </c>
      <c r="H449" s="19">
        <v>983000</v>
      </c>
      <c r="I449" s="142">
        <v>143000</v>
      </c>
      <c r="J449" s="52">
        <v>40000</v>
      </c>
      <c r="K449" s="22">
        <f t="shared" si="3"/>
        <v>366.97247706422019</v>
      </c>
      <c r="L449" s="23">
        <f t="shared" si="15"/>
        <v>7.6223776223776219E-4</v>
      </c>
      <c r="M449" s="133">
        <v>109</v>
      </c>
      <c r="N449" s="23">
        <f t="shared" si="11"/>
        <v>2.7522935779816515E-2</v>
      </c>
      <c r="O449" s="133">
        <v>3</v>
      </c>
      <c r="P449" s="25">
        <f t="shared" si="1"/>
        <v>0</v>
      </c>
      <c r="Q449" s="120">
        <v>0</v>
      </c>
      <c r="R449" s="73">
        <v>0</v>
      </c>
      <c r="S449" s="22"/>
      <c r="T449" s="144"/>
      <c r="U449" s="122" t="s">
        <v>828</v>
      </c>
      <c r="V449" s="68"/>
      <c r="W449" s="68"/>
      <c r="X449" s="53"/>
      <c r="Y449" s="54"/>
      <c r="Z449" s="54"/>
    </row>
    <row r="450" spans="1:26" ht="15" hidden="1">
      <c r="A450" s="31">
        <v>2021</v>
      </c>
      <c r="B450" s="41">
        <v>44223</v>
      </c>
      <c r="C450" s="61" t="s">
        <v>21</v>
      </c>
      <c r="D450" s="106" t="s">
        <v>327</v>
      </c>
      <c r="E450" s="33" t="s">
        <v>22</v>
      </c>
      <c r="F450" s="33" t="s">
        <v>72</v>
      </c>
      <c r="G450" s="18" t="s">
        <v>30</v>
      </c>
      <c r="H450" s="19">
        <v>1560000</v>
      </c>
      <c r="I450" s="142">
        <v>1800000</v>
      </c>
      <c r="J450" s="52">
        <v>750000</v>
      </c>
      <c r="K450" s="22">
        <f t="shared" si="3"/>
        <v>285.60548362528561</v>
      </c>
      <c r="L450" s="23">
        <f t="shared" si="15"/>
        <v>1.4588888888888889E-3</v>
      </c>
      <c r="M450" s="133">
        <v>2626</v>
      </c>
      <c r="N450" s="23">
        <f t="shared" si="11"/>
        <v>6.5498857578065506E-2</v>
      </c>
      <c r="O450" s="133">
        <v>172</v>
      </c>
      <c r="P450" s="25">
        <f t="shared" si="1"/>
        <v>4.6511627906976744E-2</v>
      </c>
      <c r="Q450" s="133">
        <v>8</v>
      </c>
      <c r="R450" s="121">
        <v>7</v>
      </c>
      <c r="S450" s="22">
        <f t="shared" ref="S450:S473" si="23">J450/O450</f>
        <v>4360.4651162790697</v>
      </c>
      <c r="T450" s="144">
        <v>-5.1832000000000003E-2</v>
      </c>
      <c r="U450" s="123" t="s">
        <v>829</v>
      </c>
      <c r="V450" s="68"/>
      <c r="W450" s="68"/>
      <c r="X450" s="68"/>
      <c r="Y450" s="54"/>
      <c r="Z450" s="54"/>
    </row>
    <row r="451" spans="1:26" ht="15" hidden="1">
      <c r="A451" s="31">
        <v>2021</v>
      </c>
      <c r="B451" s="41">
        <v>44224</v>
      </c>
      <c r="C451" s="61" t="s">
        <v>21</v>
      </c>
      <c r="D451" s="15" t="s">
        <v>830</v>
      </c>
      <c r="E451" s="33" t="s">
        <v>22</v>
      </c>
      <c r="F451" s="33" t="s">
        <v>27</v>
      </c>
      <c r="G451" s="18" t="s">
        <v>24</v>
      </c>
      <c r="H451" s="19">
        <v>701000</v>
      </c>
      <c r="I451" s="19">
        <v>392686</v>
      </c>
      <c r="J451" s="21">
        <v>123000</v>
      </c>
      <c r="K451" s="22">
        <f t="shared" si="3"/>
        <v>541.85022026431716</v>
      </c>
      <c r="L451" s="23">
        <f t="shared" si="15"/>
        <v>5.7807001013532441E-4</v>
      </c>
      <c r="M451" s="109">
        <v>227</v>
      </c>
      <c r="N451" s="23">
        <f t="shared" si="11"/>
        <v>1.3215859030837005E-2</v>
      </c>
      <c r="O451" s="120">
        <v>3</v>
      </c>
      <c r="P451" s="25">
        <f t="shared" si="1"/>
        <v>0</v>
      </c>
      <c r="Q451" s="120">
        <v>0</v>
      </c>
      <c r="R451" s="52">
        <v>0</v>
      </c>
      <c r="S451" s="22">
        <f t="shared" si="23"/>
        <v>41000</v>
      </c>
      <c r="T451" s="144"/>
      <c r="U451" s="137" t="s">
        <v>831</v>
      </c>
      <c r="V451" s="68"/>
      <c r="W451" s="53"/>
      <c r="X451" s="53"/>
      <c r="Y451" s="54"/>
      <c r="Z451" s="54"/>
    </row>
    <row r="452" spans="1:26" ht="15" hidden="1">
      <c r="A452" s="31">
        <v>2021</v>
      </c>
      <c r="B452" s="41">
        <v>44225</v>
      </c>
      <c r="C452" s="61" t="s">
        <v>21</v>
      </c>
      <c r="D452" s="154" t="s">
        <v>118</v>
      </c>
      <c r="E452" s="33" t="s">
        <v>22</v>
      </c>
      <c r="F452" s="33" t="s">
        <v>106</v>
      </c>
      <c r="G452" s="18" t="s">
        <v>783</v>
      </c>
      <c r="H452" s="19">
        <v>703000</v>
      </c>
      <c r="I452" s="19">
        <v>243000</v>
      </c>
      <c r="J452" s="21">
        <v>90000</v>
      </c>
      <c r="K452" s="22">
        <f t="shared" si="3"/>
        <v>303.030303030303</v>
      </c>
      <c r="L452" s="23">
        <f t="shared" si="15"/>
        <v>1.2222222222222222E-3</v>
      </c>
      <c r="M452" s="109">
        <v>297</v>
      </c>
      <c r="N452" s="23">
        <f t="shared" si="11"/>
        <v>8.0808080808080815E-2</v>
      </c>
      <c r="O452" s="109">
        <v>24</v>
      </c>
      <c r="P452" s="25">
        <f t="shared" si="1"/>
        <v>0.125</v>
      </c>
      <c r="Q452" s="109">
        <v>3</v>
      </c>
      <c r="R452" s="52">
        <v>4</v>
      </c>
      <c r="S452" s="22">
        <f t="shared" si="23"/>
        <v>3750</v>
      </c>
      <c r="T452" s="144">
        <v>1.3724444444444444</v>
      </c>
      <c r="U452" s="123" t="s">
        <v>832</v>
      </c>
      <c r="V452" s="68"/>
      <c r="W452" s="68"/>
      <c r="X452" s="68"/>
      <c r="Y452" s="54"/>
      <c r="Z452" s="54"/>
    </row>
    <row r="453" spans="1:26" ht="15" hidden="1">
      <c r="A453" s="31">
        <v>2021</v>
      </c>
      <c r="B453" s="41">
        <v>44225</v>
      </c>
      <c r="C453" s="61" t="s">
        <v>21</v>
      </c>
      <c r="D453" s="154" t="s">
        <v>134</v>
      </c>
      <c r="E453" s="33" t="s">
        <v>22</v>
      </c>
      <c r="F453" s="33" t="s">
        <v>49</v>
      </c>
      <c r="G453" s="18" t="s">
        <v>783</v>
      </c>
      <c r="H453" s="19">
        <v>665000</v>
      </c>
      <c r="I453" s="19">
        <v>125000</v>
      </c>
      <c r="J453" s="21">
        <v>135000</v>
      </c>
      <c r="K453" s="22">
        <f t="shared" si="3"/>
        <v>283.61344537815125</v>
      </c>
      <c r="L453" s="23">
        <f t="shared" si="15"/>
        <v>3.8080000000000002E-3</v>
      </c>
      <c r="M453" s="109">
        <v>476</v>
      </c>
      <c r="N453" s="23">
        <f t="shared" si="11"/>
        <v>4.8319327731092439E-2</v>
      </c>
      <c r="O453" s="109">
        <v>23</v>
      </c>
      <c r="P453" s="25">
        <f t="shared" si="1"/>
        <v>4.3478260869565216E-2</v>
      </c>
      <c r="Q453" s="109">
        <v>1</v>
      </c>
      <c r="R453" s="52">
        <v>1</v>
      </c>
      <c r="S453" s="22">
        <f t="shared" si="23"/>
        <v>5869.565217391304</v>
      </c>
      <c r="T453" s="144">
        <v>-0.69546666666666668</v>
      </c>
      <c r="U453" s="123" t="s">
        <v>833</v>
      </c>
      <c r="V453" s="68"/>
      <c r="W453" s="68"/>
      <c r="X453" s="53"/>
      <c r="Y453" s="54"/>
      <c r="Z453" s="54"/>
    </row>
    <row r="454" spans="1:26" ht="15" hidden="1">
      <c r="A454" s="31">
        <v>2021</v>
      </c>
      <c r="B454" s="41">
        <v>44225</v>
      </c>
      <c r="C454" s="61" t="s">
        <v>21</v>
      </c>
      <c r="D454" s="154" t="s">
        <v>314</v>
      </c>
      <c r="E454" s="33" t="s">
        <v>22</v>
      </c>
      <c r="F454" s="33" t="s">
        <v>75</v>
      </c>
      <c r="G454" s="18" t="s">
        <v>24</v>
      </c>
      <c r="H454" s="19">
        <v>933000</v>
      </c>
      <c r="I454" s="19">
        <v>320879</v>
      </c>
      <c r="J454" s="21">
        <v>150000</v>
      </c>
      <c r="K454" s="22">
        <f t="shared" si="3"/>
        <v>379.74683544303798</v>
      </c>
      <c r="L454" s="23">
        <f t="shared" si="15"/>
        <v>1.2309936144154028E-3</v>
      </c>
      <c r="M454" s="109">
        <v>395</v>
      </c>
      <c r="N454" s="23">
        <f t="shared" si="11"/>
        <v>3.7974683544303799E-2</v>
      </c>
      <c r="O454" s="120">
        <v>15</v>
      </c>
      <c r="P454" s="25">
        <f t="shared" si="1"/>
        <v>0.26666666666666666</v>
      </c>
      <c r="Q454" s="120">
        <v>4</v>
      </c>
      <c r="R454" s="52">
        <v>3</v>
      </c>
      <c r="S454" s="22">
        <f t="shared" si="23"/>
        <v>10000</v>
      </c>
      <c r="T454" s="144">
        <v>0.14804666666666666</v>
      </c>
      <c r="U454" s="137" t="s">
        <v>834</v>
      </c>
      <c r="V454" s="53"/>
      <c r="W454" s="53"/>
      <c r="X454" s="53"/>
      <c r="Y454" s="54"/>
      <c r="Z454" s="54"/>
    </row>
    <row r="455" spans="1:26" ht="15" hidden="1">
      <c r="A455" s="31">
        <v>2021</v>
      </c>
      <c r="B455" s="41">
        <v>44228</v>
      </c>
      <c r="C455" s="61" t="s">
        <v>38</v>
      </c>
      <c r="D455" s="16" t="s">
        <v>835</v>
      </c>
      <c r="E455" s="33" t="s">
        <v>22</v>
      </c>
      <c r="F455" s="33" t="s">
        <v>72</v>
      </c>
      <c r="G455" s="48" t="s">
        <v>30</v>
      </c>
      <c r="H455" s="19">
        <v>1150000</v>
      </c>
      <c r="I455" s="19">
        <v>620000</v>
      </c>
      <c r="J455" s="21">
        <v>180000</v>
      </c>
      <c r="K455" s="22">
        <f t="shared" si="3"/>
        <v>296.05263157894734</v>
      </c>
      <c r="L455" s="23">
        <f t="shared" si="15"/>
        <v>9.806451612903225E-4</v>
      </c>
      <c r="M455" s="109">
        <v>608</v>
      </c>
      <c r="N455" s="23">
        <f t="shared" si="11"/>
        <v>2.1381578947368422E-2</v>
      </c>
      <c r="O455" s="109">
        <v>13</v>
      </c>
      <c r="P455" s="25">
        <f t="shared" si="1"/>
        <v>7.6923076923076927E-2</v>
      </c>
      <c r="Q455" s="109">
        <v>1</v>
      </c>
      <c r="R455" s="52">
        <v>2</v>
      </c>
      <c r="S455" s="22">
        <f t="shared" si="23"/>
        <v>13846.153846153846</v>
      </c>
      <c r="T455" s="144">
        <v>-0.45229999999999998</v>
      </c>
      <c r="U455" s="123" t="s">
        <v>836</v>
      </c>
      <c r="V455" s="68"/>
      <c r="W455" s="53"/>
      <c r="X455" s="53"/>
      <c r="Y455" s="54"/>
      <c r="Z455" s="54"/>
    </row>
    <row r="456" spans="1:26" ht="15" hidden="1">
      <c r="A456" s="31">
        <v>2021</v>
      </c>
      <c r="B456" s="41">
        <v>44228</v>
      </c>
      <c r="C456" s="61" t="s">
        <v>38</v>
      </c>
      <c r="D456" s="154" t="s">
        <v>837</v>
      </c>
      <c r="E456" s="33" t="s">
        <v>22</v>
      </c>
      <c r="F456" s="33" t="s">
        <v>613</v>
      </c>
      <c r="G456" s="18" t="s">
        <v>24</v>
      </c>
      <c r="H456" s="19">
        <v>484000</v>
      </c>
      <c r="I456" s="19">
        <v>436026</v>
      </c>
      <c r="J456" s="21">
        <v>180000</v>
      </c>
      <c r="K456" s="22">
        <f t="shared" si="3"/>
        <v>390.45553145336225</v>
      </c>
      <c r="L456" s="23">
        <f t="shared" si="15"/>
        <v>1.0572764009485673E-3</v>
      </c>
      <c r="M456" s="109">
        <v>461</v>
      </c>
      <c r="N456" s="23">
        <f t="shared" si="11"/>
        <v>1.9522776572668113E-2</v>
      </c>
      <c r="O456" s="120">
        <v>9</v>
      </c>
      <c r="P456" s="25">
        <f t="shared" si="1"/>
        <v>0.22222222222222221</v>
      </c>
      <c r="Q456" s="120">
        <v>2</v>
      </c>
      <c r="R456" s="52">
        <v>3</v>
      </c>
      <c r="S456" s="22">
        <f t="shared" si="23"/>
        <v>20000</v>
      </c>
      <c r="T456" s="144">
        <v>-0.12679444444444443</v>
      </c>
      <c r="U456" s="123" t="s">
        <v>838</v>
      </c>
      <c r="V456" s="68"/>
      <c r="W456" s="53"/>
      <c r="X456" s="53"/>
      <c r="Y456" s="54"/>
      <c r="Z456" s="54"/>
    </row>
    <row r="457" spans="1:26" ht="15" hidden="1">
      <c r="A457" s="31">
        <v>2021</v>
      </c>
      <c r="B457" s="41">
        <v>44230</v>
      </c>
      <c r="C457" s="61" t="s">
        <v>38</v>
      </c>
      <c r="D457" s="16" t="s">
        <v>776</v>
      </c>
      <c r="E457" s="33" t="s">
        <v>22</v>
      </c>
      <c r="F457" s="33" t="s">
        <v>613</v>
      </c>
      <c r="G457" s="18" t="s">
        <v>24</v>
      </c>
      <c r="H457" s="19">
        <v>994000</v>
      </c>
      <c r="I457" s="19">
        <v>177601</v>
      </c>
      <c r="J457" s="21">
        <v>50000</v>
      </c>
      <c r="K457" s="22">
        <f t="shared" si="3"/>
        <v>161.29032258064515</v>
      </c>
      <c r="L457" s="23">
        <f t="shared" si="15"/>
        <v>1.7454856673104319E-3</v>
      </c>
      <c r="M457" s="109">
        <v>310</v>
      </c>
      <c r="N457" s="23">
        <f t="shared" si="11"/>
        <v>5.4838709677419356E-2</v>
      </c>
      <c r="O457" s="120">
        <v>17</v>
      </c>
      <c r="P457" s="25">
        <f t="shared" si="1"/>
        <v>5.8823529411764705E-2</v>
      </c>
      <c r="Q457" s="120">
        <v>1</v>
      </c>
      <c r="R457" s="52">
        <v>2</v>
      </c>
      <c r="S457" s="22">
        <f t="shared" si="23"/>
        <v>2941.1764705882351</v>
      </c>
      <c r="T457" s="144">
        <v>0.61928000000000005</v>
      </c>
      <c r="U457" s="137" t="s">
        <v>839</v>
      </c>
      <c r="V457" s="68"/>
      <c r="W457" s="53"/>
      <c r="X457" s="53"/>
      <c r="Y457" s="54"/>
      <c r="Z457" s="54"/>
    </row>
    <row r="458" spans="1:26" ht="15" hidden="1">
      <c r="A458" s="31">
        <v>2021</v>
      </c>
      <c r="B458" s="41">
        <v>44230</v>
      </c>
      <c r="C458" s="61" t="s">
        <v>38</v>
      </c>
      <c r="D458" s="16" t="s">
        <v>699</v>
      </c>
      <c r="E458" s="33" t="s">
        <v>22</v>
      </c>
      <c r="F458" s="33" t="s">
        <v>72</v>
      </c>
      <c r="G458" s="48" t="s">
        <v>30</v>
      </c>
      <c r="H458" s="19">
        <v>2130000</v>
      </c>
      <c r="I458" s="19">
        <v>470000</v>
      </c>
      <c r="J458" s="21">
        <v>86000</v>
      </c>
      <c r="K458" s="22">
        <f t="shared" si="3"/>
        <v>68.253968253968253</v>
      </c>
      <c r="L458" s="23">
        <f t="shared" si="15"/>
        <v>2.6808510638297871E-3</v>
      </c>
      <c r="M458" s="109">
        <v>1260</v>
      </c>
      <c r="N458" s="23">
        <f t="shared" si="11"/>
        <v>5.7936507936507939E-2</v>
      </c>
      <c r="O458" s="109">
        <v>73</v>
      </c>
      <c r="P458" s="25">
        <f t="shared" si="1"/>
        <v>4.1095890410958902E-2</v>
      </c>
      <c r="Q458" s="109">
        <v>3</v>
      </c>
      <c r="R458" s="52">
        <v>5</v>
      </c>
      <c r="S458" s="22">
        <f t="shared" si="23"/>
        <v>1178.0821917808219</v>
      </c>
      <c r="T458" s="27">
        <v>2.8642558139534882</v>
      </c>
      <c r="U458" s="123" t="s">
        <v>840</v>
      </c>
      <c r="V458" s="68"/>
      <c r="W458" s="53"/>
      <c r="X458" s="53"/>
      <c r="Y458" s="54"/>
      <c r="Z458" s="54"/>
    </row>
    <row r="459" spans="1:26" ht="15" hidden="1">
      <c r="A459" s="31">
        <v>2021</v>
      </c>
      <c r="B459" s="41">
        <v>44231</v>
      </c>
      <c r="C459" s="61" t="s">
        <v>38</v>
      </c>
      <c r="D459" s="16" t="s">
        <v>662</v>
      </c>
      <c r="E459" s="33" t="s">
        <v>22</v>
      </c>
      <c r="F459" s="33" t="s">
        <v>322</v>
      </c>
      <c r="G459" s="48" t="s">
        <v>128</v>
      </c>
      <c r="H459" s="19">
        <v>2440000</v>
      </c>
      <c r="I459" s="19">
        <v>1000000</v>
      </c>
      <c r="J459" s="21">
        <v>704000</v>
      </c>
      <c r="K459" s="22">
        <f t="shared" si="3"/>
        <v>199.32049830124575</v>
      </c>
      <c r="L459" s="23">
        <f t="shared" si="15"/>
        <v>3.532E-3</v>
      </c>
      <c r="M459" s="109">
        <v>3532</v>
      </c>
      <c r="N459" s="23">
        <f t="shared" si="11"/>
        <v>2.4631936579841449E-2</v>
      </c>
      <c r="O459" s="109">
        <v>87</v>
      </c>
      <c r="P459" s="25">
        <f t="shared" si="1"/>
        <v>0.17241379310344829</v>
      </c>
      <c r="Q459" s="109">
        <v>15</v>
      </c>
      <c r="R459" s="52">
        <v>8</v>
      </c>
      <c r="S459" s="22">
        <f t="shared" si="23"/>
        <v>8091.954022988506</v>
      </c>
      <c r="T459" s="27">
        <v>0.64753125</v>
      </c>
      <c r="U459" s="123" t="s">
        <v>841</v>
      </c>
      <c r="V459" s="53"/>
      <c r="W459" s="53"/>
      <c r="X459" s="53"/>
      <c r="Y459" s="54"/>
      <c r="Z459" s="54"/>
    </row>
    <row r="460" spans="1:26" ht="15" hidden="1">
      <c r="A460" s="31">
        <v>2021</v>
      </c>
      <c r="B460" s="41">
        <v>44234</v>
      </c>
      <c r="C460" s="61" t="s">
        <v>38</v>
      </c>
      <c r="D460" s="16" t="s">
        <v>820</v>
      </c>
      <c r="E460" s="33" t="s">
        <v>22</v>
      </c>
      <c r="F460" s="33" t="s">
        <v>565</v>
      </c>
      <c r="G460" s="18" t="s">
        <v>24</v>
      </c>
      <c r="H460" s="19">
        <v>223000</v>
      </c>
      <c r="I460" s="19">
        <v>229608</v>
      </c>
      <c r="J460" s="21">
        <v>100000</v>
      </c>
      <c r="K460" s="22">
        <f t="shared" si="3"/>
        <v>537.63440860215053</v>
      </c>
      <c r="L460" s="23">
        <f t="shared" si="15"/>
        <v>8.100763039615344E-4</v>
      </c>
      <c r="M460" s="109">
        <v>186</v>
      </c>
      <c r="N460" s="23">
        <f t="shared" si="11"/>
        <v>4.3010752688172046E-2</v>
      </c>
      <c r="O460" s="120">
        <v>8</v>
      </c>
      <c r="P460" s="25">
        <f t="shared" si="1"/>
        <v>0.25</v>
      </c>
      <c r="Q460" s="120">
        <v>2</v>
      </c>
      <c r="R460" s="52">
        <v>3</v>
      </c>
      <c r="S460" s="22">
        <f t="shared" si="23"/>
        <v>12500</v>
      </c>
      <c r="T460" s="144">
        <v>0.19500000000000001</v>
      </c>
      <c r="U460" s="123" t="s">
        <v>842</v>
      </c>
      <c r="V460" s="53"/>
      <c r="W460" s="53"/>
      <c r="X460" s="53"/>
      <c r="Y460" s="54"/>
      <c r="Z460" s="54"/>
    </row>
    <row r="461" spans="1:26" ht="15" hidden="1">
      <c r="A461" s="31">
        <v>2021</v>
      </c>
      <c r="B461" s="41">
        <v>44236</v>
      </c>
      <c r="C461" s="61" t="s">
        <v>38</v>
      </c>
      <c r="D461" s="15" t="s">
        <v>843</v>
      </c>
      <c r="E461" s="33" t="s">
        <v>844</v>
      </c>
      <c r="F461" s="33" t="s">
        <v>751</v>
      </c>
      <c r="G461" s="18" t="s">
        <v>24</v>
      </c>
      <c r="H461" s="19">
        <v>304500</v>
      </c>
      <c r="I461" s="19">
        <v>28000</v>
      </c>
      <c r="J461" s="21">
        <v>16000</v>
      </c>
      <c r="K461" s="22">
        <f t="shared" si="3"/>
        <v>333.33333333333331</v>
      </c>
      <c r="L461" s="23">
        <f t="shared" si="15"/>
        <v>1.7142857142857142E-3</v>
      </c>
      <c r="M461" s="109">
        <v>48</v>
      </c>
      <c r="N461" s="23">
        <f t="shared" si="11"/>
        <v>0</v>
      </c>
      <c r="O461" s="120">
        <v>0</v>
      </c>
      <c r="P461" s="25" t="e">
        <f t="shared" si="1"/>
        <v>#DIV/0!</v>
      </c>
      <c r="Q461" s="120">
        <v>0</v>
      </c>
      <c r="R461" s="52">
        <v>0</v>
      </c>
      <c r="S461" s="22" t="e">
        <f t="shared" si="23"/>
        <v>#DIV/0!</v>
      </c>
      <c r="T461" s="144">
        <v>-1</v>
      </c>
      <c r="U461" s="123" t="s">
        <v>845</v>
      </c>
      <c r="V461" s="68"/>
      <c r="W461" s="53"/>
      <c r="X461" s="53"/>
      <c r="Y461" s="54"/>
      <c r="Z461" s="54"/>
    </row>
    <row r="462" spans="1:26" ht="15" hidden="1">
      <c r="A462" s="31">
        <v>2021</v>
      </c>
      <c r="B462" s="41">
        <v>44236</v>
      </c>
      <c r="C462" s="61" t="s">
        <v>38</v>
      </c>
      <c r="D462" s="15" t="s">
        <v>103</v>
      </c>
      <c r="E462" s="33" t="s">
        <v>22</v>
      </c>
      <c r="F462" s="33" t="s">
        <v>95</v>
      </c>
      <c r="G462" s="18" t="s">
        <v>24</v>
      </c>
      <c r="H462" s="19">
        <v>122000</v>
      </c>
      <c r="I462" s="19">
        <v>39263</v>
      </c>
      <c r="J462" s="21">
        <v>19000</v>
      </c>
      <c r="K462" s="22">
        <f t="shared" si="3"/>
        <v>395.83333333333331</v>
      </c>
      <c r="L462" s="23">
        <f t="shared" si="15"/>
        <v>1.222525023559076E-3</v>
      </c>
      <c r="M462" s="109">
        <v>48</v>
      </c>
      <c r="N462" s="23">
        <f t="shared" si="11"/>
        <v>2.0833333333333332E-2</v>
      </c>
      <c r="O462" s="120">
        <v>1</v>
      </c>
      <c r="P462" s="25">
        <f t="shared" si="1"/>
        <v>0</v>
      </c>
      <c r="Q462" s="120">
        <v>0</v>
      </c>
      <c r="R462" s="52">
        <v>0</v>
      </c>
      <c r="S462" s="22">
        <f t="shared" si="23"/>
        <v>19000</v>
      </c>
      <c r="T462" s="144">
        <v>-1</v>
      </c>
      <c r="U462" s="123" t="s">
        <v>846</v>
      </c>
      <c r="V462" s="53"/>
      <c r="W462" s="53"/>
      <c r="X462" s="53"/>
      <c r="Y462" s="54"/>
      <c r="Z462" s="54"/>
    </row>
    <row r="463" spans="1:26" ht="15" hidden="1">
      <c r="A463" s="31">
        <v>2021</v>
      </c>
      <c r="B463" s="41">
        <v>44236</v>
      </c>
      <c r="C463" s="61" t="s">
        <v>38</v>
      </c>
      <c r="D463" s="15" t="s">
        <v>847</v>
      </c>
      <c r="E463" s="33" t="s">
        <v>22</v>
      </c>
      <c r="F463" s="33" t="s">
        <v>75</v>
      </c>
      <c r="G463" s="18" t="s">
        <v>24</v>
      </c>
      <c r="H463" s="19">
        <v>24800</v>
      </c>
      <c r="I463" s="19">
        <v>136294</v>
      </c>
      <c r="J463" s="21">
        <v>80000</v>
      </c>
      <c r="K463" s="22">
        <f t="shared" si="3"/>
        <v>987.65432098765427</v>
      </c>
      <c r="L463" s="23">
        <f t="shared" si="15"/>
        <v>5.9430349098272856E-4</v>
      </c>
      <c r="M463" s="109">
        <v>81</v>
      </c>
      <c r="N463" s="23">
        <f t="shared" si="11"/>
        <v>0</v>
      </c>
      <c r="O463" s="120">
        <v>0</v>
      </c>
      <c r="P463" s="25" t="e">
        <f t="shared" si="1"/>
        <v>#DIV/0!</v>
      </c>
      <c r="Q463" s="120">
        <v>0</v>
      </c>
      <c r="R463" s="52">
        <v>0</v>
      </c>
      <c r="S463" s="22" t="e">
        <f t="shared" si="23"/>
        <v>#DIV/0!</v>
      </c>
      <c r="T463" s="144">
        <v>-1</v>
      </c>
      <c r="U463" s="123" t="s">
        <v>848</v>
      </c>
      <c r="V463" s="53"/>
      <c r="W463" s="53"/>
      <c r="X463" s="53"/>
      <c r="Y463" s="54"/>
      <c r="Z463" s="54"/>
    </row>
    <row r="464" spans="1:26" ht="15" hidden="1">
      <c r="A464" s="31">
        <v>2021</v>
      </c>
      <c r="B464" s="41">
        <v>44237</v>
      </c>
      <c r="C464" s="61" t="s">
        <v>38</v>
      </c>
      <c r="D464" s="16" t="s">
        <v>820</v>
      </c>
      <c r="E464" s="33" t="s">
        <v>22</v>
      </c>
      <c r="F464" s="33" t="s">
        <v>428</v>
      </c>
      <c r="G464" s="18" t="s">
        <v>24</v>
      </c>
      <c r="H464" s="19">
        <v>223000</v>
      </c>
      <c r="I464" s="19">
        <v>233796</v>
      </c>
      <c r="J464" s="21">
        <v>100000</v>
      </c>
      <c r="K464" s="22">
        <f t="shared" si="3"/>
        <v>1666.6666666666667</v>
      </c>
      <c r="L464" s="23">
        <f t="shared" si="15"/>
        <v>2.566339886054509E-4</v>
      </c>
      <c r="M464" s="155">
        <v>60</v>
      </c>
      <c r="N464" s="23">
        <f t="shared" si="11"/>
        <v>0.13333333333333333</v>
      </c>
      <c r="O464" s="120">
        <v>8</v>
      </c>
      <c r="P464" s="25">
        <f t="shared" si="1"/>
        <v>0.375</v>
      </c>
      <c r="Q464" s="120">
        <v>3</v>
      </c>
      <c r="R464" s="52">
        <v>4</v>
      </c>
      <c r="S464" s="22">
        <f t="shared" si="23"/>
        <v>12500</v>
      </c>
      <c r="T464" s="144">
        <v>1.3827</v>
      </c>
      <c r="U464" s="123" t="s">
        <v>849</v>
      </c>
      <c r="V464" s="53"/>
      <c r="W464" s="53"/>
      <c r="X464" s="53"/>
      <c r="Y464" s="54"/>
      <c r="Z464" s="54"/>
    </row>
    <row r="465" spans="1:26" ht="15" hidden="1">
      <c r="A465" s="31">
        <v>2021</v>
      </c>
      <c r="B465" s="41">
        <v>44238</v>
      </c>
      <c r="C465" s="61" t="s">
        <v>38</v>
      </c>
      <c r="D465" s="16" t="s">
        <v>406</v>
      </c>
      <c r="E465" s="33" t="s">
        <v>22</v>
      </c>
      <c r="F465" s="33" t="s">
        <v>49</v>
      </c>
      <c r="G465" s="18" t="s">
        <v>783</v>
      </c>
      <c r="H465" s="19">
        <v>405000</v>
      </c>
      <c r="I465" s="19">
        <v>334000</v>
      </c>
      <c r="J465" s="21">
        <v>300000</v>
      </c>
      <c r="K465" s="22">
        <f t="shared" si="3"/>
        <v>446.42857142857144</v>
      </c>
      <c r="L465" s="23">
        <f t="shared" si="15"/>
        <v>2.0119760479041914E-3</v>
      </c>
      <c r="M465" s="109">
        <v>672</v>
      </c>
      <c r="N465" s="23">
        <f t="shared" si="11"/>
        <v>2.8273809523809524E-2</v>
      </c>
      <c r="O465" s="120">
        <v>19</v>
      </c>
      <c r="P465" s="25">
        <f t="shared" si="1"/>
        <v>0.10526315789473684</v>
      </c>
      <c r="Q465" s="120">
        <v>2</v>
      </c>
      <c r="R465" s="52">
        <v>3</v>
      </c>
      <c r="S465" s="22">
        <f t="shared" si="23"/>
        <v>15789.473684210527</v>
      </c>
      <c r="T465" s="144">
        <v>-0.66193666666666662</v>
      </c>
      <c r="U465" s="123" t="s">
        <v>850</v>
      </c>
      <c r="V465" s="68"/>
      <c r="W465" s="53"/>
      <c r="X465" s="53"/>
      <c r="Y465" s="54"/>
      <c r="Z465" s="54"/>
    </row>
    <row r="466" spans="1:26" ht="15" hidden="1">
      <c r="A466" s="31">
        <v>2021</v>
      </c>
      <c r="B466" s="41">
        <v>44241</v>
      </c>
      <c r="C466" s="61" t="s">
        <v>38</v>
      </c>
      <c r="D466" s="15" t="s">
        <v>851</v>
      </c>
      <c r="E466" s="33" t="s">
        <v>22</v>
      </c>
      <c r="F466" s="128" t="s">
        <v>852</v>
      </c>
      <c r="G466" s="48" t="s">
        <v>24</v>
      </c>
      <c r="H466" s="19">
        <v>644000</v>
      </c>
      <c r="I466" s="19">
        <v>115248</v>
      </c>
      <c r="J466" s="21">
        <v>60000</v>
      </c>
      <c r="K466" s="22">
        <f t="shared" si="3"/>
        <v>103.44827586206897</v>
      </c>
      <c r="L466" s="23">
        <f t="shared" si="15"/>
        <v>5.0326252950159654E-3</v>
      </c>
      <c r="M466" s="156">
        <v>580</v>
      </c>
      <c r="N466" s="23">
        <f t="shared" si="11"/>
        <v>4.1379310344827586E-2</v>
      </c>
      <c r="O466" s="120">
        <v>24</v>
      </c>
      <c r="P466" s="25">
        <f t="shared" si="1"/>
        <v>0.125</v>
      </c>
      <c r="Q466" s="120">
        <v>3</v>
      </c>
      <c r="R466" s="52">
        <v>4</v>
      </c>
      <c r="S466" s="22">
        <f t="shared" si="23"/>
        <v>2500</v>
      </c>
      <c r="T466" s="144">
        <v>2.75</v>
      </c>
      <c r="U466" s="123" t="s">
        <v>853</v>
      </c>
      <c r="V466" s="68"/>
      <c r="W466" s="53"/>
      <c r="X466" s="53"/>
      <c r="Y466" s="54"/>
      <c r="Z466" s="54"/>
    </row>
    <row r="467" spans="1:26" ht="15" hidden="1">
      <c r="A467" s="31">
        <v>2021</v>
      </c>
      <c r="B467" s="41">
        <v>44241</v>
      </c>
      <c r="C467" s="61" t="s">
        <v>38</v>
      </c>
      <c r="D467" s="16" t="s">
        <v>118</v>
      </c>
      <c r="E467" s="33" t="s">
        <v>22</v>
      </c>
      <c r="F467" s="128" t="s">
        <v>854</v>
      </c>
      <c r="G467" s="48" t="s">
        <v>810</v>
      </c>
      <c r="H467" s="19">
        <v>734000</v>
      </c>
      <c r="I467" s="19">
        <v>159000</v>
      </c>
      <c r="J467" s="21">
        <v>90000</v>
      </c>
      <c r="K467" s="22">
        <f t="shared" si="3"/>
        <v>265.48672566371681</v>
      </c>
      <c r="L467" s="23">
        <f t="shared" si="15"/>
        <v>2.1320754716981131E-3</v>
      </c>
      <c r="M467" s="109">
        <v>339</v>
      </c>
      <c r="N467" s="23">
        <f t="shared" si="11"/>
        <v>8.5545722713864306E-2</v>
      </c>
      <c r="O467" s="120">
        <v>29</v>
      </c>
      <c r="P467" s="25">
        <f t="shared" si="1"/>
        <v>0.31034482758620691</v>
      </c>
      <c r="Q467" s="120">
        <v>9</v>
      </c>
      <c r="R467" s="52">
        <v>5</v>
      </c>
      <c r="S467" s="22">
        <f t="shared" si="23"/>
        <v>3103.4482758620688</v>
      </c>
      <c r="T467" s="144">
        <v>3.0210222222222223</v>
      </c>
      <c r="U467" s="123" t="s">
        <v>855</v>
      </c>
      <c r="V467" s="68"/>
      <c r="W467" s="53"/>
      <c r="X467" s="53"/>
      <c r="Y467" s="54"/>
      <c r="Z467" s="54"/>
    </row>
    <row r="468" spans="1:26" ht="15" hidden="1">
      <c r="A468" s="31">
        <v>2021</v>
      </c>
      <c r="B468" s="41">
        <v>44241</v>
      </c>
      <c r="C468" s="61" t="s">
        <v>38</v>
      </c>
      <c r="D468" s="16" t="s">
        <v>820</v>
      </c>
      <c r="E468" s="33" t="s">
        <v>22</v>
      </c>
      <c r="F468" s="128" t="s">
        <v>856</v>
      </c>
      <c r="G468" s="48" t="s">
        <v>24</v>
      </c>
      <c r="H468" s="19">
        <v>223000</v>
      </c>
      <c r="I468" s="60">
        <v>231226</v>
      </c>
      <c r="J468" s="21">
        <v>100000</v>
      </c>
      <c r="K468" s="22">
        <f t="shared" si="3"/>
        <v>347.22222222222223</v>
      </c>
      <c r="L468" s="23">
        <f t="shared" si="15"/>
        <v>1.2455346717064691E-3</v>
      </c>
      <c r="M468" s="156">
        <v>288</v>
      </c>
      <c r="N468" s="23">
        <f t="shared" si="11"/>
        <v>6.5972222222222224E-2</v>
      </c>
      <c r="O468" s="120">
        <v>19</v>
      </c>
      <c r="P468" s="25">
        <f t="shared" si="1"/>
        <v>0.42105263157894735</v>
      </c>
      <c r="Q468" s="120">
        <v>8</v>
      </c>
      <c r="R468" s="52">
        <v>6</v>
      </c>
      <c r="S468" s="22">
        <f t="shared" si="23"/>
        <v>5263.1578947368425</v>
      </c>
      <c r="T468" s="144">
        <v>3.2781600000000002</v>
      </c>
      <c r="U468" s="123" t="s">
        <v>857</v>
      </c>
      <c r="V468" s="53"/>
      <c r="W468" s="53"/>
      <c r="X468" s="53"/>
      <c r="Y468" s="54"/>
      <c r="Z468" s="54"/>
    </row>
    <row r="469" spans="1:26" ht="15" hidden="1">
      <c r="A469" s="31">
        <v>2021</v>
      </c>
      <c r="B469" s="41">
        <v>44241</v>
      </c>
      <c r="C469" s="61" t="s">
        <v>38</v>
      </c>
      <c r="D469" s="15" t="s">
        <v>858</v>
      </c>
      <c r="E469" s="33" t="s">
        <v>22</v>
      </c>
      <c r="F469" s="33" t="s">
        <v>75</v>
      </c>
      <c r="G469" s="18" t="s">
        <v>24</v>
      </c>
      <c r="H469" s="19">
        <v>513000</v>
      </c>
      <c r="I469" s="19">
        <v>303115</v>
      </c>
      <c r="J469" s="21">
        <v>207230</v>
      </c>
      <c r="K469" s="22">
        <f t="shared" si="3"/>
        <v>82.26677252878126</v>
      </c>
      <c r="L469" s="23">
        <f t="shared" si="15"/>
        <v>8.3103772495587477E-3</v>
      </c>
      <c r="M469" s="109">
        <f>2169+350</f>
        <v>2519</v>
      </c>
      <c r="N469" s="23">
        <f t="shared" si="11"/>
        <v>7.3838824930527985E-2</v>
      </c>
      <c r="O469" s="120">
        <f>169+17</f>
        <v>186</v>
      </c>
      <c r="P469" s="25">
        <f t="shared" si="1"/>
        <v>7.5268817204301078E-2</v>
      </c>
      <c r="Q469" s="120">
        <v>14</v>
      </c>
      <c r="R469" s="52">
        <v>7</v>
      </c>
      <c r="S469" s="22">
        <f t="shared" si="23"/>
        <v>1114.1397849462367</v>
      </c>
      <c r="T469" s="144">
        <v>2.3603339284852578</v>
      </c>
      <c r="U469" s="123" t="s">
        <v>859</v>
      </c>
      <c r="V469" s="53"/>
      <c r="W469" s="53"/>
      <c r="X469" s="53"/>
      <c r="Y469" s="54"/>
      <c r="Z469" s="54"/>
    </row>
    <row r="470" spans="1:26" ht="15" hidden="1">
      <c r="A470" s="31">
        <v>2021</v>
      </c>
      <c r="B470" s="41">
        <v>44241</v>
      </c>
      <c r="C470" s="61" t="s">
        <v>38</v>
      </c>
      <c r="D470" s="15" t="s">
        <v>186</v>
      </c>
      <c r="E470" s="33" t="s">
        <v>22</v>
      </c>
      <c r="F470" s="33" t="s">
        <v>72</v>
      </c>
      <c r="G470" s="48" t="s">
        <v>860</v>
      </c>
      <c r="H470" s="19">
        <v>1940000</v>
      </c>
      <c r="I470" s="19">
        <v>1200000</v>
      </c>
      <c r="J470" s="21">
        <v>700000</v>
      </c>
      <c r="K470" s="22">
        <f t="shared" si="3"/>
        <v>466.66666666666669</v>
      </c>
      <c r="L470" s="23">
        <f t="shared" si="15"/>
        <v>1.25E-3</v>
      </c>
      <c r="M470" s="109">
        <v>1500</v>
      </c>
      <c r="N470" s="23">
        <f t="shared" si="11"/>
        <v>4.3999999999999997E-2</v>
      </c>
      <c r="O470" s="120">
        <v>66</v>
      </c>
      <c r="P470" s="25">
        <f t="shared" si="1"/>
        <v>0.10606060606060606</v>
      </c>
      <c r="Q470" s="120">
        <v>7</v>
      </c>
      <c r="R470" s="52">
        <v>7</v>
      </c>
      <c r="S470" s="22">
        <f t="shared" si="23"/>
        <v>10606.060606060606</v>
      </c>
      <c r="T470" s="144">
        <v>0.25</v>
      </c>
      <c r="U470" s="123" t="s">
        <v>861</v>
      </c>
      <c r="V470" s="68"/>
      <c r="W470" s="68"/>
      <c r="X470" s="53"/>
      <c r="Y470" s="54"/>
      <c r="Z470" s="54"/>
    </row>
    <row r="471" spans="1:26" ht="15" hidden="1">
      <c r="A471" s="31">
        <v>2021</v>
      </c>
      <c r="B471" s="41">
        <v>44242</v>
      </c>
      <c r="C471" s="61" t="s">
        <v>38</v>
      </c>
      <c r="D471" s="16" t="s">
        <v>118</v>
      </c>
      <c r="E471" s="33" t="s">
        <v>22</v>
      </c>
      <c r="F471" s="33" t="s">
        <v>90</v>
      </c>
      <c r="G471" s="48" t="s">
        <v>24</v>
      </c>
      <c r="H471" s="19">
        <v>735000</v>
      </c>
      <c r="I471" s="19">
        <v>130029</v>
      </c>
      <c r="J471" s="21">
        <v>123500</v>
      </c>
      <c r="K471" s="22">
        <f t="shared" si="3"/>
        <v>748.4848484848485</v>
      </c>
      <c r="L471" s="23">
        <f t="shared" si="15"/>
        <v>1.2689476962831369E-3</v>
      </c>
      <c r="M471" s="156">
        <v>165</v>
      </c>
      <c r="N471" s="23">
        <f t="shared" si="11"/>
        <v>4.2424242424242427E-2</v>
      </c>
      <c r="O471" s="120">
        <v>7</v>
      </c>
      <c r="P471" s="25">
        <f t="shared" si="1"/>
        <v>0.14285714285714285</v>
      </c>
      <c r="Q471" s="120">
        <v>1</v>
      </c>
      <c r="R471" s="52">
        <v>2</v>
      </c>
      <c r="S471" s="22">
        <f t="shared" si="23"/>
        <v>17642.857142857141</v>
      </c>
      <c r="T471" s="144">
        <v>-0.4850688259109312</v>
      </c>
      <c r="U471" s="123" t="s">
        <v>862</v>
      </c>
      <c r="V471" s="68"/>
      <c r="W471" s="53"/>
      <c r="X471" s="53"/>
      <c r="Y471" s="54"/>
      <c r="Z471" s="54"/>
    </row>
    <row r="472" spans="1:26" ht="15" hidden="1">
      <c r="A472" s="31">
        <v>2021</v>
      </c>
      <c r="B472" s="41">
        <v>44242</v>
      </c>
      <c r="C472" s="61" t="s">
        <v>38</v>
      </c>
      <c r="D472" s="15" t="s">
        <v>863</v>
      </c>
      <c r="E472" s="33" t="s">
        <v>22</v>
      </c>
      <c r="F472" s="33" t="s">
        <v>565</v>
      </c>
      <c r="G472" s="48" t="s">
        <v>24</v>
      </c>
      <c r="H472" s="19">
        <v>1450000</v>
      </c>
      <c r="I472" s="19">
        <v>515748</v>
      </c>
      <c r="J472" s="21">
        <v>365500</v>
      </c>
      <c r="K472" s="22">
        <f t="shared" si="3"/>
        <v>617.39864864864865</v>
      </c>
      <c r="L472" s="23">
        <f t="shared" si="15"/>
        <v>1.1478473983418259E-3</v>
      </c>
      <c r="M472" s="156">
        <v>592</v>
      </c>
      <c r="N472" s="23">
        <f t="shared" si="11"/>
        <v>8.4459459459459464E-3</v>
      </c>
      <c r="O472" s="120">
        <v>5</v>
      </c>
      <c r="P472" s="25">
        <f t="shared" si="1"/>
        <v>0</v>
      </c>
      <c r="Q472" s="120">
        <v>0</v>
      </c>
      <c r="R472" s="52">
        <v>0</v>
      </c>
      <c r="S472" s="22">
        <f t="shared" si="23"/>
        <v>73100</v>
      </c>
      <c r="T472" s="144">
        <v>-1</v>
      </c>
      <c r="U472" s="123" t="s">
        <v>864</v>
      </c>
      <c r="V472" s="68"/>
      <c r="W472" s="53"/>
      <c r="X472" s="53"/>
      <c r="Y472" s="54"/>
      <c r="Z472" s="54"/>
    </row>
    <row r="473" spans="1:26" ht="15" hidden="1">
      <c r="A473" s="31">
        <v>2021</v>
      </c>
      <c r="B473" s="41">
        <v>44243</v>
      </c>
      <c r="C473" s="61" t="s">
        <v>38</v>
      </c>
      <c r="D473" s="15" t="s">
        <v>865</v>
      </c>
      <c r="E473" s="33" t="s">
        <v>22</v>
      </c>
      <c r="F473" s="33" t="s">
        <v>688</v>
      </c>
      <c r="G473" s="48" t="s">
        <v>24</v>
      </c>
      <c r="H473" s="19">
        <v>46600</v>
      </c>
      <c r="I473" s="19">
        <v>24089</v>
      </c>
      <c r="J473" s="21">
        <v>10000</v>
      </c>
      <c r="K473" s="22">
        <f t="shared" si="3"/>
        <v>31.347962382445139</v>
      </c>
      <c r="L473" s="23">
        <f t="shared" si="15"/>
        <v>1.3242558844285773E-2</v>
      </c>
      <c r="M473" s="156">
        <v>319</v>
      </c>
      <c r="N473" s="23">
        <f t="shared" si="11"/>
        <v>4.3887147335423198E-2</v>
      </c>
      <c r="O473" s="120">
        <v>14</v>
      </c>
      <c r="P473" s="25">
        <f t="shared" si="1"/>
        <v>0.14285714285714285</v>
      </c>
      <c r="Q473" s="120">
        <v>2</v>
      </c>
      <c r="R473" s="52">
        <v>3</v>
      </c>
      <c r="S473" s="22">
        <f t="shared" si="23"/>
        <v>714.28571428571433</v>
      </c>
      <c r="T473" s="144">
        <v>12.2</v>
      </c>
      <c r="U473" s="123" t="s">
        <v>866</v>
      </c>
      <c r="V473" s="53"/>
      <c r="W473" s="53"/>
      <c r="X473" s="53"/>
      <c r="Y473" s="54"/>
      <c r="Z473" s="54"/>
    </row>
    <row r="474" spans="1:26" ht="15" hidden="1">
      <c r="A474" s="31">
        <v>2021</v>
      </c>
      <c r="B474" s="41">
        <v>44243</v>
      </c>
      <c r="C474" s="61" t="s">
        <v>38</v>
      </c>
      <c r="D474" s="16" t="s">
        <v>867</v>
      </c>
      <c r="E474" s="33" t="s">
        <v>22</v>
      </c>
      <c r="F474" s="33" t="s">
        <v>854</v>
      </c>
      <c r="G474" s="48" t="s">
        <v>810</v>
      </c>
      <c r="H474" s="19">
        <v>109000</v>
      </c>
      <c r="I474" s="19">
        <v>10000</v>
      </c>
      <c r="J474" s="21">
        <v>21200</v>
      </c>
      <c r="K474" s="22">
        <f t="shared" si="3"/>
        <v>286.48648648648651</v>
      </c>
      <c r="L474" s="23">
        <f t="shared" si="15"/>
        <v>7.4000000000000003E-3</v>
      </c>
      <c r="M474" s="109">
        <v>74</v>
      </c>
      <c r="N474" s="23">
        <f t="shared" si="11"/>
        <v>1.3513513513513514E-2</v>
      </c>
      <c r="O474" s="120">
        <v>1</v>
      </c>
      <c r="P474" s="25">
        <f t="shared" si="1"/>
        <v>0</v>
      </c>
      <c r="Q474" s="120">
        <v>0</v>
      </c>
      <c r="R474" s="52">
        <v>0</v>
      </c>
      <c r="S474" s="22"/>
      <c r="T474" s="144"/>
      <c r="U474" s="123" t="s">
        <v>868</v>
      </c>
      <c r="V474" s="68"/>
      <c r="W474" s="53"/>
      <c r="X474" s="53"/>
      <c r="Y474" s="54"/>
      <c r="Z474" s="54"/>
    </row>
    <row r="475" spans="1:26" ht="15" hidden="1">
      <c r="A475" s="31">
        <v>2021</v>
      </c>
      <c r="B475" s="157">
        <v>44245</v>
      </c>
      <c r="C475" s="61" t="s">
        <v>38</v>
      </c>
      <c r="D475" s="15" t="s">
        <v>869</v>
      </c>
      <c r="E475" s="33" t="s">
        <v>22</v>
      </c>
      <c r="F475" s="60" t="s">
        <v>565</v>
      </c>
      <c r="G475" s="48" t="s">
        <v>24</v>
      </c>
      <c r="H475" s="19">
        <v>109000</v>
      </c>
      <c r="I475" s="19">
        <v>38647</v>
      </c>
      <c r="J475" s="21">
        <v>22000</v>
      </c>
      <c r="K475" s="22">
        <f t="shared" si="3"/>
        <v>666.66666666666663</v>
      </c>
      <c r="L475" s="23">
        <f t="shared" si="15"/>
        <v>8.5388257820788157E-4</v>
      </c>
      <c r="M475" s="156">
        <v>33</v>
      </c>
      <c r="N475" s="23">
        <f t="shared" si="11"/>
        <v>0</v>
      </c>
      <c r="O475" s="120">
        <v>0</v>
      </c>
      <c r="P475" s="25" t="e">
        <f t="shared" si="1"/>
        <v>#DIV/0!</v>
      </c>
      <c r="Q475" s="120">
        <v>0</v>
      </c>
      <c r="R475" s="52">
        <v>0</v>
      </c>
      <c r="S475" s="22" t="e">
        <f t="shared" ref="S475:S476" si="24">J475/O475</f>
        <v>#DIV/0!</v>
      </c>
      <c r="T475" s="144">
        <v>-1</v>
      </c>
      <c r="U475" s="158" t="s">
        <v>870</v>
      </c>
      <c r="V475" s="53"/>
      <c r="W475" s="53"/>
      <c r="X475" s="53"/>
      <c r="Y475" s="54"/>
      <c r="Z475" s="54"/>
    </row>
    <row r="476" spans="1:26" ht="15" hidden="1">
      <c r="A476" s="31">
        <v>2021</v>
      </c>
      <c r="B476" s="157">
        <v>44245</v>
      </c>
      <c r="C476" s="61" t="s">
        <v>38</v>
      </c>
      <c r="D476" s="16" t="s">
        <v>776</v>
      </c>
      <c r="E476" s="33" t="s">
        <v>22</v>
      </c>
      <c r="F476" s="159" t="s">
        <v>856</v>
      </c>
      <c r="G476" s="48" t="s">
        <v>24</v>
      </c>
      <c r="H476" s="19">
        <v>997000</v>
      </c>
      <c r="I476" s="19">
        <v>159321</v>
      </c>
      <c r="J476" s="21">
        <v>50000</v>
      </c>
      <c r="K476" s="22">
        <f t="shared" si="3"/>
        <v>203.2520325203252</v>
      </c>
      <c r="L476" s="23">
        <f t="shared" si="15"/>
        <v>1.5440525731071234E-3</v>
      </c>
      <c r="M476" s="156">
        <v>246</v>
      </c>
      <c r="N476" s="23">
        <f t="shared" si="11"/>
        <v>1.6260162601626018E-2</v>
      </c>
      <c r="O476" s="120">
        <v>4</v>
      </c>
      <c r="P476" s="25">
        <f t="shared" si="1"/>
        <v>0</v>
      </c>
      <c r="Q476" s="120">
        <v>0</v>
      </c>
      <c r="R476" s="52">
        <v>0</v>
      </c>
      <c r="S476" s="22">
        <f t="shared" si="24"/>
        <v>12500</v>
      </c>
      <c r="T476" s="144">
        <v>-1</v>
      </c>
      <c r="U476" s="137" t="s">
        <v>871</v>
      </c>
      <c r="V476" s="68"/>
      <c r="W476" s="53"/>
      <c r="X476" s="53"/>
      <c r="Y476" s="54"/>
      <c r="Z476" s="54"/>
    </row>
    <row r="477" spans="1:26" ht="15" hidden="1">
      <c r="A477" s="31">
        <v>2021</v>
      </c>
      <c r="B477" s="41">
        <v>44245</v>
      </c>
      <c r="C477" s="61" t="s">
        <v>38</v>
      </c>
      <c r="D477" s="16" t="s">
        <v>872</v>
      </c>
      <c r="E477" s="33" t="s">
        <v>22</v>
      </c>
      <c r="F477" s="33" t="s">
        <v>697</v>
      </c>
      <c r="G477" s="48" t="s">
        <v>810</v>
      </c>
      <c r="H477" s="19">
        <v>1190000</v>
      </c>
      <c r="I477" s="19">
        <v>112000</v>
      </c>
      <c r="J477" s="21">
        <v>90000</v>
      </c>
      <c r="K477" s="22">
        <f t="shared" si="3"/>
        <v>170.13232514177693</v>
      </c>
      <c r="L477" s="23">
        <f t="shared" si="15"/>
        <v>4.7232142857142854E-3</v>
      </c>
      <c r="M477" s="109">
        <v>529</v>
      </c>
      <c r="N477" s="23">
        <f t="shared" si="11"/>
        <v>3.9697542533081283E-2</v>
      </c>
      <c r="O477" s="120">
        <v>21</v>
      </c>
      <c r="P477" s="25">
        <f t="shared" si="1"/>
        <v>0</v>
      </c>
      <c r="Q477" s="120">
        <v>0</v>
      </c>
      <c r="R477" s="52">
        <v>0</v>
      </c>
      <c r="S477" s="22"/>
      <c r="T477" s="144"/>
      <c r="U477" s="123" t="s">
        <v>873</v>
      </c>
      <c r="V477" s="68"/>
      <c r="W477" s="53"/>
      <c r="X477" s="53"/>
      <c r="Y477" s="54"/>
      <c r="Z477" s="54"/>
    </row>
    <row r="478" spans="1:26" ht="15" hidden="1">
      <c r="A478" s="31">
        <v>2021</v>
      </c>
      <c r="B478" s="157">
        <v>44246</v>
      </c>
      <c r="C478" s="61" t="s">
        <v>38</v>
      </c>
      <c r="D478" s="15" t="s">
        <v>874</v>
      </c>
      <c r="E478" s="33" t="s">
        <v>22</v>
      </c>
      <c r="F478" s="33" t="s">
        <v>802</v>
      </c>
      <c r="G478" s="48" t="s">
        <v>24</v>
      </c>
      <c r="H478" s="19">
        <v>57900</v>
      </c>
      <c r="I478" s="19">
        <v>22418</v>
      </c>
      <c r="J478" s="21">
        <v>40000</v>
      </c>
      <c r="K478" s="22">
        <f t="shared" si="3"/>
        <v>227.27272727272728</v>
      </c>
      <c r="L478" s="23">
        <f t="shared" si="15"/>
        <v>7.8508341511285568E-3</v>
      </c>
      <c r="M478" s="156">
        <v>176</v>
      </c>
      <c r="N478" s="23">
        <f t="shared" si="11"/>
        <v>0</v>
      </c>
      <c r="O478" s="120">
        <v>0</v>
      </c>
      <c r="P478" s="25" t="e">
        <f t="shared" si="1"/>
        <v>#DIV/0!</v>
      </c>
      <c r="Q478" s="120">
        <v>0</v>
      </c>
      <c r="R478" s="52">
        <v>0</v>
      </c>
      <c r="S478" s="22" t="e">
        <f t="shared" ref="S478:S479" si="25">J478/O478</f>
        <v>#DIV/0!</v>
      </c>
      <c r="T478" s="144">
        <v>-1</v>
      </c>
      <c r="U478" s="137" t="s">
        <v>875</v>
      </c>
      <c r="V478" s="53"/>
      <c r="W478" s="53"/>
      <c r="X478" s="53"/>
      <c r="Y478" s="54"/>
      <c r="Z478" s="54"/>
    </row>
    <row r="479" spans="1:26" ht="15" hidden="1">
      <c r="A479" s="160">
        <v>2021</v>
      </c>
      <c r="B479" s="161">
        <v>44247</v>
      </c>
      <c r="C479" s="162" t="s">
        <v>38</v>
      </c>
      <c r="D479" s="163" t="s">
        <v>876</v>
      </c>
      <c r="E479" s="164" t="s">
        <v>22</v>
      </c>
      <c r="F479" s="165" t="s">
        <v>856</v>
      </c>
      <c r="G479" s="166" t="s">
        <v>24</v>
      </c>
      <c r="H479" s="167">
        <v>2160000</v>
      </c>
      <c r="I479" s="167">
        <v>176118</v>
      </c>
      <c r="J479" s="168">
        <v>86000</v>
      </c>
      <c r="K479" s="169">
        <f t="shared" si="3"/>
        <v>117.96982167352537</v>
      </c>
      <c r="L479" s="170">
        <f t="shared" si="15"/>
        <v>4.1392702619834432E-3</v>
      </c>
      <c r="M479" s="171">
        <v>729</v>
      </c>
      <c r="N479" s="170">
        <f t="shared" si="11"/>
        <v>1.0973936899862825E-2</v>
      </c>
      <c r="O479" s="167">
        <v>8</v>
      </c>
      <c r="P479" s="25">
        <f t="shared" si="1"/>
        <v>0.5</v>
      </c>
      <c r="Q479" s="167">
        <v>4</v>
      </c>
      <c r="R479" s="172">
        <v>4</v>
      </c>
      <c r="S479" s="169">
        <f t="shared" si="25"/>
        <v>10750</v>
      </c>
      <c r="T479" s="173">
        <v>1.4134767441860465</v>
      </c>
      <c r="U479" s="174" t="s">
        <v>877</v>
      </c>
      <c r="V479" s="175"/>
      <c r="W479" s="175"/>
      <c r="X479" s="164"/>
      <c r="Y479" s="176"/>
      <c r="Z479" s="176"/>
    </row>
    <row r="480" spans="1:26" ht="15" hidden="1">
      <c r="A480" s="31">
        <v>2021</v>
      </c>
      <c r="B480" s="157">
        <v>44247</v>
      </c>
      <c r="C480" s="61" t="s">
        <v>38</v>
      </c>
      <c r="D480" s="16" t="s">
        <v>118</v>
      </c>
      <c r="E480" s="33" t="s">
        <v>22</v>
      </c>
      <c r="F480" s="60" t="s">
        <v>29</v>
      </c>
      <c r="G480" s="48" t="s">
        <v>860</v>
      </c>
      <c r="H480" s="19">
        <v>738000</v>
      </c>
      <c r="I480" s="19">
        <v>140000</v>
      </c>
      <c r="J480" s="21">
        <v>123500</v>
      </c>
      <c r="K480" s="22">
        <f t="shared" si="3"/>
        <v>1133.0275229357799</v>
      </c>
      <c r="L480" s="23">
        <f t="shared" si="15"/>
        <v>7.785714285714286E-4</v>
      </c>
      <c r="M480" s="109">
        <v>109</v>
      </c>
      <c r="N480" s="23">
        <f t="shared" si="11"/>
        <v>6.4220183486238536E-2</v>
      </c>
      <c r="O480" s="120">
        <v>7</v>
      </c>
      <c r="P480" s="25">
        <f t="shared" si="1"/>
        <v>0</v>
      </c>
      <c r="Q480" s="120">
        <v>0</v>
      </c>
      <c r="R480" s="52">
        <v>0</v>
      </c>
      <c r="S480" s="22"/>
      <c r="T480" s="87"/>
      <c r="U480" s="123" t="s">
        <v>878</v>
      </c>
      <c r="V480" s="68"/>
      <c r="W480" s="68"/>
      <c r="X480" s="53"/>
      <c r="Y480" s="54"/>
      <c r="Z480" s="54"/>
    </row>
    <row r="481" spans="1:26" ht="15" hidden="1">
      <c r="A481" s="31">
        <v>2021</v>
      </c>
      <c r="B481" s="157">
        <v>44247</v>
      </c>
      <c r="C481" s="61" t="s">
        <v>38</v>
      </c>
      <c r="D481" s="15" t="s">
        <v>671</v>
      </c>
      <c r="E481" s="33" t="s">
        <v>22</v>
      </c>
      <c r="F481" s="33" t="s">
        <v>879</v>
      </c>
      <c r="G481" s="48" t="s">
        <v>128</v>
      </c>
      <c r="H481" s="19">
        <v>204000</v>
      </c>
      <c r="I481" s="19">
        <v>74000</v>
      </c>
      <c r="J481" s="126">
        <v>75600</v>
      </c>
      <c r="K481" s="22">
        <f t="shared" si="3"/>
        <v>144</v>
      </c>
      <c r="L481" s="23">
        <f t="shared" si="15"/>
        <v>7.094594594594595E-3</v>
      </c>
      <c r="M481" s="127">
        <v>525</v>
      </c>
      <c r="N481" s="23">
        <f t="shared" si="11"/>
        <v>2.0952380952380951E-2</v>
      </c>
      <c r="O481" s="177">
        <v>11</v>
      </c>
      <c r="P481" s="25">
        <f t="shared" si="1"/>
        <v>0.27272727272727271</v>
      </c>
      <c r="Q481" s="177">
        <v>3</v>
      </c>
      <c r="R481" s="131">
        <v>2</v>
      </c>
      <c r="S481" s="22">
        <f t="shared" ref="S481:S482" si="26">J481/O481</f>
        <v>6872.727272727273</v>
      </c>
      <c r="T481" s="153">
        <v>0.653842105263158</v>
      </c>
      <c r="U481" s="123" t="s">
        <v>880</v>
      </c>
      <c r="V481" s="53"/>
      <c r="W481" s="53"/>
      <c r="X481" s="53"/>
      <c r="Y481" s="54"/>
      <c r="Z481" s="54"/>
    </row>
    <row r="482" spans="1:26" ht="15" hidden="1">
      <c r="A482" s="31">
        <v>2021</v>
      </c>
      <c r="B482" s="157">
        <v>44248</v>
      </c>
      <c r="C482" s="61" t="s">
        <v>38</v>
      </c>
      <c r="D482" s="16" t="s">
        <v>170</v>
      </c>
      <c r="E482" s="33" t="s">
        <v>22</v>
      </c>
      <c r="F482" s="60" t="s">
        <v>72</v>
      </c>
      <c r="G482" s="48" t="s">
        <v>860</v>
      </c>
      <c r="H482" s="19">
        <v>1950000</v>
      </c>
      <c r="I482" s="19">
        <v>740000</v>
      </c>
      <c r="J482" s="21">
        <v>570000</v>
      </c>
      <c r="K482" s="22">
        <f t="shared" si="3"/>
        <v>1001.7574692442882</v>
      </c>
      <c r="L482" s="23">
        <f t="shared" si="15"/>
        <v>7.6891891891891888E-4</v>
      </c>
      <c r="M482" s="109">
        <v>569</v>
      </c>
      <c r="N482" s="23">
        <f t="shared" si="11"/>
        <v>3.6906854130052721E-2</v>
      </c>
      <c r="O482" s="120">
        <v>21</v>
      </c>
      <c r="P482" s="25">
        <f t="shared" si="1"/>
        <v>0.23809523809523808</v>
      </c>
      <c r="Q482" s="120">
        <v>5</v>
      </c>
      <c r="R482" s="52">
        <v>6</v>
      </c>
      <c r="S482" s="22">
        <f t="shared" si="26"/>
        <v>27142.857142857141</v>
      </c>
      <c r="T482" s="144">
        <v>-0.17384210526315788</v>
      </c>
      <c r="U482" s="123" t="s">
        <v>881</v>
      </c>
      <c r="V482" s="68"/>
      <c r="W482" s="53"/>
      <c r="X482" s="53"/>
      <c r="Y482" s="54"/>
      <c r="Z482" s="54"/>
    </row>
    <row r="483" spans="1:26" ht="15" hidden="1">
      <c r="A483" s="31">
        <v>2021</v>
      </c>
      <c r="B483" s="157">
        <v>44249</v>
      </c>
      <c r="C483" s="61" t="s">
        <v>38</v>
      </c>
      <c r="D483" s="16" t="s">
        <v>163</v>
      </c>
      <c r="E483" s="33" t="s">
        <v>22</v>
      </c>
      <c r="F483" s="33" t="s">
        <v>879</v>
      </c>
      <c r="G483" s="48" t="s">
        <v>128</v>
      </c>
      <c r="H483" s="19">
        <v>1180000</v>
      </c>
      <c r="I483" s="40">
        <v>198700</v>
      </c>
      <c r="J483" s="21">
        <v>132000</v>
      </c>
      <c r="K483" s="22">
        <f t="shared" si="3"/>
        <v>202.76497695852535</v>
      </c>
      <c r="L483" s="23">
        <f t="shared" si="15"/>
        <v>3.276295923502768E-3</v>
      </c>
      <c r="M483" s="127">
        <v>651</v>
      </c>
      <c r="N483" s="23">
        <f t="shared" si="11"/>
        <v>1.5360983102918587E-2</v>
      </c>
      <c r="O483" s="177">
        <v>10</v>
      </c>
      <c r="P483" s="25">
        <f t="shared" si="1"/>
        <v>0</v>
      </c>
      <c r="Q483" s="120">
        <v>0</v>
      </c>
      <c r="R483" s="52">
        <v>0</v>
      </c>
      <c r="S483" s="22"/>
      <c r="T483" s="87"/>
      <c r="U483" s="123" t="s">
        <v>882</v>
      </c>
      <c r="V483" s="53"/>
      <c r="W483" s="53"/>
      <c r="X483" s="53"/>
      <c r="Y483" s="54"/>
      <c r="Z483" s="54"/>
    </row>
    <row r="484" spans="1:26" ht="15" hidden="1">
      <c r="A484" s="31">
        <v>2021</v>
      </c>
      <c r="B484" s="157">
        <v>44249</v>
      </c>
      <c r="C484" s="61" t="s">
        <v>38</v>
      </c>
      <c r="D484" s="16" t="s">
        <v>375</v>
      </c>
      <c r="E484" s="33" t="s">
        <v>22</v>
      </c>
      <c r="F484" s="60" t="s">
        <v>49</v>
      </c>
      <c r="G484" s="48" t="s">
        <v>783</v>
      </c>
      <c r="H484" s="19">
        <v>998888</v>
      </c>
      <c r="I484" s="19">
        <v>423000</v>
      </c>
      <c r="J484" s="21">
        <v>280000</v>
      </c>
      <c r="K484" s="134">
        <f t="shared" si="3"/>
        <v>349.56304619225966</v>
      </c>
      <c r="L484" s="23">
        <f t="shared" si="15"/>
        <v>1.8936170212765957E-3</v>
      </c>
      <c r="M484" s="109">
        <v>801</v>
      </c>
      <c r="N484" s="23">
        <f t="shared" si="11"/>
        <v>5.8676654182272157E-2</v>
      </c>
      <c r="O484" s="120">
        <v>47</v>
      </c>
      <c r="P484" s="25">
        <f t="shared" si="1"/>
        <v>0.14893617021276595</v>
      </c>
      <c r="Q484" s="120">
        <v>7</v>
      </c>
      <c r="R484" s="52">
        <v>5</v>
      </c>
      <c r="S484" s="22">
        <f t="shared" ref="S484:S500" si="27">J484/O484</f>
        <v>5957.4468085106382</v>
      </c>
      <c r="T484" s="144">
        <v>0.29686071428571431</v>
      </c>
      <c r="U484" s="123" t="s">
        <v>883</v>
      </c>
      <c r="V484" s="53"/>
      <c r="W484" s="53"/>
      <c r="X484" s="53"/>
      <c r="Y484" s="54"/>
      <c r="Z484" s="54"/>
    </row>
    <row r="485" spans="1:26" ht="15" hidden="1">
      <c r="A485" s="31">
        <v>2021</v>
      </c>
      <c r="B485" s="157">
        <v>44252</v>
      </c>
      <c r="C485" s="61" t="s">
        <v>38</v>
      </c>
      <c r="D485" s="15" t="s">
        <v>884</v>
      </c>
      <c r="E485" s="33" t="s">
        <v>22</v>
      </c>
      <c r="F485" s="33" t="s">
        <v>613</v>
      </c>
      <c r="G485" s="18" t="s">
        <v>24</v>
      </c>
      <c r="H485" s="19">
        <v>1150000</v>
      </c>
      <c r="I485" s="19">
        <v>102500</v>
      </c>
      <c r="J485" s="21">
        <v>135000</v>
      </c>
      <c r="K485" s="22">
        <f t="shared" si="3"/>
        <v>265.22593320235757</v>
      </c>
      <c r="L485" s="23">
        <f t="shared" si="15"/>
        <v>4.9658536585365856E-3</v>
      </c>
      <c r="M485" s="120">
        <v>509</v>
      </c>
      <c r="N485" s="23">
        <f t="shared" si="11"/>
        <v>0</v>
      </c>
      <c r="O485" s="117">
        <v>0</v>
      </c>
      <c r="P485" s="25" t="e">
        <f t="shared" si="1"/>
        <v>#DIV/0!</v>
      </c>
      <c r="Q485" s="120">
        <v>0</v>
      </c>
      <c r="R485" s="52">
        <v>0</v>
      </c>
      <c r="S485" s="21" t="e">
        <f t="shared" si="27"/>
        <v>#DIV/0!</v>
      </c>
      <c r="T485" s="27">
        <v>-1</v>
      </c>
      <c r="U485" s="123" t="s">
        <v>885</v>
      </c>
      <c r="V485" s="68"/>
      <c r="W485" s="68"/>
      <c r="X485" s="53"/>
      <c r="Y485" s="54"/>
      <c r="Z485" s="54"/>
    </row>
    <row r="486" spans="1:26" ht="15" hidden="1">
      <c r="A486" s="31">
        <v>2021</v>
      </c>
      <c r="B486" s="157">
        <v>44253</v>
      </c>
      <c r="C486" s="61" t="s">
        <v>38</v>
      </c>
      <c r="D486" s="16" t="s">
        <v>876</v>
      </c>
      <c r="E486" s="33" t="s">
        <v>22</v>
      </c>
      <c r="F486" s="33" t="s">
        <v>613</v>
      </c>
      <c r="G486" s="18" t="s">
        <v>24</v>
      </c>
      <c r="H486" s="19">
        <v>2160000</v>
      </c>
      <c r="I486" s="19">
        <v>242800</v>
      </c>
      <c r="J486" s="21">
        <v>86000</v>
      </c>
      <c r="K486" s="22">
        <f t="shared" si="3"/>
        <v>103.11750599520384</v>
      </c>
      <c r="L486" s="23">
        <f t="shared" si="15"/>
        <v>3.4349258649093903E-3</v>
      </c>
      <c r="M486" s="120">
        <v>834</v>
      </c>
      <c r="N486" s="23">
        <f t="shared" si="11"/>
        <v>3.7170263788968823E-2</v>
      </c>
      <c r="O486" s="109">
        <v>31</v>
      </c>
      <c r="P486" s="25">
        <f t="shared" si="1"/>
        <v>0.32258064516129031</v>
      </c>
      <c r="Q486" s="109">
        <v>10</v>
      </c>
      <c r="R486" s="52">
        <v>7</v>
      </c>
      <c r="S486" s="22">
        <f t="shared" si="27"/>
        <v>2774.1935483870966</v>
      </c>
      <c r="T486" s="27">
        <v>7.2305813953488371</v>
      </c>
      <c r="U486" s="122" t="s">
        <v>886</v>
      </c>
      <c r="V486" s="68"/>
      <c r="W486" s="68"/>
      <c r="X486" s="16"/>
      <c r="Y486" s="38"/>
      <c r="Z486" s="38"/>
    </row>
    <row r="487" spans="1:26" ht="15" hidden="1">
      <c r="A487" s="31">
        <v>2021</v>
      </c>
      <c r="B487" s="157">
        <v>44253</v>
      </c>
      <c r="C487" s="61" t="s">
        <v>38</v>
      </c>
      <c r="D487" s="53" t="s">
        <v>118</v>
      </c>
      <c r="E487" s="33" t="s">
        <v>22</v>
      </c>
      <c r="F487" s="60" t="s">
        <v>75</v>
      </c>
      <c r="G487" s="18" t="s">
        <v>24</v>
      </c>
      <c r="H487" s="60">
        <v>740000</v>
      </c>
      <c r="I487" s="19">
        <v>139000</v>
      </c>
      <c r="J487" s="21">
        <v>95000</v>
      </c>
      <c r="K487" s="22">
        <f t="shared" si="3"/>
        <v>372.54901960784315</v>
      </c>
      <c r="L487" s="23">
        <f t="shared" si="15"/>
        <v>1.8345323741007194E-3</v>
      </c>
      <c r="M487" s="120">
        <v>255</v>
      </c>
      <c r="N487" s="23">
        <f t="shared" si="11"/>
        <v>5.8823529411764705E-2</v>
      </c>
      <c r="O487" s="109">
        <v>15</v>
      </c>
      <c r="P487" s="25">
        <f t="shared" si="1"/>
        <v>0.33333333333333331</v>
      </c>
      <c r="Q487" s="109">
        <v>5</v>
      </c>
      <c r="R487" s="52">
        <v>4</v>
      </c>
      <c r="S487" s="22">
        <f t="shared" si="27"/>
        <v>6333.333333333333</v>
      </c>
      <c r="T487" s="27">
        <v>1.5373157894736842</v>
      </c>
      <c r="U487" s="122" t="s">
        <v>887</v>
      </c>
      <c r="V487" s="68"/>
      <c r="W487" s="68"/>
      <c r="X487" s="16"/>
      <c r="Y487" s="30"/>
      <c r="Z487" s="30"/>
    </row>
    <row r="488" spans="1:26" ht="15" hidden="1">
      <c r="A488" s="31">
        <v>2021</v>
      </c>
      <c r="B488" s="157">
        <v>44254</v>
      </c>
      <c r="C488" s="61" t="s">
        <v>38</v>
      </c>
      <c r="D488" s="53" t="s">
        <v>785</v>
      </c>
      <c r="E488" s="33" t="s">
        <v>22</v>
      </c>
      <c r="F488" s="60" t="s">
        <v>615</v>
      </c>
      <c r="G488" s="48" t="s">
        <v>128</v>
      </c>
      <c r="H488" s="60">
        <v>144000</v>
      </c>
      <c r="I488" s="19">
        <v>54031</v>
      </c>
      <c r="J488" s="21">
        <v>38500</v>
      </c>
      <c r="K488" s="22">
        <f t="shared" si="3"/>
        <v>72.368421052631575</v>
      </c>
      <c r="L488" s="23">
        <f t="shared" si="15"/>
        <v>9.8461994040458262E-3</v>
      </c>
      <c r="M488" s="127">
        <v>532</v>
      </c>
      <c r="N488" s="23">
        <f t="shared" si="11"/>
        <v>9.3984962406015032E-3</v>
      </c>
      <c r="O488" s="127">
        <v>5</v>
      </c>
      <c r="P488" s="25">
        <f t="shared" si="1"/>
        <v>0.4</v>
      </c>
      <c r="Q488" s="177">
        <v>2</v>
      </c>
      <c r="R488" s="152">
        <v>2</v>
      </c>
      <c r="S488" s="22">
        <f t="shared" si="27"/>
        <v>7700</v>
      </c>
      <c r="T488" s="132">
        <v>2.6873157894736801</v>
      </c>
      <c r="U488" s="123" t="s">
        <v>888</v>
      </c>
      <c r="V488" s="53"/>
      <c r="W488" s="53"/>
      <c r="X488" s="16"/>
      <c r="Y488" s="30"/>
      <c r="Z488" s="30"/>
    </row>
    <row r="489" spans="1:26" ht="15" hidden="1">
      <c r="A489" s="31">
        <v>2021</v>
      </c>
      <c r="B489" s="157">
        <v>44254</v>
      </c>
      <c r="C489" s="61" t="s">
        <v>38</v>
      </c>
      <c r="D489" s="16" t="s">
        <v>889</v>
      </c>
      <c r="E489" s="33" t="s">
        <v>22</v>
      </c>
      <c r="F489" s="60" t="s">
        <v>802</v>
      </c>
      <c r="G489" s="48" t="s">
        <v>24</v>
      </c>
      <c r="H489" s="19">
        <v>121000</v>
      </c>
      <c r="I489" s="19">
        <v>10400</v>
      </c>
      <c r="J489" s="85">
        <v>86000</v>
      </c>
      <c r="K489" s="22">
        <f t="shared" si="3"/>
        <v>1036.1445783132531</v>
      </c>
      <c r="L489" s="23">
        <f t="shared" si="15"/>
        <v>7.9807692307692305E-3</v>
      </c>
      <c r="M489" s="120">
        <v>83</v>
      </c>
      <c r="N489" s="23">
        <f t="shared" si="11"/>
        <v>1.2048192771084338E-2</v>
      </c>
      <c r="O489" s="117">
        <v>1</v>
      </c>
      <c r="P489" s="25">
        <f t="shared" si="1"/>
        <v>0</v>
      </c>
      <c r="Q489" s="120">
        <v>0</v>
      </c>
      <c r="R489" s="52">
        <v>0</v>
      </c>
      <c r="S489" s="21">
        <f t="shared" si="27"/>
        <v>86000</v>
      </c>
      <c r="T489" s="27">
        <v>-1</v>
      </c>
      <c r="U489" s="123" t="s">
        <v>890</v>
      </c>
      <c r="V489" s="68"/>
      <c r="W489" s="68"/>
      <c r="X489" s="53"/>
      <c r="Y489" s="54"/>
      <c r="Z489" s="54"/>
    </row>
    <row r="490" spans="1:26" ht="15" hidden="1">
      <c r="A490" s="31">
        <v>2021</v>
      </c>
      <c r="B490" s="157">
        <v>44254</v>
      </c>
      <c r="C490" s="61" t="s">
        <v>38</v>
      </c>
      <c r="D490" s="16" t="s">
        <v>891</v>
      </c>
      <c r="E490" s="33" t="s">
        <v>22</v>
      </c>
      <c r="F490" s="60" t="s">
        <v>49</v>
      </c>
      <c r="G490" s="48" t="s">
        <v>783</v>
      </c>
      <c r="H490" s="19">
        <v>157000</v>
      </c>
      <c r="I490" s="19">
        <v>240000</v>
      </c>
      <c r="J490" s="85">
        <v>95000</v>
      </c>
      <c r="K490" s="134">
        <f t="shared" si="3"/>
        <v>155.99343185550083</v>
      </c>
      <c r="L490" s="178">
        <f t="shared" si="15"/>
        <v>2.5374999999999998E-3</v>
      </c>
      <c r="M490" s="133">
        <v>609</v>
      </c>
      <c r="N490" s="178">
        <f t="shared" si="11"/>
        <v>2.6272577996715927E-2</v>
      </c>
      <c r="O490" s="133">
        <v>16</v>
      </c>
      <c r="P490" s="25">
        <f t="shared" si="1"/>
        <v>6.25E-2</v>
      </c>
      <c r="Q490" s="133">
        <v>1</v>
      </c>
      <c r="R490" s="121">
        <v>1</v>
      </c>
      <c r="S490" s="22">
        <f t="shared" si="27"/>
        <v>5937.5</v>
      </c>
      <c r="T490" s="144">
        <v>-0.48421052631578948</v>
      </c>
      <c r="U490" s="122" t="s">
        <v>892</v>
      </c>
      <c r="V490" s="68"/>
      <c r="W490" s="53"/>
      <c r="X490" s="53"/>
      <c r="Y490" s="54"/>
      <c r="Z490" s="54"/>
    </row>
    <row r="491" spans="1:26" ht="15" hidden="1">
      <c r="A491" s="31">
        <v>2021</v>
      </c>
      <c r="B491" s="157">
        <v>44254</v>
      </c>
      <c r="C491" s="61" t="s">
        <v>38</v>
      </c>
      <c r="D491" s="16" t="s">
        <v>493</v>
      </c>
      <c r="E491" s="33" t="s">
        <v>22</v>
      </c>
      <c r="F491" s="60" t="s">
        <v>697</v>
      </c>
      <c r="G491" s="48" t="s">
        <v>810</v>
      </c>
      <c r="H491" s="19">
        <v>952000</v>
      </c>
      <c r="I491" s="19">
        <v>450000</v>
      </c>
      <c r="J491" s="85">
        <v>200000</v>
      </c>
      <c r="K491" s="134">
        <f t="shared" si="3"/>
        <v>555.55555555555554</v>
      </c>
      <c r="L491" s="178">
        <f t="shared" si="15"/>
        <v>8.0000000000000004E-4</v>
      </c>
      <c r="M491" s="133">
        <v>360</v>
      </c>
      <c r="N491" s="178">
        <f t="shared" si="11"/>
        <v>1.9444444444444445E-2</v>
      </c>
      <c r="O491" s="133">
        <v>7</v>
      </c>
      <c r="P491" s="25">
        <f t="shared" si="1"/>
        <v>0.14285714285714285</v>
      </c>
      <c r="Q491" s="133">
        <v>1</v>
      </c>
      <c r="R491" s="121">
        <v>2</v>
      </c>
      <c r="S491" s="22">
        <f t="shared" si="27"/>
        <v>28571.428571428572</v>
      </c>
      <c r="T491" s="144"/>
      <c r="U491" s="122" t="s">
        <v>893</v>
      </c>
      <c r="V491" s="68"/>
      <c r="W491" s="53"/>
      <c r="X491" s="53"/>
      <c r="Y491" s="54"/>
      <c r="Z491" s="54"/>
    </row>
    <row r="492" spans="1:26" ht="15" hidden="1">
      <c r="A492" s="31">
        <v>2021</v>
      </c>
      <c r="B492" s="157">
        <v>44254</v>
      </c>
      <c r="C492" s="61" t="s">
        <v>38</v>
      </c>
      <c r="D492" s="16" t="s">
        <v>894</v>
      </c>
      <c r="E492" s="33" t="s">
        <v>22</v>
      </c>
      <c r="F492" s="60" t="s">
        <v>636</v>
      </c>
      <c r="G492" s="48" t="s">
        <v>810</v>
      </c>
      <c r="H492" s="19">
        <v>1530000</v>
      </c>
      <c r="I492" s="19">
        <v>300000</v>
      </c>
      <c r="J492" s="88">
        <v>274194</v>
      </c>
      <c r="K492" s="134">
        <f t="shared" si="3"/>
        <v>768.05042016806726</v>
      </c>
      <c r="L492" s="178">
        <f t="shared" si="15"/>
        <v>1.1900000000000001E-3</v>
      </c>
      <c r="M492" s="133">
        <v>357</v>
      </c>
      <c r="N492" s="178">
        <f t="shared" si="11"/>
        <v>7.5630252100840331E-2</v>
      </c>
      <c r="O492" s="133">
        <v>27</v>
      </c>
      <c r="P492" s="25">
        <f t="shared" si="1"/>
        <v>0.22222222222222221</v>
      </c>
      <c r="Q492" s="133">
        <v>6</v>
      </c>
      <c r="R492" s="121">
        <v>5</v>
      </c>
      <c r="S492" s="22">
        <f t="shared" si="27"/>
        <v>10155.333333333334</v>
      </c>
      <c r="T492" s="144">
        <v>0.17438747747944885</v>
      </c>
      <c r="U492" s="123" t="s">
        <v>895</v>
      </c>
      <c r="V492" s="68"/>
      <c r="W492" s="53"/>
      <c r="X492" s="53"/>
      <c r="Y492" s="54"/>
      <c r="Z492" s="54"/>
    </row>
    <row r="493" spans="1:26" ht="15" hidden="1">
      <c r="A493" s="31">
        <v>2021</v>
      </c>
      <c r="B493" s="157">
        <v>44255</v>
      </c>
      <c r="C493" s="61" t="s">
        <v>38</v>
      </c>
      <c r="D493" s="15" t="s">
        <v>896</v>
      </c>
      <c r="E493" s="33" t="s">
        <v>22</v>
      </c>
      <c r="F493" s="60" t="s">
        <v>27</v>
      </c>
      <c r="G493" s="48" t="s">
        <v>24</v>
      </c>
      <c r="H493" s="19">
        <v>226000</v>
      </c>
      <c r="I493" s="19">
        <v>191600</v>
      </c>
      <c r="J493" s="85">
        <v>70000</v>
      </c>
      <c r="K493" s="22">
        <f t="shared" si="3"/>
        <v>551.18110236220468</v>
      </c>
      <c r="L493" s="23">
        <f t="shared" si="15"/>
        <v>6.6283924843423794E-4</v>
      </c>
      <c r="M493" s="120">
        <v>127</v>
      </c>
      <c r="N493" s="23">
        <f t="shared" si="11"/>
        <v>3.937007874015748E-2</v>
      </c>
      <c r="O493" s="109">
        <v>5</v>
      </c>
      <c r="P493" s="25">
        <f t="shared" si="1"/>
        <v>0.2</v>
      </c>
      <c r="Q493" s="109">
        <v>1</v>
      </c>
      <c r="R493" s="52">
        <v>1</v>
      </c>
      <c r="S493" s="22">
        <f t="shared" si="27"/>
        <v>14000</v>
      </c>
      <c r="T493" s="27">
        <v>-0.29285714285714287</v>
      </c>
      <c r="U493" s="137" t="s">
        <v>897</v>
      </c>
      <c r="V493" s="68"/>
      <c r="W493" s="68"/>
      <c r="X493" s="53"/>
      <c r="Y493" s="54"/>
      <c r="Z493" s="54"/>
    </row>
    <row r="494" spans="1:26" ht="15" hidden="1">
      <c r="A494" s="31">
        <v>2021</v>
      </c>
      <c r="B494" s="157">
        <v>44255</v>
      </c>
      <c r="C494" s="61" t="s">
        <v>38</v>
      </c>
      <c r="D494" s="16" t="s">
        <v>334</v>
      </c>
      <c r="E494" s="33" t="s">
        <v>22</v>
      </c>
      <c r="F494" s="60" t="s">
        <v>27</v>
      </c>
      <c r="G494" s="48" t="s">
        <v>24</v>
      </c>
      <c r="H494" s="19">
        <v>493000</v>
      </c>
      <c r="I494" s="19">
        <v>217400</v>
      </c>
      <c r="J494" s="85">
        <v>70000</v>
      </c>
      <c r="K494" s="22">
        <f t="shared" si="3"/>
        <v>482.75862068965517</v>
      </c>
      <c r="L494" s="23">
        <f t="shared" si="15"/>
        <v>6.669733210671573E-4</v>
      </c>
      <c r="M494" s="120">
        <v>145</v>
      </c>
      <c r="N494" s="23">
        <f t="shared" si="11"/>
        <v>0</v>
      </c>
      <c r="O494" s="117">
        <v>0</v>
      </c>
      <c r="P494" s="25" t="e">
        <f t="shared" si="1"/>
        <v>#DIV/0!</v>
      </c>
      <c r="Q494" s="120">
        <v>0</v>
      </c>
      <c r="R494" s="52">
        <v>0</v>
      </c>
      <c r="S494" s="21" t="e">
        <f t="shared" si="27"/>
        <v>#DIV/0!</v>
      </c>
      <c r="T494" s="27">
        <v>-1</v>
      </c>
      <c r="U494" s="122" t="s">
        <v>898</v>
      </c>
      <c r="V494" s="53"/>
      <c r="W494" s="53"/>
      <c r="X494" s="53"/>
      <c r="Y494" s="54"/>
      <c r="Z494" s="54"/>
    </row>
    <row r="495" spans="1:26" ht="15" hidden="1">
      <c r="A495" s="31">
        <v>2021</v>
      </c>
      <c r="B495" s="157">
        <v>44255</v>
      </c>
      <c r="C495" s="61" t="s">
        <v>38</v>
      </c>
      <c r="D495" s="16" t="s">
        <v>118</v>
      </c>
      <c r="E495" s="33" t="s">
        <v>22</v>
      </c>
      <c r="F495" s="60" t="s">
        <v>899</v>
      </c>
      <c r="G495" s="48" t="s">
        <v>900</v>
      </c>
      <c r="H495" s="19">
        <v>741000</v>
      </c>
      <c r="I495" s="19">
        <v>128000</v>
      </c>
      <c r="J495" s="85">
        <v>95000</v>
      </c>
      <c r="K495" s="134">
        <f t="shared" si="3"/>
        <v>465.68627450980392</v>
      </c>
      <c r="L495" s="178">
        <f t="shared" si="15"/>
        <v>1.5937499999999999E-3</v>
      </c>
      <c r="M495" s="133">
        <v>204</v>
      </c>
      <c r="N495" s="178">
        <f t="shared" si="11"/>
        <v>3.4313725490196081E-2</v>
      </c>
      <c r="O495" s="133">
        <v>7</v>
      </c>
      <c r="P495" s="25">
        <f t="shared" si="1"/>
        <v>0.7142857142857143</v>
      </c>
      <c r="Q495" s="133">
        <v>5</v>
      </c>
      <c r="R495" s="121">
        <v>2</v>
      </c>
      <c r="S495" s="22">
        <f t="shared" si="27"/>
        <v>13571.428571428571</v>
      </c>
      <c r="T495" s="144">
        <v>-0.16998947368421052</v>
      </c>
      <c r="U495" s="122" t="s">
        <v>901</v>
      </c>
      <c r="V495" s="68"/>
      <c r="W495" s="53"/>
      <c r="X495" s="53"/>
      <c r="Y495" s="54"/>
      <c r="Z495" s="54"/>
    </row>
    <row r="496" spans="1:26" ht="15" hidden="1">
      <c r="A496" s="31">
        <v>2021</v>
      </c>
      <c r="B496" s="157">
        <v>44256</v>
      </c>
      <c r="C496" s="61" t="s">
        <v>38</v>
      </c>
      <c r="D496" s="53" t="s">
        <v>902</v>
      </c>
      <c r="E496" s="33" t="s">
        <v>22</v>
      </c>
      <c r="F496" s="60" t="s">
        <v>447</v>
      </c>
      <c r="G496" s="48" t="s">
        <v>128</v>
      </c>
      <c r="H496" s="60">
        <v>815000</v>
      </c>
      <c r="I496" s="40">
        <v>376000</v>
      </c>
      <c r="J496" s="21">
        <v>300000</v>
      </c>
      <c r="K496" s="134">
        <f t="shared" si="3"/>
        <v>4615.3846153846152</v>
      </c>
      <c r="L496" s="178">
        <f t="shared" si="15"/>
        <v>1.7287234042553192E-4</v>
      </c>
      <c r="M496" s="127">
        <v>65</v>
      </c>
      <c r="N496" s="178">
        <f t="shared" si="11"/>
        <v>0.33846153846153848</v>
      </c>
      <c r="O496" s="127">
        <v>22</v>
      </c>
      <c r="P496" s="25">
        <f t="shared" si="1"/>
        <v>9.0909090909090912E-2</v>
      </c>
      <c r="Q496" s="177">
        <v>2</v>
      </c>
      <c r="R496" s="152">
        <v>2</v>
      </c>
      <c r="S496" s="22">
        <f t="shared" si="27"/>
        <v>13636.363636363636</v>
      </c>
      <c r="T496" s="132">
        <v>-0.5</v>
      </c>
      <c r="U496" s="123" t="s">
        <v>903</v>
      </c>
      <c r="V496" s="53"/>
      <c r="W496" s="53"/>
      <c r="X496" s="16"/>
      <c r="Y496" s="30"/>
      <c r="Z496" s="30"/>
    </row>
    <row r="497" spans="1:26" ht="15" hidden="1">
      <c r="A497" s="31">
        <v>2021</v>
      </c>
      <c r="B497" s="157">
        <v>44258</v>
      </c>
      <c r="C497" s="61" t="s">
        <v>904</v>
      </c>
      <c r="D497" s="16" t="s">
        <v>798</v>
      </c>
      <c r="E497" s="33" t="s">
        <v>22</v>
      </c>
      <c r="F497" s="60" t="s">
        <v>613</v>
      </c>
      <c r="G497" s="48" t="s">
        <v>24</v>
      </c>
      <c r="H497" s="179">
        <v>458000</v>
      </c>
      <c r="I497" s="19">
        <v>64037</v>
      </c>
      <c r="J497" s="21">
        <v>36000</v>
      </c>
      <c r="K497" s="22">
        <f t="shared" si="3"/>
        <v>330.27522935779814</v>
      </c>
      <c r="L497" s="23">
        <f t="shared" si="15"/>
        <v>1.7021409497634181E-3</v>
      </c>
      <c r="M497" s="120">
        <v>109</v>
      </c>
      <c r="N497" s="23">
        <f t="shared" si="11"/>
        <v>2.7522935779816515E-2</v>
      </c>
      <c r="O497" s="109">
        <v>3</v>
      </c>
      <c r="P497" s="25">
        <f t="shared" si="1"/>
        <v>0</v>
      </c>
      <c r="Q497" s="120">
        <v>0</v>
      </c>
      <c r="R497" s="52">
        <v>0</v>
      </c>
      <c r="S497" s="22">
        <f t="shared" si="27"/>
        <v>12000</v>
      </c>
      <c r="T497" s="27">
        <v>-1</v>
      </c>
      <c r="U497" s="123" t="s">
        <v>905</v>
      </c>
      <c r="V497" s="68"/>
      <c r="W497" s="68"/>
      <c r="X497" s="53"/>
      <c r="Y497" s="54"/>
      <c r="Z497" s="54"/>
    </row>
    <row r="498" spans="1:26" ht="15" hidden="1">
      <c r="A498" s="31">
        <v>2021</v>
      </c>
      <c r="B498" s="157">
        <v>44258</v>
      </c>
      <c r="C498" s="61" t="s">
        <v>904</v>
      </c>
      <c r="D498" s="180" t="s">
        <v>776</v>
      </c>
      <c r="E498" s="33" t="s">
        <v>22</v>
      </c>
      <c r="F498" s="60" t="s">
        <v>27</v>
      </c>
      <c r="G498" s="48" t="s">
        <v>24</v>
      </c>
      <c r="H498" s="179">
        <v>999000</v>
      </c>
      <c r="I498" s="19">
        <v>202000</v>
      </c>
      <c r="J498" s="21">
        <v>50000</v>
      </c>
      <c r="K498" s="22">
        <f t="shared" si="3"/>
        <v>217.39130434782609</v>
      </c>
      <c r="L498" s="23">
        <f t="shared" si="15"/>
        <v>1.1386138613861385E-3</v>
      </c>
      <c r="M498" s="120">
        <v>230</v>
      </c>
      <c r="N498" s="23">
        <f t="shared" si="11"/>
        <v>4.3478260869565216E-2</v>
      </c>
      <c r="O498" s="109">
        <v>10</v>
      </c>
      <c r="P498" s="25">
        <f t="shared" si="1"/>
        <v>0.1</v>
      </c>
      <c r="Q498" s="109">
        <v>1</v>
      </c>
      <c r="R498" s="52">
        <v>0</v>
      </c>
      <c r="S498" s="22">
        <f t="shared" si="27"/>
        <v>5000</v>
      </c>
      <c r="T498" s="27">
        <v>-1</v>
      </c>
      <c r="U498" s="123" t="s">
        <v>906</v>
      </c>
      <c r="V498" s="68"/>
      <c r="W498" s="68"/>
      <c r="X498" s="53"/>
      <c r="Y498" s="54"/>
      <c r="Z498" s="54"/>
    </row>
    <row r="499" spans="1:26" ht="15" hidden="1">
      <c r="A499" s="31">
        <v>2021</v>
      </c>
      <c r="B499" s="157">
        <v>44258</v>
      </c>
      <c r="C499" s="61" t="s">
        <v>904</v>
      </c>
      <c r="D499" s="15" t="s">
        <v>896</v>
      </c>
      <c r="E499" s="33" t="s">
        <v>22</v>
      </c>
      <c r="F499" s="60" t="s">
        <v>75</v>
      </c>
      <c r="G499" s="48" t="s">
        <v>24</v>
      </c>
      <c r="H499" s="19">
        <v>226000</v>
      </c>
      <c r="I499" s="19">
        <v>227600</v>
      </c>
      <c r="J499" s="85">
        <v>100000</v>
      </c>
      <c r="K499" s="22">
        <f t="shared" si="3"/>
        <v>625</v>
      </c>
      <c r="L499" s="23">
        <f t="shared" si="15"/>
        <v>7.0298769771529003E-4</v>
      </c>
      <c r="M499" s="120">
        <v>160</v>
      </c>
      <c r="N499" s="23">
        <f t="shared" si="11"/>
        <v>4.3749999999999997E-2</v>
      </c>
      <c r="O499" s="109">
        <v>7</v>
      </c>
      <c r="P499" s="25">
        <f t="shared" si="1"/>
        <v>0.42857142857142855</v>
      </c>
      <c r="Q499" s="109">
        <v>3</v>
      </c>
      <c r="R499" s="52">
        <v>3</v>
      </c>
      <c r="S499" s="22">
        <f t="shared" si="27"/>
        <v>14285.714285714286</v>
      </c>
      <c r="T499" s="27">
        <v>0.34320000000000001</v>
      </c>
      <c r="U499" s="122" t="s">
        <v>907</v>
      </c>
      <c r="V499" s="68"/>
      <c r="W499" s="68"/>
      <c r="X499" s="68"/>
      <c r="Y499" s="54"/>
      <c r="Z499" s="54"/>
    </row>
    <row r="500" spans="1:26" ht="15" hidden="1">
      <c r="A500" s="31">
        <v>2021</v>
      </c>
      <c r="B500" s="157">
        <v>44259</v>
      </c>
      <c r="C500" s="61" t="s">
        <v>904</v>
      </c>
      <c r="D500" s="15" t="s">
        <v>865</v>
      </c>
      <c r="E500" s="33" t="s">
        <v>22</v>
      </c>
      <c r="F500" s="60" t="s">
        <v>688</v>
      </c>
      <c r="G500" s="48" t="s">
        <v>24</v>
      </c>
      <c r="H500" s="179">
        <v>47400</v>
      </c>
      <c r="I500" s="19">
        <v>19600</v>
      </c>
      <c r="J500" s="21">
        <v>10000</v>
      </c>
      <c r="K500" s="22">
        <f t="shared" si="3"/>
        <v>41.32231404958678</v>
      </c>
      <c r="L500" s="23">
        <f t="shared" si="15"/>
        <v>1.2346938775510205E-2</v>
      </c>
      <c r="M500" s="120">
        <v>242</v>
      </c>
      <c r="N500" s="23">
        <f t="shared" si="11"/>
        <v>4.1322314049586778E-2</v>
      </c>
      <c r="O500" s="109">
        <v>10</v>
      </c>
      <c r="P500" s="25">
        <f t="shared" si="1"/>
        <v>0</v>
      </c>
      <c r="Q500" s="120">
        <v>0</v>
      </c>
      <c r="R500" s="52">
        <v>0</v>
      </c>
      <c r="S500" s="22">
        <f t="shared" si="27"/>
        <v>1000</v>
      </c>
      <c r="T500" s="27">
        <v>-1</v>
      </c>
      <c r="U500" s="123" t="s">
        <v>908</v>
      </c>
      <c r="V500" s="68"/>
      <c r="W500" s="68"/>
      <c r="X500" s="53"/>
      <c r="Y500" s="54"/>
      <c r="Z500" s="54"/>
    </row>
    <row r="501" spans="1:26" ht="15" hidden="1">
      <c r="A501" s="31">
        <v>2021</v>
      </c>
      <c r="B501" s="157">
        <v>44259</v>
      </c>
      <c r="C501" s="61" t="s">
        <v>904</v>
      </c>
      <c r="D501" s="53" t="s">
        <v>909</v>
      </c>
      <c r="E501" s="33" t="s">
        <v>22</v>
      </c>
      <c r="F501" s="60" t="s">
        <v>879</v>
      </c>
      <c r="G501" s="48" t="s">
        <v>128</v>
      </c>
      <c r="H501" s="179">
        <v>495000</v>
      </c>
      <c r="I501" s="40">
        <v>110000</v>
      </c>
      <c r="J501" s="21">
        <v>129050</v>
      </c>
      <c r="K501" s="134"/>
      <c r="L501" s="178"/>
      <c r="M501" s="114"/>
      <c r="N501" s="178"/>
      <c r="O501" s="114"/>
      <c r="P501" s="25" t="e">
        <f t="shared" si="1"/>
        <v>#DIV/0!</v>
      </c>
      <c r="Q501" s="120">
        <v>0</v>
      </c>
      <c r="R501" s="73">
        <v>0</v>
      </c>
      <c r="S501" s="134"/>
      <c r="T501" s="144"/>
      <c r="U501" s="123" t="s">
        <v>910</v>
      </c>
      <c r="V501" s="68"/>
      <c r="W501" s="53"/>
      <c r="X501" s="53"/>
      <c r="Y501" s="54"/>
      <c r="Z501" s="54"/>
    </row>
    <row r="502" spans="1:26" ht="15" hidden="1">
      <c r="A502" s="31">
        <v>2021</v>
      </c>
      <c r="B502" s="157">
        <v>44260</v>
      </c>
      <c r="C502" s="61" t="s">
        <v>904</v>
      </c>
      <c r="D502" s="15" t="s">
        <v>874</v>
      </c>
      <c r="E502" s="33" t="s">
        <v>22</v>
      </c>
      <c r="F502" s="60" t="s">
        <v>802</v>
      </c>
      <c r="G502" s="48" t="s">
        <v>24</v>
      </c>
      <c r="H502" s="19">
        <v>57900</v>
      </c>
      <c r="I502" s="19">
        <v>37000</v>
      </c>
      <c r="J502" s="21">
        <v>0</v>
      </c>
      <c r="K502" s="22">
        <f t="shared" ref="K502:K515" si="28">J502/M502</f>
        <v>0</v>
      </c>
      <c r="L502" s="23">
        <f t="shared" ref="L502:L511" si="29">M502/I502</f>
        <v>2.0540540540540542E-3</v>
      </c>
      <c r="M502" s="120">
        <v>76</v>
      </c>
      <c r="N502" s="23">
        <f t="shared" ref="N502:N511" si="30">O502/M502</f>
        <v>0</v>
      </c>
      <c r="O502" s="109">
        <v>0</v>
      </c>
      <c r="P502" s="25" t="e">
        <f t="shared" si="1"/>
        <v>#DIV/0!</v>
      </c>
      <c r="Q502" s="120">
        <v>0</v>
      </c>
      <c r="R502" s="52">
        <v>0</v>
      </c>
      <c r="S502" s="21" t="e">
        <f t="shared" ref="S502:S511" si="31">J502/O502</f>
        <v>#DIV/0!</v>
      </c>
      <c r="T502" s="181" t="e">
        <v>#DIV/0!</v>
      </c>
      <c r="U502" s="123" t="s">
        <v>911</v>
      </c>
      <c r="V502" s="68"/>
      <c r="W502" s="68"/>
      <c r="X502" s="53"/>
      <c r="Y502" s="54"/>
      <c r="Z502" s="54"/>
    </row>
    <row r="503" spans="1:26" ht="15" hidden="1">
      <c r="A503" s="31">
        <v>2021</v>
      </c>
      <c r="B503" s="157">
        <v>44260</v>
      </c>
      <c r="C503" s="61" t="s">
        <v>904</v>
      </c>
      <c r="D503" s="15" t="s">
        <v>912</v>
      </c>
      <c r="E503" s="33" t="s">
        <v>22</v>
      </c>
      <c r="F503" s="60" t="s">
        <v>613</v>
      </c>
      <c r="G503" s="48" t="s">
        <v>24</v>
      </c>
      <c r="H503" s="179">
        <v>108000</v>
      </c>
      <c r="I503" s="19">
        <v>11100</v>
      </c>
      <c r="J503" s="21">
        <v>6300</v>
      </c>
      <c r="K503" s="22">
        <f t="shared" si="28"/>
        <v>87.5</v>
      </c>
      <c r="L503" s="23">
        <f t="shared" si="29"/>
        <v>6.4864864864864862E-3</v>
      </c>
      <c r="M503" s="120">
        <v>72</v>
      </c>
      <c r="N503" s="23">
        <f t="shared" si="30"/>
        <v>0</v>
      </c>
      <c r="O503" s="109">
        <v>0</v>
      </c>
      <c r="P503" s="25" t="e">
        <f t="shared" si="1"/>
        <v>#DIV/0!</v>
      </c>
      <c r="Q503" s="120">
        <v>0</v>
      </c>
      <c r="R503" s="52">
        <v>0</v>
      </c>
      <c r="S503" s="21" t="e">
        <f t="shared" si="31"/>
        <v>#DIV/0!</v>
      </c>
      <c r="T503" s="27">
        <v>-1</v>
      </c>
      <c r="U503" s="123" t="s">
        <v>913</v>
      </c>
      <c r="V503" s="68"/>
      <c r="W503" s="68"/>
      <c r="X503" s="53"/>
      <c r="Y503" s="54"/>
      <c r="Z503" s="54"/>
    </row>
    <row r="504" spans="1:26" ht="15" hidden="1">
      <c r="A504" s="31">
        <v>2021</v>
      </c>
      <c r="B504" s="157">
        <v>44260</v>
      </c>
      <c r="C504" s="61" t="s">
        <v>904</v>
      </c>
      <c r="D504" s="15" t="s">
        <v>914</v>
      </c>
      <c r="E504" s="33" t="s">
        <v>22</v>
      </c>
      <c r="F504" s="60" t="s">
        <v>613</v>
      </c>
      <c r="G504" s="48" t="s">
        <v>24</v>
      </c>
      <c r="H504" s="19">
        <v>781000</v>
      </c>
      <c r="I504" s="19">
        <v>170000</v>
      </c>
      <c r="J504" s="21">
        <v>165000</v>
      </c>
      <c r="K504" s="22">
        <f t="shared" si="28"/>
        <v>249.62178517397882</v>
      </c>
      <c r="L504" s="23">
        <f t="shared" si="29"/>
        <v>3.8882352941176472E-3</v>
      </c>
      <c r="M504" s="120">
        <v>661</v>
      </c>
      <c r="N504" s="23">
        <f t="shared" si="30"/>
        <v>4.3872919818456882E-2</v>
      </c>
      <c r="O504" s="109">
        <v>29</v>
      </c>
      <c r="P504" s="25">
        <f t="shared" si="1"/>
        <v>6.8965517241379309E-2</v>
      </c>
      <c r="Q504" s="109">
        <v>2</v>
      </c>
      <c r="R504" s="52">
        <v>3</v>
      </c>
      <c r="S504" s="22">
        <f t="shared" si="31"/>
        <v>5689.6551724137935</v>
      </c>
      <c r="T504" s="27">
        <v>-6.3600000000000004E-2</v>
      </c>
      <c r="U504" s="123" t="s">
        <v>915</v>
      </c>
      <c r="V504" s="68"/>
      <c r="W504" s="68"/>
      <c r="X504" s="53"/>
      <c r="Y504" s="54"/>
      <c r="Z504" s="54"/>
    </row>
    <row r="505" spans="1:26" ht="15" hidden="1">
      <c r="A505" s="31">
        <v>2021</v>
      </c>
      <c r="B505" s="157">
        <v>44264</v>
      </c>
      <c r="C505" s="61" t="s">
        <v>904</v>
      </c>
      <c r="D505" s="15" t="s">
        <v>916</v>
      </c>
      <c r="E505" s="33" t="s">
        <v>22</v>
      </c>
      <c r="F505" s="60" t="s">
        <v>802</v>
      </c>
      <c r="G505" s="48" t="s">
        <v>24</v>
      </c>
      <c r="H505" s="182">
        <v>163000</v>
      </c>
      <c r="I505" s="19">
        <v>80000</v>
      </c>
      <c r="J505" s="21">
        <v>45000</v>
      </c>
      <c r="K505" s="22">
        <f t="shared" si="28"/>
        <v>128.2051282051282</v>
      </c>
      <c r="L505" s="23">
        <f t="shared" si="29"/>
        <v>4.3874999999999999E-3</v>
      </c>
      <c r="M505" s="120">
        <v>351</v>
      </c>
      <c r="N505" s="23">
        <f t="shared" si="30"/>
        <v>2.8490028490028491E-2</v>
      </c>
      <c r="O505" s="109">
        <v>10</v>
      </c>
      <c r="P505" s="25">
        <f t="shared" si="1"/>
        <v>0</v>
      </c>
      <c r="Q505" s="120">
        <v>0</v>
      </c>
      <c r="R505" s="52">
        <v>0</v>
      </c>
      <c r="S505" s="22">
        <f t="shared" si="31"/>
        <v>4500</v>
      </c>
      <c r="T505" s="27">
        <v>-1</v>
      </c>
      <c r="U505" s="123" t="s">
        <v>917</v>
      </c>
      <c r="V505" s="68"/>
      <c r="W505" s="68"/>
      <c r="X505" s="53"/>
      <c r="Y505" s="54"/>
      <c r="Z505" s="54"/>
    </row>
    <row r="506" spans="1:26" ht="15" hidden="1">
      <c r="A506" s="31">
        <v>2021</v>
      </c>
      <c r="B506" s="157">
        <v>44264</v>
      </c>
      <c r="C506" s="61" t="s">
        <v>904</v>
      </c>
      <c r="D506" s="183" t="s">
        <v>356</v>
      </c>
      <c r="E506" s="33" t="s">
        <v>22</v>
      </c>
      <c r="F506" s="60" t="s">
        <v>72</v>
      </c>
      <c r="G506" s="48" t="s">
        <v>860</v>
      </c>
      <c r="H506" s="19">
        <v>175000</v>
      </c>
      <c r="I506" s="19">
        <v>75000</v>
      </c>
      <c r="J506" s="21">
        <v>53000</v>
      </c>
      <c r="K506" s="22">
        <f t="shared" si="28"/>
        <v>381.29496402877697</v>
      </c>
      <c r="L506" s="23">
        <f t="shared" si="29"/>
        <v>1.8533333333333334E-3</v>
      </c>
      <c r="M506" s="120">
        <v>139</v>
      </c>
      <c r="N506" s="23">
        <f t="shared" si="30"/>
        <v>4.3165467625899283E-2</v>
      </c>
      <c r="O506" s="109">
        <v>6</v>
      </c>
      <c r="P506" s="25">
        <f t="shared" si="1"/>
        <v>0.16666666666666666</v>
      </c>
      <c r="Q506" s="133">
        <v>1</v>
      </c>
      <c r="R506" s="121">
        <v>3</v>
      </c>
      <c r="S506" s="22">
        <f t="shared" si="31"/>
        <v>8833.3333333333339</v>
      </c>
      <c r="T506" s="27">
        <v>1.7358490566037736</v>
      </c>
      <c r="U506" s="123" t="s">
        <v>918</v>
      </c>
      <c r="V506" s="68"/>
      <c r="W506" s="53"/>
      <c r="X506" s="53"/>
      <c r="Y506" s="54"/>
      <c r="Z506" s="54"/>
    </row>
    <row r="507" spans="1:26" ht="15" hidden="1">
      <c r="A507" s="31">
        <v>2021</v>
      </c>
      <c r="B507" s="157">
        <v>44265</v>
      </c>
      <c r="C507" s="61" t="s">
        <v>904</v>
      </c>
      <c r="D507" s="16" t="s">
        <v>776</v>
      </c>
      <c r="E507" s="33" t="s">
        <v>22</v>
      </c>
      <c r="F507" s="60" t="s">
        <v>75</v>
      </c>
      <c r="G507" s="48" t="s">
        <v>24</v>
      </c>
      <c r="H507" s="179">
        <v>999000</v>
      </c>
      <c r="I507" s="19">
        <v>111200</v>
      </c>
      <c r="J507" s="21">
        <v>50000</v>
      </c>
      <c r="K507" s="22">
        <f t="shared" si="28"/>
        <v>190.11406844106463</v>
      </c>
      <c r="L507" s="23">
        <f t="shared" si="29"/>
        <v>2.3651079136690649E-3</v>
      </c>
      <c r="M507" s="120">
        <v>263</v>
      </c>
      <c r="N507" s="23">
        <f t="shared" si="30"/>
        <v>5.7034220532319393E-2</v>
      </c>
      <c r="O507" s="109">
        <v>15</v>
      </c>
      <c r="P507" s="25">
        <f t="shared" si="1"/>
        <v>0</v>
      </c>
      <c r="Q507" s="120">
        <v>0</v>
      </c>
      <c r="R507" s="52">
        <v>0</v>
      </c>
      <c r="S507" s="22">
        <f t="shared" si="31"/>
        <v>3333.3333333333335</v>
      </c>
      <c r="T507" s="27">
        <v>-1</v>
      </c>
      <c r="U507" s="137" t="s">
        <v>919</v>
      </c>
      <c r="V507" s="68"/>
      <c r="W507" s="68"/>
      <c r="X507" s="53"/>
      <c r="Y507" s="54"/>
      <c r="Z507" s="54"/>
    </row>
    <row r="508" spans="1:26" ht="15" hidden="1">
      <c r="A508" s="31">
        <v>2021</v>
      </c>
      <c r="B508" s="157">
        <v>44265</v>
      </c>
      <c r="C508" s="61" t="s">
        <v>904</v>
      </c>
      <c r="D508" s="15" t="s">
        <v>851</v>
      </c>
      <c r="E508" s="33" t="s">
        <v>22</v>
      </c>
      <c r="F508" s="60" t="s">
        <v>75</v>
      </c>
      <c r="G508" s="48" t="s">
        <v>24</v>
      </c>
      <c r="H508" s="19">
        <v>644000</v>
      </c>
      <c r="I508" s="19">
        <v>83300</v>
      </c>
      <c r="J508" s="21">
        <v>70000</v>
      </c>
      <c r="K508" s="22">
        <f t="shared" si="28"/>
        <v>97.357440890125176</v>
      </c>
      <c r="L508" s="23">
        <f t="shared" si="29"/>
        <v>8.6314525810324127E-3</v>
      </c>
      <c r="M508" s="120">
        <v>719</v>
      </c>
      <c r="N508" s="23">
        <f t="shared" si="30"/>
        <v>4.3115438108484005E-2</v>
      </c>
      <c r="O508" s="109">
        <v>31</v>
      </c>
      <c r="P508" s="25">
        <f t="shared" si="1"/>
        <v>0.29032258064516131</v>
      </c>
      <c r="Q508" s="109">
        <v>9</v>
      </c>
      <c r="R508" s="52">
        <v>6</v>
      </c>
      <c r="S508" s="22">
        <f t="shared" si="31"/>
        <v>2258.0645161290322</v>
      </c>
      <c r="T508" s="27">
        <v>5.9885857142857146</v>
      </c>
      <c r="U508" s="123" t="s">
        <v>920</v>
      </c>
      <c r="V508" s="68"/>
      <c r="W508" s="68"/>
      <c r="X508" s="53"/>
      <c r="Y508" s="54"/>
      <c r="Z508" s="54"/>
    </row>
    <row r="509" spans="1:26" ht="15" hidden="1">
      <c r="A509" s="31">
        <v>2021</v>
      </c>
      <c r="B509" s="157">
        <v>44265</v>
      </c>
      <c r="C509" s="61" t="s">
        <v>904</v>
      </c>
      <c r="D509" s="15" t="s">
        <v>858</v>
      </c>
      <c r="E509" s="33" t="s">
        <v>22</v>
      </c>
      <c r="F509" s="60" t="s">
        <v>613</v>
      </c>
      <c r="G509" s="48" t="s">
        <v>24</v>
      </c>
      <c r="H509" s="19">
        <v>513000</v>
      </c>
      <c r="I509" s="19">
        <v>122000</v>
      </c>
      <c r="J509" s="21">
        <v>200000</v>
      </c>
      <c r="K509" s="22">
        <f t="shared" si="28"/>
        <v>399.20159680638722</v>
      </c>
      <c r="L509" s="23">
        <f t="shared" si="29"/>
        <v>4.1065573770491803E-3</v>
      </c>
      <c r="M509" s="120">
        <v>501</v>
      </c>
      <c r="N509" s="23">
        <f t="shared" si="30"/>
        <v>2.3952095808383235E-2</v>
      </c>
      <c r="O509" s="109">
        <v>12</v>
      </c>
      <c r="P509" s="25">
        <f t="shared" si="1"/>
        <v>8.3333333333333329E-2</v>
      </c>
      <c r="Q509" s="109">
        <v>1</v>
      </c>
      <c r="R509" s="52">
        <v>2</v>
      </c>
      <c r="S509" s="22">
        <f t="shared" si="31"/>
        <v>16666.666666666668</v>
      </c>
      <c r="T509" s="27">
        <v>-0.55000000000000004</v>
      </c>
      <c r="U509" s="123" t="s">
        <v>921</v>
      </c>
      <c r="V509" s="68"/>
      <c r="W509" s="68"/>
      <c r="X509" s="68"/>
      <c r="Y509" s="54"/>
      <c r="Z509" s="54"/>
    </row>
    <row r="510" spans="1:26" ht="15" hidden="1">
      <c r="A510" s="31">
        <v>2021</v>
      </c>
      <c r="B510" s="157">
        <v>44266</v>
      </c>
      <c r="C510" s="61" t="s">
        <v>904</v>
      </c>
      <c r="D510" s="183" t="s">
        <v>511</v>
      </c>
      <c r="E510" s="33" t="s">
        <v>22</v>
      </c>
      <c r="F510" s="60" t="s">
        <v>72</v>
      </c>
      <c r="G510" s="48" t="s">
        <v>860</v>
      </c>
      <c r="H510" s="19">
        <v>556000</v>
      </c>
      <c r="I510" s="19">
        <v>215000</v>
      </c>
      <c r="J510" s="21">
        <v>204301</v>
      </c>
      <c r="K510" s="22">
        <f t="shared" si="28"/>
        <v>63.546189735614306</v>
      </c>
      <c r="L510" s="23">
        <f t="shared" si="29"/>
        <v>1.4953488372093024E-2</v>
      </c>
      <c r="M510" s="120">
        <v>3215</v>
      </c>
      <c r="N510" s="23">
        <f t="shared" si="30"/>
        <v>3.7325038880248835E-3</v>
      </c>
      <c r="O510" s="109">
        <v>12</v>
      </c>
      <c r="P510" s="25">
        <f t="shared" si="1"/>
        <v>0.16666666666666666</v>
      </c>
      <c r="Q510" s="133">
        <v>2</v>
      </c>
      <c r="R510" s="121">
        <v>3</v>
      </c>
      <c r="S510" s="22">
        <f t="shared" si="31"/>
        <v>17025.083333333332</v>
      </c>
      <c r="T510" s="27">
        <v>-0.29026289641264602</v>
      </c>
      <c r="U510" s="123" t="s">
        <v>922</v>
      </c>
      <c r="V510" s="68"/>
      <c r="W510" s="53"/>
      <c r="X510" s="53"/>
      <c r="Y510" s="54"/>
      <c r="Z510" s="54"/>
    </row>
    <row r="511" spans="1:26" ht="15" hidden="1">
      <c r="A511" s="31">
        <v>2021</v>
      </c>
      <c r="B511" s="157">
        <v>44267</v>
      </c>
      <c r="C511" s="61" t="s">
        <v>904</v>
      </c>
      <c r="D511" s="184" t="s">
        <v>163</v>
      </c>
      <c r="E511" s="33" t="s">
        <v>22</v>
      </c>
      <c r="F511" s="60" t="s">
        <v>565</v>
      </c>
      <c r="G511" s="48" t="s">
        <v>24</v>
      </c>
      <c r="H511" s="19">
        <v>1180000</v>
      </c>
      <c r="I511" s="19">
        <v>156000</v>
      </c>
      <c r="J511" s="21">
        <v>100000</v>
      </c>
      <c r="K511" s="22">
        <f t="shared" si="28"/>
        <v>158.47860538827257</v>
      </c>
      <c r="L511" s="23">
        <f t="shared" si="29"/>
        <v>4.0448717948717945E-3</v>
      </c>
      <c r="M511" s="120">
        <v>631</v>
      </c>
      <c r="N511" s="23">
        <f t="shared" si="30"/>
        <v>6.6561014263074481E-2</v>
      </c>
      <c r="O511" s="109">
        <v>42</v>
      </c>
      <c r="P511" s="25">
        <f t="shared" si="1"/>
        <v>9.5238095238095233E-2</v>
      </c>
      <c r="Q511" s="109">
        <v>4</v>
      </c>
      <c r="R511" s="52">
        <v>4</v>
      </c>
      <c r="S511" s="22">
        <f t="shared" si="31"/>
        <v>2380.9523809523807</v>
      </c>
      <c r="T511" s="27">
        <v>1.7769200000000001</v>
      </c>
      <c r="U511" s="123" t="s">
        <v>923</v>
      </c>
      <c r="V511" s="68"/>
      <c r="W511" s="68"/>
      <c r="X511" s="53"/>
      <c r="Y511" s="54"/>
      <c r="Z511" s="54"/>
    </row>
    <row r="512" spans="1:26" ht="15" hidden="1">
      <c r="A512" s="31">
        <v>2021</v>
      </c>
      <c r="B512" s="157">
        <v>44268</v>
      </c>
      <c r="C512" s="61" t="s">
        <v>904</v>
      </c>
      <c r="D512" s="16" t="s">
        <v>924</v>
      </c>
      <c r="E512" s="33" t="s">
        <v>22</v>
      </c>
      <c r="F512" s="60" t="s">
        <v>322</v>
      </c>
      <c r="G512" s="48" t="s">
        <v>128</v>
      </c>
      <c r="H512" s="179">
        <v>151000</v>
      </c>
      <c r="I512" s="40">
        <v>25000</v>
      </c>
      <c r="J512" s="21">
        <v>17800</v>
      </c>
      <c r="K512" s="22" t="e">
        <f t="shared" si="28"/>
        <v>#DIV/0!</v>
      </c>
      <c r="L512" s="178"/>
      <c r="M512" s="120"/>
      <c r="N512" s="178"/>
      <c r="O512" s="133"/>
      <c r="P512" s="25" t="e">
        <f t="shared" si="1"/>
        <v>#DIV/0!</v>
      </c>
      <c r="Q512" s="120">
        <v>0</v>
      </c>
      <c r="R512" s="73">
        <v>0</v>
      </c>
      <c r="S512" s="69"/>
      <c r="T512" s="87"/>
      <c r="U512" s="123" t="s">
        <v>925</v>
      </c>
      <c r="V512" s="68"/>
      <c r="W512" s="53"/>
      <c r="X512" s="53"/>
      <c r="Y512" s="54"/>
      <c r="Z512" s="54"/>
    </row>
    <row r="513" spans="1:26" ht="15" hidden="1">
      <c r="A513" s="31">
        <v>2021</v>
      </c>
      <c r="B513" s="157">
        <v>44269</v>
      </c>
      <c r="C513" s="61" t="s">
        <v>904</v>
      </c>
      <c r="D513" s="16" t="s">
        <v>926</v>
      </c>
      <c r="E513" s="33" t="s">
        <v>22</v>
      </c>
      <c r="F513" s="60" t="s">
        <v>615</v>
      </c>
      <c r="G513" s="48" t="s">
        <v>128</v>
      </c>
      <c r="H513" s="179">
        <v>180000</v>
      </c>
      <c r="I513" s="40">
        <v>120000</v>
      </c>
      <c r="J513" s="21">
        <v>19000</v>
      </c>
      <c r="K513" s="22">
        <f t="shared" si="28"/>
        <v>33.450704225352112</v>
      </c>
      <c r="L513" s="23">
        <f t="shared" ref="L513:L515" si="32">M513/I513</f>
        <v>4.7333333333333333E-3</v>
      </c>
      <c r="M513" s="177">
        <v>568</v>
      </c>
      <c r="N513" s="23">
        <f t="shared" ref="N513:N515" si="33">O513/M513</f>
        <v>5.2816901408450703E-2</v>
      </c>
      <c r="O513" s="185">
        <v>30</v>
      </c>
      <c r="P513" s="25">
        <f t="shared" si="1"/>
        <v>6.6666666666666666E-2</v>
      </c>
      <c r="Q513" s="177">
        <v>2</v>
      </c>
      <c r="R513" s="152">
        <v>2</v>
      </c>
      <c r="S513" s="22">
        <f t="shared" ref="S513:S515" si="34">J513/O513</f>
        <v>633.33333333333337</v>
      </c>
      <c r="T513" s="132">
        <v>8.4700000000000006</v>
      </c>
      <c r="U513" s="123" t="s">
        <v>927</v>
      </c>
      <c r="V513" s="53"/>
      <c r="W513" s="53"/>
      <c r="X513" s="53"/>
      <c r="Y513" s="54"/>
      <c r="Z513" s="54"/>
    </row>
    <row r="514" spans="1:26" ht="15" hidden="1">
      <c r="A514" s="31">
        <v>2021</v>
      </c>
      <c r="B514" s="157">
        <v>44270</v>
      </c>
      <c r="C514" s="61" t="s">
        <v>904</v>
      </c>
      <c r="D514" s="15" t="s">
        <v>928</v>
      </c>
      <c r="E514" s="33" t="s">
        <v>22</v>
      </c>
      <c r="F514" s="60" t="s">
        <v>802</v>
      </c>
      <c r="G514" s="48" t="s">
        <v>24</v>
      </c>
      <c r="H514" s="179">
        <v>320000</v>
      </c>
      <c r="I514" s="19">
        <v>26000</v>
      </c>
      <c r="J514" s="21">
        <v>15000</v>
      </c>
      <c r="K514" s="22">
        <f t="shared" si="28"/>
        <v>100</v>
      </c>
      <c r="L514" s="23">
        <f t="shared" si="32"/>
        <v>5.7692307692307696E-3</v>
      </c>
      <c r="M514" s="120">
        <v>150</v>
      </c>
      <c r="N514" s="23">
        <f t="shared" si="33"/>
        <v>6.6666666666666666E-2</v>
      </c>
      <c r="O514" s="109">
        <v>10</v>
      </c>
      <c r="P514" s="25">
        <f t="shared" si="1"/>
        <v>0.1</v>
      </c>
      <c r="Q514" s="109">
        <v>1</v>
      </c>
      <c r="R514" s="52">
        <v>3</v>
      </c>
      <c r="S514" s="22">
        <f t="shared" si="34"/>
        <v>1500</v>
      </c>
      <c r="T514" s="27">
        <v>6.2</v>
      </c>
      <c r="U514" s="123" t="s">
        <v>929</v>
      </c>
      <c r="V514" s="68"/>
      <c r="W514" s="68"/>
      <c r="X514" s="53"/>
      <c r="Y514" s="54"/>
      <c r="Z514" s="54"/>
    </row>
    <row r="515" spans="1:26" ht="15" hidden="1">
      <c r="A515" s="31">
        <v>2021</v>
      </c>
      <c r="B515" s="157">
        <v>44270</v>
      </c>
      <c r="C515" s="61" t="s">
        <v>904</v>
      </c>
      <c r="D515" s="186" t="s">
        <v>820</v>
      </c>
      <c r="E515" s="33" t="s">
        <v>22</v>
      </c>
      <c r="F515" s="60" t="s">
        <v>565</v>
      </c>
      <c r="G515" s="48" t="s">
        <v>24</v>
      </c>
      <c r="H515" s="19">
        <v>226000</v>
      </c>
      <c r="I515" s="19">
        <v>232000</v>
      </c>
      <c r="J515" s="21">
        <v>100000</v>
      </c>
      <c r="K515" s="22">
        <f t="shared" si="28"/>
        <v>515.46391752577324</v>
      </c>
      <c r="L515" s="23">
        <f t="shared" si="32"/>
        <v>8.3620689655172417E-4</v>
      </c>
      <c r="M515" s="120">
        <v>194</v>
      </c>
      <c r="N515" s="23">
        <f t="shared" si="33"/>
        <v>5.1546391752577317E-2</v>
      </c>
      <c r="O515" s="109">
        <v>10</v>
      </c>
      <c r="P515" s="25">
        <f t="shared" si="1"/>
        <v>0.3</v>
      </c>
      <c r="Q515" s="109">
        <v>3</v>
      </c>
      <c r="R515" s="52">
        <v>5</v>
      </c>
      <c r="S515" s="22">
        <f t="shared" si="34"/>
        <v>10000</v>
      </c>
      <c r="T515" s="27">
        <v>2.2087699999999999</v>
      </c>
      <c r="U515" s="123" t="s">
        <v>930</v>
      </c>
      <c r="V515" s="68"/>
      <c r="W515" s="68"/>
      <c r="X515" s="53"/>
      <c r="Y515" s="54"/>
      <c r="Z515" s="54"/>
    </row>
    <row r="516" spans="1:26" ht="15" hidden="1">
      <c r="A516" s="31">
        <v>2021</v>
      </c>
      <c r="B516" s="157">
        <v>44271</v>
      </c>
      <c r="C516" s="61" t="s">
        <v>904</v>
      </c>
      <c r="D516" s="130" t="s">
        <v>931</v>
      </c>
      <c r="E516" s="33" t="s">
        <v>22</v>
      </c>
      <c r="F516" s="187" t="s">
        <v>447</v>
      </c>
      <c r="G516" s="48" t="s">
        <v>128</v>
      </c>
      <c r="H516" s="179">
        <v>464000</v>
      </c>
      <c r="I516" s="40">
        <v>20678</v>
      </c>
      <c r="J516" s="188">
        <v>22600</v>
      </c>
      <c r="K516" s="22"/>
      <c r="L516" s="23"/>
      <c r="M516" s="120"/>
      <c r="N516" s="23"/>
      <c r="O516" s="133"/>
      <c r="P516" s="25" t="e">
        <f t="shared" si="1"/>
        <v>#DIV/0!</v>
      </c>
      <c r="Q516" s="120">
        <v>0</v>
      </c>
      <c r="R516" s="73">
        <v>0</v>
      </c>
      <c r="S516" s="69"/>
      <c r="T516" s="144"/>
      <c r="U516" s="123" t="s">
        <v>932</v>
      </c>
      <c r="V516" s="53"/>
      <c r="W516" s="53"/>
      <c r="X516" s="53"/>
      <c r="Y516" s="54"/>
      <c r="Z516" s="54"/>
    </row>
    <row r="517" spans="1:26" ht="15" hidden="1">
      <c r="A517" s="31">
        <v>2021</v>
      </c>
      <c r="B517" s="157">
        <v>44271</v>
      </c>
      <c r="C517" s="61" t="s">
        <v>904</v>
      </c>
      <c r="D517" s="163" t="s">
        <v>66</v>
      </c>
      <c r="E517" s="33" t="s">
        <v>22</v>
      </c>
      <c r="F517" s="60" t="s">
        <v>565</v>
      </c>
      <c r="G517" s="48" t="s">
        <v>24</v>
      </c>
      <c r="H517" s="179">
        <v>431000</v>
      </c>
      <c r="I517" s="19">
        <v>458000</v>
      </c>
      <c r="J517" s="21">
        <v>30000</v>
      </c>
      <c r="K517" s="22">
        <f t="shared" ref="K517:K521" si="35">J517/M517</f>
        <v>56.81818181818182</v>
      </c>
      <c r="L517" s="23">
        <f t="shared" ref="L517:L521" si="36">M517/I517</f>
        <v>1.1528384279475984E-3</v>
      </c>
      <c r="M517" s="120">
        <v>528</v>
      </c>
      <c r="N517" s="23">
        <f t="shared" ref="N517:N521" si="37">O517/M517</f>
        <v>2.6515151515151516E-2</v>
      </c>
      <c r="O517" s="109">
        <v>14</v>
      </c>
      <c r="P517" s="25">
        <f t="shared" si="1"/>
        <v>0</v>
      </c>
      <c r="Q517" s="120">
        <v>0</v>
      </c>
      <c r="R517" s="52">
        <v>0</v>
      </c>
      <c r="S517" s="22">
        <f t="shared" ref="S517:S521" si="38">J517/O517</f>
        <v>2142.8571428571427</v>
      </c>
      <c r="T517" s="27">
        <v>-1</v>
      </c>
      <c r="U517" s="123" t="s">
        <v>933</v>
      </c>
      <c r="V517" s="68"/>
      <c r="W517" s="68"/>
      <c r="X517" s="53"/>
      <c r="Y517" s="54"/>
      <c r="Z517" s="54"/>
    </row>
    <row r="518" spans="1:26" ht="15" hidden="1">
      <c r="A518" s="31">
        <v>2021</v>
      </c>
      <c r="B518" s="157">
        <v>44271</v>
      </c>
      <c r="C518" s="61" t="s">
        <v>904</v>
      </c>
      <c r="D518" s="16" t="s">
        <v>677</v>
      </c>
      <c r="E518" s="33" t="s">
        <v>22</v>
      </c>
      <c r="F518" s="60" t="s">
        <v>72</v>
      </c>
      <c r="G518" s="48" t="s">
        <v>934</v>
      </c>
      <c r="H518" s="179">
        <v>502000</v>
      </c>
      <c r="I518" s="19">
        <v>208000</v>
      </c>
      <c r="J518" s="21">
        <v>165000</v>
      </c>
      <c r="K518" s="22">
        <f t="shared" si="35"/>
        <v>259.84251968503935</v>
      </c>
      <c r="L518" s="23">
        <f t="shared" si="36"/>
        <v>3.0528846153846153E-3</v>
      </c>
      <c r="M518" s="120">
        <v>635</v>
      </c>
      <c r="N518" s="23">
        <f t="shared" si="37"/>
        <v>3.7795275590551181E-2</v>
      </c>
      <c r="O518" s="109">
        <v>24</v>
      </c>
      <c r="P518" s="25">
        <f t="shared" si="1"/>
        <v>0.125</v>
      </c>
      <c r="Q518" s="133">
        <v>3</v>
      </c>
      <c r="R518" s="121">
        <v>4</v>
      </c>
      <c r="S518" s="22">
        <f t="shared" si="38"/>
        <v>6875</v>
      </c>
      <c r="T518" s="27">
        <v>0.48015757575757578</v>
      </c>
      <c r="U518" s="123" t="s">
        <v>935</v>
      </c>
      <c r="V518" s="68"/>
      <c r="W518" s="53"/>
      <c r="X518" s="53"/>
      <c r="Y518" s="54"/>
      <c r="Z518" s="54"/>
    </row>
    <row r="519" spans="1:26" ht="15" hidden="1">
      <c r="A519" s="31">
        <v>2021</v>
      </c>
      <c r="B519" s="157">
        <v>44273</v>
      </c>
      <c r="C519" s="61" t="s">
        <v>904</v>
      </c>
      <c r="D519" s="15" t="s">
        <v>865</v>
      </c>
      <c r="E519" s="33" t="s">
        <v>22</v>
      </c>
      <c r="F519" s="60" t="s">
        <v>688</v>
      </c>
      <c r="G519" s="48" t="s">
        <v>24</v>
      </c>
      <c r="H519" s="179">
        <v>46600</v>
      </c>
      <c r="I519" s="19">
        <v>23000</v>
      </c>
      <c r="J519" s="21">
        <v>10000</v>
      </c>
      <c r="K519" s="22">
        <f t="shared" si="35"/>
        <v>47.169811320754718</v>
      </c>
      <c r="L519" s="23">
        <f t="shared" si="36"/>
        <v>9.2173913043478266E-3</v>
      </c>
      <c r="M519" s="120">
        <v>212</v>
      </c>
      <c r="N519" s="23">
        <f t="shared" si="37"/>
        <v>2.8301886792452831E-2</v>
      </c>
      <c r="O519" s="109">
        <v>6</v>
      </c>
      <c r="P519" s="25">
        <f t="shared" si="1"/>
        <v>0</v>
      </c>
      <c r="Q519" s="120">
        <v>0</v>
      </c>
      <c r="R519" s="52">
        <v>0</v>
      </c>
      <c r="S519" s="22">
        <f t="shared" si="38"/>
        <v>1666.6666666666667</v>
      </c>
      <c r="T519" s="27">
        <v>-1</v>
      </c>
      <c r="U519" s="123" t="s">
        <v>936</v>
      </c>
      <c r="V519" s="68"/>
      <c r="W519" s="68"/>
      <c r="X519" s="53"/>
      <c r="Y519" s="54"/>
      <c r="Z519" s="54"/>
    </row>
    <row r="520" spans="1:26" ht="15" hidden="1">
      <c r="A520" s="31">
        <v>2021</v>
      </c>
      <c r="B520" s="157">
        <v>44273</v>
      </c>
      <c r="C520" s="61" t="s">
        <v>904</v>
      </c>
      <c r="D520" s="16" t="s">
        <v>776</v>
      </c>
      <c r="E520" s="33" t="s">
        <v>22</v>
      </c>
      <c r="F520" s="60" t="s">
        <v>424</v>
      </c>
      <c r="G520" s="48" t="s">
        <v>54</v>
      </c>
      <c r="H520" s="179">
        <v>1000000</v>
      </c>
      <c r="I520" s="19">
        <v>100000</v>
      </c>
      <c r="J520" s="21">
        <v>50000</v>
      </c>
      <c r="K520" s="22">
        <f t="shared" si="35"/>
        <v>510.20408163265307</v>
      </c>
      <c r="L520" s="23">
        <f t="shared" si="36"/>
        <v>9.7999999999999997E-4</v>
      </c>
      <c r="M520" s="120">
        <v>98</v>
      </c>
      <c r="N520" s="23">
        <f t="shared" si="37"/>
        <v>4.0816326530612242E-2</v>
      </c>
      <c r="O520" s="109">
        <v>4</v>
      </c>
      <c r="P520" s="25">
        <f t="shared" si="1"/>
        <v>0.25</v>
      </c>
      <c r="Q520" s="133">
        <v>1</v>
      </c>
      <c r="R520" s="121">
        <v>1</v>
      </c>
      <c r="S520" s="22">
        <f t="shared" si="38"/>
        <v>12500</v>
      </c>
      <c r="T520" s="144">
        <v>-0.11932</v>
      </c>
      <c r="U520" s="123" t="s">
        <v>937</v>
      </c>
      <c r="V520" s="68"/>
      <c r="W520" s="53"/>
      <c r="X520" s="53"/>
      <c r="Y520" s="54"/>
      <c r="Z520" s="54"/>
    </row>
    <row r="521" spans="1:26" ht="15" hidden="1">
      <c r="A521" s="31">
        <v>2021</v>
      </c>
      <c r="B521" s="157">
        <v>44274</v>
      </c>
      <c r="C521" s="61" t="s">
        <v>904</v>
      </c>
      <c r="D521" s="163" t="s">
        <v>938</v>
      </c>
      <c r="E521" s="33" t="s">
        <v>22</v>
      </c>
      <c r="F521" s="60" t="s">
        <v>565</v>
      </c>
      <c r="G521" s="48" t="s">
        <v>24</v>
      </c>
      <c r="H521" s="179">
        <v>13500</v>
      </c>
      <c r="I521" s="19">
        <v>46000</v>
      </c>
      <c r="J521" s="21">
        <v>7500</v>
      </c>
      <c r="K521" s="22">
        <f t="shared" si="35"/>
        <v>18.072289156626507</v>
      </c>
      <c r="L521" s="23">
        <f t="shared" si="36"/>
        <v>9.0217391304347819E-3</v>
      </c>
      <c r="M521" s="120">
        <v>415</v>
      </c>
      <c r="N521" s="23">
        <f t="shared" si="37"/>
        <v>1.6867469879518072E-2</v>
      </c>
      <c r="O521" s="109">
        <v>7</v>
      </c>
      <c r="P521" s="25">
        <f t="shared" si="1"/>
        <v>0</v>
      </c>
      <c r="Q521" s="52">
        <v>0</v>
      </c>
      <c r="R521" s="52">
        <v>0</v>
      </c>
      <c r="S521" s="22">
        <f t="shared" si="38"/>
        <v>1071.4285714285713</v>
      </c>
      <c r="T521" s="27">
        <v>-1</v>
      </c>
      <c r="U521" s="123" t="s">
        <v>939</v>
      </c>
      <c r="V521" s="68"/>
      <c r="W521" s="68"/>
      <c r="X521" s="53"/>
      <c r="Y521" s="54"/>
      <c r="Z521" s="54"/>
    </row>
    <row r="522" spans="1:26" ht="15">
      <c r="A522" s="31">
        <v>2021</v>
      </c>
      <c r="B522" s="157">
        <v>44274</v>
      </c>
      <c r="C522" s="61" t="s">
        <v>904</v>
      </c>
      <c r="D522" s="16" t="s">
        <v>940</v>
      </c>
      <c r="E522" s="33" t="s">
        <v>22</v>
      </c>
      <c r="F522" s="60" t="s">
        <v>179</v>
      </c>
      <c r="G522" s="48" t="s">
        <v>128</v>
      </c>
      <c r="H522" s="179"/>
      <c r="I522" s="19"/>
      <c r="J522" s="21">
        <v>60000</v>
      </c>
      <c r="K522" s="22"/>
      <c r="L522" s="23"/>
      <c r="M522" s="120"/>
      <c r="N522" s="23"/>
      <c r="O522" s="109"/>
      <c r="P522" s="25" t="e">
        <f>Q522/O522</f>
        <v>#DIV/0!</v>
      </c>
      <c r="Q522" s="73">
        <v>0</v>
      </c>
      <c r="R522" s="73">
        <v>0</v>
      </c>
      <c r="S522" s="134"/>
      <c r="T522" s="144"/>
      <c r="U522" s="123" t="s">
        <v>941</v>
      </c>
      <c r="V522" s="68"/>
      <c r="W522" s="53"/>
      <c r="X522" s="53"/>
      <c r="Y522" s="54"/>
      <c r="Z522" s="54"/>
    </row>
    <row r="523" spans="1:26" ht="15" hidden="1">
      <c r="A523" s="31">
        <v>2021</v>
      </c>
      <c r="B523" s="157">
        <v>44274</v>
      </c>
      <c r="C523" s="61" t="s">
        <v>904</v>
      </c>
      <c r="D523" s="16" t="s">
        <v>942</v>
      </c>
      <c r="E523" s="33" t="s">
        <v>22</v>
      </c>
      <c r="F523" s="60" t="s">
        <v>424</v>
      </c>
      <c r="G523" s="48" t="s">
        <v>54</v>
      </c>
      <c r="H523" s="179">
        <v>90000</v>
      </c>
      <c r="I523" s="19">
        <v>91000</v>
      </c>
      <c r="J523" s="21">
        <v>90000</v>
      </c>
      <c r="K523" s="22">
        <f>J523/M523</f>
        <v>1000</v>
      </c>
      <c r="L523" s="23">
        <f>M523/I523</f>
        <v>9.8901098901098901E-4</v>
      </c>
      <c r="M523" s="120">
        <v>90</v>
      </c>
      <c r="N523" s="23">
        <f>O523/M523</f>
        <v>1.1111111111111112E-2</v>
      </c>
      <c r="O523" s="109">
        <v>1</v>
      </c>
      <c r="P523" s="25">
        <f t="shared" si="1"/>
        <v>0</v>
      </c>
      <c r="Q523" s="73">
        <v>0</v>
      </c>
      <c r="R523" s="73">
        <v>0</v>
      </c>
      <c r="S523" s="134"/>
      <c r="T523" s="144"/>
      <c r="U523" s="123" t="s">
        <v>943</v>
      </c>
      <c r="V523" s="68"/>
      <c r="W523" s="53"/>
      <c r="X523" s="53"/>
      <c r="Y523" s="54"/>
      <c r="Z523" s="54"/>
    </row>
    <row r="524" spans="1:26" ht="15">
      <c r="A524" s="31">
        <v>2021</v>
      </c>
      <c r="B524" s="157">
        <v>44274</v>
      </c>
      <c r="C524" s="61" t="s">
        <v>904</v>
      </c>
      <c r="D524" s="16" t="s">
        <v>944</v>
      </c>
      <c r="E524" s="33" t="s">
        <v>22</v>
      </c>
      <c r="F524" s="60" t="s">
        <v>879</v>
      </c>
      <c r="G524" s="48" t="s">
        <v>128</v>
      </c>
      <c r="H524" s="179"/>
      <c r="I524" s="19"/>
      <c r="J524" s="21">
        <v>106000</v>
      </c>
      <c r="K524" s="22"/>
      <c r="L524" s="23"/>
      <c r="M524" s="120"/>
      <c r="N524" s="23"/>
      <c r="O524" s="109"/>
      <c r="P524" s="25" t="e">
        <f t="shared" si="1"/>
        <v>#DIV/0!</v>
      </c>
      <c r="Q524" s="73">
        <v>0</v>
      </c>
      <c r="R524" s="73">
        <v>0</v>
      </c>
      <c r="S524" s="134"/>
      <c r="T524" s="144"/>
      <c r="U524" s="123" t="s">
        <v>945</v>
      </c>
      <c r="V524" s="53"/>
      <c r="W524" s="53"/>
      <c r="X524" s="53"/>
      <c r="Y524" s="54"/>
      <c r="Z524" s="54"/>
    </row>
    <row r="525" spans="1:26" ht="15" hidden="1">
      <c r="A525" s="31">
        <v>2021</v>
      </c>
      <c r="B525" s="157">
        <v>44274</v>
      </c>
      <c r="C525" s="61" t="s">
        <v>904</v>
      </c>
      <c r="D525" s="163" t="s">
        <v>713</v>
      </c>
      <c r="E525" s="33" t="s">
        <v>22</v>
      </c>
      <c r="F525" s="60" t="s">
        <v>565</v>
      </c>
      <c r="G525" s="48" t="s">
        <v>24</v>
      </c>
      <c r="H525" s="179">
        <v>499000</v>
      </c>
      <c r="I525" s="19">
        <v>171000</v>
      </c>
      <c r="J525" s="21">
        <v>145000</v>
      </c>
      <c r="K525" s="22">
        <f t="shared" ref="K525:K550" si="39">J525/M525</f>
        <v>947.71241830065355</v>
      </c>
      <c r="L525" s="23">
        <f t="shared" ref="L525:L550" si="40">M525/I525</f>
        <v>8.9473684210526316E-4</v>
      </c>
      <c r="M525" s="120">
        <v>153</v>
      </c>
      <c r="N525" s="23">
        <f t="shared" ref="N525:N550" si="41">O525/M525</f>
        <v>3.2679738562091505E-2</v>
      </c>
      <c r="O525" s="109">
        <v>5</v>
      </c>
      <c r="P525" s="25">
        <f t="shared" si="1"/>
        <v>0</v>
      </c>
      <c r="Q525" s="52">
        <v>0</v>
      </c>
      <c r="R525" s="52">
        <v>0</v>
      </c>
      <c r="S525" s="22">
        <f t="shared" ref="S525:S528" si="42">J525/O525</f>
        <v>29000</v>
      </c>
      <c r="T525" s="27">
        <v>-1</v>
      </c>
      <c r="U525" s="123" t="s">
        <v>946</v>
      </c>
      <c r="V525" s="68"/>
      <c r="W525" s="68"/>
      <c r="X525" s="53"/>
      <c r="Y525" s="54"/>
      <c r="Z525" s="54"/>
    </row>
    <row r="526" spans="1:26" ht="15" hidden="1">
      <c r="A526" s="31">
        <v>2021</v>
      </c>
      <c r="B526" s="157">
        <v>44277</v>
      </c>
      <c r="C526" s="61" t="s">
        <v>904</v>
      </c>
      <c r="D526" s="16" t="s">
        <v>730</v>
      </c>
      <c r="E526" s="33" t="s">
        <v>22</v>
      </c>
      <c r="F526" s="60" t="s">
        <v>613</v>
      </c>
      <c r="G526" s="48" t="s">
        <v>24</v>
      </c>
      <c r="H526" s="179">
        <v>281000</v>
      </c>
      <c r="I526" s="19">
        <v>54000</v>
      </c>
      <c r="J526" s="21">
        <v>64200</v>
      </c>
      <c r="K526" s="22">
        <f t="shared" si="39"/>
        <v>317.8217821782178</v>
      </c>
      <c r="L526" s="23">
        <f t="shared" si="40"/>
        <v>3.7407407407407407E-3</v>
      </c>
      <c r="M526" s="120">
        <v>202</v>
      </c>
      <c r="N526" s="23">
        <f t="shared" si="41"/>
        <v>1.9801980198019802E-2</v>
      </c>
      <c r="O526" s="109">
        <v>4</v>
      </c>
      <c r="P526" s="25">
        <f t="shared" si="1"/>
        <v>0</v>
      </c>
      <c r="Q526" s="52">
        <v>0</v>
      </c>
      <c r="R526" s="52">
        <v>0</v>
      </c>
      <c r="S526" s="22">
        <f t="shared" si="42"/>
        <v>16050</v>
      </c>
      <c r="T526" s="27">
        <v>-1</v>
      </c>
      <c r="U526" s="123" t="s">
        <v>947</v>
      </c>
      <c r="V526" s="68"/>
      <c r="W526" s="68"/>
      <c r="X526" s="53"/>
      <c r="Y526" s="54"/>
      <c r="Z526" s="54"/>
    </row>
    <row r="527" spans="1:26" ht="15" hidden="1">
      <c r="A527" s="31">
        <v>2021</v>
      </c>
      <c r="B527" s="157">
        <v>44277</v>
      </c>
      <c r="C527" s="61" t="s">
        <v>904</v>
      </c>
      <c r="D527" s="16" t="s">
        <v>807</v>
      </c>
      <c r="E527" s="33" t="s">
        <v>22</v>
      </c>
      <c r="F527" s="60" t="s">
        <v>856</v>
      </c>
      <c r="G527" s="48" t="s">
        <v>24</v>
      </c>
      <c r="H527" s="179">
        <v>972000</v>
      </c>
      <c r="I527" s="19">
        <v>430000</v>
      </c>
      <c r="J527" s="21">
        <v>200000</v>
      </c>
      <c r="K527" s="22">
        <f t="shared" si="39"/>
        <v>529.10052910052912</v>
      </c>
      <c r="L527" s="23">
        <f t="shared" si="40"/>
        <v>8.790697674418605E-4</v>
      </c>
      <c r="M527" s="120">
        <v>378</v>
      </c>
      <c r="N527" s="23">
        <f t="shared" si="41"/>
        <v>3.1746031746031744E-2</v>
      </c>
      <c r="O527" s="109">
        <v>12</v>
      </c>
      <c r="P527" s="25">
        <f t="shared" si="1"/>
        <v>0.33333333333333331</v>
      </c>
      <c r="Q527" s="109">
        <v>4</v>
      </c>
      <c r="R527" s="52">
        <v>4</v>
      </c>
      <c r="S527" s="22">
        <f t="shared" si="42"/>
        <v>16666.666666666668</v>
      </c>
      <c r="T527" s="27">
        <v>0.121505</v>
      </c>
      <c r="U527" s="123" t="s">
        <v>948</v>
      </c>
      <c r="V527" s="68"/>
      <c r="W527" s="68"/>
      <c r="X527" s="53"/>
      <c r="Y527" s="54"/>
      <c r="Z527" s="54"/>
    </row>
    <row r="528" spans="1:26" ht="15">
      <c r="A528" s="31">
        <v>2021</v>
      </c>
      <c r="B528" s="157">
        <v>44278</v>
      </c>
      <c r="C528" s="61" t="s">
        <v>904</v>
      </c>
      <c r="D528" s="16" t="s">
        <v>949</v>
      </c>
      <c r="E528" s="33" t="s">
        <v>22</v>
      </c>
      <c r="F528" s="60" t="s">
        <v>565</v>
      </c>
      <c r="G528" s="48" t="s">
        <v>24</v>
      </c>
      <c r="H528" s="179"/>
      <c r="I528" s="19">
        <v>269</v>
      </c>
      <c r="J528" s="21">
        <v>3000</v>
      </c>
      <c r="K528" s="22">
        <f t="shared" si="39"/>
        <v>333.33333333333331</v>
      </c>
      <c r="L528" s="23">
        <f t="shared" si="40"/>
        <v>3.3457249070631967E-2</v>
      </c>
      <c r="M528" s="120">
        <v>9</v>
      </c>
      <c r="N528" s="23">
        <f t="shared" si="41"/>
        <v>0</v>
      </c>
      <c r="O528" s="109"/>
      <c r="P528" s="25" t="e">
        <f t="shared" si="1"/>
        <v>#DIV/0!</v>
      </c>
      <c r="Q528" s="52">
        <v>0</v>
      </c>
      <c r="R528" s="52">
        <v>0</v>
      </c>
      <c r="S528" s="21" t="e">
        <f t="shared" si="42"/>
        <v>#DIV/0!</v>
      </c>
      <c r="T528" s="27">
        <v>-1</v>
      </c>
      <c r="U528" s="122" t="s">
        <v>950</v>
      </c>
      <c r="V528" s="68"/>
      <c r="W528" s="68"/>
      <c r="X528" s="53"/>
      <c r="Y528" s="54"/>
      <c r="Z528" s="54"/>
    </row>
    <row r="529" spans="1:26" ht="15" hidden="1">
      <c r="A529" s="31">
        <v>2021</v>
      </c>
      <c r="B529" s="157">
        <v>44278</v>
      </c>
      <c r="C529" s="61" t="s">
        <v>904</v>
      </c>
      <c r="D529" s="16" t="s">
        <v>951</v>
      </c>
      <c r="E529" s="33" t="s">
        <v>22</v>
      </c>
      <c r="F529" s="60" t="s">
        <v>29</v>
      </c>
      <c r="G529" s="48" t="s">
        <v>934</v>
      </c>
      <c r="H529" s="179">
        <v>210000</v>
      </c>
      <c r="I529" s="19">
        <v>198000</v>
      </c>
      <c r="J529" s="21">
        <v>55000</v>
      </c>
      <c r="K529" s="22">
        <f t="shared" si="39"/>
        <v>361.84210526315792</v>
      </c>
      <c r="L529" s="23">
        <f t="shared" si="40"/>
        <v>7.6767676767676765E-4</v>
      </c>
      <c r="M529" s="120">
        <v>152</v>
      </c>
      <c r="N529" s="23">
        <f t="shared" si="41"/>
        <v>1.3157894736842105E-2</v>
      </c>
      <c r="O529" s="109">
        <v>2</v>
      </c>
      <c r="P529" s="25">
        <f t="shared" si="1"/>
        <v>0</v>
      </c>
      <c r="Q529" s="73">
        <v>0</v>
      </c>
      <c r="R529" s="73">
        <v>0</v>
      </c>
      <c r="S529" s="134"/>
      <c r="T529" s="144"/>
      <c r="U529" s="123" t="s">
        <v>952</v>
      </c>
      <c r="V529" s="68"/>
      <c r="W529" s="68"/>
      <c r="X529" s="53"/>
      <c r="Y529" s="54"/>
      <c r="Z529" s="54"/>
    </row>
    <row r="530" spans="1:26" ht="15" hidden="1">
      <c r="A530" s="31">
        <v>2021</v>
      </c>
      <c r="B530" s="157">
        <v>44278</v>
      </c>
      <c r="C530" s="61" t="s">
        <v>904</v>
      </c>
      <c r="D530" s="16" t="s">
        <v>267</v>
      </c>
      <c r="E530" s="33" t="s">
        <v>22</v>
      </c>
      <c r="F530" s="60" t="s">
        <v>29</v>
      </c>
      <c r="G530" s="48" t="s">
        <v>934</v>
      </c>
      <c r="H530" s="179">
        <v>546000</v>
      </c>
      <c r="I530" s="19">
        <v>453000</v>
      </c>
      <c r="J530" s="21">
        <v>315000</v>
      </c>
      <c r="K530" s="22">
        <f t="shared" si="39"/>
        <v>592.10526315789468</v>
      </c>
      <c r="L530" s="23">
        <f t="shared" si="40"/>
        <v>1.17439293598234E-3</v>
      </c>
      <c r="M530" s="120">
        <v>532</v>
      </c>
      <c r="N530" s="23">
        <f t="shared" si="41"/>
        <v>3.9473684210526314E-2</v>
      </c>
      <c r="O530" s="133">
        <v>21</v>
      </c>
      <c r="P530" s="25">
        <f t="shared" si="1"/>
        <v>4.7619047619047616E-2</v>
      </c>
      <c r="Q530" s="133">
        <v>1</v>
      </c>
      <c r="R530" s="121">
        <v>2</v>
      </c>
      <c r="S530" s="22">
        <f t="shared" ref="S530:S531" si="43">J530/O530</f>
        <v>15000</v>
      </c>
      <c r="T530" s="27">
        <v>-0.7857142857142857</v>
      </c>
      <c r="U530" s="123" t="s">
        <v>953</v>
      </c>
      <c r="V530" s="68"/>
      <c r="W530" s="68"/>
      <c r="X530" s="53"/>
      <c r="Y530" s="54"/>
      <c r="Z530" s="54"/>
    </row>
    <row r="531" spans="1:26" ht="15" hidden="1">
      <c r="A531" s="31">
        <v>2021</v>
      </c>
      <c r="B531" s="157">
        <v>44279</v>
      </c>
      <c r="C531" s="61" t="s">
        <v>904</v>
      </c>
      <c r="D531" s="16" t="s">
        <v>134</v>
      </c>
      <c r="E531" s="33" t="s">
        <v>22</v>
      </c>
      <c r="F531" s="60" t="s">
        <v>49</v>
      </c>
      <c r="G531" s="48" t="s">
        <v>954</v>
      </c>
      <c r="H531" s="179">
        <v>731000</v>
      </c>
      <c r="I531" s="19">
        <v>100000</v>
      </c>
      <c r="J531" s="21">
        <v>130000</v>
      </c>
      <c r="K531" s="22">
        <f t="shared" si="39"/>
        <v>264.22764227642278</v>
      </c>
      <c r="L531" s="23">
        <f t="shared" si="40"/>
        <v>4.9199999999999999E-3</v>
      </c>
      <c r="M531" s="120">
        <v>492</v>
      </c>
      <c r="N531" s="23">
        <f t="shared" si="41"/>
        <v>3.6585365853658534E-2</v>
      </c>
      <c r="O531" s="133">
        <v>18</v>
      </c>
      <c r="P531" s="25">
        <f t="shared" si="1"/>
        <v>0.1111111111111111</v>
      </c>
      <c r="Q531" s="133">
        <v>2</v>
      </c>
      <c r="R531" s="121">
        <v>3</v>
      </c>
      <c r="S531" s="22">
        <f t="shared" si="43"/>
        <v>7222.2222222222226</v>
      </c>
      <c r="T531" s="27">
        <v>0.38961538461538464</v>
      </c>
      <c r="U531" s="123" t="s">
        <v>955</v>
      </c>
      <c r="V531" s="68"/>
      <c r="W531" s="53"/>
      <c r="X531" s="53"/>
      <c r="Y531" s="54"/>
      <c r="Z531" s="54"/>
    </row>
    <row r="532" spans="1:26" ht="15" hidden="1">
      <c r="A532" s="31">
        <v>2021</v>
      </c>
      <c r="B532" s="157">
        <v>44280</v>
      </c>
      <c r="C532" s="61" t="s">
        <v>904</v>
      </c>
      <c r="D532" s="16" t="s">
        <v>956</v>
      </c>
      <c r="E532" s="33" t="s">
        <v>22</v>
      </c>
      <c r="F532" s="60" t="s">
        <v>29</v>
      </c>
      <c r="G532" s="48" t="s">
        <v>934</v>
      </c>
      <c r="H532" s="179">
        <v>262000</v>
      </c>
      <c r="I532" s="19">
        <v>109000</v>
      </c>
      <c r="J532" s="21">
        <v>350000</v>
      </c>
      <c r="K532" s="22">
        <f t="shared" si="39"/>
        <v>2083.3333333333335</v>
      </c>
      <c r="L532" s="23">
        <f t="shared" si="40"/>
        <v>1.5412844036697248E-3</v>
      </c>
      <c r="M532" s="120">
        <v>168</v>
      </c>
      <c r="N532" s="23">
        <f t="shared" si="41"/>
        <v>2.976190476190476E-2</v>
      </c>
      <c r="O532" s="109">
        <v>5</v>
      </c>
      <c r="P532" s="25">
        <f t="shared" si="1"/>
        <v>0</v>
      </c>
      <c r="Q532" s="52">
        <v>0</v>
      </c>
      <c r="R532" s="52">
        <v>0</v>
      </c>
      <c r="S532" s="69"/>
      <c r="T532" s="87"/>
      <c r="U532" s="189" t="s">
        <v>957</v>
      </c>
      <c r="V532" s="53"/>
      <c r="W532" s="53"/>
      <c r="X532" s="53"/>
      <c r="Y532" s="54"/>
      <c r="Z532" s="54"/>
    </row>
    <row r="533" spans="1:26" ht="15" hidden="1">
      <c r="A533" s="31">
        <v>2021</v>
      </c>
      <c r="B533" s="157">
        <v>44281</v>
      </c>
      <c r="C533" s="61" t="s">
        <v>904</v>
      </c>
      <c r="D533" s="16" t="s">
        <v>549</v>
      </c>
      <c r="E533" s="33" t="s">
        <v>22</v>
      </c>
      <c r="F533" s="60" t="s">
        <v>49</v>
      </c>
      <c r="G533" s="48" t="s">
        <v>954</v>
      </c>
      <c r="H533" s="179">
        <v>603000</v>
      </c>
      <c r="I533" s="19">
        <v>198000</v>
      </c>
      <c r="J533" s="21">
        <v>30000</v>
      </c>
      <c r="K533" s="22">
        <f t="shared" si="39"/>
        <v>103.44827586206897</v>
      </c>
      <c r="L533" s="23">
        <f t="shared" si="40"/>
        <v>1.4646464646464648E-3</v>
      </c>
      <c r="M533" s="120">
        <v>290</v>
      </c>
      <c r="N533" s="23">
        <f t="shared" si="41"/>
        <v>6.5517241379310351E-2</v>
      </c>
      <c r="O533" s="109">
        <v>19</v>
      </c>
      <c r="P533" s="25">
        <f t="shared" si="1"/>
        <v>5.2631578947368418E-2</v>
      </c>
      <c r="Q533" s="109">
        <v>1</v>
      </c>
      <c r="R533" s="52">
        <v>1</v>
      </c>
      <c r="S533" s="22">
        <f t="shared" ref="S533:S534" si="44">J533/O533</f>
        <v>1578.9473684210527</v>
      </c>
      <c r="T533" s="27">
        <v>0.60499999999999998</v>
      </c>
      <c r="U533" s="122" t="s">
        <v>958</v>
      </c>
      <c r="V533" s="68"/>
      <c r="W533" s="53"/>
      <c r="X533" s="53"/>
      <c r="Y533" s="54"/>
      <c r="Z533" s="54"/>
    </row>
    <row r="534" spans="1:26" ht="15" hidden="1">
      <c r="A534" s="31">
        <v>2021</v>
      </c>
      <c r="B534" s="157">
        <v>44281</v>
      </c>
      <c r="C534" s="61" t="s">
        <v>904</v>
      </c>
      <c r="D534" s="16" t="s">
        <v>959</v>
      </c>
      <c r="E534" s="33" t="s">
        <v>22</v>
      </c>
      <c r="F534" s="60" t="s">
        <v>802</v>
      </c>
      <c r="G534" s="48" t="s">
        <v>24</v>
      </c>
      <c r="H534" s="179">
        <v>151000</v>
      </c>
      <c r="I534" s="19">
        <v>27000</v>
      </c>
      <c r="J534" s="21">
        <v>40000</v>
      </c>
      <c r="K534" s="22">
        <f t="shared" si="39"/>
        <v>190.47619047619048</v>
      </c>
      <c r="L534" s="23">
        <f t="shared" si="40"/>
        <v>7.7777777777777776E-3</v>
      </c>
      <c r="M534" s="120">
        <v>210</v>
      </c>
      <c r="N534" s="23">
        <f t="shared" si="41"/>
        <v>0</v>
      </c>
      <c r="O534" s="109"/>
      <c r="P534" s="25" t="e">
        <f t="shared" si="1"/>
        <v>#DIV/0!</v>
      </c>
      <c r="Q534" s="52">
        <v>0</v>
      </c>
      <c r="R534" s="52">
        <v>0</v>
      </c>
      <c r="S534" s="21" t="e">
        <f t="shared" si="44"/>
        <v>#DIV/0!</v>
      </c>
      <c r="T534" s="27">
        <v>-1</v>
      </c>
      <c r="U534" s="122" t="s">
        <v>960</v>
      </c>
      <c r="V534" s="68"/>
      <c r="W534" s="53"/>
      <c r="X534" s="53"/>
      <c r="Y534" s="54"/>
      <c r="Z534" s="54"/>
    </row>
    <row r="535" spans="1:26" ht="15" hidden="1">
      <c r="A535" s="31">
        <v>2021</v>
      </c>
      <c r="B535" s="157">
        <v>44281</v>
      </c>
      <c r="C535" s="61" t="s">
        <v>904</v>
      </c>
      <c r="D535" s="16" t="s">
        <v>961</v>
      </c>
      <c r="E535" s="33" t="s">
        <v>22</v>
      </c>
      <c r="F535" s="60" t="s">
        <v>49</v>
      </c>
      <c r="G535" s="48" t="s">
        <v>954</v>
      </c>
      <c r="H535" s="179">
        <v>1320000</v>
      </c>
      <c r="I535" s="19">
        <v>40000</v>
      </c>
      <c r="J535" s="21">
        <v>345000</v>
      </c>
      <c r="K535" s="22">
        <f t="shared" si="39"/>
        <v>1589.8617511520738</v>
      </c>
      <c r="L535" s="23">
        <f t="shared" si="40"/>
        <v>5.4250000000000001E-3</v>
      </c>
      <c r="M535" s="120">
        <v>217</v>
      </c>
      <c r="N535" s="23">
        <f t="shared" si="41"/>
        <v>5.0691244239631339E-2</v>
      </c>
      <c r="O535" s="109">
        <v>11</v>
      </c>
      <c r="P535" s="25">
        <f t="shared" si="1"/>
        <v>0</v>
      </c>
      <c r="Q535" s="52">
        <v>0</v>
      </c>
      <c r="R535" s="52">
        <v>0</v>
      </c>
      <c r="S535" s="69"/>
      <c r="T535" s="27">
        <v>-1</v>
      </c>
      <c r="U535" s="122" t="s">
        <v>962</v>
      </c>
      <c r="V535" s="53"/>
      <c r="W535" s="53"/>
      <c r="X535" s="53"/>
      <c r="Y535" s="54"/>
      <c r="Z535" s="54"/>
    </row>
    <row r="536" spans="1:26" ht="15" hidden="1">
      <c r="A536" s="31">
        <v>2021</v>
      </c>
      <c r="B536" s="157">
        <v>44283</v>
      </c>
      <c r="C536" s="61" t="s">
        <v>904</v>
      </c>
      <c r="D536" s="15" t="s">
        <v>701</v>
      </c>
      <c r="E536" s="33" t="s">
        <v>22</v>
      </c>
      <c r="F536" s="60" t="s">
        <v>802</v>
      </c>
      <c r="G536" s="48" t="s">
        <v>24</v>
      </c>
      <c r="H536" s="179">
        <v>207000</v>
      </c>
      <c r="I536" s="19">
        <v>144000</v>
      </c>
      <c r="J536" s="21">
        <v>99000</v>
      </c>
      <c r="K536" s="22">
        <f t="shared" si="39"/>
        <v>261.90476190476193</v>
      </c>
      <c r="L536" s="23">
        <f t="shared" si="40"/>
        <v>2.6250000000000002E-3</v>
      </c>
      <c r="M536" s="120">
        <v>378</v>
      </c>
      <c r="N536" s="23">
        <f t="shared" si="41"/>
        <v>0</v>
      </c>
      <c r="O536" s="109"/>
      <c r="P536" s="25" t="e">
        <f t="shared" si="1"/>
        <v>#DIV/0!</v>
      </c>
      <c r="Q536" s="52">
        <v>0</v>
      </c>
      <c r="R536" s="52">
        <v>0</v>
      </c>
      <c r="S536" s="21" t="e">
        <f t="shared" ref="S536:S556" si="45">J536/O536</f>
        <v>#DIV/0!</v>
      </c>
      <c r="T536" s="27">
        <v>-1</v>
      </c>
      <c r="U536" s="122" t="s">
        <v>963</v>
      </c>
      <c r="V536" s="68"/>
      <c r="W536" s="68"/>
      <c r="X536" s="53"/>
      <c r="Y536" s="54"/>
      <c r="Z536" s="54"/>
    </row>
    <row r="537" spans="1:26" ht="15" hidden="1">
      <c r="A537" s="31">
        <v>2021</v>
      </c>
      <c r="B537" s="157">
        <v>44283</v>
      </c>
      <c r="C537" s="61" t="s">
        <v>904</v>
      </c>
      <c r="D537" s="16" t="s">
        <v>964</v>
      </c>
      <c r="E537" s="33" t="s">
        <v>22</v>
      </c>
      <c r="F537" s="60" t="s">
        <v>29</v>
      </c>
      <c r="G537" s="48" t="s">
        <v>934</v>
      </c>
      <c r="H537" s="179">
        <v>883000</v>
      </c>
      <c r="I537" s="19">
        <v>270000</v>
      </c>
      <c r="J537" s="21">
        <v>250000</v>
      </c>
      <c r="K537" s="22">
        <f t="shared" si="39"/>
        <v>303.39805825242718</v>
      </c>
      <c r="L537" s="23">
        <f t="shared" si="40"/>
        <v>3.051851851851852E-3</v>
      </c>
      <c r="M537" s="120">
        <v>824</v>
      </c>
      <c r="N537" s="23">
        <f t="shared" si="41"/>
        <v>4.6116504854368932E-2</v>
      </c>
      <c r="O537" s="109">
        <v>38</v>
      </c>
      <c r="P537" s="25">
        <f t="shared" si="1"/>
        <v>7.8947368421052627E-2</v>
      </c>
      <c r="Q537" s="109">
        <v>3</v>
      </c>
      <c r="R537" s="52">
        <v>3</v>
      </c>
      <c r="S537" s="22">
        <f t="shared" si="45"/>
        <v>6578.9473684210525</v>
      </c>
      <c r="T537" s="27">
        <v>-0.26419999999999999</v>
      </c>
      <c r="U537" s="122" t="s">
        <v>965</v>
      </c>
      <c r="V537" s="68"/>
      <c r="W537" s="53"/>
      <c r="X537" s="53"/>
      <c r="Y537" s="54"/>
      <c r="Z537" s="54"/>
    </row>
    <row r="538" spans="1:26" ht="15" hidden="1">
      <c r="A538" s="31">
        <v>2021</v>
      </c>
      <c r="B538" s="157">
        <v>44285</v>
      </c>
      <c r="C538" s="61" t="s">
        <v>904</v>
      </c>
      <c r="D538" s="16" t="s">
        <v>794</v>
      </c>
      <c r="E538" s="33" t="s">
        <v>22</v>
      </c>
      <c r="F538" s="60" t="s">
        <v>856</v>
      </c>
      <c r="G538" s="48" t="s">
        <v>24</v>
      </c>
      <c r="H538" s="179">
        <v>1870000</v>
      </c>
      <c r="I538" s="19">
        <v>688700</v>
      </c>
      <c r="J538" s="21">
        <v>570000</v>
      </c>
      <c r="K538" s="22">
        <f t="shared" si="39"/>
        <v>407.725321888412</v>
      </c>
      <c r="L538" s="23">
        <f t="shared" si="40"/>
        <v>2.0299114273268476E-3</v>
      </c>
      <c r="M538" s="120">
        <v>1398</v>
      </c>
      <c r="N538" s="23">
        <f t="shared" si="41"/>
        <v>0.14878397711015737</v>
      </c>
      <c r="O538" s="109">
        <v>208</v>
      </c>
      <c r="P538" s="25">
        <f t="shared" si="1"/>
        <v>0</v>
      </c>
      <c r="Q538" s="52">
        <v>0</v>
      </c>
      <c r="R538" s="52">
        <v>0</v>
      </c>
      <c r="S538" s="22">
        <f t="shared" si="45"/>
        <v>2740.3846153846152</v>
      </c>
      <c r="T538" s="27">
        <v>-1</v>
      </c>
      <c r="U538" s="122" t="s">
        <v>966</v>
      </c>
      <c r="V538" s="68"/>
      <c r="W538" s="68"/>
      <c r="X538" s="53"/>
      <c r="Y538" s="54"/>
      <c r="Z538" s="54"/>
    </row>
    <row r="539" spans="1:26" ht="15" hidden="1">
      <c r="A539" s="31">
        <v>2021</v>
      </c>
      <c r="B539" s="157">
        <v>44286</v>
      </c>
      <c r="C539" s="61" t="s">
        <v>904</v>
      </c>
      <c r="D539" s="16" t="s">
        <v>865</v>
      </c>
      <c r="E539" s="33" t="s">
        <v>22</v>
      </c>
      <c r="F539" s="60" t="s">
        <v>688</v>
      </c>
      <c r="G539" s="48" t="s">
        <v>24</v>
      </c>
      <c r="H539" s="182">
        <v>46000</v>
      </c>
      <c r="I539" s="19">
        <v>24000</v>
      </c>
      <c r="J539" s="21">
        <v>10000</v>
      </c>
      <c r="K539" s="22">
        <f t="shared" si="39"/>
        <v>37.593984962406012</v>
      </c>
      <c r="L539" s="23">
        <f t="shared" si="40"/>
        <v>1.1083333333333334E-2</v>
      </c>
      <c r="M539" s="120">
        <v>266</v>
      </c>
      <c r="N539" s="23">
        <f t="shared" si="41"/>
        <v>0</v>
      </c>
      <c r="O539" s="109"/>
      <c r="P539" s="25" t="e">
        <f t="shared" si="1"/>
        <v>#DIV/0!</v>
      </c>
      <c r="Q539" s="109">
        <v>4</v>
      </c>
      <c r="R539" s="52">
        <v>0</v>
      </c>
      <c r="S539" s="21" t="e">
        <f t="shared" si="45"/>
        <v>#DIV/0!</v>
      </c>
      <c r="T539" s="27">
        <v>-1</v>
      </c>
      <c r="U539" s="122" t="s">
        <v>967</v>
      </c>
      <c r="V539" s="68"/>
      <c r="W539" s="68"/>
      <c r="X539" s="53"/>
      <c r="Y539" s="54"/>
      <c r="Z539" s="54"/>
    </row>
    <row r="540" spans="1:26" ht="15" hidden="1">
      <c r="A540" s="31">
        <v>2021</v>
      </c>
      <c r="B540" s="157">
        <v>44287</v>
      </c>
      <c r="C540" s="61" t="s">
        <v>56</v>
      </c>
      <c r="D540" s="16" t="s">
        <v>968</v>
      </c>
      <c r="E540" s="33" t="s">
        <v>22</v>
      </c>
      <c r="F540" s="60" t="s">
        <v>49</v>
      </c>
      <c r="G540" s="48" t="s">
        <v>954</v>
      </c>
      <c r="H540" s="179">
        <v>684000</v>
      </c>
      <c r="I540" s="19" t="s">
        <v>969</v>
      </c>
      <c r="J540" s="21">
        <v>30000</v>
      </c>
      <c r="K540" s="22">
        <f t="shared" si="39"/>
        <v>127.65957446808511</v>
      </c>
      <c r="L540" s="23">
        <f t="shared" si="40"/>
        <v>2.6797728464889275E-3</v>
      </c>
      <c r="M540" s="120">
        <v>235</v>
      </c>
      <c r="N540" s="23">
        <f t="shared" si="41"/>
        <v>2.1276595744680851E-2</v>
      </c>
      <c r="O540" s="109">
        <v>5</v>
      </c>
      <c r="P540" s="25">
        <f t="shared" si="1"/>
        <v>0</v>
      </c>
      <c r="Q540" s="109"/>
      <c r="R540" s="52">
        <v>0</v>
      </c>
      <c r="S540" s="22">
        <f t="shared" si="45"/>
        <v>6000</v>
      </c>
      <c r="T540" s="27">
        <v>-1</v>
      </c>
      <c r="U540" s="123" t="s">
        <v>970</v>
      </c>
      <c r="V540" s="53"/>
      <c r="W540" s="53"/>
      <c r="X540" s="190" t="s">
        <v>971</v>
      </c>
      <c r="Y540" s="54"/>
      <c r="Z540" s="54"/>
    </row>
    <row r="541" spans="1:26" ht="15" hidden="1">
      <c r="A541" s="31">
        <v>2021</v>
      </c>
      <c r="B541" s="157">
        <v>44287</v>
      </c>
      <c r="C541" s="61" t="s">
        <v>56</v>
      </c>
      <c r="D541" s="16" t="s">
        <v>876</v>
      </c>
      <c r="E541" s="33" t="s">
        <v>22</v>
      </c>
      <c r="F541" s="60" t="s">
        <v>565</v>
      </c>
      <c r="G541" s="48" t="s">
        <v>24</v>
      </c>
      <c r="H541" s="19">
        <v>2160000</v>
      </c>
      <c r="I541" s="19">
        <v>118091</v>
      </c>
      <c r="J541" s="21">
        <v>86000</v>
      </c>
      <c r="K541" s="22">
        <f t="shared" si="39"/>
        <v>223.95833333333334</v>
      </c>
      <c r="L541" s="23">
        <f t="shared" si="40"/>
        <v>3.2517295983605864E-3</v>
      </c>
      <c r="M541" s="120">
        <v>384</v>
      </c>
      <c r="N541" s="23">
        <f t="shared" si="41"/>
        <v>3.6458333333333336E-2</v>
      </c>
      <c r="O541" s="109">
        <v>14</v>
      </c>
      <c r="P541" s="25">
        <f t="shared" si="1"/>
        <v>0.35714285714285715</v>
      </c>
      <c r="Q541" s="109">
        <v>5</v>
      </c>
      <c r="R541" s="52">
        <v>6</v>
      </c>
      <c r="S541" s="22">
        <f t="shared" si="45"/>
        <v>6142.8571428571431</v>
      </c>
      <c r="T541" s="27">
        <v>3.8082441860465117</v>
      </c>
      <c r="U541" s="122" t="s">
        <v>972</v>
      </c>
      <c r="V541" s="68"/>
      <c r="W541" s="68"/>
      <c r="X541" s="53"/>
      <c r="Y541" s="54"/>
      <c r="Z541" s="54"/>
    </row>
    <row r="542" spans="1:26" ht="15" hidden="1">
      <c r="A542" s="31">
        <v>2021</v>
      </c>
      <c r="B542" s="157">
        <v>44287</v>
      </c>
      <c r="C542" s="61" t="s">
        <v>56</v>
      </c>
      <c r="D542" s="16" t="s">
        <v>314</v>
      </c>
      <c r="E542" s="33" t="s">
        <v>22</v>
      </c>
      <c r="F542" s="60" t="s">
        <v>49</v>
      </c>
      <c r="G542" s="48" t="s">
        <v>954</v>
      </c>
      <c r="H542" s="179">
        <v>237000</v>
      </c>
      <c r="I542" s="19" t="s">
        <v>973</v>
      </c>
      <c r="J542" s="21">
        <v>100000</v>
      </c>
      <c r="K542" s="22">
        <f t="shared" si="39"/>
        <v>406.5040650406504</v>
      </c>
      <c r="L542" s="23">
        <f t="shared" si="40"/>
        <v>1.0882740681100306E-3</v>
      </c>
      <c r="M542" s="120">
        <v>246</v>
      </c>
      <c r="N542" s="23">
        <f t="shared" si="41"/>
        <v>3.2520325203252036E-2</v>
      </c>
      <c r="O542" s="109">
        <v>8</v>
      </c>
      <c r="P542" s="25">
        <f t="shared" si="1"/>
        <v>0.125</v>
      </c>
      <c r="Q542" s="109">
        <v>1</v>
      </c>
      <c r="R542" s="52">
        <v>3</v>
      </c>
      <c r="S542" s="22">
        <f t="shared" si="45"/>
        <v>12500</v>
      </c>
      <c r="T542" s="27">
        <v>0.65</v>
      </c>
      <c r="U542" s="122" t="s">
        <v>974</v>
      </c>
      <c r="V542" s="53"/>
      <c r="W542" s="53"/>
      <c r="X542" s="190" t="s">
        <v>975</v>
      </c>
      <c r="Y542" s="54"/>
      <c r="Z542" s="54"/>
    </row>
    <row r="543" spans="1:26" ht="15">
      <c r="A543" s="31">
        <v>2021</v>
      </c>
      <c r="B543" s="157">
        <v>44289</v>
      </c>
      <c r="C543" s="61" t="s">
        <v>56</v>
      </c>
      <c r="D543" s="16" t="s">
        <v>976</v>
      </c>
      <c r="E543" s="33" t="s">
        <v>22</v>
      </c>
      <c r="F543" s="60" t="s">
        <v>90</v>
      </c>
      <c r="G543" s="48" t="s">
        <v>24</v>
      </c>
      <c r="H543" s="179"/>
      <c r="I543" s="19">
        <v>1000</v>
      </c>
      <c r="J543" s="21">
        <v>3500</v>
      </c>
      <c r="K543" s="22">
        <f t="shared" si="39"/>
        <v>106.06060606060606</v>
      </c>
      <c r="L543" s="23">
        <f t="shared" si="40"/>
        <v>3.3000000000000002E-2</v>
      </c>
      <c r="M543" s="120">
        <v>33</v>
      </c>
      <c r="N543" s="23">
        <f t="shared" si="41"/>
        <v>0</v>
      </c>
      <c r="O543" s="109">
        <v>0</v>
      </c>
      <c r="P543" s="25" t="e">
        <f t="shared" si="1"/>
        <v>#DIV/0!</v>
      </c>
      <c r="Q543" s="109">
        <v>0</v>
      </c>
      <c r="R543" s="52">
        <v>0</v>
      </c>
      <c r="S543" s="21" t="e">
        <f t="shared" si="45"/>
        <v>#DIV/0!</v>
      </c>
      <c r="T543" s="27">
        <v>-1</v>
      </c>
      <c r="U543" s="122" t="s">
        <v>977</v>
      </c>
      <c r="V543" s="68"/>
      <c r="W543" s="53"/>
      <c r="X543" s="53"/>
      <c r="Y543" s="54"/>
      <c r="Z543" s="54"/>
    </row>
    <row r="544" spans="1:26" ht="15" hidden="1">
      <c r="A544" s="31">
        <v>2021</v>
      </c>
      <c r="B544" s="157">
        <v>44292</v>
      </c>
      <c r="C544" s="61" t="s">
        <v>56</v>
      </c>
      <c r="D544" s="16" t="s">
        <v>865</v>
      </c>
      <c r="E544" s="33" t="s">
        <v>22</v>
      </c>
      <c r="F544" s="60" t="s">
        <v>688</v>
      </c>
      <c r="G544" s="48" t="s">
        <v>24</v>
      </c>
      <c r="H544" s="182">
        <v>46000</v>
      </c>
      <c r="I544" s="19">
        <v>48000</v>
      </c>
      <c r="J544" s="21">
        <v>10000</v>
      </c>
      <c r="K544" s="22">
        <f t="shared" si="39"/>
        <v>42.918454935622314</v>
      </c>
      <c r="L544" s="23">
        <f t="shared" si="40"/>
        <v>4.8541666666666664E-3</v>
      </c>
      <c r="M544" s="120">
        <v>233</v>
      </c>
      <c r="N544" s="23">
        <f t="shared" si="41"/>
        <v>1.2875536480686695E-2</v>
      </c>
      <c r="O544" s="109">
        <v>3</v>
      </c>
      <c r="P544" s="25">
        <f t="shared" si="1"/>
        <v>0</v>
      </c>
      <c r="Q544" s="109">
        <v>0</v>
      </c>
      <c r="R544" s="52">
        <v>3</v>
      </c>
      <c r="S544" s="22">
        <f t="shared" si="45"/>
        <v>3333.3333333333335</v>
      </c>
      <c r="T544" s="27">
        <v>15.4169</v>
      </c>
      <c r="U544" s="122" t="s">
        <v>978</v>
      </c>
      <c r="V544" s="68"/>
      <c r="W544" s="68"/>
      <c r="X544" s="53"/>
      <c r="Y544" s="54"/>
      <c r="Z544" s="54"/>
    </row>
    <row r="545" spans="1:26" ht="15" hidden="1">
      <c r="A545" s="31">
        <v>2021</v>
      </c>
      <c r="B545" s="157">
        <v>44289</v>
      </c>
      <c r="C545" s="61" t="s">
        <v>56</v>
      </c>
      <c r="D545" s="15" t="s">
        <v>979</v>
      </c>
      <c r="E545" s="33" t="s">
        <v>22</v>
      </c>
      <c r="F545" s="60" t="s">
        <v>565</v>
      </c>
      <c r="G545" s="48" t="s">
        <v>24</v>
      </c>
      <c r="H545" s="19">
        <v>86000</v>
      </c>
      <c r="I545" s="19">
        <v>17859</v>
      </c>
      <c r="J545" s="21">
        <v>44000</v>
      </c>
      <c r="K545" s="22">
        <f t="shared" si="39"/>
        <v>14666.666666666666</v>
      </c>
      <c r="L545" s="23">
        <f t="shared" si="40"/>
        <v>1.6798252981689904E-4</v>
      </c>
      <c r="M545" s="120">
        <v>3</v>
      </c>
      <c r="N545" s="23">
        <f t="shared" si="41"/>
        <v>0.33333333333333331</v>
      </c>
      <c r="O545" s="109">
        <v>1</v>
      </c>
      <c r="P545" s="25">
        <f t="shared" si="1"/>
        <v>0</v>
      </c>
      <c r="Q545" s="109">
        <v>0</v>
      </c>
      <c r="R545" s="52">
        <v>0</v>
      </c>
      <c r="S545" s="22">
        <f t="shared" si="45"/>
        <v>44000</v>
      </c>
      <c r="T545" s="27">
        <v>-1</v>
      </c>
      <c r="U545" s="122" t="s">
        <v>980</v>
      </c>
      <c r="V545" s="68"/>
      <c r="W545" s="53"/>
      <c r="X545" s="53"/>
      <c r="Y545" s="54"/>
      <c r="Z545" s="54"/>
    </row>
    <row r="546" spans="1:26" ht="15" hidden="1">
      <c r="A546" s="31">
        <v>2021</v>
      </c>
      <c r="B546" s="157">
        <v>44289</v>
      </c>
      <c r="C546" s="61" t="s">
        <v>56</v>
      </c>
      <c r="D546" s="15" t="s">
        <v>981</v>
      </c>
      <c r="E546" s="33" t="s">
        <v>22</v>
      </c>
      <c r="F546" s="60" t="s">
        <v>982</v>
      </c>
      <c r="G546" s="48" t="s">
        <v>24</v>
      </c>
      <c r="H546" s="182">
        <v>289000</v>
      </c>
      <c r="I546" s="19">
        <v>131000</v>
      </c>
      <c r="J546" s="21">
        <v>55000</v>
      </c>
      <c r="K546" s="22">
        <f t="shared" si="39"/>
        <v>379.31034482758622</v>
      </c>
      <c r="L546" s="23">
        <f t="shared" si="40"/>
        <v>1.1068702290076336E-3</v>
      </c>
      <c r="M546" s="120">
        <v>145</v>
      </c>
      <c r="N546" s="23">
        <f t="shared" si="41"/>
        <v>2.0689655172413793E-2</v>
      </c>
      <c r="O546" s="109">
        <v>3</v>
      </c>
      <c r="P546" s="25">
        <f t="shared" si="1"/>
        <v>0</v>
      </c>
      <c r="Q546" s="109">
        <v>0</v>
      </c>
      <c r="R546" s="52">
        <v>0</v>
      </c>
      <c r="S546" s="22">
        <f t="shared" si="45"/>
        <v>18333.333333333332</v>
      </c>
      <c r="T546" s="27">
        <v>-1</v>
      </c>
      <c r="U546" s="122" t="s">
        <v>983</v>
      </c>
      <c r="V546" s="68"/>
      <c r="W546" s="68"/>
      <c r="X546" s="53"/>
      <c r="Y546" s="54"/>
      <c r="Z546" s="54"/>
    </row>
    <row r="547" spans="1:26" ht="15" hidden="1">
      <c r="A547" s="31">
        <v>2021</v>
      </c>
      <c r="B547" s="157">
        <v>44293</v>
      </c>
      <c r="C547" s="61" t="s">
        <v>56</v>
      </c>
      <c r="D547" s="16" t="s">
        <v>984</v>
      </c>
      <c r="E547" s="33" t="s">
        <v>985</v>
      </c>
      <c r="F547" s="60" t="s">
        <v>72</v>
      </c>
      <c r="G547" s="48" t="s">
        <v>934</v>
      </c>
      <c r="H547" s="179">
        <v>1000000</v>
      </c>
      <c r="I547" s="19">
        <v>145000</v>
      </c>
      <c r="J547" s="21">
        <v>56000</v>
      </c>
      <c r="K547" s="22">
        <f t="shared" si="39"/>
        <v>280</v>
      </c>
      <c r="L547" s="23">
        <f t="shared" si="40"/>
        <v>1.3793103448275861E-3</v>
      </c>
      <c r="M547" s="34">
        <v>200</v>
      </c>
      <c r="N547" s="23">
        <f t="shared" si="41"/>
        <v>5.5E-2</v>
      </c>
      <c r="O547" s="109">
        <v>11</v>
      </c>
      <c r="P547" s="25">
        <f t="shared" si="1"/>
        <v>0.18181818181818182</v>
      </c>
      <c r="Q547" s="109">
        <v>2</v>
      </c>
      <c r="R547" s="52">
        <v>3</v>
      </c>
      <c r="S547" s="22">
        <f t="shared" si="45"/>
        <v>5090.909090909091</v>
      </c>
      <c r="T547" s="27">
        <v>2.207357142857143</v>
      </c>
      <c r="U547" s="122" t="s">
        <v>986</v>
      </c>
      <c r="V547" s="68"/>
      <c r="W547" s="53"/>
      <c r="X547" s="190" t="s">
        <v>987</v>
      </c>
      <c r="Y547" s="54"/>
      <c r="Z547" s="54"/>
    </row>
    <row r="548" spans="1:26" ht="15" hidden="1">
      <c r="A548" s="31">
        <v>2021</v>
      </c>
      <c r="B548" s="157">
        <v>44293</v>
      </c>
      <c r="C548" s="61" t="s">
        <v>56</v>
      </c>
      <c r="D548" s="16" t="s">
        <v>778</v>
      </c>
      <c r="E548" s="33" t="s">
        <v>22</v>
      </c>
      <c r="F548" s="60" t="s">
        <v>856</v>
      </c>
      <c r="G548" s="48" t="s">
        <v>24</v>
      </c>
      <c r="H548" s="19">
        <v>5710000</v>
      </c>
      <c r="I548" s="19">
        <v>262616</v>
      </c>
      <c r="J548" s="21">
        <v>132000</v>
      </c>
      <c r="K548" s="22">
        <f t="shared" si="39"/>
        <v>435.64356435643566</v>
      </c>
      <c r="L548" s="23">
        <f t="shared" si="40"/>
        <v>1.1537758552411124E-3</v>
      </c>
      <c r="M548" s="120">
        <v>303</v>
      </c>
      <c r="N548" s="23">
        <f t="shared" si="41"/>
        <v>3.3003300330033E-2</v>
      </c>
      <c r="O548" s="109">
        <v>10</v>
      </c>
      <c r="P548" s="25">
        <f t="shared" si="1"/>
        <v>0.1</v>
      </c>
      <c r="Q548" s="109">
        <v>1</v>
      </c>
      <c r="R548" s="52">
        <v>2</v>
      </c>
      <c r="S548" s="22">
        <f t="shared" si="45"/>
        <v>13200</v>
      </c>
      <c r="T548" s="27">
        <v>-0.38081818181818183</v>
      </c>
      <c r="U548" s="122" t="s">
        <v>988</v>
      </c>
      <c r="V548" s="68"/>
      <c r="W548" s="53"/>
      <c r="X548" s="53"/>
      <c r="Y548" s="54"/>
      <c r="Z548" s="54"/>
    </row>
    <row r="549" spans="1:26" ht="15" hidden="1">
      <c r="A549" s="31">
        <v>2021</v>
      </c>
      <c r="B549" s="157">
        <v>44293</v>
      </c>
      <c r="C549" s="61" t="s">
        <v>56</v>
      </c>
      <c r="D549" s="15" t="s">
        <v>858</v>
      </c>
      <c r="E549" s="33" t="s">
        <v>22</v>
      </c>
      <c r="F549" s="60" t="s">
        <v>856</v>
      </c>
      <c r="G549" s="48" t="s">
        <v>24</v>
      </c>
      <c r="H549" s="19">
        <v>513000</v>
      </c>
      <c r="I549" s="19">
        <v>168000</v>
      </c>
      <c r="J549" s="21">
        <v>200000</v>
      </c>
      <c r="K549" s="22">
        <f t="shared" si="39"/>
        <v>243.90243902439025</v>
      </c>
      <c r="L549" s="23">
        <f t="shared" si="40"/>
        <v>4.8809523809523808E-3</v>
      </c>
      <c r="M549" s="120">
        <v>820</v>
      </c>
      <c r="N549" s="23">
        <f t="shared" si="41"/>
        <v>2.1951219512195121E-2</v>
      </c>
      <c r="O549" s="109">
        <v>18</v>
      </c>
      <c r="P549" s="25">
        <f t="shared" si="1"/>
        <v>0.16666666666666666</v>
      </c>
      <c r="Q549" s="109">
        <v>3</v>
      </c>
      <c r="R549" s="52">
        <v>3</v>
      </c>
      <c r="S549" s="22">
        <f t="shared" si="45"/>
        <v>11111.111111111111</v>
      </c>
      <c r="T549" s="27">
        <v>-4.6434999999999997E-2</v>
      </c>
      <c r="U549" s="122" t="s">
        <v>989</v>
      </c>
      <c r="V549" s="68"/>
      <c r="W549" s="68"/>
      <c r="X549" s="53"/>
      <c r="Y549" s="54"/>
      <c r="Z549" s="54"/>
    </row>
    <row r="550" spans="1:26" ht="15" hidden="1">
      <c r="A550" s="31">
        <v>2021</v>
      </c>
      <c r="B550" s="157">
        <v>44295</v>
      </c>
      <c r="C550" s="61" t="s">
        <v>56</v>
      </c>
      <c r="D550" s="53" t="s">
        <v>570</v>
      </c>
      <c r="E550" s="33" t="s">
        <v>22</v>
      </c>
      <c r="F550" s="63" t="s">
        <v>613</v>
      </c>
      <c r="G550" s="48" t="s">
        <v>24</v>
      </c>
      <c r="H550" s="19">
        <v>139000</v>
      </c>
      <c r="I550" s="63">
        <v>136000</v>
      </c>
      <c r="J550" s="21">
        <v>66000</v>
      </c>
      <c r="K550" s="22">
        <f t="shared" si="39"/>
        <v>120.21857923497268</v>
      </c>
      <c r="L550" s="23">
        <f t="shared" si="40"/>
        <v>4.0367647058823525E-3</v>
      </c>
      <c r="M550" s="120">
        <v>549</v>
      </c>
      <c r="N550" s="23">
        <f t="shared" si="41"/>
        <v>3.6429872495446269E-2</v>
      </c>
      <c r="O550" s="109">
        <v>20</v>
      </c>
      <c r="P550" s="25">
        <f t="shared" si="1"/>
        <v>0.25</v>
      </c>
      <c r="Q550" s="109">
        <v>5</v>
      </c>
      <c r="R550" s="52">
        <v>6</v>
      </c>
      <c r="S550" s="22">
        <f t="shared" si="45"/>
        <v>3300</v>
      </c>
      <c r="T550" s="27">
        <v>5.1861212121212121</v>
      </c>
      <c r="U550" s="191" t="s">
        <v>990</v>
      </c>
      <c r="V550" s="53"/>
      <c r="W550" s="53"/>
      <c r="X550" s="53"/>
      <c r="Y550" s="54"/>
      <c r="Z550" s="54"/>
    </row>
    <row r="551" spans="1:26" ht="15">
      <c r="A551" s="31">
        <v>2021</v>
      </c>
      <c r="B551" s="157">
        <v>44295</v>
      </c>
      <c r="C551" s="61" t="s">
        <v>56</v>
      </c>
      <c r="D551" s="16" t="s">
        <v>991</v>
      </c>
      <c r="E551" s="33" t="s">
        <v>22</v>
      </c>
      <c r="F551" s="63" t="s">
        <v>179</v>
      </c>
      <c r="G551" s="48" t="s">
        <v>128</v>
      </c>
      <c r="H551" s="53"/>
      <c r="I551" s="53"/>
      <c r="J551" s="21">
        <v>70000</v>
      </c>
      <c r="K551" s="22"/>
      <c r="L551" s="23"/>
      <c r="M551" s="59"/>
      <c r="N551" s="23"/>
      <c r="O551" s="59"/>
      <c r="P551" s="25" t="e">
        <f t="shared" si="1"/>
        <v>#DIV/0!</v>
      </c>
      <c r="Q551" s="99">
        <v>0</v>
      </c>
      <c r="R551" s="99">
        <v>0</v>
      </c>
      <c r="S551" s="22" t="e">
        <f t="shared" si="45"/>
        <v>#DIV/0!</v>
      </c>
      <c r="T551" s="27">
        <v>-1</v>
      </c>
      <c r="U551" s="67" t="s">
        <v>992</v>
      </c>
      <c r="V551" s="192"/>
      <c r="W551" s="53"/>
      <c r="X551" s="53"/>
      <c r="Y551" s="54"/>
      <c r="Z551" s="54"/>
    </row>
    <row r="552" spans="1:26" ht="15">
      <c r="A552" s="31">
        <v>2021</v>
      </c>
      <c r="B552" s="157">
        <v>44295</v>
      </c>
      <c r="C552" s="61" t="s">
        <v>56</v>
      </c>
      <c r="D552" s="16" t="s">
        <v>993</v>
      </c>
      <c r="E552" s="33" t="s">
        <v>22</v>
      </c>
      <c r="F552" s="60" t="s">
        <v>994</v>
      </c>
      <c r="G552" s="48" t="s">
        <v>128</v>
      </c>
      <c r="H552" s="179"/>
      <c r="I552" s="53"/>
      <c r="J552" s="21">
        <v>150000</v>
      </c>
      <c r="K552" s="22"/>
      <c r="L552" s="23"/>
      <c r="M552" s="59"/>
      <c r="N552" s="23"/>
      <c r="O552" s="120"/>
      <c r="P552" s="25" t="e">
        <f t="shared" si="1"/>
        <v>#DIV/0!</v>
      </c>
      <c r="Q552" s="99">
        <v>0</v>
      </c>
      <c r="R552" s="99">
        <v>0</v>
      </c>
      <c r="S552" s="22" t="e">
        <f t="shared" si="45"/>
        <v>#DIV/0!</v>
      </c>
      <c r="T552" s="27">
        <v>-1</v>
      </c>
      <c r="U552" s="67" t="s">
        <v>995</v>
      </c>
      <c r="V552" s="68"/>
      <c r="W552" s="53"/>
      <c r="X552" s="53"/>
      <c r="Y552" s="54"/>
      <c r="Z552" s="54"/>
    </row>
    <row r="553" spans="1:26" ht="15" hidden="1">
      <c r="A553" s="31">
        <v>2021</v>
      </c>
      <c r="B553" s="157">
        <v>44295</v>
      </c>
      <c r="C553" s="61" t="s">
        <v>56</v>
      </c>
      <c r="D553" s="15" t="s">
        <v>368</v>
      </c>
      <c r="E553" s="33" t="s">
        <v>22</v>
      </c>
      <c r="F553" s="60" t="s">
        <v>29</v>
      </c>
      <c r="G553" s="48" t="s">
        <v>934</v>
      </c>
      <c r="H553" s="179">
        <v>3310000</v>
      </c>
      <c r="I553" s="19">
        <v>2375000</v>
      </c>
      <c r="J553" s="21">
        <v>800000</v>
      </c>
      <c r="K553" s="22">
        <f t="shared" ref="K553:K556" si="46">J553/M553</f>
        <v>321.54340836012864</v>
      </c>
      <c r="L553" s="23">
        <f t="shared" ref="L553:L556" si="47">M553/I553</f>
        <v>1.0475789473684211E-3</v>
      </c>
      <c r="M553" s="120">
        <v>2488</v>
      </c>
      <c r="N553" s="23">
        <f t="shared" ref="N553:N556" si="48">O553/M553</f>
        <v>3.8987138263665594E-2</v>
      </c>
      <c r="O553" s="109">
        <v>97</v>
      </c>
      <c r="P553" s="25">
        <f t="shared" si="1"/>
        <v>9.2783505154639179E-2</v>
      </c>
      <c r="Q553" s="109">
        <v>9</v>
      </c>
      <c r="R553" s="193">
        <v>7</v>
      </c>
      <c r="S553" s="22">
        <f t="shared" si="45"/>
        <v>8247.4226804123718</v>
      </c>
      <c r="T553" s="27">
        <v>0.10104</v>
      </c>
      <c r="U553" s="194" t="s">
        <v>996</v>
      </c>
      <c r="V553" s="68"/>
      <c r="W553" s="53"/>
      <c r="X553" s="190" t="s">
        <v>997</v>
      </c>
      <c r="Y553" s="54"/>
      <c r="Z553" s="54"/>
    </row>
    <row r="554" spans="1:26" ht="15" hidden="1">
      <c r="A554" s="31">
        <v>2021</v>
      </c>
      <c r="B554" s="157">
        <v>44297</v>
      </c>
      <c r="C554" s="61" t="s">
        <v>56</v>
      </c>
      <c r="D554" s="47" t="s">
        <v>239</v>
      </c>
      <c r="E554" s="33" t="s">
        <v>22</v>
      </c>
      <c r="F554" s="63" t="s">
        <v>565</v>
      </c>
      <c r="G554" s="48" t="s">
        <v>24</v>
      </c>
      <c r="H554" s="19">
        <v>40000</v>
      </c>
      <c r="I554" s="63">
        <v>9641</v>
      </c>
      <c r="J554" s="21">
        <v>50000</v>
      </c>
      <c r="K554" s="22">
        <f t="shared" si="46"/>
        <v>649.35064935064941</v>
      </c>
      <c r="L554" s="23">
        <f t="shared" si="47"/>
        <v>7.9867233689451308E-3</v>
      </c>
      <c r="M554" s="120">
        <v>77</v>
      </c>
      <c r="N554" s="23">
        <f t="shared" si="48"/>
        <v>3.896103896103896E-2</v>
      </c>
      <c r="O554" s="109">
        <v>3</v>
      </c>
      <c r="P554" s="25">
        <f t="shared" si="1"/>
        <v>0</v>
      </c>
      <c r="Q554" s="109">
        <v>0</v>
      </c>
      <c r="R554" s="52">
        <v>0</v>
      </c>
      <c r="S554" s="22">
        <f t="shared" si="45"/>
        <v>16666.666666666668</v>
      </c>
      <c r="T554" s="27">
        <v>-1</v>
      </c>
      <c r="U554" s="74" t="s">
        <v>998</v>
      </c>
      <c r="V554" s="68"/>
      <c r="W554" s="68"/>
      <c r="X554" s="53"/>
      <c r="Y554" s="54"/>
      <c r="Z554" s="54"/>
    </row>
    <row r="555" spans="1:26" ht="15">
      <c r="A555" s="31">
        <v>2021</v>
      </c>
      <c r="B555" s="195">
        <v>44298</v>
      </c>
      <c r="C555" s="61" t="s">
        <v>56</v>
      </c>
      <c r="D555" s="53" t="s">
        <v>999</v>
      </c>
      <c r="E555" s="33" t="s">
        <v>22</v>
      </c>
      <c r="F555" s="63" t="s">
        <v>179</v>
      </c>
      <c r="G555" s="48" t="s">
        <v>128</v>
      </c>
      <c r="H555" s="53"/>
      <c r="I555" s="53"/>
      <c r="J555" s="21">
        <v>80000</v>
      </c>
      <c r="K555" s="22" t="e">
        <f t="shared" si="46"/>
        <v>#DIV/0!</v>
      </c>
      <c r="L555" s="23" t="e">
        <f t="shared" si="47"/>
        <v>#DIV/0!</v>
      </c>
      <c r="M555" s="59"/>
      <c r="N555" s="23" t="e">
        <f t="shared" si="48"/>
        <v>#DIV/0!</v>
      </c>
      <c r="O555" s="59"/>
      <c r="P555" s="25" t="e">
        <f t="shared" si="1"/>
        <v>#DIV/0!</v>
      </c>
      <c r="Q555" s="109">
        <v>0</v>
      </c>
      <c r="R555" s="99">
        <v>0</v>
      </c>
      <c r="S555" s="22" t="e">
        <f t="shared" si="45"/>
        <v>#DIV/0!</v>
      </c>
      <c r="T555" s="27">
        <v>-1</v>
      </c>
      <c r="U555" s="67" t="s">
        <v>1000</v>
      </c>
      <c r="V555" s="68"/>
      <c r="W555" s="53"/>
      <c r="X555" s="53"/>
      <c r="Y555" s="54"/>
      <c r="Z555" s="54"/>
    </row>
    <row r="556" spans="1:26" ht="15" hidden="1">
      <c r="A556" s="31">
        <v>2021</v>
      </c>
      <c r="B556" s="195">
        <v>44298</v>
      </c>
      <c r="C556" s="61" t="s">
        <v>56</v>
      </c>
      <c r="D556" s="53" t="s">
        <v>118</v>
      </c>
      <c r="E556" s="33" t="s">
        <v>22</v>
      </c>
      <c r="F556" s="63" t="s">
        <v>424</v>
      </c>
      <c r="G556" s="196" t="s">
        <v>810</v>
      </c>
      <c r="H556" s="63">
        <v>746000</v>
      </c>
      <c r="I556" s="63">
        <v>128000</v>
      </c>
      <c r="J556" s="21">
        <v>123500</v>
      </c>
      <c r="K556" s="22">
        <f t="shared" si="46"/>
        <v>767.08074534161494</v>
      </c>
      <c r="L556" s="23">
        <f t="shared" si="47"/>
        <v>1.2578125E-3</v>
      </c>
      <c r="M556" s="34">
        <v>161</v>
      </c>
      <c r="N556" s="23">
        <f t="shared" si="48"/>
        <v>6.8322981366459631E-2</v>
      </c>
      <c r="O556" s="34">
        <v>11</v>
      </c>
      <c r="P556" s="25">
        <f t="shared" si="1"/>
        <v>0.18181818181818182</v>
      </c>
      <c r="Q556" s="34">
        <v>2</v>
      </c>
      <c r="R556" s="55">
        <v>3</v>
      </c>
      <c r="S556" s="22">
        <f t="shared" si="45"/>
        <v>11227.272727272728</v>
      </c>
      <c r="T556" s="27">
        <v>-5.5506072874493925E-2</v>
      </c>
      <c r="U556" s="74" t="s">
        <v>1001</v>
      </c>
      <c r="V556" s="68"/>
      <c r="W556" s="53"/>
      <c r="X556" s="53"/>
      <c r="Y556" s="54"/>
      <c r="Z556" s="54"/>
    </row>
    <row r="557" spans="1:26" ht="15">
      <c r="A557" s="31">
        <v>2021</v>
      </c>
      <c r="B557" s="195">
        <v>44299</v>
      </c>
      <c r="C557" s="61" t="s">
        <v>56</v>
      </c>
      <c r="D557" s="16" t="s">
        <v>1002</v>
      </c>
      <c r="E557" s="33" t="s">
        <v>22</v>
      </c>
      <c r="F557" s="60" t="s">
        <v>179</v>
      </c>
      <c r="G557" s="48" t="s">
        <v>128</v>
      </c>
      <c r="H557" s="53"/>
      <c r="I557" s="53"/>
      <c r="J557" s="21">
        <v>60000</v>
      </c>
      <c r="K557" s="53"/>
      <c r="L557" s="59"/>
      <c r="M557" s="59"/>
      <c r="N557" s="59"/>
      <c r="O557" s="59"/>
      <c r="P557" s="25" t="e">
        <f t="shared" si="1"/>
        <v>#DIV/0!</v>
      </c>
      <c r="Q557" s="99">
        <v>0</v>
      </c>
      <c r="R557" s="99">
        <v>0</v>
      </c>
      <c r="S557" s="53"/>
      <c r="T557" s="27">
        <v>-1</v>
      </c>
      <c r="U557" s="67" t="s">
        <v>1003</v>
      </c>
      <c r="V557" s="68"/>
      <c r="W557" s="53"/>
      <c r="X557" s="53"/>
      <c r="Y557" s="54"/>
      <c r="Z557" s="54"/>
    </row>
    <row r="558" spans="1:26" ht="15">
      <c r="A558" s="31">
        <v>2021</v>
      </c>
      <c r="B558" s="195">
        <v>44299</v>
      </c>
      <c r="C558" s="61" t="s">
        <v>56</v>
      </c>
      <c r="D558" s="16" t="s">
        <v>1004</v>
      </c>
      <c r="E558" s="33" t="s">
        <v>22</v>
      </c>
      <c r="F558" s="60" t="s">
        <v>447</v>
      </c>
      <c r="G558" s="48" t="s">
        <v>128</v>
      </c>
      <c r="H558" s="53"/>
      <c r="I558" s="53"/>
      <c r="J558" s="21">
        <v>85000</v>
      </c>
      <c r="K558" s="53"/>
      <c r="L558" s="59"/>
      <c r="M558" s="59"/>
      <c r="N558" s="59"/>
      <c r="O558" s="59"/>
      <c r="P558" s="25" t="e">
        <f t="shared" si="1"/>
        <v>#DIV/0!</v>
      </c>
      <c r="Q558" s="99">
        <v>0</v>
      </c>
      <c r="R558" s="99">
        <v>0</v>
      </c>
      <c r="S558" s="53"/>
      <c r="T558" s="27">
        <v>-1</v>
      </c>
      <c r="U558" s="67" t="s">
        <v>1005</v>
      </c>
      <c r="V558" s="68"/>
      <c r="W558" s="53"/>
      <c r="X558" s="53"/>
      <c r="Y558" s="54"/>
      <c r="Z558" s="54"/>
    </row>
    <row r="559" spans="1:26" ht="15" hidden="1">
      <c r="A559" s="31">
        <v>2021</v>
      </c>
      <c r="B559" s="195">
        <v>44300</v>
      </c>
      <c r="C559" s="61" t="s">
        <v>56</v>
      </c>
      <c r="D559" s="47" t="s">
        <v>1006</v>
      </c>
      <c r="E559" s="33" t="s">
        <v>22</v>
      </c>
      <c r="F559" s="197" t="s">
        <v>49</v>
      </c>
      <c r="G559" s="48" t="s">
        <v>954</v>
      </c>
      <c r="H559" s="63">
        <v>2200000</v>
      </c>
      <c r="I559" s="33" t="s">
        <v>1007</v>
      </c>
      <c r="J559" s="21">
        <v>86000</v>
      </c>
      <c r="K559" s="22">
        <f>J559/M559</f>
        <v>215</v>
      </c>
      <c r="L559" s="23">
        <f>M559/I559</f>
        <v>1.9374588289998837E-3</v>
      </c>
      <c r="M559" s="34">
        <v>400</v>
      </c>
      <c r="N559" s="23">
        <f>O559/M559</f>
        <v>0.03</v>
      </c>
      <c r="O559" s="34">
        <v>12</v>
      </c>
      <c r="P559" s="25">
        <f t="shared" si="1"/>
        <v>0.25</v>
      </c>
      <c r="Q559" s="34">
        <v>3</v>
      </c>
      <c r="R559" s="198">
        <v>3</v>
      </c>
      <c r="S559" s="22">
        <f>J559/O559</f>
        <v>7166.666666666667</v>
      </c>
      <c r="T559" s="27">
        <v>0.5783488372093023</v>
      </c>
      <c r="U559" s="74" t="s">
        <v>1008</v>
      </c>
      <c r="V559" s="68"/>
      <c r="W559" s="53"/>
      <c r="X559" s="53" t="s">
        <v>1009</v>
      </c>
      <c r="Y559" s="54"/>
      <c r="Z559" s="54"/>
    </row>
    <row r="560" spans="1:26" ht="15">
      <c r="A560" s="31">
        <v>2021</v>
      </c>
      <c r="B560" s="195">
        <v>44300</v>
      </c>
      <c r="C560" s="61" t="s">
        <v>56</v>
      </c>
      <c r="D560" s="16" t="s">
        <v>858</v>
      </c>
      <c r="E560" s="33" t="s">
        <v>22</v>
      </c>
      <c r="F560" s="60" t="s">
        <v>1010</v>
      </c>
      <c r="G560" s="48" t="s">
        <v>128</v>
      </c>
      <c r="H560" s="53"/>
      <c r="I560" s="53"/>
      <c r="J560" s="21">
        <v>214000</v>
      </c>
      <c r="K560" s="53"/>
      <c r="L560" s="59"/>
      <c r="M560" s="59"/>
      <c r="N560" s="59"/>
      <c r="O560" s="59"/>
      <c r="P560" s="25" t="e">
        <f t="shared" si="1"/>
        <v>#DIV/0!</v>
      </c>
      <c r="Q560" s="99">
        <v>0</v>
      </c>
      <c r="R560" s="99">
        <v>0</v>
      </c>
      <c r="S560" s="53"/>
      <c r="T560" s="27">
        <v>-1</v>
      </c>
      <c r="U560" s="74" t="s">
        <v>1011</v>
      </c>
      <c r="V560" s="68"/>
      <c r="W560" s="53"/>
      <c r="X560" s="53"/>
      <c r="Y560" s="54"/>
      <c r="Z560" s="54"/>
    </row>
    <row r="561" spans="1:26" ht="15" hidden="1">
      <c r="A561" s="31">
        <v>2021</v>
      </c>
      <c r="B561" s="195">
        <v>44302</v>
      </c>
      <c r="C561" s="61" t="s">
        <v>56</v>
      </c>
      <c r="D561" s="199" t="s">
        <v>1012</v>
      </c>
      <c r="E561" s="33" t="s">
        <v>22</v>
      </c>
      <c r="F561" s="63" t="s">
        <v>1013</v>
      </c>
      <c r="G561" s="196" t="s">
        <v>810</v>
      </c>
      <c r="H561" s="200">
        <v>26999</v>
      </c>
      <c r="I561" s="3">
        <v>1117</v>
      </c>
      <c r="J561" s="21">
        <v>6500</v>
      </c>
      <c r="K561" s="22">
        <f t="shared" ref="K561:K588" si="49">J561/M561</f>
        <v>382.35294117647061</v>
      </c>
      <c r="L561" s="23">
        <f t="shared" ref="L561:L588" si="50">M561/I561</f>
        <v>1.521933751119069E-2</v>
      </c>
      <c r="M561" s="34">
        <v>17</v>
      </c>
      <c r="N561" s="23">
        <f t="shared" ref="N561:N588" si="51">O561/M561</f>
        <v>0</v>
      </c>
      <c r="O561" s="59"/>
      <c r="P561" s="25" t="e">
        <f t="shared" si="1"/>
        <v>#DIV/0!</v>
      </c>
      <c r="Q561" s="99">
        <v>0</v>
      </c>
      <c r="R561" s="99">
        <v>0</v>
      </c>
      <c r="S561" s="69"/>
      <c r="T561" s="27">
        <v>-1</v>
      </c>
      <c r="U561" s="74" t="s">
        <v>1014</v>
      </c>
      <c r="V561" s="201"/>
      <c r="W561" s="68"/>
      <c r="X561" s="53"/>
      <c r="Y561" s="54"/>
      <c r="Z561" s="54"/>
    </row>
    <row r="562" spans="1:26" ht="15" hidden="1">
      <c r="A562" s="31">
        <v>2021</v>
      </c>
      <c r="B562" s="195">
        <v>44302</v>
      </c>
      <c r="C562" s="61" t="s">
        <v>56</v>
      </c>
      <c r="D562" s="53" t="s">
        <v>549</v>
      </c>
      <c r="E562" s="33" t="s">
        <v>22</v>
      </c>
      <c r="F562" s="63" t="s">
        <v>697</v>
      </c>
      <c r="G562" s="196" t="s">
        <v>810</v>
      </c>
      <c r="H562" s="63">
        <v>615000</v>
      </c>
      <c r="I562" s="63">
        <v>186000</v>
      </c>
      <c r="J562" s="21">
        <v>35000</v>
      </c>
      <c r="K562" s="22">
        <f t="shared" si="49"/>
        <v>222.9299363057325</v>
      </c>
      <c r="L562" s="23">
        <f t="shared" si="50"/>
        <v>8.4408602150537633E-4</v>
      </c>
      <c r="M562" s="34">
        <v>157</v>
      </c>
      <c r="N562" s="23">
        <f t="shared" si="51"/>
        <v>1.9108280254777069E-2</v>
      </c>
      <c r="O562" s="34">
        <v>3</v>
      </c>
      <c r="P562" s="25">
        <f t="shared" si="1"/>
        <v>0.33333333333333331</v>
      </c>
      <c r="Q562" s="34">
        <v>1</v>
      </c>
      <c r="R562" s="55">
        <v>2</v>
      </c>
      <c r="S562" s="22">
        <f>J562/O562</f>
        <v>11666.666666666666</v>
      </c>
      <c r="T562" s="27">
        <v>1.1428571428571428</v>
      </c>
      <c r="U562" s="74" t="s">
        <v>1015</v>
      </c>
      <c r="V562" s="68"/>
      <c r="W562" s="53"/>
      <c r="X562" s="53"/>
      <c r="Y562" s="54"/>
      <c r="Z562" s="54"/>
    </row>
    <row r="563" spans="1:26" ht="15" hidden="1">
      <c r="A563" s="31">
        <v>2021</v>
      </c>
      <c r="B563" s="195">
        <v>44302</v>
      </c>
      <c r="C563" s="61" t="s">
        <v>56</v>
      </c>
      <c r="D563" s="199" t="s">
        <v>1016</v>
      </c>
      <c r="E563" s="33" t="s">
        <v>985</v>
      </c>
      <c r="F563" s="63" t="s">
        <v>106</v>
      </c>
      <c r="G563" s="48" t="s">
        <v>954</v>
      </c>
      <c r="H563" s="19">
        <v>58000</v>
      </c>
      <c r="I563" s="202">
        <v>10000</v>
      </c>
      <c r="J563" s="21">
        <v>21200</v>
      </c>
      <c r="K563" s="22">
        <f t="shared" si="49"/>
        <v>1060</v>
      </c>
      <c r="L563" s="23">
        <f t="shared" si="50"/>
        <v>2E-3</v>
      </c>
      <c r="M563" s="34">
        <v>20</v>
      </c>
      <c r="N563" s="23">
        <f t="shared" si="51"/>
        <v>0.15</v>
      </c>
      <c r="O563" s="34">
        <v>3</v>
      </c>
      <c r="P563" s="25">
        <f t="shared" si="1"/>
        <v>0</v>
      </c>
      <c r="Q563" s="99">
        <v>0</v>
      </c>
      <c r="R563" s="99">
        <v>0</v>
      </c>
      <c r="S563" s="69"/>
      <c r="T563" s="27">
        <v>-1</v>
      </c>
      <c r="U563" s="203" t="s">
        <v>1017</v>
      </c>
      <c r="V563" s="53"/>
      <c r="W563" s="53"/>
      <c r="X563" s="53" t="s">
        <v>1018</v>
      </c>
      <c r="Y563" s="54"/>
      <c r="Z563" s="54"/>
    </row>
    <row r="564" spans="1:26" ht="15" hidden="1">
      <c r="A564" s="31">
        <v>2021</v>
      </c>
      <c r="B564" s="195">
        <v>44303</v>
      </c>
      <c r="C564" s="61" t="s">
        <v>56</v>
      </c>
      <c r="D564" s="199" t="s">
        <v>1019</v>
      </c>
      <c r="E564" s="33" t="s">
        <v>22</v>
      </c>
      <c r="F564" s="202" t="s">
        <v>34</v>
      </c>
      <c r="G564" s="48" t="s">
        <v>24</v>
      </c>
      <c r="H564" s="200">
        <v>184000</v>
      </c>
      <c r="I564" s="204" t="s">
        <v>1020</v>
      </c>
      <c r="J564" s="21">
        <v>70000</v>
      </c>
      <c r="K564" s="22">
        <f t="shared" si="49"/>
        <v>112.54019292604502</v>
      </c>
      <c r="L564" s="23">
        <f t="shared" si="50"/>
        <v>8.4054054054054049E-3</v>
      </c>
      <c r="M564" s="34">
        <v>622</v>
      </c>
      <c r="N564" s="23">
        <f t="shared" si="51"/>
        <v>2.8938906752411574E-2</v>
      </c>
      <c r="O564" s="34">
        <v>18</v>
      </c>
      <c r="P564" s="25">
        <f t="shared" si="1"/>
        <v>0.1111111111111111</v>
      </c>
      <c r="Q564" s="34">
        <v>2</v>
      </c>
      <c r="R564" s="55">
        <v>2</v>
      </c>
      <c r="S564" s="22">
        <f t="shared" ref="S564:S588" si="52">J564/O564</f>
        <v>3888.8888888888887</v>
      </c>
      <c r="T564" s="27">
        <v>0.13212857142857143</v>
      </c>
      <c r="U564" s="74" t="s">
        <v>1021</v>
      </c>
      <c r="V564" s="68"/>
      <c r="W564" s="68"/>
      <c r="X564" s="53"/>
      <c r="Y564" s="54"/>
      <c r="Z564" s="54"/>
    </row>
    <row r="565" spans="1:26" ht="15" hidden="1">
      <c r="A565" s="31">
        <v>2021</v>
      </c>
      <c r="B565" s="195">
        <v>44303</v>
      </c>
      <c r="C565" s="61" t="s">
        <v>56</v>
      </c>
      <c r="D565" s="199" t="s">
        <v>1022</v>
      </c>
      <c r="E565" s="33" t="s">
        <v>22</v>
      </c>
      <c r="F565" s="31" t="s">
        <v>75</v>
      </c>
      <c r="G565" s="48" t="s">
        <v>24</v>
      </c>
      <c r="H565" s="205">
        <v>890000</v>
      </c>
      <c r="I565" s="3">
        <v>38786</v>
      </c>
      <c r="J565" s="21">
        <v>75000</v>
      </c>
      <c r="K565" s="22">
        <f t="shared" si="49"/>
        <v>547.44525547445255</v>
      </c>
      <c r="L565" s="23">
        <f t="shared" si="50"/>
        <v>3.5322023410508945E-3</v>
      </c>
      <c r="M565" s="34">
        <v>137</v>
      </c>
      <c r="N565" s="23">
        <f t="shared" si="51"/>
        <v>5.8394160583941604E-2</v>
      </c>
      <c r="O565" s="34">
        <v>8</v>
      </c>
      <c r="P565" s="25">
        <f t="shared" si="1"/>
        <v>0</v>
      </c>
      <c r="Q565" s="34">
        <v>0</v>
      </c>
      <c r="R565" s="55">
        <v>0</v>
      </c>
      <c r="S565" s="22">
        <f t="shared" si="52"/>
        <v>9375</v>
      </c>
      <c r="T565" s="27">
        <v>-1</v>
      </c>
      <c r="U565" s="74" t="s">
        <v>1023</v>
      </c>
      <c r="V565" s="68"/>
      <c r="W565" s="68"/>
      <c r="X565" s="53"/>
      <c r="Y565" s="54"/>
      <c r="Z565" s="54"/>
    </row>
    <row r="566" spans="1:26" ht="15" hidden="1">
      <c r="A566" s="31">
        <v>2021</v>
      </c>
      <c r="B566" s="195">
        <v>44304</v>
      </c>
      <c r="C566" s="61" t="s">
        <v>56</v>
      </c>
      <c r="D566" s="199" t="s">
        <v>1024</v>
      </c>
      <c r="E566" s="33" t="s">
        <v>22</v>
      </c>
      <c r="F566" s="202" t="s">
        <v>982</v>
      </c>
      <c r="G566" s="48" t="s">
        <v>24</v>
      </c>
      <c r="H566" s="200">
        <v>21000</v>
      </c>
      <c r="I566" s="3">
        <v>11150</v>
      </c>
      <c r="J566" s="21">
        <v>15957</v>
      </c>
      <c r="K566" s="22">
        <f t="shared" si="49"/>
        <v>130.79508196721312</v>
      </c>
      <c r="L566" s="23">
        <f t="shared" si="50"/>
        <v>1.0941704035874439E-2</v>
      </c>
      <c r="M566" s="34">
        <v>122</v>
      </c>
      <c r="N566" s="23">
        <f t="shared" si="51"/>
        <v>5.737704918032787E-2</v>
      </c>
      <c r="O566" s="34">
        <v>7</v>
      </c>
      <c r="P566" s="25">
        <f t="shared" si="1"/>
        <v>0.14285714285714285</v>
      </c>
      <c r="Q566" s="34">
        <v>1</v>
      </c>
      <c r="R566" s="55">
        <v>2</v>
      </c>
      <c r="S566" s="22">
        <f t="shared" si="52"/>
        <v>2279.5714285714284</v>
      </c>
      <c r="T566" s="27">
        <v>3.5121263395375069</v>
      </c>
      <c r="U566" s="74" t="s">
        <v>1025</v>
      </c>
      <c r="V566" s="68"/>
      <c r="W566" s="53"/>
      <c r="X566" s="53"/>
      <c r="Y566" s="54"/>
      <c r="Z566" s="54"/>
    </row>
    <row r="567" spans="1:26" ht="15" hidden="1">
      <c r="A567" s="31">
        <v>2021</v>
      </c>
      <c r="B567" s="195">
        <v>44304</v>
      </c>
      <c r="C567" s="61" t="s">
        <v>56</v>
      </c>
      <c r="D567" s="199" t="s">
        <v>423</v>
      </c>
      <c r="E567" s="33" t="s">
        <v>22</v>
      </c>
      <c r="F567" s="202" t="s">
        <v>29</v>
      </c>
      <c r="G567" s="48" t="s">
        <v>934</v>
      </c>
      <c r="H567" s="200">
        <v>750000</v>
      </c>
      <c r="I567" s="63">
        <v>174000</v>
      </c>
      <c r="J567" s="21">
        <v>123500</v>
      </c>
      <c r="K567" s="22">
        <f t="shared" si="49"/>
        <v>224.95446265938068</v>
      </c>
      <c r="L567" s="23">
        <f t="shared" si="50"/>
        <v>3.1551724137931034E-3</v>
      </c>
      <c r="M567" s="34">
        <v>549</v>
      </c>
      <c r="N567" s="23">
        <f t="shared" si="51"/>
        <v>7.650273224043716E-2</v>
      </c>
      <c r="O567" s="34">
        <v>42</v>
      </c>
      <c r="P567" s="25">
        <f t="shared" si="1"/>
        <v>0.26190476190476192</v>
      </c>
      <c r="Q567" s="34">
        <v>11</v>
      </c>
      <c r="R567" s="198">
        <v>7</v>
      </c>
      <c r="S567" s="22">
        <f t="shared" si="52"/>
        <v>2940.4761904761904</v>
      </c>
      <c r="T567" s="27">
        <v>6.5933603238866398</v>
      </c>
      <c r="U567" s="74" t="s">
        <v>1026</v>
      </c>
      <c r="V567" s="68"/>
      <c r="W567" s="53"/>
      <c r="X567" s="53" t="s">
        <v>1027</v>
      </c>
      <c r="Y567" s="54"/>
      <c r="Z567" s="54"/>
    </row>
    <row r="568" spans="1:26" ht="15" hidden="1">
      <c r="A568" s="31">
        <v>2021</v>
      </c>
      <c r="B568" s="195">
        <v>44305</v>
      </c>
      <c r="C568" s="61" t="s">
        <v>56</v>
      </c>
      <c r="D568" s="16" t="s">
        <v>865</v>
      </c>
      <c r="E568" s="33" t="s">
        <v>22</v>
      </c>
      <c r="F568" s="60" t="s">
        <v>688</v>
      </c>
      <c r="G568" s="48" t="s">
        <v>24</v>
      </c>
      <c r="H568" s="182">
        <v>46000</v>
      </c>
      <c r="I568" s="3">
        <v>25000</v>
      </c>
      <c r="J568" s="21">
        <v>10000</v>
      </c>
      <c r="K568" s="22">
        <f t="shared" si="49"/>
        <v>91.743119266055047</v>
      </c>
      <c r="L568" s="23">
        <f t="shared" si="50"/>
        <v>4.3600000000000002E-3</v>
      </c>
      <c r="M568" s="34">
        <v>109</v>
      </c>
      <c r="N568" s="23">
        <f t="shared" si="51"/>
        <v>3.669724770642202E-2</v>
      </c>
      <c r="O568" s="34">
        <v>4</v>
      </c>
      <c r="P568" s="25">
        <f t="shared" si="1"/>
        <v>0.25</v>
      </c>
      <c r="Q568" s="34">
        <v>1</v>
      </c>
      <c r="R568" s="55">
        <v>2</v>
      </c>
      <c r="S568" s="22">
        <f t="shared" si="52"/>
        <v>2500</v>
      </c>
      <c r="T568" s="27">
        <v>4.7</v>
      </c>
      <c r="U568" s="74" t="s">
        <v>1028</v>
      </c>
      <c r="V568" s="68"/>
      <c r="W568" s="53"/>
      <c r="X568" s="53"/>
      <c r="Y568" s="54"/>
      <c r="Z568" s="54"/>
    </row>
    <row r="569" spans="1:26" ht="15" hidden="1">
      <c r="A569" s="31">
        <v>2021</v>
      </c>
      <c r="B569" s="195">
        <v>44305</v>
      </c>
      <c r="C569" s="61" t="s">
        <v>56</v>
      </c>
      <c r="D569" s="61" t="s">
        <v>1029</v>
      </c>
      <c r="E569" s="33" t="s">
        <v>22</v>
      </c>
      <c r="F569" s="31" t="s">
        <v>75</v>
      </c>
      <c r="G569" s="48" t="s">
        <v>24</v>
      </c>
      <c r="H569" s="205">
        <v>25000</v>
      </c>
      <c r="I569" s="3">
        <v>12041</v>
      </c>
      <c r="J569" s="21">
        <v>21691</v>
      </c>
      <c r="K569" s="22">
        <f t="shared" si="49"/>
        <v>168.14728682170542</v>
      </c>
      <c r="L569" s="23">
        <f t="shared" si="50"/>
        <v>1.0713395897350719E-2</v>
      </c>
      <c r="M569" s="34">
        <v>129</v>
      </c>
      <c r="N569" s="23">
        <f t="shared" si="51"/>
        <v>5.4263565891472867E-2</v>
      </c>
      <c r="O569" s="34">
        <v>7</v>
      </c>
      <c r="P569" s="25">
        <f t="shared" si="1"/>
        <v>0.42857142857142855</v>
      </c>
      <c r="Q569" s="34">
        <v>3</v>
      </c>
      <c r="R569" s="55">
        <v>3</v>
      </c>
      <c r="S569" s="22">
        <f t="shared" si="52"/>
        <v>3098.7142857142858</v>
      </c>
      <c r="T569" s="27">
        <v>5.1970402471070951</v>
      </c>
      <c r="U569" s="74" t="s">
        <v>1030</v>
      </c>
      <c r="V569" s="68"/>
      <c r="W569" s="68"/>
      <c r="X569" s="53"/>
      <c r="Y569" s="54"/>
      <c r="Z569" s="54"/>
    </row>
    <row r="570" spans="1:26" ht="15" hidden="1">
      <c r="A570" s="31">
        <v>2021</v>
      </c>
      <c r="B570" s="41">
        <v>44306</v>
      </c>
      <c r="C570" s="61" t="s">
        <v>56</v>
      </c>
      <c r="D570" s="61" t="s">
        <v>186</v>
      </c>
      <c r="E570" s="33" t="s">
        <v>22</v>
      </c>
      <c r="F570" s="31" t="s">
        <v>856</v>
      </c>
      <c r="G570" s="48" t="s">
        <v>24</v>
      </c>
      <c r="H570" s="19">
        <v>1940000</v>
      </c>
      <c r="I570" s="206">
        <v>1001500</v>
      </c>
      <c r="J570" s="21">
        <v>850000</v>
      </c>
      <c r="K570" s="22">
        <f t="shared" si="49"/>
        <v>596.07293127629737</v>
      </c>
      <c r="L570" s="23">
        <f t="shared" si="50"/>
        <v>1.4238642036944584E-3</v>
      </c>
      <c r="M570" s="34">
        <v>1426</v>
      </c>
      <c r="N570" s="23">
        <f t="shared" si="51"/>
        <v>2.4544179523141654E-2</v>
      </c>
      <c r="O570" s="34">
        <v>35</v>
      </c>
      <c r="P570" s="25">
        <f t="shared" si="1"/>
        <v>0.2857142857142857</v>
      </c>
      <c r="Q570" s="34">
        <v>10</v>
      </c>
      <c r="R570" s="52">
        <v>7</v>
      </c>
      <c r="S570" s="22">
        <f t="shared" si="52"/>
        <v>24285.714285714286</v>
      </c>
      <c r="T570" s="27">
        <v>-0.33982470588235292</v>
      </c>
      <c r="U570" s="203" t="s">
        <v>1031</v>
      </c>
      <c r="V570" s="29"/>
      <c r="W570" s="29"/>
      <c r="X570" s="16"/>
      <c r="Y570" s="30"/>
      <c r="Z570" s="30"/>
    </row>
    <row r="571" spans="1:26" ht="15" hidden="1">
      <c r="A571" s="31">
        <v>2021</v>
      </c>
      <c r="B571" s="195">
        <v>44307</v>
      </c>
      <c r="C571" s="61" t="s">
        <v>56</v>
      </c>
      <c r="D571" s="61" t="s">
        <v>1032</v>
      </c>
      <c r="E571" s="33" t="s">
        <v>22</v>
      </c>
      <c r="F571" s="31" t="s">
        <v>613</v>
      </c>
      <c r="G571" s="48" t="s">
        <v>24</v>
      </c>
      <c r="H571" s="19">
        <v>139000</v>
      </c>
      <c r="I571" s="3">
        <v>89560</v>
      </c>
      <c r="J571" s="207">
        <v>59516</v>
      </c>
      <c r="K571" s="22">
        <f t="shared" si="49"/>
        <v>185.98750000000001</v>
      </c>
      <c r="L571" s="23">
        <f t="shared" si="50"/>
        <v>3.5730236712818221E-3</v>
      </c>
      <c r="M571" s="34">
        <v>320</v>
      </c>
      <c r="N571" s="23">
        <f t="shared" si="51"/>
        <v>1.8749999999999999E-2</v>
      </c>
      <c r="O571" s="34">
        <v>6</v>
      </c>
      <c r="P571" s="25">
        <f t="shared" si="1"/>
        <v>0</v>
      </c>
      <c r="Q571" s="34">
        <v>0</v>
      </c>
      <c r="R571" s="52">
        <v>0</v>
      </c>
      <c r="S571" s="22">
        <f t="shared" si="52"/>
        <v>9919.3333333333339</v>
      </c>
      <c r="T571" s="27">
        <v>-1</v>
      </c>
      <c r="U571" s="74" t="s">
        <v>1033</v>
      </c>
      <c r="V571" s="68"/>
      <c r="W571" s="68"/>
      <c r="X571" s="53"/>
      <c r="Y571" s="54"/>
      <c r="Z571" s="54"/>
    </row>
    <row r="572" spans="1:26" ht="15" hidden="1">
      <c r="A572" s="31">
        <v>2021</v>
      </c>
      <c r="B572" s="195">
        <v>44307</v>
      </c>
      <c r="C572" s="61" t="s">
        <v>56</v>
      </c>
      <c r="D572" s="61" t="s">
        <v>896</v>
      </c>
      <c r="E572" s="33" t="s">
        <v>22</v>
      </c>
      <c r="F572" s="31" t="s">
        <v>613</v>
      </c>
      <c r="G572" s="48" t="s">
        <v>24</v>
      </c>
      <c r="H572" s="19">
        <v>226000</v>
      </c>
      <c r="I572" s="3">
        <v>264374</v>
      </c>
      <c r="J572" s="207">
        <v>100000</v>
      </c>
      <c r="K572" s="22">
        <f t="shared" si="49"/>
        <v>826.44628099173553</v>
      </c>
      <c r="L572" s="23">
        <f t="shared" si="50"/>
        <v>4.5768494632603812E-4</v>
      </c>
      <c r="M572" s="34">
        <v>121</v>
      </c>
      <c r="N572" s="23">
        <f t="shared" si="51"/>
        <v>2.4793388429752067E-2</v>
      </c>
      <c r="O572" s="34">
        <v>3</v>
      </c>
      <c r="P572" s="25">
        <f t="shared" si="1"/>
        <v>0.66666666666666663</v>
      </c>
      <c r="Q572" s="34">
        <v>2</v>
      </c>
      <c r="R572" s="52">
        <v>3</v>
      </c>
      <c r="S572" s="22">
        <f t="shared" si="52"/>
        <v>33333.333333333336</v>
      </c>
      <c r="T572" s="27">
        <v>0.17380000000000001</v>
      </c>
      <c r="U572" s="74" t="s">
        <v>1034</v>
      </c>
      <c r="V572" s="68"/>
      <c r="W572" s="68"/>
      <c r="X572" s="53"/>
      <c r="Y572" s="54"/>
      <c r="Z572" s="54"/>
    </row>
    <row r="573" spans="1:26" ht="15" hidden="1">
      <c r="A573" s="31">
        <v>2021</v>
      </c>
      <c r="B573" s="195">
        <v>44307</v>
      </c>
      <c r="C573" s="61" t="s">
        <v>56</v>
      </c>
      <c r="D573" s="208" t="s">
        <v>1035</v>
      </c>
      <c r="E573" s="33" t="s">
        <v>22</v>
      </c>
      <c r="F573" s="202" t="s">
        <v>72</v>
      </c>
      <c r="G573" s="48" t="s">
        <v>934</v>
      </c>
      <c r="H573" s="63">
        <v>1000000</v>
      </c>
      <c r="I573" s="3">
        <v>153000</v>
      </c>
      <c r="J573" s="207">
        <v>150000</v>
      </c>
      <c r="K573" s="22">
        <f t="shared" si="49"/>
        <v>272.72727272727275</v>
      </c>
      <c r="L573" s="23">
        <f t="shared" si="50"/>
        <v>3.5947712418300652E-3</v>
      </c>
      <c r="M573" s="34">
        <v>550</v>
      </c>
      <c r="N573" s="23">
        <f t="shared" si="51"/>
        <v>0.04</v>
      </c>
      <c r="O573" s="34">
        <v>22</v>
      </c>
      <c r="P573" s="25">
        <f t="shared" si="1"/>
        <v>0</v>
      </c>
      <c r="Q573" s="42">
        <v>0</v>
      </c>
      <c r="R573" s="99">
        <v>0</v>
      </c>
      <c r="S573" s="22">
        <f t="shared" si="52"/>
        <v>6818.181818181818</v>
      </c>
      <c r="T573" s="27">
        <v>-1</v>
      </c>
      <c r="U573" s="191" t="s">
        <v>1036</v>
      </c>
      <c r="V573" s="53"/>
      <c r="W573" s="53"/>
      <c r="X573" s="53" t="s">
        <v>1037</v>
      </c>
      <c r="Y573" s="54"/>
      <c r="Z573" s="54"/>
    </row>
    <row r="574" spans="1:26" ht="15" hidden="1">
      <c r="A574" s="31">
        <v>2021</v>
      </c>
      <c r="B574" s="195">
        <v>44308</v>
      </c>
      <c r="C574" s="61" t="s">
        <v>56</v>
      </c>
      <c r="D574" s="208" t="s">
        <v>730</v>
      </c>
      <c r="E574" s="33" t="s">
        <v>22</v>
      </c>
      <c r="F574" s="31" t="s">
        <v>49</v>
      </c>
      <c r="G574" s="48" t="s">
        <v>50</v>
      </c>
      <c r="H574" s="179">
        <v>281000</v>
      </c>
      <c r="I574" s="202">
        <v>67000</v>
      </c>
      <c r="J574" s="207">
        <v>64200</v>
      </c>
      <c r="K574" s="22">
        <f t="shared" si="49"/>
        <v>308.65384615384613</v>
      </c>
      <c r="L574" s="23">
        <f t="shared" si="50"/>
        <v>3.1044776119402984E-3</v>
      </c>
      <c r="M574" s="34">
        <v>208</v>
      </c>
      <c r="N574" s="23">
        <f t="shared" si="51"/>
        <v>5.7692307692307696E-2</v>
      </c>
      <c r="O574" s="34">
        <v>12</v>
      </c>
      <c r="P574" s="25">
        <f t="shared" si="1"/>
        <v>0.25</v>
      </c>
      <c r="Q574" s="34">
        <v>3</v>
      </c>
      <c r="R574" s="55">
        <v>3</v>
      </c>
      <c r="S574" s="22">
        <f t="shared" si="52"/>
        <v>5350</v>
      </c>
      <c r="T574" s="27">
        <v>1.6233177570093458</v>
      </c>
      <c r="U574" s="74" t="s">
        <v>1038</v>
      </c>
      <c r="V574" s="68"/>
      <c r="W574" s="53"/>
      <c r="X574" s="53" t="s">
        <v>1039</v>
      </c>
      <c r="Y574" s="54"/>
      <c r="Z574" s="54"/>
    </row>
    <row r="575" spans="1:26" ht="15" hidden="1">
      <c r="A575" s="31">
        <v>2021</v>
      </c>
      <c r="B575" s="195">
        <v>44308</v>
      </c>
      <c r="C575" s="61" t="s">
        <v>56</v>
      </c>
      <c r="D575" s="208" t="s">
        <v>1040</v>
      </c>
      <c r="E575" s="33" t="s">
        <v>22</v>
      </c>
      <c r="F575" s="31" t="s">
        <v>613</v>
      </c>
      <c r="G575" s="48" t="s">
        <v>24</v>
      </c>
      <c r="H575" s="209">
        <v>21000</v>
      </c>
      <c r="I575" s="3">
        <v>217013</v>
      </c>
      <c r="J575" s="207">
        <v>150000</v>
      </c>
      <c r="K575" s="22">
        <f t="shared" si="49"/>
        <v>585.9375</v>
      </c>
      <c r="L575" s="23">
        <f t="shared" si="50"/>
        <v>1.1796528318579994E-3</v>
      </c>
      <c r="M575" s="34">
        <v>256</v>
      </c>
      <c r="N575" s="23">
        <f t="shared" si="51"/>
        <v>5.078125E-2</v>
      </c>
      <c r="O575" s="34">
        <v>13</v>
      </c>
      <c r="P575" s="25">
        <f t="shared" si="1"/>
        <v>7.6923076923076927E-2</v>
      </c>
      <c r="Q575" s="34">
        <v>1</v>
      </c>
      <c r="R575" s="52">
        <v>2</v>
      </c>
      <c r="S575" s="22">
        <f t="shared" si="52"/>
        <v>11538.461538461539</v>
      </c>
      <c r="T575" s="27">
        <v>-0.50804000000000005</v>
      </c>
      <c r="U575" s="74" t="s">
        <v>1041</v>
      </c>
      <c r="V575" s="68"/>
      <c r="W575" s="68"/>
      <c r="X575" s="53"/>
      <c r="Y575" s="54"/>
      <c r="Z575" s="54"/>
    </row>
    <row r="576" spans="1:26" ht="15" hidden="1">
      <c r="A576" s="31">
        <v>2021</v>
      </c>
      <c r="B576" s="195">
        <v>44308</v>
      </c>
      <c r="C576" s="61" t="s">
        <v>56</v>
      </c>
      <c r="D576" s="210" t="s">
        <v>662</v>
      </c>
      <c r="E576" s="33" t="s">
        <v>22</v>
      </c>
      <c r="F576" s="202" t="s">
        <v>982</v>
      </c>
      <c r="G576" s="196" t="s">
        <v>24</v>
      </c>
      <c r="H576" s="19">
        <v>2440000</v>
      </c>
      <c r="I576" s="3">
        <v>1089000</v>
      </c>
      <c r="J576" s="207">
        <v>704000</v>
      </c>
      <c r="K576" s="22">
        <f t="shared" si="49"/>
        <v>361.02564102564105</v>
      </c>
      <c r="L576" s="23">
        <f t="shared" si="50"/>
        <v>1.7906336088154269E-3</v>
      </c>
      <c r="M576" s="34">
        <v>1950</v>
      </c>
      <c r="N576" s="23">
        <f t="shared" si="51"/>
        <v>4.8205128205128206E-2</v>
      </c>
      <c r="O576" s="34">
        <v>94</v>
      </c>
      <c r="P576" s="25">
        <f t="shared" si="1"/>
        <v>0.13829787234042554</v>
      </c>
      <c r="Q576" s="34">
        <v>13</v>
      </c>
      <c r="R576" s="55">
        <v>8</v>
      </c>
      <c r="S576" s="22">
        <f t="shared" si="52"/>
        <v>7489.3617021276596</v>
      </c>
      <c r="T576" s="27">
        <v>0.46456818181818182</v>
      </c>
      <c r="U576" s="74" t="s">
        <v>1042</v>
      </c>
      <c r="V576" s="68"/>
      <c r="W576" s="53"/>
      <c r="X576" s="53"/>
      <c r="Y576" s="54"/>
      <c r="Z576" s="54"/>
    </row>
    <row r="577" spans="1:26" ht="15" hidden="1">
      <c r="A577" s="31">
        <v>2021</v>
      </c>
      <c r="B577" s="195">
        <v>44309</v>
      </c>
      <c r="C577" s="61" t="s">
        <v>56</v>
      </c>
      <c r="D577" s="210" t="s">
        <v>1043</v>
      </c>
      <c r="E577" s="33" t="s">
        <v>22</v>
      </c>
      <c r="F577" s="63" t="s">
        <v>379</v>
      </c>
      <c r="G577" s="196" t="s">
        <v>54</v>
      </c>
      <c r="H577" s="63">
        <v>1600</v>
      </c>
      <c r="I577" s="204" t="s">
        <v>1044</v>
      </c>
      <c r="J577" s="207">
        <v>32400</v>
      </c>
      <c r="K577" s="22">
        <f t="shared" si="49"/>
        <v>368.18181818181819</v>
      </c>
      <c r="L577" s="23">
        <f t="shared" si="50"/>
        <v>2.9333333333333333E-2</v>
      </c>
      <c r="M577" s="34">
        <v>88</v>
      </c>
      <c r="N577" s="23">
        <f t="shared" si="51"/>
        <v>9.0909090909090912E-2</v>
      </c>
      <c r="O577" s="34">
        <v>8</v>
      </c>
      <c r="P577" s="25">
        <f t="shared" si="1"/>
        <v>0</v>
      </c>
      <c r="Q577" s="42">
        <v>0</v>
      </c>
      <c r="R577" s="99">
        <v>0</v>
      </c>
      <c r="S577" s="22">
        <f t="shared" si="52"/>
        <v>4050</v>
      </c>
      <c r="T577" s="27">
        <v>-1</v>
      </c>
      <c r="U577" s="74" t="s">
        <v>1045</v>
      </c>
      <c r="V577" s="68"/>
      <c r="W577" s="68"/>
      <c r="X577" s="53"/>
      <c r="Y577" s="54"/>
      <c r="Z577" s="54"/>
    </row>
    <row r="578" spans="1:26" ht="15" hidden="1">
      <c r="A578" s="31">
        <v>2021</v>
      </c>
      <c r="B578" s="195">
        <v>44310</v>
      </c>
      <c r="C578" s="61" t="s">
        <v>56</v>
      </c>
      <c r="D578" s="53" t="s">
        <v>1046</v>
      </c>
      <c r="E578" s="33" t="s">
        <v>22</v>
      </c>
      <c r="F578" s="63" t="s">
        <v>29</v>
      </c>
      <c r="G578" s="48" t="s">
        <v>934</v>
      </c>
      <c r="H578" s="63">
        <v>171000</v>
      </c>
      <c r="I578" s="63">
        <v>71000</v>
      </c>
      <c r="J578" s="207">
        <v>45000</v>
      </c>
      <c r="K578" s="22">
        <f t="shared" si="49"/>
        <v>127.84090909090909</v>
      </c>
      <c r="L578" s="23">
        <f t="shared" si="50"/>
        <v>4.9577464788732395E-3</v>
      </c>
      <c r="M578" s="34">
        <v>352</v>
      </c>
      <c r="N578" s="23">
        <f t="shared" si="51"/>
        <v>3.4090909090909088E-2</v>
      </c>
      <c r="O578" s="34">
        <v>12</v>
      </c>
      <c r="P578" s="25">
        <f t="shared" si="1"/>
        <v>8.3333333333333329E-2</v>
      </c>
      <c r="Q578" s="34">
        <v>1</v>
      </c>
      <c r="R578" s="55">
        <v>2</v>
      </c>
      <c r="S578" s="22">
        <f t="shared" si="52"/>
        <v>3750</v>
      </c>
      <c r="T578" s="27">
        <v>0.49282222222222222</v>
      </c>
      <c r="U578" s="74" t="s">
        <v>1047</v>
      </c>
      <c r="V578" s="68"/>
      <c r="W578" s="53"/>
      <c r="X578" s="53" t="s">
        <v>1048</v>
      </c>
      <c r="Y578" s="54"/>
      <c r="Z578" s="54"/>
    </row>
    <row r="579" spans="1:26" ht="15" hidden="1">
      <c r="A579" s="63">
        <v>2021</v>
      </c>
      <c r="B579" s="195">
        <v>44310</v>
      </c>
      <c r="C579" s="53" t="s">
        <v>56</v>
      </c>
      <c r="D579" s="53" t="s">
        <v>242</v>
      </c>
      <c r="E579" s="33" t="s">
        <v>22</v>
      </c>
      <c r="F579" s="63" t="s">
        <v>1049</v>
      </c>
      <c r="G579" s="48" t="s">
        <v>24</v>
      </c>
      <c r="H579" s="19">
        <v>311000</v>
      </c>
      <c r="I579" s="63">
        <v>367795</v>
      </c>
      <c r="J579" s="207">
        <v>450000</v>
      </c>
      <c r="K579" s="22">
        <f t="shared" si="49"/>
        <v>865.38461538461536</v>
      </c>
      <c r="L579" s="23">
        <f t="shared" si="50"/>
        <v>1.4138310743756711E-3</v>
      </c>
      <c r="M579" s="34">
        <v>520</v>
      </c>
      <c r="N579" s="23">
        <f t="shared" si="51"/>
        <v>3.0769230769230771E-2</v>
      </c>
      <c r="O579" s="34">
        <v>16</v>
      </c>
      <c r="P579" s="25">
        <f t="shared" si="1"/>
        <v>0.25</v>
      </c>
      <c r="Q579" s="34">
        <v>4</v>
      </c>
      <c r="R579" s="55">
        <v>4</v>
      </c>
      <c r="S579" s="22">
        <f t="shared" si="52"/>
        <v>28125</v>
      </c>
      <c r="T579" s="27">
        <v>-0.51542888888888894</v>
      </c>
      <c r="U579" s="74" t="s">
        <v>1050</v>
      </c>
      <c r="V579" s="68"/>
      <c r="W579" s="68"/>
      <c r="X579" s="53"/>
      <c r="Y579" s="54"/>
      <c r="Z579" s="54"/>
    </row>
    <row r="580" spans="1:26" ht="14" hidden="1">
      <c r="A580" s="31">
        <v>2021</v>
      </c>
      <c r="B580" s="195">
        <v>44311</v>
      </c>
      <c r="C580" s="61" t="s">
        <v>56</v>
      </c>
      <c r="D580" s="53" t="s">
        <v>1051</v>
      </c>
      <c r="E580" s="63" t="s">
        <v>1052</v>
      </c>
      <c r="F580" s="63" t="s">
        <v>49</v>
      </c>
      <c r="G580" s="48" t="s">
        <v>954</v>
      </c>
      <c r="H580" s="63">
        <v>99700</v>
      </c>
      <c r="I580" s="63">
        <v>22050</v>
      </c>
      <c r="J580" s="211">
        <v>25000</v>
      </c>
      <c r="K580" s="22">
        <f t="shared" si="49"/>
        <v>892.85714285714289</v>
      </c>
      <c r="L580" s="23">
        <f t="shared" si="50"/>
        <v>1.2698412698412698E-3</v>
      </c>
      <c r="M580" s="34">
        <v>28</v>
      </c>
      <c r="N580" s="23">
        <f t="shared" si="51"/>
        <v>0.21428571428571427</v>
      </c>
      <c r="O580" s="34">
        <v>6</v>
      </c>
      <c r="P580" s="25" t="e">
        <f t="shared" si="1"/>
        <v>#VALUE!</v>
      </c>
      <c r="Q580" s="42" t="s">
        <v>1053</v>
      </c>
      <c r="R580" s="52">
        <v>0</v>
      </c>
      <c r="S580" s="22">
        <f t="shared" si="52"/>
        <v>4166.666666666667</v>
      </c>
      <c r="T580" s="27">
        <v>-1</v>
      </c>
      <c r="U580" s="74" t="s">
        <v>1054</v>
      </c>
      <c r="V580" s="68"/>
      <c r="W580" s="53"/>
      <c r="X580" s="53" t="s">
        <v>1055</v>
      </c>
      <c r="Y580" s="54"/>
      <c r="Z580" s="54"/>
    </row>
    <row r="581" spans="1:26" ht="15" hidden="1">
      <c r="A581" s="31">
        <v>2021</v>
      </c>
      <c r="B581" s="195">
        <v>44311</v>
      </c>
      <c r="C581" s="61" t="s">
        <v>56</v>
      </c>
      <c r="D581" s="210" t="s">
        <v>858</v>
      </c>
      <c r="E581" s="33" t="s">
        <v>22</v>
      </c>
      <c r="F581" s="63" t="s">
        <v>49</v>
      </c>
      <c r="G581" s="48" t="s">
        <v>954</v>
      </c>
      <c r="H581" s="63">
        <v>558000</v>
      </c>
      <c r="I581" s="63">
        <v>226228</v>
      </c>
      <c r="J581" s="211">
        <v>225978</v>
      </c>
      <c r="K581" s="22">
        <f t="shared" si="49"/>
        <v>295.78272251308903</v>
      </c>
      <c r="L581" s="23">
        <f t="shared" si="50"/>
        <v>3.3771239634351187E-3</v>
      </c>
      <c r="M581" s="34">
        <v>764</v>
      </c>
      <c r="N581" s="23">
        <f t="shared" si="51"/>
        <v>4.4502617801047119E-2</v>
      </c>
      <c r="O581" s="34">
        <v>34</v>
      </c>
      <c r="P581" s="25">
        <f t="shared" si="1"/>
        <v>2.9411764705882353E-2</v>
      </c>
      <c r="Q581" s="34">
        <v>1</v>
      </c>
      <c r="R581" s="55">
        <v>2</v>
      </c>
      <c r="S581" s="22">
        <f t="shared" si="52"/>
        <v>6646.411764705882</v>
      </c>
      <c r="T581" s="27">
        <v>-0.77353990211436507</v>
      </c>
      <c r="U581" s="74" t="s">
        <v>1056</v>
      </c>
      <c r="V581" s="68"/>
      <c r="W581" s="53"/>
      <c r="X581" s="53" t="s">
        <v>1057</v>
      </c>
      <c r="Y581" s="54"/>
      <c r="Z581" s="54"/>
    </row>
    <row r="582" spans="1:26" ht="15" hidden="1">
      <c r="A582" s="31">
        <v>2021</v>
      </c>
      <c r="B582" s="195">
        <v>44312</v>
      </c>
      <c r="C582" s="61" t="s">
        <v>56</v>
      </c>
      <c r="D582" s="210" t="s">
        <v>356</v>
      </c>
      <c r="E582" s="33" t="s">
        <v>22</v>
      </c>
      <c r="F582" s="63" t="s">
        <v>49</v>
      </c>
      <c r="G582" s="48" t="s">
        <v>954</v>
      </c>
      <c r="H582" s="53">
        <v>191000</v>
      </c>
      <c r="I582" s="63" t="s">
        <v>1058</v>
      </c>
      <c r="J582" s="212">
        <v>36000</v>
      </c>
      <c r="K582" s="22">
        <f t="shared" si="49"/>
        <v>225</v>
      </c>
      <c r="L582" s="23">
        <f t="shared" si="50"/>
        <v>1.5446997489862908E-3</v>
      </c>
      <c r="M582" s="34">
        <v>160</v>
      </c>
      <c r="N582" s="23">
        <f t="shared" si="51"/>
        <v>4.3749999999999997E-2</v>
      </c>
      <c r="O582" s="34">
        <v>7</v>
      </c>
      <c r="P582" s="25">
        <f t="shared" si="1"/>
        <v>0.14285714285714285</v>
      </c>
      <c r="Q582" s="34">
        <v>1</v>
      </c>
      <c r="R582" s="52">
        <v>2</v>
      </c>
      <c r="S582" s="22">
        <f t="shared" si="52"/>
        <v>5142.8571428571431</v>
      </c>
      <c r="T582" s="27">
        <v>0.48380555555555554</v>
      </c>
      <c r="U582" s="74" t="s">
        <v>1059</v>
      </c>
      <c r="V582" s="53"/>
      <c r="W582" s="53"/>
      <c r="X582" s="53" t="s">
        <v>1060</v>
      </c>
      <c r="Y582" s="54"/>
      <c r="Z582" s="54"/>
    </row>
    <row r="583" spans="1:26" ht="15" hidden="1">
      <c r="A583" s="31">
        <v>2021</v>
      </c>
      <c r="B583" s="195">
        <v>44313</v>
      </c>
      <c r="C583" s="61" t="s">
        <v>56</v>
      </c>
      <c r="D583" s="213" t="str">
        <f>HYPERLINK("https://www.youtube.com/c/Reflection_Science/about","Reflection")</f>
        <v>Reflection</v>
      </c>
      <c r="E583" s="33" t="s">
        <v>22</v>
      </c>
      <c r="F583" s="63" t="s">
        <v>29</v>
      </c>
      <c r="G583" s="48" t="s">
        <v>934</v>
      </c>
      <c r="H583" s="63">
        <v>4790</v>
      </c>
      <c r="I583" s="63">
        <v>3500</v>
      </c>
      <c r="J583" s="207">
        <v>5500</v>
      </c>
      <c r="K583" s="22">
        <f t="shared" si="49"/>
        <v>343.75</v>
      </c>
      <c r="L583" s="23">
        <f t="shared" si="50"/>
        <v>4.5714285714285718E-3</v>
      </c>
      <c r="M583" s="34">
        <v>16</v>
      </c>
      <c r="N583" s="23">
        <f t="shared" si="51"/>
        <v>6.25E-2</v>
      </c>
      <c r="O583" s="34">
        <v>1</v>
      </c>
      <c r="P583" s="25">
        <f t="shared" si="1"/>
        <v>0</v>
      </c>
      <c r="Q583" s="42">
        <v>0</v>
      </c>
      <c r="R583" s="99">
        <v>0</v>
      </c>
      <c r="S583" s="22">
        <f t="shared" si="52"/>
        <v>5500</v>
      </c>
      <c r="T583" s="27">
        <v>-1</v>
      </c>
      <c r="U583" s="74" t="s">
        <v>1061</v>
      </c>
      <c r="V583" s="68"/>
      <c r="W583" s="53"/>
      <c r="X583" s="213" t="str">
        <f>HYPERLINK("https://www.youtube.com/c/Reflection_Science/about","Reflection")</f>
        <v>Reflection</v>
      </c>
      <c r="Y583" s="54"/>
      <c r="Z583" s="54"/>
    </row>
    <row r="584" spans="1:26" ht="15" hidden="1">
      <c r="A584" s="63">
        <v>2021</v>
      </c>
      <c r="B584" s="195">
        <v>44315</v>
      </c>
      <c r="C584" s="53" t="s">
        <v>56</v>
      </c>
      <c r="D584" s="53" t="s">
        <v>1062</v>
      </c>
      <c r="E584" s="33" t="s">
        <v>22</v>
      </c>
      <c r="F584" s="63" t="s">
        <v>49</v>
      </c>
      <c r="G584" s="196" t="s">
        <v>954</v>
      </c>
      <c r="H584" s="63">
        <v>16800</v>
      </c>
      <c r="I584" s="63" t="s">
        <v>1063</v>
      </c>
      <c r="J584" s="211">
        <v>12000</v>
      </c>
      <c r="K584" s="22">
        <f t="shared" si="49"/>
        <v>750</v>
      </c>
      <c r="L584" s="23">
        <f t="shared" si="50"/>
        <v>6.6945606694560665E-3</v>
      </c>
      <c r="M584" s="34">
        <v>16</v>
      </c>
      <c r="N584" s="23">
        <f t="shared" si="51"/>
        <v>0.125</v>
      </c>
      <c r="O584" s="34">
        <v>2</v>
      </c>
      <c r="P584" s="25">
        <f t="shared" si="1"/>
        <v>0</v>
      </c>
      <c r="Q584" s="42">
        <v>0</v>
      </c>
      <c r="R584" s="99">
        <v>0</v>
      </c>
      <c r="S584" s="22">
        <f t="shared" si="52"/>
        <v>6000</v>
      </c>
      <c r="T584" s="27">
        <v>-1</v>
      </c>
      <c r="U584" s="74" t="s">
        <v>1064</v>
      </c>
      <c r="V584" s="53"/>
      <c r="W584" s="53"/>
      <c r="X584" s="210" t="s">
        <v>1065</v>
      </c>
      <c r="Y584" s="54"/>
      <c r="Z584" s="54"/>
    </row>
    <row r="585" spans="1:26" ht="15" hidden="1">
      <c r="A585" s="63">
        <v>2021</v>
      </c>
      <c r="B585" s="195">
        <v>44315</v>
      </c>
      <c r="C585" s="53" t="s">
        <v>56</v>
      </c>
      <c r="D585" s="53" t="s">
        <v>1066</v>
      </c>
      <c r="E585" s="33" t="s">
        <v>22</v>
      </c>
      <c r="F585" s="63" t="s">
        <v>49</v>
      </c>
      <c r="G585" s="196" t="s">
        <v>954</v>
      </c>
      <c r="H585" s="82">
        <v>1230000</v>
      </c>
      <c r="I585" s="63" t="s">
        <v>1067</v>
      </c>
      <c r="J585" s="21">
        <v>22000</v>
      </c>
      <c r="K585" s="22">
        <f t="shared" si="49"/>
        <v>733.33333333333337</v>
      </c>
      <c r="L585" s="23">
        <f t="shared" si="50"/>
        <v>7.2890547553793229E-5</v>
      </c>
      <c r="M585" s="42">
        <v>30</v>
      </c>
      <c r="N585" s="23">
        <f t="shared" si="51"/>
        <v>0.2</v>
      </c>
      <c r="O585" s="34">
        <v>6</v>
      </c>
      <c r="P585" s="25">
        <f t="shared" si="1"/>
        <v>0</v>
      </c>
      <c r="Q585" s="42">
        <v>0</v>
      </c>
      <c r="R585" s="99">
        <v>0</v>
      </c>
      <c r="S585" s="22">
        <f t="shared" si="52"/>
        <v>3666.6666666666665</v>
      </c>
      <c r="T585" s="27">
        <v>-1</v>
      </c>
      <c r="U585" s="74" t="s">
        <v>1068</v>
      </c>
      <c r="V585" s="68"/>
      <c r="W585" s="53"/>
      <c r="X585" s="53" t="s">
        <v>1069</v>
      </c>
      <c r="Y585" s="54"/>
      <c r="Z585" s="54"/>
    </row>
    <row r="586" spans="1:26" ht="15" hidden="1">
      <c r="A586" s="63">
        <v>2021</v>
      </c>
      <c r="B586" s="195">
        <v>44315</v>
      </c>
      <c r="C586" s="61" t="s">
        <v>56</v>
      </c>
      <c r="D586" s="53" t="s">
        <v>851</v>
      </c>
      <c r="E586" s="33" t="s">
        <v>22</v>
      </c>
      <c r="F586" s="31" t="s">
        <v>856</v>
      </c>
      <c r="G586" s="48" t="s">
        <v>24</v>
      </c>
      <c r="H586" s="19">
        <v>644000</v>
      </c>
      <c r="I586" s="3">
        <v>74920</v>
      </c>
      <c r="J586" s="207">
        <v>70000</v>
      </c>
      <c r="K586" s="22">
        <f t="shared" si="49"/>
        <v>80.275229357798167</v>
      </c>
      <c r="L586" s="23">
        <f t="shared" si="50"/>
        <v>1.1639081687132942E-2</v>
      </c>
      <c r="M586" s="120">
        <v>872</v>
      </c>
      <c r="N586" s="23">
        <f t="shared" si="51"/>
        <v>3.4403669724770644E-2</v>
      </c>
      <c r="O586" s="109">
        <v>30</v>
      </c>
      <c r="P586" s="25">
        <f t="shared" si="1"/>
        <v>0.33333333333333331</v>
      </c>
      <c r="Q586" s="109">
        <v>10</v>
      </c>
      <c r="R586" s="52">
        <v>7</v>
      </c>
      <c r="S586" s="22">
        <f t="shared" si="52"/>
        <v>2333.3333333333335</v>
      </c>
      <c r="T586" s="27">
        <v>6.6390285714285717</v>
      </c>
      <c r="U586" s="74" t="s">
        <v>1070</v>
      </c>
      <c r="V586" s="68"/>
      <c r="W586" s="68"/>
      <c r="X586" s="53"/>
      <c r="Y586" s="54"/>
      <c r="Z586" s="54"/>
    </row>
    <row r="587" spans="1:26" ht="15" hidden="1">
      <c r="A587" s="63">
        <v>2021</v>
      </c>
      <c r="B587" s="195">
        <v>44315</v>
      </c>
      <c r="C587" s="53" t="s">
        <v>56</v>
      </c>
      <c r="D587" s="214" t="s">
        <v>1071</v>
      </c>
      <c r="E587" s="33" t="s">
        <v>22</v>
      </c>
      <c r="F587" s="63" t="s">
        <v>29</v>
      </c>
      <c r="G587" s="48" t="s">
        <v>934</v>
      </c>
      <c r="H587" s="63">
        <v>455000</v>
      </c>
      <c r="I587" s="63">
        <v>210000</v>
      </c>
      <c r="J587" s="21">
        <v>140000</v>
      </c>
      <c r="K587" s="22">
        <f t="shared" si="49"/>
        <v>410.55718475073314</v>
      </c>
      <c r="L587" s="23">
        <f t="shared" si="50"/>
        <v>1.6238095238095239E-3</v>
      </c>
      <c r="M587" s="34">
        <v>341</v>
      </c>
      <c r="N587" s="23">
        <f t="shared" si="51"/>
        <v>4.6920821114369501E-2</v>
      </c>
      <c r="O587" s="34">
        <v>16</v>
      </c>
      <c r="P587" s="25">
        <f t="shared" si="1"/>
        <v>0.3125</v>
      </c>
      <c r="Q587" s="34">
        <v>5</v>
      </c>
      <c r="R587" s="55">
        <v>5</v>
      </c>
      <c r="S587" s="22">
        <f t="shared" si="52"/>
        <v>8750</v>
      </c>
      <c r="T587" s="27">
        <v>1.7576000000000001</v>
      </c>
      <c r="U587" s="215" t="s">
        <v>1072</v>
      </c>
      <c r="V587" s="68"/>
      <c r="W587" s="53"/>
      <c r="X587" s="103" t="s">
        <v>1073</v>
      </c>
      <c r="Y587" s="54"/>
      <c r="Z587" s="54"/>
    </row>
    <row r="588" spans="1:26" ht="15" hidden="1">
      <c r="A588" s="63">
        <v>2021</v>
      </c>
      <c r="B588" s="195">
        <v>44316</v>
      </c>
      <c r="C588" s="53" t="s">
        <v>56</v>
      </c>
      <c r="D588" s="53" t="s">
        <v>368</v>
      </c>
      <c r="E588" s="33" t="s">
        <v>22</v>
      </c>
      <c r="F588" s="216" t="s">
        <v>565</v>
      </c>
      <c r="G588" s="48" t="s">
        <v>24</v>
      </c>
      <c r="H588" s="179">
        <v>3310000</v>
      </c>
      <c r="I588" s="63">
        <v>3400000</v>
      </c>
      <c r="J588" s="21">
        <v>800000</v>
      </c>
      <c r="K588" s="22">
        <f t="shared" si="49"/>
        <v>330.169211721007</v>
      </c>
      <c r="L588" s="23">
        <f t="shared" si="50"/>
        <v>7.1264705882352944E-4</v>
      </c>
      <c r="M588" s="109">
        <v>2423</v>
      </c>
      <c r="N588" s="23">
        <f t="shared" si="51"/>
        <v>0.22368964094098226</v>
      </c>
      <c r="O588" s="109">
        <v>542</v>
      </c>
      <c r="P588" s="25">
        <f t="shared" si="1"/>
        <v>1.107011070110701E-2</v>
      </c>
      <c r="Q588" s="109">
        <v>6</v>
      </c>
      <c r="R588" s="52">
        <v>5</v>
      </c>
      <c r="S588" s="22">
        <f t="shared" si="52"/>
        <v>1476.0147601476015</v>
      </c>
      <c r="T588" s="27">
        <v>-0.57629750000000002</v>
      </c>
      <c r="U588" s="215" t="s">
        <v>1074</v>
      </c>
      <c r="V588" s="68"/>
      <c r="W588" s="68"/>
      <c r="X588" s="68"/>
      <c r="Y588" s="54"/>
      <c r="Z588" s="54"/>
    </row>
    <row r="589" spans="1:26" ht="14">
      <c r="A589" s="63"/>
      <c r="B589" s="195"/>
      <c r="C589" s="53"/>
      <c r="D589" s="53"/>
      <c r="E589" s="33"/>
      <c r="F589" s="63"/>
      <c r="G589" s="48"/>
      <c r="H589" s="53"/>
      <c r="I589" s="53"/>
      <c r="J589" s="53"/>
      <c r="K589" s="53"/>
      <c r="L589" s="59"/>
      <c r="M589" s="59"/>
      <c r="N589" s="59"/>
      <c r="O589" s="59"/>
      <c r="P589" s="25"/>
      <c r="Q589" s="59"/>
      <c r="R589" s="99"/>
      <c r="S589" s="53"/>
      <c r="T589" s="80"/>
      <c r="U589" s="217"/>
      <c r="V589" s="68"/>
      <c r="W589" s="53"/>
      <c r="X589" s="53"/>
      <c r="Y589" s="54"/>
      <c r="Z589" s="54"/>
    </row>
    <row r="590" spans="1:26" ht="14">
      <c r="A590" s="63"/>
      <c r="B590" s="195"/>
      <c r="C590" s="53"/>
      <c r="D590" s="53"/>
      <c r="E590" s="33"/>
      <c r="F590" s="63"/>
      <c r="G590" s="18"/>
      <c r="H590" s="53"/>
      <c r="I590" s="63"/>
      <c r="J590" s="211"/>
      <c r="K590" s="53"/>
      <c r="L590" s="59"/>
      <c r="M590" s="59"/>
      <c r="N590" s="59"/>
      <c r="O590" s="59"/>
      <c r="P590" s="59"/>
      <c r="Q590" s="59"/>
      <c r="R590" s="99"/>
      <c r="S590" s="53"/>
      <c r="T590" s="80"/>
      <c r="U590" s="217"/>
      <c r="V590" s="68"/>
      <c r="W590" s="53"/>
      <c r="X590" s="53"/>
      <c r="Y590" s="54"/>
      <c r="Z590" s="54"/>
    </row>
    <row r="591" spans="1:26" ht="14">
      <c r="A591" s="63"/>
      <c r="B591" s="195"/>
      <c r="C591" s="53"/>
      <c r="D591" s="53"/>
      <c r="E591" s="33"/>
      <c r="F591" s="63"/>
      <c r="G591" s="48"/>
      <c r="H591" s="63"/>
      <c r="I591" s="63"/>
      <c r="J591" s="211"/>
      <c r="K591" s="22"/>
      <c r="L591" s="23"/>
      <c r="M591" s="34"/>
      <c r="N591" s="23"/>
      <c r="O591" s="34"/>
      <c r="P591" s="25"/>
      <c r="Q591" s="34"/>
      <c r="R591" s="55"/>
      <c r="S591" s="22"/>
      <c r="T591" s="27"/>
      <c r="U591" s="74"/>
      <c r="V591" s="68"/>
      <c r="W591" s="53"/>
      <c r="X591" s="53"/>
      <c r="Y591" s="54"/>
      <c r="Z591" s="54"/>
    </row>
    <row r="592" spans="1:26" ht="14">
      <c r="A592" s="63"/>
      <c r="B592" s="195"/>
      <c r="C592" s="53"/>
      <c r="D592" s="218"/>
      <c r="E592" s="33"/>
      <c r="F592" s="63"/>
      <c r="G592" s="48"/>
      <c r="H592" s="63"/>
      <c r="I592" s="63"/>
      <c r="J592" s="211"/>
      <c r="K592" s="22"/>
      <c r="L592" s="23"/>
      <c r="M592" s="34"/>
      <c r="N592" s="23"/>
      <c r="O592" s="34"/>
      <c r="P592" s="25"/>
      <c r="Q592" s="34"/>
      <c r="R592" s="55"/>
      <c r="S592" s="22"/>
      <c r="T592" s="27"/>
      <c r="U592" s="74"/>
      <c r="V592" s="68"/>
      <c r="W592" s="53"/>
      <c r="X592" s="53"/>
      <c r="Y592" s="54"/>
      <c r="Z592" s="54"/>
    </row>
    <row r="593" spans="1:26" ht="14">
      <c r="A593" s="63"/>
      <c r="B593" s="195"/>
      <c r="C593" s="53"/>
      <c r="D593" s="219"/>
      <c r="E593" s="33"/>
      <c r="F593" s="63"/>
      <c r="G593" s="48"/>
      <c r="H593" s="63"/>
      <c r="I593" s="63"/>
      <c r="J593" s="211"/>
      <c r="K593" s="22"/>
      <c r="L593" s="23"/>
      <c r="M593" s="34"/>
      <c r="N593" s="23"/>
      <c r="O593" s="34"/>
      <c r="P593" s="25"/>
      <c r="Q593" s="59"/>
      <c r="R593" s="99"/>
      <c r="S593" s="22"/>
      <c r="T593" s="27"/>
      <c r="U593" s="74"/>
      <c r="V593" s="68"/>
      <c r="W593" s="53"/>
      <c r="X593" s="53"/>
      <c r="Y593" s="54"/>
      <c r="Z593" s="54"/>
    </row>
    <row r="594" spans="1:26" ht="14">
      <c r="A594" s="63"/>
      <c r="B594" s="195"/>
      <c r="C594" s="53"/>
      <c r="D594" s="220"/>
      <c r="E594" s="63"/>
      <c r="F594" s="63"/>
      <c r="G594" s="196"/>
      <c r="H594" s="63"/>
      <c r="I594" s="63"/>
      <c r="J594" s="211"/>
      <c r="K594" s="22"/>
      <c r="L594" s="23"/>
      <c r="M594" s="34"/>
      <c r="N594" s="23"/>
      <c r="O594" s="34"/>
      <c r="P594" s="25"/>
      <c r="Q594" s="59"/>
      <c r="R594" s="99"/>
      <c r="S594" s="22"/>
      <c r="T594" s="27"/>
      <c r="U594" s="74"/>
      <c r="V594" s="68"/>
      <c r="W594" s="53"/>
      <c r="X594" s="53"/>
      <c r="Y594" s="54"/>
      <c r="Z594" s="54"/>
    </row>
    <row r="595" spans="1:26" ht="14">
      <c r="A595" s="63"/>
      <c r="B595" s="195"/>
      <c r="C595" s="53"/>
      <c r="D595" s="53"/>
      <c r="E595" s="33"/>
      <c r="F595" s="63"/>
      <c r="G595" s="196"/>
      <c r="H595" s="63"/>
      <c r="I595" s="63"/>
      <c r="J595" s="211"/>
      <c r="K595" s="53"/>
      <c r="L595" s="59"/>
      <c r="M595" s="59"/>
      <c r="N595" s="59"/>
      <c r="O595" s="34"/>
      <c r="P595" s="59"/>
      <c r="Q595" s="59"/>
      <c r="R595" s="99"/>
      <c r="S595" s="53"/>
      <c r="T595" s="80"/>
      <c r="U595" s="74"/>
      <c r="V595" s="68"/>
      <c r="W595" s="53"/>
      <c r="X595" s="53"/>
      <c r="Y595" s="54"/>
      <c r="Z595" s="54"/>
    </row>
    <row r="596" spans="1:26" ht="14">
      <c r="A596" s="63"/>
      <c r="B596" s="195"/>
      <c r="C596" s="53"/>
      <c r="D596" s="53"/>
      <c r="E596" s="33"/>
      <c r="F596" s="202"/>
      <c r="G596" s="196"/>
      <c r="H596" s="63"/>
      <c r="I596" s="63"/>
      <c r="J596" s="211"/>
      <c r="K596" s="22"/>
      <c r="L596" s="23"/>
      <c r="M596" s="109"/>
      <c r="N596" s="23"/>
      <c r="O596" s="109"/>
      <c r="P596" s="25"/>
      <c r="Q596" s="109"/>
      <c r="R596" s="52"/>
      <c r="S596" s="22"/>
      <c r="T596" s="27"/>
      <c r="U596" s="74"/>
      <c r="V596" s="68"/>
      <c r="W596" s="68"/>
      <c r="X596" s="53"/>
      <c r="Y596" s="54"/>
      <c r="Z596" s="54"/>
    </row>
    <row r="597" spans="1:26" ht="14">
      <c r="A597" s="63"/>
      <c r="B597" s="195"/>
      <c r="C597" s="53"/>
      <c r="D597" s="53"/>
      <c r="E597" s="33"/>
      <c r="F597" s="63"/>
      <c r="G597" s="196"/>
      <c r="H597" s="63"/>
      <c r="I597" s="63"/>
      <c r="J597" s="3"/>
      <c r="K597" s="22"/>
      <c r="L597" s="23"/>
      <c r="M597" s="34"/>
      <c r="N597" s="23"/>
      <c r="O597" s="34"/>
      <c r="P597" s="25"/>
      <c r="Q597" s="34"/>
      <c r="R597" s="55"/>
      <c r="S597" s="22"/>
      <c r="T597" s="27"/>
      <c r="U597" s="67"/>
      <c r="V597" s="68"/>
      <c r="W597" s="53"/>
      <c r="X597" s="53"/>
      <c r="Y597" s="54"/>
      <c r="Z597" s="54"/>
    </row>
    <row r="598" spans="1:26" ht="14">
      <c r="A598" s="63"/>
      <c r="B598" s="195"/>
      <c r="C598" s="53"/>
      <c r="D598" s="53"/>
      <c r="E598" s="33"/>
      <c r="F598" s="60"/>
      <c r="G598" s="196"/>
      <c r="H598" s="53"/>
      <c r="I598" s="63"/>
      <c r="J598" s="211"/>
      <c r="K598" s="22"/>
      <c r="L598" s="23"/>
      <c r="M598" s="34"/>
      <c r="N598" s="23"/>
      <c r="O598" s="34"/>
      <c r="P598" s="25"/>
      <c r="Q598" s="59"/>
      <c r="R598" s="99"/>
      <c r="S598" s="69"/>
      <c r="T598" s="27"/>
      <c r="U598" s="74"/>
      <c r="V598" s="68"/>
      <c r="W598" s="68"/>
      <c r="X598" s="53"/>
      <c r="Y598" s="54"/>
      <c r="Z598" s="54"/>
    </row>
    <row r="599" spans="1:26" ht="14">
      <c r="A599" s="63"/>
      <c r="B599" s="195"/>
      <c r="C599" s="53"/>
      <c r="D599" s="53"/>
      <c r="E599" s="33"/>
      <c r="F599" s="63"/>
      <c r="G599" s="196"/>
      <c r="H599" s="53"/>
      <c r="I599" s="63"/>
      <c r="J599" s="211"/>
      <c r="K599" s="22"/>
      <c r="L599" s="23"/>
      <c r="M599" s="34"/>
      <c r="N599" s="23"/>
      <c r="O599" s="34"/>
      <c r="P599" s="25"/>
      <c r="Q599" s="34"/>
      <c r="R599" s="55"/>
      <c r="S599" s="22"/>
      <c r="T599" s="27"/>
      <c r="U599" s="67"/>
      <c r="V599" s="68"/>
      <c r="W599" s="53"/>
      <c r="X599" s="53"/>
      <c r="Y599" s="54"/>
      <c r="Z599" s="54"/>
    </row>
    <row r="600" spans="1:26" ht="14">
      <c r="A600" s="63"/>
      <c r="B600" s="221"/>
      <c r="C600" s="53"/>
      <c r="D600" s="53"/>
      <c r="E600" s="33"/>
      <c r="F600" s="63"/>
      <c r="G600" s="196"/>
      <c r="H600" s="63"/>
      <c r="I600" s="63"/>
      <c r="J600" s="211"/>
      <c r="K600" s="22"/>
      <c r="L600" s="23"/>
      <c r="M600" s="34"/>
      <c r="N600" s="23"/>
      <c r="O600" s="34"/>
      <c r="P600" s="25"/>
      <c r="Q600" s="59"/>
      <c r="R600" s="99"/>
      <c r="S600" s="69"/>
      <c r="T600" s="27"/>
      <c r="U600" s="67"/>
      <c r="V600" s="222"/>
      <c r="W600" s="53"/>
      <c r="X600" s="53"/>
      <c r="Y600" s="54"/>
      <c r="Z600" s="54"/>
    </row>
    <row r="601" spans="1:26" ht="14">
      <c r="A601" s="63"/>
      <c r="B601" s="221"/>
      <c r="C601" s="53"/>
      <c r="D601" s="53"/>
      <c r="E601" s="33"/>
      <c r="F601" s="63"/>
      <c r="G601" s="196"/>
      <c r="H601" s="53"/>
      <c r="I601" s="63"/>
      <c r="J601" s="211"/>
      <c r="K601" s="22"/>
      <c r="L601" s="23"/>
      <c r="M601" s="34"/>
      <c r="N601" s="23"/>
      <c r="O601" s="34"/>
      <c r="P601" s="25"/>
      <c r="Q601" s="59"/>
      <c r="R601" s="99"/>
      <c r="S601" s="69"/>
      <c r="T601" s="27"/>
      <c r="U601" s="74"/>
      <c r="V601" s="68"/>
      <c r="W601" s="53"/>
      <c r="X601" s="53"/>
      <c r="Y601" s="54"/>
      <c r="Z601" s="54"/>
    </row>
    <row r="602" spans="1:26" ht="14">
      <c r="A602" s="63"/>
      <c r="B602" s="221"/>
      <c r="C602" s="53"/>
      <c r="D602" s="53"/>
      <c r="E602" s="33"/>
      <c r="F602" s="63"/>
      <c r="G602" s="48"/>
      <c r="H602" s="53"/>
      <c r="I602" s="53"/>
      <c r="J602" s="211"/>
      <c r="K602" s="22"/>
      <c r="L602" s="23"/>
      <c r="M602" s="59"/>
      <c r="N602" s="23"/>
      <c r="O602" s="59"/>
      <c r="P602" s="59"/>
      <c r="Q602" s="59"/>
      <c r="R602" s="99"/>
      <c r="S602" s="69"/>
      <c r="T602" s="87"/>
      <c r="U602" s="223"/>
      <c r="V602" s="53"/>
      <c r="W602" s="53"/>
      <c r="X602" s="53"/>
      <c r="Y602" s="54"/>
      <c r="Z602" s="54"/>
    </row>
    <row r="603" spans="1:26" ht="14">
      <c r="A603" s="31"/>
      <c r="B603" s="224"/>
      <c r="C603" s="61"/>
      <c r="D603" s="154"/>
      <c r="E603" s="33"/>
      <c r="F603" s="33"/>
      <c r="G603" s="18"/>
      <c r="H603" s="19"/>
      <c r="I603" s="19"/>
      <c r="J603" s="21"/>
      <c r="K603" s="22"/>
      <c r="L603" s="23"/>
      <c r="M603" s="114"/>
      <c r="N603" s="23"/>
      <c r="O603" s="114"/>
      <c r="P603" s="225"/>
      <c r="Q603" s="114"/>
      <c r="R603" s="52"/>
      <c r="S603" s="22"/>
      <c r="T603" s="144"/>
      <c r="U603" s="226"/>
      <c r="V603" s="53"/>
      <c r="W603" s="53"/>
      <c r="X603" s="53"/>
      <c r="Y603" s="54"/>
      <c r="Z603" s="54"/>
    </row>
    <row r="604" spans="1:26" ht="14">
      <c r="A604" s="63"/>
      <c r="B604" s="195"/>
      <c r="C604" s="53"/>
      <c r="D604" s="53"/>
      <c r="E604" s="33"/>
      <c r="F604" s="202"/>
      <c r="G604" s="48"/>
      <c r="H604" s="53"/>
      <c r="I604" s="53"/>
      <c r="J604" s="53"/>
      <c r="K604" s="22"/>
      <c r="L604" s="59"/>
      <c r="M604" s="59"/>
      <c r="N604" s="59"/>
      <c r="O604" s="59"/>
      <c r="P604" s="59"/>
      <c r="Q604" s="59"/>
      <c r="R604" s="99"/>
      <c r="S604" s="53"/>
      <c r="T604" s="80"/>
      <c r="U604" s="223"/>
      <c r="V604" s="53"/>
      <c r="W604" s="53"/>
      <c r="X604" s="53"/>
      <c r="Y604" s="54"/>
      <c r="Z604" s="54"/>
    </row>
    <row r="605" spans="1:26" ht="14">
      <c r="A605" s="63"/>
      <c r="B605" s="195"/>
      <c r="C605" s="53"/>
      <c r="D605" s="53"/>
      <c r="E605" s="33"/>
      <c r="F605" s="63"/>
      <c r="G605" s="48"/>
      <c r="H605" s="53"/>
      <c r="I605" s="53"/>
      <c r="J605" s="53"/>
      <c r="K605" s="22"/>
      <c r="L605" s="23"/>
      <c r="M605" s="59"/>
      <c r="N605" s="23"/>
      <c r="O605" s="59"/>
      <c r="P605" s="225"/>
      <c r="Q605" s="59"/>
      <c r="R605" s="99"/>
      <c r="S605" s="69"/>
      <c r="T605" s="181"/>
      <c r="U605" s="223"/>
      <c r="V605" s="53"/>
      <c r="W605" s="53"/>
      <c r="X605" s="53"/>
      <c r="Y605" s="54"/>
      <c r="Z605" s="54"/>
    </row>
    <row r="606" spans="1:26" ht="14">
      <c r="A606" s="63"/>
      <c r="B606" s="195"/>
      <c r="C606" s="53"/>
      <c r="D606" s="53"/>
      <c r="E606" s="33"/>
      <c r="F606" s="63"/>
      <c r="G606" s="48"/>
      <c r="H606" s="53"/>
      <c r="I606" s="53"/>
      <c r="J606" s="53"/>
      <c r="K606" s="22"/>
      <c r="L606" s="23"/>
      <c r="M606" s="59"/>
      <c r="N606" s="23"/>
      <c r="O606" s="59"/>
      <c r="P606" s="225"/>
      <c r="Q606" s="59"/>
      <c r="R606" s="99"/>
      <c r="S606" s="69"/>
      <c r="T606" s="181"/>
      <c r="U606" s="223"/>
      <c r="V606" s="53"/>
      <c r="W606" s="53"/>
      <c r="X606" s="53"/>
      <c r="Y606" s="54"/>
      <c r="Z606" s="54"/>
    </row>
    <row r="607" spans="1:26" ht="14">
      <c r="A607" s="63"/>
      <c r="B607" s="221"/>
      <c r="C607" s="53"/>
      <c r="D607" s="53"/>
      <c r="E607" s="33"/>
      <c r="F607" s="63"/>
      <c r="G607" s="48"/>
      <c r="H607" s="53"/>
      <c r="I607" s="53"/>
      <c r="J607" s="53"/>
      <c r="K607" s="22"/>
      <c r="L607" s="23"/>
      <c r="M607" s="59"/>
      <c r="N607" s="23"/>
      <c r="O607" s="59"/>
      <c r="P607" s="225"/>
      <c r="Q607" s="59"/>
      <c r="R607" s="99"/>
      <c r="S607" s="69"/>
      <c r="T607" s="181"/>
      <c r="U607" s="223"/>
      <c r="V607" s="53"/>
      <c r="W607" s="53"/>
      <c r="X607" s="53"/>
      <c r="Y607" s="54"/>
      <c r="Z607" s="54"/>
    </row>
    <row r="608" spans="1:26" ht="14">
      <c r="A608" s="63"/>
      <c r="B608" s="195"/>
      <c r="C608" s="53"/>
      <c r="D608" s="53"/>
      <c r="E608" s="33"/>
      <c r="F608" s="63"/>
      <c r="G608" s="196"/>
      <c r="H608" s="53"/>
      <c r="I608" s="53"/>
      <c r="J608" s="211"/>
      <c r="K608" s="22"/>
      <c r="L608" s="23"/>
      <c r="M608" s="59"/>
      <c r="N608" s="23"/>
      <c r="O608" s="59"/>
      <c r="P608" s="225"/>
      <c r="Q608" s="59"/>
      <c r="R608" s="99"/>
      <c r="S608" s="69"/>
      <c r="T608" s="27"/>
      <c r="U608" s="223"/>
      <c r="V608" s="53"/>
      <c r="W608" s="53"/>
      <c r="X608" s="53"/>
      <c r="Y608" s="54"/>
      <c r="Z608" s="54"/>
    </row>
    <row r="609" spans="1:26" ht="14">
      <c r="A609" s="63"/>
      <c r="B609" s="195"/>
      <c r="C609" s="53"/>
      <c r="D609" s="227"/>
      <c r="E609" s="33"/>
      <c r="F609" s="63"/>
      <c r="G609" s="196"/>
      <c r="H609" s="63"/>
      <c r="I609" s="63"/>
      <c r="J609" s="211"/>
      <c r="K609" s="22"/>
      <c r="L609" s="23"/>
      <c r="M609" s="34"/>
      <c r="N609" s="23"/>
      <c r="O609" s="59"/>
      <c r="P609" s="225"/>
      <c r="Q609" s="59"/>
      <c r="R609" s="99"/>
      <c r="S609" s="69"/>
      <c r="T609" s="27"/>
      <c r="U609" s="223"/>
      <c r="V609" s="53"/>
      <c r="W609" s="53"/>
      <c r="X609" s="53"/>
      <c r="Y609" s="54"/>
      <c r="Z609" s="54"/>
    </row>
    <row r="610" spans="1:26" ht="14">
      <c r="A610" s="63"/>
      <c r="B610" s="195"/>
      <c r="C610" s="53"/>
      <c r="D610" s="53"/>
      <c r="E610" s="33"/>
      <c r="F610" s="63"/>
      <c r="G610" s="48"/>
      <c r="H610" s="63"/>
      <c r="I610" s="63"/>
      <c r="J610" s="211"/>
      <c r="K610" s="22"/>
      <c r="L610" s="23"/>
      <c r="M610" s="34"/>
      <c r="N610" s="23"/>
      <c r="O610" s="34"/>
      <c r="P610" s="25"/>
      <c r="Q610" s="34"/>
      <c r="R610" s="55"/>
      <c r="S610" s="22"/>
      <c r="T610" s="27"/>
      <c r="U610" s="74"/>
      <c r="V610" s="68"/>
      <c r="W610" s="53"/>
      <c r="X610" s="53"/>
      <c r="Y610" s="54"/>
      <c r="Z610" s="54"/>
    </row>
    <row r="611" spans="1:26" ht="14">
      <c r="A611" s="63"/>
      <c r="B611" s="195"/>
      <c r="C611" s="53"/>
      <c r="D611" s="53"/>
      <c r="E611" s="33"/>
      <c r="F611" s="63"/>
      <c r="G611" s="196"/>
      <c r="H611" s="63"/>
      <c r="I611" s="63"/>
      <c r="J611" s="211"/>
      <c r="K611" s="22"/>
      <c r="L611" s="23"/>
      <c r="M611" s="34"/>
      <c r="N611" s="23"/>
      <c r="O611" s="34"/>
      <c r="P611" s="25"/>
      <c r="Q611" s="59"/>
      <c r="R611" s="99"/>
      <c r="S611" s="22"/>
      <c r="T611" s="27"/>
      <c r="U611" s="74"/>
      <c r="V611" s="68"/>
      <c r="W611" s="53"/>
      <c r="X611" s="53"/>
      <c r="Y611" s="54"/>
      <c r="Z611" s="54"/>
    </row>
    <row r="612" spans="1:26" ht="14">
      <c r="A612" s="63"/>
      <c r="B612" s="221"/>
      <c r="C612" s="53"/>
      <c r="D612" s="53"/>
      <c r="E612" s="33"/>
      <c r="F612" s="63"/>
      <c r="G612" s="196"/>
      <c r="H612" s="53"/>
      <c r="I612" s="63"/>
      <c r="J612" s="211"/>
      <c r="K612" s="22"/>
      <c r="L612" s="23"/>
      <c r="M612" s="34"/>
      <c r="N612" s="23"/>
      <c r="O612" s="59"/>
      <c r="P612" s="228"/>
      <c r="Q612" s="59"/>
      <c r="R612" s="99"/>
      <c r="S612" s="69"/>
      <c r="T612" s="181"/>
      <c r="U612" s="74"/>
      <c r="V612" s="68"/>
      <c r="W612" s="53"/>
      <c r="X612" s="53"/>
      <c r="Y612" s="54"/>
      <c r="Z612" s="54"/>
    </row>
    <row r="613" spans="1:26" ht="14">
      <c r="A613" s="63"/>
      <c r="B613" s="221"/>
      <c r="C613" s="53"/>
      <c r="D613" s="53"/>
      <c r="E613" s="33"/>
      <c r="F613" s="63"/>
      <c r="G613" s="196"/>
      <c r="H613" s="63"/>
      <c r="I613" s="63"/>
      <c r="J613" s="211"/>
      <c r="K613" s="22"/>
      <c r="L613" s="23"/>
      <c r="M613" s="34"/>
      <c r="N613" s="23"/>
      <c r="O613" s="34"/>
      <c r="P613" s="25"/>
      <c r="Q613" s="34"/>
      <c r="R613" s="55"/>
      <c r="S613" s="22"/>
      <c r="T613" s="27"/>
      <c r="U613" s="74"/>
      <c r="V613" s="68"/>
      <c r="W613" s="53"/>
      <c r="X613" s="53"/>
      <c r="Y613" s="54"/>
      <c r="Z613" s="54"/>
    </row>
    <row r="614" spans="1:26" ht="14">
      <c r="A614" s="63"/>
      <c r="B614" s="221"/>
      <c r="C614" s="53"/>
      <c r="D614" s="53"/>
      <c r="E614" s="33"/>
      <c r="F614" s="63"/>
      <c r="G614" s="196"/>
      <c r="H614" s="63"/>
      <c r="I614" s="63"/>
      <c r="J614" s="211"/>
      <c r="K614" s="22"/>
      <c r="L614" s="23"/>
      <c r="M614" s="34"/>
      <c r="N614" s="23"/>
      <c r="O614" s="34"/>
      <c r="P614" s="25"/>
      <c r="Q614" s="59"/>
      <c r="R614" s="99"/>
      <c r="S614" s="22"/>
      <c r="T614" s="27"/>
      <c r="U614" s="74"/>
      <c r="V614" s="68"/>
      <c r="W614" s="53"/>
      <c r="X614" s="53"/>
      <c r="Y614" s="54"/>
      <c r="Z614" s="54"/>
    </row>
    <row r="615" spans="1:26" ht="14">
      <c r="A615" s="63"/>
      <c r="B615" s="221"/>
      <c r="C615" s="53"/>
      <c r="D615" s="53"/>
      <c r="E615" s="33"/>
      <c r="F615" s="63"/>
      <c r="G615" s="196"/>
      <c r="H615" s="63"/>
      <c r="I615" s="53"/>
      <c r="J615" s="53"/>
      <c r="K615" s="22"/>
      <c r="L615" s="23"/>
      <c r="M615" s="59"/>
      <c r="N615" s="23"/>
      <c r="O615" s="59"/>
      <c r="P615" s="228"/>
      <c r="Q615" s="59"/>
      <c r="R615" s="99"/>
      <c r="S615" s="21"/>
      <c r="T615" s="181"/>
      <c r="U615" s="74"/>
      <c r="V615" s="68"/>
      <c r="W615" s="53"/>
      <c r="X615" s="53"/>
      <c r="Y615" s="54"/>
      <c r="Z615" s="54"/>
    </row>
    <row r="616" spans="1:26" ht="14">
      <c r="A616" s="63"/>
      <c r="B616" s="195"/>
      <c r="C616" s="53"/>
      <c r="D616" s="53"/>
      <c r="E616" s="33"/>
      <c r="F616" s="63"/>
      <c r="G616" s="196"/>
      <c r="H616" s="63"/>
      <c r="I616" s="63"/>
      <c r="J616" s="211"/>
      <c r="K616" s="22"/>
      <c r="L616" s="23"/>
      <c r="M616" s="59"/>
      <c r="N616" s="23"/>
      <c r="O616" s="34"/>
      <c r="P616" s="225"/>
      <c r="Q616" s="59"/>
      <c r="R616" s="99"/>
      <c r="S616" s="69"/>
      <c r="T616" s="27"/>
      <c r="U616" s="74"/>
      <c r="V616" s="68"/>
      <c r="W616" s="53"/>
      <c r="X616" s="53"/>
      <c r="Y616" s="54"/>
      <c r="Z616" s="54"/>
    </row>
    <row r="617" spans="1:26" ht="14">
      <c r="A617" s="63"/>
      <c r="B617" s="195"/>
      <c r="C617" s="53"/>
      <c r="D617" s="53"/>
      <c r="E617" s="33"/>
      <c r="F617" s="63"/>
      <c r="G617" s="196"/>
      <c r="H617" s="63"/>
      <c r="I617" s="63"/>
      <c r="J617" s="211"/>
      <c r="K617" s="22"/>
      <c r="L617" s="23"/>
      <c r="M617" s="59"/>
      <c r="N617" s="23"/>
      <c r="O617" s="34"/>
      <c r="P617" s="225"/>
      <c r="Q617" s="59"/>
      <c r="R617" s="99"/>
      <c r="S617" s="69"/>
      <c r="T617" s="27"/>
      <c r="U617" s="74"/>
      <c r="V617" s="68"/>
      <c r="W617" s="53"/>
      <c r="X617" s="53"/>
      <c r="Y617" s="54"/>
      <c r="Z617" s="54"/>
    </row>
    <row r="618" spans="1:26" ht="14">
      <c r="A618" s="63"/>
      <c r="B618" s="195"/>
      <c r="C618" s="53"/>
      <c r="D618" s="53"/>
      <c r="E618" s="33"/>
      <c r="F618" s="63"/>
      <c r="G618" s="196"/>
      <c r="H618" s="63"/>
      <c r="I618" s="53"/>
      <c r="J618" s="211"/>
      <c r="K618" s="22"/>
      <c r="L618" s="23"/>
      <c r="M618" s="59"/>
      <c r="N618" s="23"/>
      <c r="O618" s="59"/>
      <c r="P618" s="225"/>
      <c r="Q618" s="59"/>
      <c r="R618" s="99"/>
      <c r="S618" s="69"/>
      <c r="T618" s="27"/>
      <c r="U618" s="74"/>
      <c r="V618" s="68"/>
      <c r="W618" s="53"/>
      <c r="X618" s="53"/>
      <c r="Y618" s="54"/>
      <c r="Z618" s="54"/>
    </row>
    <row r="619" spans="1:26" ht="14">
      <c r="A619" s="63"/>
      <c r="B619" s="195"/>
      <c r="C619" s="53"/>
      <c r="D619" s="53"/>
      <c r="E619" s="33"/>
      <c r="F619" s="63"/>
      <c r="G619" s="196"/>
      <c r="H619" s="63"/>
      <c r="I619" s="63"/>
      <c r="J619" s="211"/>
      <c r="K619" s="22"/>
      <c r="L619" s="23"/>
      <c r="M619" s="34"/>
      <c r="N619" s="23"/>
      <c r="O619" s="59"/>
      <c r="P619" s="225"/>
      <c r="Q619" s="59"/>
      <c r="R619" s="99"/>
      <c r="S619" s="69"/>
      <c r="T619" s="27"/>
      <c r="U619" s="74"/>
      <c r="V619" s="68"/>
      <c r="W619" s="68"/>
      <c r="X619" s="68"/>
      <c r="Y619" s="91"/>
      <c r="Z619" s="91"/>
    </row>
    <row r="620" spans="1:26" ht="14">
      <c r="A620" s="63"/>
      <c r="B620" s="221"/>
      <c r="C620" s="53"/>
      <c r="D620" s="53"/>
      <c r="E620" s="63"/>
      <c r="F620" s="63"/>
      <c r="G620" s="196"/>
      <c r="H620" s="63"/>
      <c r="I620" s="63"/>
      <c r="J620" s="211"/>
      <c r="K620" s="22"/>
      <c r="L620" s="23"/>
      <c r="M620" s="34"/>
      <c r="N620" s="23"/>
      <c r="O620" s="34"/>
      <c r="P620" s="25"/>
      <c r="Q620" s="59"/>
      <c r="R620" s="55"/>
      <c r="S620" s="22"/>
      <c r="T620" s="27"/>
      <c r="U620" s="74"/>
      <c r="V620" s="68"/>
      <c r="W620" s="53"/>
      <c r="X620" s="53"/>
      <c r="Y620" s="54"/>
      <c r="Z620" s="54"/>
    </row>
    <row r="621" spans="1:26" ht="14">
      <c r="A621" s="63"/>
      <c r="B621" s="221"/>
      <c r="C621" s="53"/>
      <c r="D621" s="229"/>
      <c r="E621" s="63"/>
      <c r="F621" s="63"/>
      <c r="G621" s="196"/>
      <c r="H621" s="63"/>
      <c r="I621" s="63"/>
      <c r="J621" s="211"/>
      <c r="K621" s="22"/>
      <c r="L621" s="23"/>
      <c r="M621" s="34"/>
      <c r="N621" s="23"/>
      <c r="O621" s="34"/>
      <c r="P621" s="25"/>
      <c r="Q621" s="34"/>
      <c r="R621" s="99"/>
      <c r="S621" s="22"/>
      <c r="T621" s="27"/>
      <c r="U621" s="74"/>
      <c r="V621" s="68"/>
      <c r="W621" s="53"/>
      <c r="X621" s="53"/>
      <c r="Y621" s="54"/>
      <c r="Z621" s="54"/>
    </row>
    <row r="622" spans="1:26" ht="14">
      <c r="A622" s="63"/>
      <c r="B622" s="195"/>
      <c r="C622" s="53"/>
      <c r="D622" s="230"/>
      <c r="E622" s="63"/>
      <c r="F622" s="63"/>
      <c r="G622" s="196"/>
      <c r="H622" s="53"/>
      <c r="I622" s="63"/>
      <c r="J622" s="211"/>
      <c r="K622" s="22"/>
      <c r="L622" s="23"/>
      <c r="M622" s="34"/>
      <c r="N622" s="23"/>
      <c r="O622" s="34"/>
      <c r="P622" s="25"/>
      <c r="Q622" s="59"/>
      <c r="R622" s="99"/>
      <c r="S622" s="22"/>
      <c r="T622" s="27"/>
      <c r="U622" s="74"/>
      <c r="V622" s="68"/>
      <c r="W622" s="68"/>
      <c r="X622" s="53"/>
      <c r="Y622" s="54"/>
      <c r="Z622" s="54"/>
    </row>
    <row r="623" spans="1:26" ht="14">
      <c r="A623" s="63"/>
      <c r="B623" s="195"/>
      <c r="C623" s="53"/>
      <c r="D623" s="106"/>
      <c r="E623" s="63"/>
      <c r="F623" s="63"/>
      <c r="G623" s="196"/>
      <c r="H623" s="53"/>
      <c r="I623" s="63"/>
      <c r="J623" s="211"/>
      <c r="K623" s="22"/>
      <c r="L623" s="23"/>
      <c r="M623" s="34"/>
      <c r="N623" s="23"/>
      <c r="O623" s="34"/>
      <c r="P623" s="25"/>
      <c r="Q623" s="59"/>
      <c r="R623" s="99"/>
      <c r="S623" s="22"/>
      <c r="T623" s="27"/>
      <c r="U623" s="74"/>
      <c r="V623" s="68"/>
      <c r="W623" s="68"/>
      <c r="X623" s="53"/>
      <c r="Y623" s="54"/>
      <c r="Z623" s="54"/>
    </row>
    <row r="624" spans="1:26" ht="14">
      <c r="A624" s="63"/>
      <c r="B624" s="195"/>
      <c r="C624" s="53"/>
      <c r="D624" s="231"/>
      <c r="E624" s="63"/>
      <c r="F624" s="63"/>
      <c r="G624" s="196"/>
      <c r="H624" s="63"/>
      <c r="I624" s="63"/>
      <c r="J624" s="211"/>
      <c r="K624" s="22"/>
      <c r="L624" s="23"/>
      <c r="M624" s="34"/>
      <c r="N624" s="23"/>
      <c r="O624" s="34"/>
      <c r="P624" s="228"/>
      <c r="Q624" s="34"/>
      <c r="R624" s="55"/>
      <c r="S624" s="21"/>
      <c r="T624" s="27"/>
      <c r="U624" s="74"/>
      <c r="V624" s="68"/>
      <c r="W624" s="53"/>
      <c r="X624" s="53"/>
      <c r="Y624" s="54"/>
      <c r="Z624" s="54"/>
    </row>
    <row r="625" spans="1:26" ht="14">
      <c r="A625" s="63"/>
      <c r="B625" s="195"/>
      <c r="C625" s="53"/>
      <c r="D625" s="53"/>
      <c r="E625" s="63"/>
      <c r="F625" s="63"/>
      <c r="G625" s="196"/>
      <c r="H625" s="53"/>
      <c r="I625" s="63"/>
      <c r="J625" s="211"/>
      <c r="K625" s="22"/>
      <c r="L625" s="23"/>
      <c r="M625" s="34"/>
      <c r="N625" s="23"/>
      <c r="O625" s="34"/>
      <c r="P625" s="25"/>
      <c r="Q625" s="59"/>
      <c r="R625" s="99"/>
      <c r="S625" s="22"/>
      <c r="T625" s="27"/>
      <c r="U625" s="74"/>
      <c r="V625" s="68"/>
      <c r="W625" s="68"/>
      <c r="X625" s="53"/>
      <c r="Y625" s="54"/>
      <c r="Z625" s="54"/>
    </row>
    <row r="626" spans="1:26" ht="14">
      <c r="A626" s="63"/>
      <c r="B626" s="195"/>
      <c r="C626" s="53"/>
      <c r="D626" s="53"/>
      <c r="E626" s="63"/>
      <c r="F626" s="63"/>
      <c r="G626" s="196"/>
      <c r="H626" s="63"/>
      <c r="I626" s="63"/>
      <c r="J626" s="211"/>
      <c r="K626" s="22"/>
      <c r="L626" s="23"/>
      <c r="M626" s="34"/>
      <c r="N626" s="23"/>
      <c r="O626" s="34"/>
      <c r="P626" s="25"/>
      <c r="Q626" s="59"/>
      <c r="R626" s="99"/>
      <c r="S626" s="22"/>
      <c r="T626" s="27"/>
      <c r="U626" s="74"/>
      <c r="V626" s="68"/>
      <c r="W626" s="53"/>
      <c r="X626" s="53"/>
      <c r="Y626" s="54"/>
      <c r="Z626" s="54"/>
    </row>
    <row r="627" spans="1:26" ht="14">
      <c r="A627" s="63"/>
      <c r="B627" s="195"/>
      <c r="C627" s="53"/>
      <c r="D627" s="232"/>
      <c r="E627" s="63"/>
      <c r="F627" s="63"/>
      <c r="G627" s="48"/>
      <c r="H627" s="63"/>
      <c r="I627" s="63"/>
      <c r="J627" s="211"/>
      <c r="K627" s="22"/>
      <c r="L627" s="23"/>
      <c r="M627" s="34"/>
      <c r="N627" s="23"/>
      <c r="O627" s="34"/>
      <c r="P627" s="25"/>
      <c r="Q627" s="34"/>
      <c r="R627" s="55"/>
      <c r="S627" s="22"/>
      <c r="T627" s="27"/>
      <c r="U627" s="74"/>
      <c r="V627" s="53"/>
      <c r="W627" s="53"/>
      <c r="X627" s="53"/>
      <c r="Y627" s="54"/>
      <c r="Z627" s="54"/>
    </row>
    <row r="628" spans="1:26" ht="14">
      <c r="A628" s="63"/>
      <c r="B628" s="195"/>
      <c r="C628" s="53"/>
      <c r="D628" s="229"/>
      <c r="E628" s="63"/>
      <c r="F628" s="63"/>
      <c r="G628" s="48"/>
      <c r="H628" s="63"/>
      <c r="I628" s="63"/>
      <c r="J628" s="211"/>
      <c r="K628" s="22"/>
      <c r="L628" s="23"/>
      <c r="M628" s="34"/>
      <c r="N628" s="23"/>
      <c r="O628" s="34"/>
      <c r="P628" s="25"/>
      <c r="Q628" s="34"/>
      <c r="R628" s="99"/>
      <c r="S628" s="22"/>
      <c r="T628" s="27"/>
      <c r="U628" s="217"/>
      <c r="V628" s="68"/>
      <c r="W628" s="53"/>
      <c r="X628" s="53"/>
      <c r="Y628" s="54"/>
      <c r="Z628" s="54"/>
    </row>
    <row r="629" spans="1:26" ht="14">
      <c r="A629" s="63"/>
      <c r="B629" s="195"/>
      <c r="C629" s="53"/>
      <c r="D629" s="53"/>
      <c r="E629" s="63"/>
      <c r="F629" s="63"/>
      <c r="G629" s="48"/>
      <c r="H629" s="63"/>
      <c r="I629" s="63"/>
      <c r="J629" s="211"/>
      <c r="K629" s="22"/>
      <c r="L629" s="23"/>
      <c r="M629" s="59"/>
      <c r="N629" s="23"/>
      <c r="O629" s="34"/>
      <c r="P629" s="228"/>
      <c r="Q629" s="59"/>
      <c r="R629" s="99"/>
      <c r="S629" s="21"/>
      <c r="T629" s="27"/>
      <c r="U629" s="74"/>
      <c r="V629" s="68"/>
      <c r="W629" s="53"/>
      <c r="X629" s="53"/>
      <c r="Y629" s="54"/>
      <c r="Z629" s="54"/>
    </row>
    <row r="630" spans="1:26" ht="14">
      <c r="A630" s="63"/>
      <c r="B630" s="195"/>
      <c r="C630" s="53"/>
      <c r="D630" s="53"/>
      <c r="E630" s="63"/>
      <c r="F630" s="63"/>
      <c r="G630" s="48"/>
      <c r="H630" s="53"/>
      <c r="I630" s="53"/>
      <c r="J630" s="211"/>
      <c r="K630" s="22"/>
      <c r="L630" s="23"/>
      <c r="M630" s="59"/>
      <c r="N630" s="23"/>
      <c r="O630" s="59"/>
      <c r="P630" s="225"/>
      <c r="Q630" s="59"/>
      <c r="R630" s="99"/>
      <c r="S630" s="69"/>
      <c r="T630" s="87"/>
      <c r="U630" s="223"/>
      <c r="V630" s="53"/>
      <c r="W630" s="53"/>
      <c r="X630" s="53"/>
      <c r="Y630" s="54"/>
      <c r="Z630" s="54"/>
    </row>
    <row r="631" spans="1:26" ht="14">
      <c r="A631" s="63"/>
      <c r="B631" s="195"/>
      <c r="C631" s="53"/>
      <c r="D631" s="53"/>
      <c r="E631" s="63"/>
      <c r="F631" s="63"/>
      <c r="G631" s="196"/>
      <c r="H631" s="63"/>
      <c r="I631" s="63"/>
      <c r="J631" s="211"/>
      <c r="K631" s="22"/>
      <c r="L631" s="23"/>
      <c r="M631" s="59"/>
      <c r="N631" s="23"/>
      <c r="O631" s="59"/>
      <c r="P631" s="228"/>
      <c r="Q631" s="34"/>
      <c r="R631" s="55"/>
      <c r="S631" s="21"/>
      <c r="T631" s="27"/>
      <c r="U631" s="74"/>
      <c r="V631" s="53"/>
      <c r="W631" s="53"/>
      <c r="X631" s="53"/>
      <c r="Y631" s="54"/>
      <c r="Z631" s="54"/>
    </row>
    <row r="632" spans="1:26" ht="14">
      <c r="A632" s="63"/>
      <c r="B632" s="195"/>
      <c r="C632" s="53"/>
      <c r="D632" s="53"/>
      <c r="E632" s="63"/>
      <c r="F632" s="63"/>
      <c r="G632" s="48"/>
      <c r="H632" s="53"/>
      <c r="I632" s="53"/>
      <c r="J632" s="211"/>
      <c r="K632" s="22"/>
      <c r="L632" s="23"/>
      <c r="M632" s="34"/>
      <c r="N632" s="23"/>
      <c r="O632" s="34"/>
      <c r="P632" s="25"/>
      <c r="Q632" s="59"/>
      <c r="R632" s="99"/>
      <c r="S632" s="69"/>
      <c r="T632" s="87"/>
      <c r="U632" s="223"/>
      <c r="V632" s="53"/>
      <c r="W632" s="53"/>
      <c r="X632" s="53"/>
      <c r="Y632" s="54"/>
      <c r="Z632" s="54"/>
    </row>
    <row r="633" spans="1:26" ht="14">
      <c r="A633" s="63"/>
      <c r="B633" s="195"/>
      <c r="C633" s="53"/>
      <c r="D633" s="53"/>
      <c r="E633" s="63"/>
      <c r="F633" s="63"/>
      <c r="G633" s="196"/>
      <c r="H633" s="63"/>
      <c r="I633" s="63"/>
      <c r="J633" s="211"/>
      <c r="K633" s="22"/>
      <c r="L633" s="23"/>
      <c r="M633" s="34"/>
      <c r="N633" s="23"/>
      <c r="O633" s="34"/>
      <c r="P633" s="25"/>
      <c r="Q633" s="59"/>
      <c r="R633" s="99"/>
      <c r="S633" s="22"/>
      <c r="T633" s="27"/>
      <c r="U633" s="74"/>
      <c r="V633" s="68"/>
      <c r="W633" s="53"/>
      <c r="X633" s="53"/>
      <c r="Y633" s="54"/>
      <c r="Z633" s="54"/>
    </row>
    <row r="634" spans="1:26" ht="14">
      <c r="A634" s="63"/>
      <c r="B634" s="195"/>
      <c r="C634" s="53"/>
      <c r="D634" s="53"/>
      <c r="E634" s="63"/>
      <c r="F634" s="63"/>
      <c r="G634" s="196"/>
      <c r="H634" s="63"/>
      <c r="I634" s="63"/>
      <c r="J634" s="211"/>
      <c r="K634" s="22"/>
      <c r="L634" s="23"/>
      <c r="M634" s="59"/>
      <c r="N634" s="23"/>
      <c r="O634" s="59"/>
      <c r="P634" s="225"/>
      <c r="Q634" s="59"/>
      <c r="R634" s="99"/>
      <c r="S634" s="69"/>
      <c r="T634" s="80"/>
      <c r="U634" s="74"/>
      <c r="V634" s="68"/>
      <c r="W634" s="68"/>
      <c r="X634" s="53"/>
      <c r="Y634" s="54"/>
      <c r="Z634" s="54"/>
    </row>
    <row r="635" spans="1:26" ht="14">
      <c r="A635" s="63"/>
      <c r="B635" s="195"/>
      <c r="C635" s="53"/>
      <c r="D635" s="53"/>
      <c r="E635" s="63"/>
      <c r="F635" s="63"/>
      <c r="G635" s="196"/>
      <c r="H635" s="63"/>
      <c r="I635" s="63"/>
      <c r="J635" s="211"/>
      <c r="K635" s="22"/>
      <c r="L635" s="23"/>
      <c r="M635" s="34"/>
      <c r="N635" s="23"/>
      <c r="O635" s="34"/>
      <c r="P635" s="225"/>
      <c r="Q635" s="59"/>
      <c r="R635" s="99"/>
      <c r="S635" s="22"/>
      <c r="T635" s="80"/>
      <c r="U635" s="74"/>
      <c r="V635" s="68"/>
      <c r="W635" s="53"/>
      <c r="X635" s="53"/>
      <c r="Y635" s="54"/>
      <c r="Z635" s="54"/>
    </row>
    <row r="636" spans="1:26" ht="14">
      <c r="A636" s="63"/>
      <c r="B636" s="221"/>
      <c r="C636" s="53"/>
      <c r="D636" s="53"/>
      <c r="E636" s="63"/>
      <c r="F636" s="63"/>
      <c r="G636" s="196"/>
      <c r="H636" s="63"/>
      <c r="I636" s="53"/>
      <c r="J636" s="53"/>
      <c r="K636" s="22"/>
      <c r="L636" s="23"/>
      <c r="M636" s="59"/>
      <c r="N636" s="59"/>
      <c r="O636" s="59"/>
      <c r="P636" s="59"/>
      <c r="Q636" s="59"/>
      <c r="R636" s="99"/>
      <c r="S636" s="53"/>
      <c r="T636" s="80"/>
      <c r="U636" s="74"/>
      <c r="V636" s="68"/>
      <c r="W636" s="53"/>
      <c r="X636" s="53"/>
      <c r="Y636" s="54"/>
      <c r="Z636" s="54"/>
    </row>
    <row r="637" spans="1:26" ht="14">
      <c r="A637" s="63"/>
      <c r="B637" s="221"/>
      <c r="C637" s="53"/>
      <c r="D637" s="53"/>
      <c r="E637" s="63"/>
      <c r="F637" s="63"/>
      <c r="G637" s="196"/>
      <c r="H637" s="53"/>
      <c r="I637" s="53"/>
      <c r="J637" s="211"/>
      <c r="K637" s="22"/>
      <c r="L637" s="23"/>
      <c r="M637" s="59"/>
      <c r="N637" s="59"/>
      <c r="O637" s="59"/>
      <c r="P637" s="59"/>
      <c r="Q637" s="59"/>
      <c r="R637" s="99"/>
      <c r="S637" s="53"/>
      <c r="T637" s="80"/>
      <c r="U637" s="74"/>
      <c r="V637" s="68"/>
      <c r="W637" s="68"/>
      <c r="X637" s="53"/>
      <c r="Y637" s="54"/>
      <c r="Z637" s="54"/>
    </row>
    <row r="638" spans="1:26" ht="14">
      <c r="A638" s="63"/>
      <c r="B638" s="221"/>
      <c r="C638" s="53"/>
      <c r="D638" s="53"/>
      <c r="E638" s="63"/>
      <c r="F638" s="63"/>
      <c r="G638" s="196"/>
      <c r="H638" s="53"/>
      <c r="I638" s="53"/>
      <c r="J638" s="211"/>
      <c r="K638" s="22"/>
      <c r="L638" s="23"/>
      <c r="M638" s="59"/>
      <c r="N638" s="59"/>
      <c r="O638" s="59"/>
      <c r="P638" s="59"/>
      <c r="Q638" s="59"/>
      <c r="R638" s="99"/>
      <c r="S638" s="53"/>
      <c r="T638" s="80"/>
      <c r="U638" s="74"/>
      <c r="V638" s="68"/>
      <c r="W638" s="68"/>
      <c r="X638" s="53"/>
      <c r="Y638" s="54"/>
      <c r="Z638" s="54"/>
    </row>
    <row r="639" spans="1:26" ht="14">
      <c r="A639" s="63"/>
      <c r="B639" s="195"/>
      <c r="C639" s="53"/>
      <c r="D639" s="53"/>
      <c r="E639" s="63"/>
      <c r="F639" s="63"/>
      <c r="G639" s="48"/>
      <c r="H639" s="53"/>
      <c r="I639" s="53"/>
      <c r="J639" s="53"/>
      <c r="K639" s="22"/>
      <c r="L639" s="23"/>
      <c r="M639" s="59"/>
      <c r="N639" s="59"/>
      <c r="O639" s="59"/>
      <c r="P639" s="59"/>
      <c r="Q639" s="59"/>
      <c r="R639" s="99"/>
      <c r="S639" s="53"/>
      <c r="T639" s="80"/>
      <c r="U639" s="223"/>
      <c r="V639" s="53"/>
      <c r="W639" s="53"/>
      <c r="X639" s="53"/>
      <c r="Y639" s="54"/>
      <c r="Z639" s="54"/>
    </row>
    <row r="640" spans="1:26" ht="14">
      <c r="A640" s="63"/>
      <c r="B640" s="195"/>
      <c r="C640" s="53"/>
      <c r="D640" s="53"/>
      <c r="E640" s="63"/>
      <c r="F640" s="63"/>
      <c r="G640" s="48"/>
      <c r="H640" s="53"/>
      <c r="I640" s="53"/>
      <c r="J640" s="53"/>
      <c r="K640" s="22"/>
      <c r="L640" s="23"/>
      <c r="M640" s="59"/>
      <c r="N640" s="59"/>
      <c r="O640" s="59"/>
      <c r="P640" s="59"/>
      <c r="Q640" s="59"/>
      <c r="R640" s="99"/>
      <c r="S640" s="53"/>
      <c r="T640" s="80"/>
      <c r="U640" s="223"/>
      <c r="V640" s="53"/>
      <c r="W640" s="53"/>
      <c r="X640" s="53"/>
      <c r="Y640" s="54"/>
      <c r="Z640" s="54"/>
    </row>
    <row r="641" spans="1:26" ht="14">
      <c r="A641" s="63"/>
      <c r="B641" s="195"/>
      <c r="C641" s="53"/>
      <c r="D641" s="53"/>
      <c r="E641" s="63"/>
      <c r="F641" s="63"/>
      <c r="G641" s="48"/>
      <c r="H641" s="53"/>
      <c r="I641" s="53"/>
      <c r="J641" s="53"/>
      <c r="K641" s="22"/>
      <c r="L641" s="23"/>
      <c r="M641" s="59"/>
      <c r="N641" s="59"/>
      <c r="O641" s="59"/>
      <c r="P641" s="59"/>
      <c r="Q641" s="59"/>
      <c r="R641" s="99"/>
      <c r="S641" s="53"/>
      <c r="T641" s="80"/>
      <c r="U641" s="223"/>
      <c r="V641" s="53"/>
      <c r="W641" s="53"/>
      <c r="X641" s="53"/>
      <c r="Y641" s="54"/>
      <c r="Z641" s="54"/>
    </row>
    <row r="642" spans="1:26" ht="14">
      <c r="A642" s="63"/>
      <c r="B642" s="195"/>
      <c r="C642" s="53"/>
      <c r="D642" s="53"/>
      <c r="E642" s="63"/>
      <c r="F642" s="63"/>
      <c r="G642" s="196"/>
      <c r="H642" s="63"/>
      <c r="I642" s="63"/>
      <c r="J642" s="211"/>
      <c r="K642" s="22"/>
      <c r="L642" s="23"/>
      <c r="M642" s="34"/>
      <c r="N642" s="59"/>
      <c r="O642" s="59"/>
      <c r="P642" s="59"/>
      <c r="Q642" s="59"/>
      <c r="R642" s="99"/>
      <c r="S642" s="53"/>
      <c r="T642" s="80"/>
      <c r="U642" s="74"/>
      <c r="V642" s="68"/>
      <c r="W642" s="53"/>
      <c r="X642" s="53"/>
      <c r="Y642" s="54"/>
      <c r="Z642" s="54"/>
    </row>
    <row r="643" spans="1:26" ht="14">
      <c r="A643" s="63"/>
      <c r="B643" s="195"/>
      <c r="C643" s="53"/>
      <c r="D643" s="53"/>
      <c r="E643" s="63"/>
      <c r="F643" s="63"/>
      <c r="G643" s="48"/>
      <c r="H643" s="53"/>
      <c r="I643" s="53"/>
      <c r="J643" s="53"/>
      <c r="K643" s="53"/>
      <c r="L643" s="59"/>
      <c r="M643" s="59"/>
      <c r="N643" s="59"/>
      <c r="O643" s="59"/>
      <c r="P643" s="59"/>
      <c r="Q643" s="59"/>
      <c r="R643" s="99"/>
      <c r="S643" s="53"/>
      <c r="T643" s="80"/>
      <c r="U643" s="217"/>
      <c r="V643" s="68"/>
      <c r="W643" s="53"/>
      <c r="X643" s="53"/>
      <c r="Y643" s="54"/>
      <c r="Z643" s="54"/>
    </row>
    <row r="644" spans="1:26" ht="14">
      <c r="A644" s="63"/>
      <c r="B644" s="195"/>
      <c r="C644" s="53"/>
      <c r="D644" s="53"/>
      <c r="E644" s="63"/>
      <c r="F644" s="63"/>
      <c r="G644" s="196"/>
      <c r="H644" s="63"/>
      <c r="I644" s="53"/>
      <c r="J644" s="211"/>
      <c r="K644" s="53"/>
      <c r="L644" s="59"/>
      <c r="M644" s="59"/>
      <c r="N644" s="59"/>
      <c r="O644" s="59"/>
      <c r="P644" s="59"/>
      <c r="Q644" s="59"/>
      <c r="R644" s="99"/>
      <c r="S644" s="53"/>
      <c r="T644" s="80"/>
      <c r="U644" s="74"/>
      <c r="V644" s="68"/>
      <c r="W644" s="53"/>
      <c r="X644" s="53"/>
      <c r="Y644" s="54"/>
      <c r="Z644" s="54"/>
    </row>
    <row r="645" spans="1:26" ht="13">
      <c r="F645" s="233"/>
      <c r="G645" s="234"/>
      <c r="R645" s="235"/>
      <c r="U645" s="236"/>
    </row>
    <row r="646" spans="1:26" ht="13">
      <c r="F646" s="233"/>
      <c r="G646" s="234"/>
      <c r="R646" s="235"/>
      <c r="U646" s="236"/>
    </row>
    <row r="647" spans="1:26" ht="13">
      <c r="F647" s="233"/>
      <c r="G647" s="234"/>
      <c r="R647" s="235"/>
      <c r="U647" s="236"/>
    </row>
    <row r="648" spans="1:26" ht="13">
      <c r="F648" s="233"/>
      <c r="G648" s="234"/>
      <c r="R648" s="235"/>
      <c r="U648" s="236"/>
    </row>
    <row r="649" spans="1:26" ht="13">
      <c r="F649" s="233"/>
      <c r="G649" s="234"/>
      <c r="R649" s="235"/>
      <c r="U649" s="236"/>
    </row>
    <row r="650" spans="1:26" ht="13">
      <c r="F650" s="233"/>
      <c r="G650" s="234"/>
      <c r="R650" s="235"/>
      <c r="U650" s="236"/>
    </row>
    <row r="651" spans="1:26" ht="13">
      <c r="F651" s="233"/>
      <c r="G651" s="234"/>
      <c r="R651" s="235"/>
      <c r="U651" s="236"/>
    </row>
    <row r="652" spans="1:26" ht="13">
      <c r="F652" s="233"/>
      <c r="G652" s="234"/>
      <c r="R652" s="235"/>
      <c r="U652" s="236"/>
    </row>
    <row r="653" spans="1:26" ht="13">
      <c r="F653" s="233"/>
      <c r="G653" s="234"/>
      <c r="R653" s="235"/>
      <c r="U653" s="236"/>
    </row>
    <row r="654" spans="1:26" ht="13">
      <c r="F654" s="233"/>
      <c r="G654" s="234"/>
      <c r="R654" s="235"/>
      <c r="U654" s="236"/>
    </row>
    <row r="655" spans="1:26" ht="13">
      <c r="F655" s="233"/>
      <c r="G655" s="234"/>
      <c r="R655" s="235"/>
      <c r="U655" s="236"/>
    </row>
    <row r="656" spans="1:26" ht="13">
      <c r="F656" s="233"/>
      <c r="G656" s="234"/>
      <c r="R656" s="235"/>
      <c r="U656" s="236"/>
    </row>
    <row r="657" spans="6:21" ht="13">
      <c r="F657" s="233"/>
      <c r="G657" s="234"/>
      <c r="R657" s="235"/>
      <c r="U657" s="236"/>
    </row>
    <row r="658" spans="6:21" ht="13">
      <c r="F658" s="233"/>
      <c r="G658" s="234"/>
      <c r="R658" s="235"/>
      <c r="U658" s="236"/>
    </row>
    <row r="659" spans="6:21" ht="13">
      <c r="F659" s="233"/>
      <c r="G659" s="234"/>
      <c r="R659" s="235"/>
      <c r="U659" s="236"/>
    </row>
    <row r="660" spans="6:21" ht="13">
      <c r="F660" s="233"/>
      <c r="G660" s="234"/>
      <c r="R660" s="235"/>
      <c r="U660" s="236"/>
    </row>
    <row r="661" spans="6:21" ht="13">
      <c r="F661" s="233"/>
      <c r="G661" s="234"/>
      <c r="R661" s="235"/>
      <c r="U661" s="236"/>
    </row>
    <row r="662" spans="6:21" ht="13">
      <c r="F662" s="233"/>
      <c r="G662" s="234"/>
      <c r="R662" s="235"/>
      <c r="U662" s="236"/>
    </row>
    <row r="663" spans="6:21" ht="13">
      <c r="F663" s="233"/>
      <c r="G663" s="234"/>
      <c r="R663" s="235"/>
      <c r="U663" s="236"/>
    </row>
    <row r="664" spans="6:21" ht="13">
      <c r="F664" s="233"/>
      <c r="G664" s="234"/>
      <c r="R664" s="235"/>
      <c r="U664" s="236"/>
    </row>
    <row r="665" spans="6:21" ht="13">
      <c r="F665" s="233"/>
      <c r="G665" s="234"/>
      <c r="R665" s="235"/>
      <c r="U665" s="236"/>
    </row>
    <row r="666" spans="6:21" ht="13">
      <c r="F666" s="233"/>
      <c r="G666" s="234"/>
      <c r="R666" s="235"/>
      <c r="U666" s="236"/>
    </row>
    <row r="667" spans="6:21" ht="13">
      <c r="F667" s="233"/>
      <c r="G667" s="234"/>
      <c r="R667" s="235"/>
      <c r="U667" s="236"/>
    </row>
    <row r="668" spans="6:21" ht="13">
      <c r="F668" s="233"/>
      <c r="G668" s="234"/>
      <c r="R668" s="235"/>
      <c r="U668" s="236"/>
    </row>
    <row r="669" spans="6:21" ht="13">
      <c r="F669" s="233"/>
      <c r="G669" s="234"/>
      <c r="R669" s="235"/>
      <c r="U669" s="236"/>
    </row>
    <row r="670" spans="6:21" ht="13">
      <c r="F670" s="233"/>
      <c r="G670" s="234"/>
      <c r="R670" s="235"/>
      <c r="U670" s="236"/>
    </row>
    <row r="671" spans="6:21" ht="13">
      <c r="F671" s="233"/>
      <c r="G671" s="234"/>
      <c r="R671" s="235"/>
      <c r="U671" s="236"/>
    </row>
    <row r="672" spans="6:21" ht="13">
      <c r="F672" s="233"/>
      <c r="G672" s="234"/>
      <c r="R672" s="235"/>
      <c r="U672" s="236"/>
    </row>
    <row r="673" spans="6:21" ht="13">
      <c r="F673" s="233"/>
      <c r="G673" s="234"/>
      <c r="R673" s="235"/>
      <c r="U673" s="236"/>
    </row>
    <row r="674" spans="6:21" ht="13">
      <c r="F674" s="233"/>
      <c r="G674" s="234"/>
      <c r="R674" s="235"/>
      <c r="U674" s="236"/>
    </row>
    <row r="675" spans="6:21" ht="13">
      <c r="F675" s="233"/>
      <c r="G675" s="234"/>
      <c r="R675" s="235"/>
      <c r="U675" s="236"/>
    </row>
    <row r="676" spans="6:21" ht="13">
      <c r="F676" s="233"/>
      <c r="G676" s="234"/>
      <c r="R676" s="235"/>
      <c r="U676" s="236"/>
    </row>
    <row r="677" spans="6:21" ht="13">
      <c r="F677" s="233"/>
      <c r="G677" s="234"/>
      <c r="R677" s="235"/>
      <c r="U677" s="236"/>
    </row>
    <row r="678" spans="6:21" ht="13">
      <c r="F678" s="233"/>
      <c r="G678" s="234"/>
      <c r="R678" s="235"/>
      <c r="U678" s="236"/>
    </row>
    <row r="679" spans="6:21" ht="13">
      <c r="F679" s="233"/>
      <c r="G679" s="234"/>
      <c r="R679" s="235"/>
      <c r="U679" s="236"/>
    </row>
    <row r="680" spans="6:21" ht="13">
      <c r="F680" s="233"/>
      <c r="G680" s="234"/>
      <c r="R680" s="235"/>
      <c r="U680" s="236"/>
    </row>
    <row r="681" spans="6:21" ht="13">
      <c r="F681" s="233"/>
      <c r="G681" s="234"/>
      <c r="R681" s="235"/>
      <c r="U681" s="236"/>
    </row>
    <row r="682" spans="6:21" ht="13">
      <c r="F682" s="233"/>
      <c r="G682" s="234"/>
      <c r="R682" s="235"/>
      <c r="U682" s="236"/>
    </row>
    <row r="683" spans="6:21" ht="13">
      <c r="F683" s="233"/>
      <c r="G683" s="234"/>
      <c r="R683" s="235"/>
      <c r="U683" s="236"/>
    </row>
    <row r="684" spans="6:21" ht="13">
      <c r="F684" s="233"/>
      <c r="G684" s="234"/>
      <c r="R684" s="235"/>
      <c r="U684" s="236"/>
    </row>
    <row r="685" spans="6:21" ht="13">
      <c r="F685" s="233"/>
      <c r="G685" s="234"/>
      <c r="R685" s="235"/>
      <c r="U685" s="236"/>
    </row>
    <row r="686" spans="6:21" ht="13">
      <c r="F686" s="233"/>
      <c r="G686" s="234"/>
      <c r="R686" s="235"/>
      <c r="U686" s="236"/>
    </row>
    <row r="687" spans="6:21" ht="13">
      <c r="F687" s="233"/>
      <c r="G687" s="234"/>
      <c r="R687" s="235"/>
      <c r="U687" s="236"/>
    </row>
    <row r="688" spans="6:21" ht="13">
      <c r="F688" s="233"/>
      <c r="G688" s="234"/>
      <c r="R688" s="235"/>
      <c r="U688" s="236"/>
    </row>
    <row r="689" spans="6:21" ht="13">
      <c r="F689" s="233"/>
      <c r="G689" s="234"/>
      <c r="R689" s="235"/>
      <c r="U689" s="236"/>
    </row>
    <row r="690" spans="6:21" ht="13">
      <c r="F690" s="233"/>
      <c r="G690" s="234"/>
      <c r="R690" s="235"/>
      <c r="U690" s="236"/>
    </row>
    <row r="691" spans="6:21" ht="13">
      <c r="F691" s="233"/>
      <c r="G691" s="234"/>
      <c r="R691" s="235"/>
      <c r="U691" s="236"/>
    </row>
    <row r="692" spans="6:21" ht="13">
      <c r="F692" s="233"/>
      <c r="G692" s="234"/>
      <c r="R692" s="235"/>
      <c r="U692" s="236"/>
    </row>
    <row r="693" spans="6:21" ht="13">
      <c r="F693" s="233"/>
      <c r="G693" s="234"/>
      <c r="R693" s="235"/>
      <c r="U693" s="236"/>
    </row>
    <row r="694" spans="6:21" ht="13">
      <c r="F694" s="233"/>
      <c r="G694" s="234"/>
      <c r="R694" s="235"/>
      <c r="U694" s="236"/>
    </row>
    <row r="695" spans="6:21" ht="13">
      <c r="F695" s="233"/>
      <c r="G695" s="234"/>
      <c r="R695" s="235"/>
      <c r="U695" s="236"/>
    </row>
    <row r="696" spans="6:21" ht="13">
      <c r="F696" s="233"/>
      <c r="G696" s="234"/>
      <c r="R696" s="235"/>
      <c r="U696" s="236"/>
    </row>
    <row r="697" spans="6:21" ht="13">
      <c r="F697" s="233"/>
      <c r="G697" s="234"/>
      <c r="R697" s="235"/>
      <c r="U697" s="236"/>
    </row>
    <row r="698" spans="6:21" ht="13">
      <c r="F698" s="233"/>
      <c r="G698" s="234"/>
      <c r="R698" s="235"/>
      <c r="U698" s="236"/>
    </row>
    <row r="699" spans="6:21" ht="13">
      <c r="F699" s="233"/>
      <c r="G699" s="234"/>
      <c r="R699" s="235"/>
      <c r="U699" s="236"/>
    </row>
    <row r="700" spans="6:21" ht="13">
      <c r="F700" s="233"/>
      <c r="G700" s="234"/>
      <c r="R700" s="235"/>
      <c r="U700" s="236"/>
    </row>
    <row r="701" spans="6:21" ht="13">
      <c r="F701" s="233"/>
      <c r="G701" s="234"/>
      <c r="R701" s="235"/>
      <c r="U701" s="236"/>
    </row>
    <row r="702" spans="6:21" ht="13">
      <c r="F702" s="233"/>
      <c r="G702" s="234"/>
      <c r="R702" s="235"/>
      <c r="U702" s="236"/>
    </row>
    <row r="703" spans="6:21" ht="13">
      <c r="F703" s="233"/>
      <c r="G703" s="234"/>
      <c r="R703" s="235"/>
      <c r="U703" s="236"/>
    </row>
    <row r="704" spans="6:21" ht="13">
      <c r="F704" s="233"/>
      <c r="G704" s="234"/>
      <c r="R704" s="235"/>
      <c r="U704" s="236"/>
    </row>
    <row r="705" spans="6:21" ht="13">
      <c r="F705" s="233"/>
      <c r="G705" s="234"/>
      <c r="R705" s="235"/>
      <c r="U705" s="236"/>
    </row>
    <row r="706" spans="6:21" ht="13">
      <c r="F706" s="233"/>
      <c r="G706" s="234"/>
      <c r="R706" s="235"/>
      <c r="U706" s="236"/>
    </row>
    <row r="707" spans="6:21" ht="13">
      <c r="F707" s="233"/>
      <c r="G707" s="234"/>
      <c r="R707" s="235"/>
      <c r="U707" s="236"/>
    </row>
    <row r="708" spans="6:21" ht="13">
      <c r="F708" s="233"/>
      <c r="G708" s="234"/>
      <c r="R708" s="235"/>
      <c r="U708" s="236"/>
    </row>
    <row r="709" spans="6:21" ht="13">
      <c r="F709" s="233"/>
      <c r="G709" s="234"/>
      <c r="R709" s="235"/>
      <c r="U709" s="236"/>
    </row>
    <row r="710" spans="6:21" ht="13">
      <c r="F710" s="233"/>
      <c r="G710" s="234"/>
      <c r="R710" s="235"/>
      <c r="U710" s="236"/>
    </row>
    <row r="711" spans="6:21" ht="13">
      <c r="F711" s="233"/>
      <c r="G711" s="234"/>
      <c r="R711" s="235"/>
      <c r="U711" s="236"/>
    </row>
    <row r="712" spans="6:21" ht="13">
      <c r="F712" s="233"/>
      <c r="G712" s="234"/>
      <c r="R712" s="235"/>
      <c r="U712" s="236"/>
    </row>
    <row r="713" spans="6:21" ht="13">
      <c r="F713" s="233"/>
      <c r="G713" s="234"/>
      <c r="R713" s="235"/>
      <c r="U713" s="236"/>
    </row>
    <row r="714" spans="6:21" ht="13">
      <c r="F714" s="233"/>
      <c r="G714" s="234"/>
      <c r="R714" s="235"/>
      <c r="U714" s="236"/>
    </row>
    <row r="715" spans="6:21" ht="13">
      <c r="F715" s="233"/>
      <c r="G715" s="234"/>
      <c r="R715" s="235"/>
      <c r="U715" s="236"/>
    </row>
    <row r="716" spans="6:21" ht="13">
      <c r="F716" s="233"/>
      <c r="G716" s="234"/>
      <c r="R716" s="235"/>
      <c r="U716" s="236"/>
    </row>
    <row r="717" spans="6:21" ht="13">
      <c r="F717" s="233"/>
      <c r="G717" s="234"/>
      <c r="R717" s="235"/>
      <c r="U717" s="236"/>
    </row>
    <row r="718" spans="6:21" ht="13">
      <c r="F718" s="233"/>
      <c r="G718" s="234"/>
      <c r="R718" s="235"/>
      <c r="U718" s="236"/>
    </row>
    <row r="719" spans="6:21" ht="13">
      <c r="F719" s="233"/>
      <c r="G719" s="234"/>
      <c r="R719" s="235"/>
      <c r="U719" s="236"/>
    </row>
    <row r="720" spans="6:21" ht="13">
      <c r="F720" s="233"/>
      <c r="G720" s="234"/>
      <c r="R720" s="235"/>
      <c r="U720" s="236"/>
    </row>
    <row r="721" spans="6:21" ht="13">
      <c r="F721" s="233"/>
      <c r="G721" s="234"/>
      <c r="R721" s="235"/>
      <c r="U721" s="236"/>
    </row>
    <row r="722" spans="6:21" ht="13">
      <c r="F722" s="233"/>
      <c r="G722" s="234"/>
      <c r="R722" s="235"/>
      <c r="U722" s="236"/>
    </row>
    <row r="723" spans="6:21" ht="13">
      <c r="F723" s="233"/>
      <c r="G723" s="234"/>
      <c r="R723" s="235"/>
      <c r="U723" s="236"/>
    </row>
    <row r="724" spans="6:21" ht="13">
      <c r="F724" s="233"/>
      <c r="G724" s="234"/>
      <c r="R724" s="235"/>
      <c r="U724" s="236"/>
    </row>
    <row r="725" spans="6:21" ht="13">
      <c r="F725" s="233"/>
      <c r="G725" s="234"/>
      <c r="R725" s="235"/>
      <c r="U725" s="236"/>
    </row>
    <row r="726" spans="6:21" ht="13">
      <c r="F726" s="233"/>
      <c r="G726" s="234"/>
      <c r="R726" s="235"/>
      <c r="U726" s="236"/>
    </row>
    <row r="727" spans="6:21" ht="13">
      <c r="F727" s="233"/>
      <c r="G727" s="234"/>
      <c r="R727" s="235"/>
      <c r="U727" s="236"/>
    </row>
    <row r="728" spans="6:21" ht="13">
      <c r="F728" s="233"/>
      <c r="G728" s="234"/>
      <c r="R728" s="235"/>
      <c r="U728" s="236"/>
    </row>
    <row r="729" spans="6:21" ht="13">
      <c r="F729" s="233"/>
      <c r="G729" s="234"/>
      <c r="R729" s="235"/>
      <c r="U729" s="236"/>
    </row>
    <row r="730" spans="6:21" ht="13">
      <c r="F730" s="233"/>
      <c r="G730" s="234"/>
      <c r="R730" s="235"/>
      <c r="U730" s="236"/>
    </row>
    <row r="731" spans="6:21" ht="13">
      <c r="F731" s="233"/>
      <c r="G731" s="234"/>
      <c r="R731" s="235"/>
      <c r="U731" s="236"/>
    </row>
    <row r="732" spans="6:21" ht="13">
      <c r="F732" s="233"/>
      <c r="G732" s="234"/>
      <c r="R732" s="235"/>
      <c r="U732" s="236"/>
    </row>
    <row r="733" spans="6:21" ht="13">
      <c r="F733" s="233"/>
      <c r="G733" s="234"/>
      <c r="R733" s="235"/>
      <c r="U733" s="236"/>
    </row>
    <row r="734" spans="6:21" ht="13">
      <c r="F734" s="233"/>
      <c r="G734" s="234"/>
      <c r="R734" s="235"/>
      <c r="U734" s="236"/>
    </row>
    <row r="735" spans="6:21" ht="13">
      <c r="F735" s="233"/>
      <c r="G735" s="234"/>
      <c r="R735" s="235"/>
      <c r="U735" s="236"/>
    </row>
    <row r="736" spans="6:21" ht="13">
      <c r="F736" s="233"/>
      <c r="G736" s="234"/>
      <c r="R736" s="235"/>
      <c r="U736" s="236"/>
    </row>
    <row r="737" spans="6:21" ht="13">
      <c r="F737" s="233"/>
      <c r="G737" s="234"/>
      <c r="R737" s="235"/>
      <c r="U737" s="236"/>
    </row>
    <row r="738" spans="6:21" ht="13">
      <c r="F738" s="233"/>
      <c r="G738" s="234"/>
      <c r="R738" s="235"/>
      <c r="U738" s="236"/>
    </row>
    <row r="739" spans="6:21" ht="13">
      <c r="F739" s="233"/>
      <c r="G739" s="234"/>
      <c r="R739" s="235"/>
      <c r="U739" s="236"/>
    </row>
    <row r="740" spans="6:21" ht="13">
      <c r="F740" s="233"/>
      <c r="G740" s="234"/>
      <c r="R740" s="235"/>
      <c r="U740" s="236"/>
    </row>
    <row r="741" spans="6:21" ht="13">
      <c r="F741" s="233"/>
      <c r="G741" s="234"/>
      <c r="R741" s="235"/>
      <c r="U741" s="236"/>
    </row>
    <row r="742" spans="6:21" ht="13">
      <c r="F742" s="233"/>
      <c r="G742" s="234"/>
      <c r="R742" s="235"/>
      <c r="U742" s="236"/>
    </row>
    <row r="743" spans="6:21" ht="13">
      <c r="F743" s="233"/>
      <c r="G743" s="234"/>
      <c r="R743" s="235"/>
      <c r="U743" s="236"/>
    </row>
    <row r="744" spans="6:21" ht="13">
      <c r="F744" s="233"/>
      <c r="G744" s="234"/>
      <c r="R744" s="235"/>
      <c r="U744" s="236"/>
    </row>
    <row r="745" spans="6:21" ht="13">
      <c r="F745" s="233"/>
      <c r="G745" s="234"/>
      <c r="R745" s="235"/>
      <c r="U745" s="236"/>
    </row>
    <row r="746" spans="6:21" ht="13">
      <c r="F746" s="233"/>
      <c r="G746" s="234"/>
      <c r="R746" s="235"/>
      <c r="U746" s="236"/>
    </row>
    <row r="747" spans="6:21" ht="13">
      <c r="F747" s="233"/>
      <c r="G747" s="234"/>
      <c r="R747" s="235"/>
      <c r="U747" s="236"/>
    </row>
    <row r="748" spans="6:21" ht="13">
      <c r="F748" s="233"/>
      <c r="G748" s="234"/>
      <c r="R748" s="235"/>
      <c r="U748" s="236"/>
    </row>
    <row r="749" spans="6:21" ht="13">
      <c r="F749" s="233"/>
      <c r="G749" s="234"/>
      <c r="R749" s="235"/>
      <c r="U749" s="236"/>
    </row>
    <row r="750" spans="6:21" ht="13">
      <c r="F750" s="233"/>
      <c r="G750" s="234"/>
      <c r="R750" s="235"/>
      <c r="U750" s="236"/>
    </row>
    <row r="751" spans="6:21" ht="13">
      <c r="F751" s="233"/>
      <c r="G751" s="234"/>
      <c r="R751" s="235"/>
      <c r="U751" s="236"/>
    </row>
    <row r="752" spans="6:21" ht="13">
      <c r="F752" s="233"/>
      <c r="G752" s="234"/>
      <c r="R752" s="235"/>
      <c r="U752" s="236"/>
    </row>
    <row r="753" spans="6:21" ht="13">
      <c r="F753" s="233"/>
      <c r="G753" s="234"/>
      <c r="R753" s="235"/>
      <c r="U753" s="236"/>
    </row>
    <row r="754" spans="6:21" ht="13">
      <c r="F754" s="233"/>
      <c r="G754" s="234"/>
      <c r="R754" s="235"/>
      <c r="U754" s="236"/>
    </row>
    <row r="755" spans="6:21" ht="13">
      <c r="F755" s="233"/>
      <c r="G755" s="234"/>
      <c r="R755" s="235"/>
      <c r="U755" s="236"/>
    </row>
    <row r="756" spans="6:21" ht="13">
      <c r="F756" s="233"/>
      <c r="G756" s="234"/>
      <c r="R756" s="235"/>
      <c r="U756" s="236"/>
    </row>
    <row r="757" spans="6:21" ht="13">
      <c r="F757" s="233"/>
      <c r="G757" s="234"/>
      <c r="R757" s="235"/>
      <c r="U757" s="236"/>
    </row>
    <row r="758" spans="6:21" ht="13">
      <c r="F758" s="233"/>
      <c r="G758" s="234"/>
      <c r="R758" s="235"/>
      <c r="U758" s="236"/>
    </row>
    <row r="759" spans="6:21" ht="13">
      <c r="F759" s="233"/>
      <c r="G759" s="234"/>
      <c r="R759" s="235"/>
      <c r="U759" s="236"/>
    </row>
    <row r="760" spans="6:21" ht="13">
      <c r="F760" s="233"/>
      <c r="G760" s="234"/>
      <c r="R760" s="235"/>
      <c r="U760" s="236"/>
    </row>
    <row r="761" spans="6:21" ht="13">
      <c r="F761" s="233"/>
      <c r="G761" s="234"/>
      <c r="R761" s="235"/>
      <c r="U761" s="236"/>
    </row>
    <row r="762" spans="6:21" ht="13">
      <c r="F762" s="233"/>
      <c r="G762" s="234"/>
      <c r="R762" s="235"/>
      <c r="U762" s="236"/>
    </row>
    <row r="763" spans="6:21" ht="13">
      <c r="F763" s="233"/>
      <c r="G763" s="234"/>
      <c r="R763" s="235"/>
      <c r="U763" s="236"/>
    </row>
    <row r="764" spans="6:21" ht="13">
      <c r="F764" s="233"/>
      <c r="G764" s="234"/>
      <c r="R764" s="235"/>
      <c r="U764" s="236"/>
    </row>
    <row r="765" spans="6:21" ht="13">
      <c r="F765" s="233"/>
      <c r="G765" s="234"/>
      <c r="R765" s="235"/>
      <c r="U765" s="236"/>
    </row>
    <row r="766" spans="6:21" ht="13">
      <c r="F766" s="233"/>
      <c r="G766" s="234"/>
      <c r="R766" s="235"/>
      <c r="U766" s="236"/>
    </row>
    <row r="767" spans="6:21" ht="13">
      <c r="F767" s="233"/>
      <c r="G767" s="234"/>
      <c r="R767" s="235"/>
      <c r="U767" s="236"/>
    </row>
    <row r="768" spans="6:21" ht="13">
      <c r="F768" s="233"/>
      <c r="G768" s="234"/>
      <c r="R768" s="235"/>
      <c r="U768" s="236"/>
    </row>
    <row r="769" spans="6:21" ht="13">
      <c r="F769" s="233"/>
      <c r="G769" s="234"/>
      <c r="R769" s="235"/>
      <c r="U769" s="236"/>
    </row>
    <row r="770" spans="6:21" ht="13">
      <c r="F770" s="233"/>
      <c r="G770" s="234"/>
      <c r="R770" s="235"/>
      <c r="U770" s="236"/>
    </row>
    <row r="771" spans="6:21" ht="13">
      <c r="F771" s="233"/>
      <c r="G771" s="234"/>
      <c r="R771" s="235"/>
      <c r="U771" s="236"/>
    </row>
    <row r="772" spans="6:21" ht="13">
      <c r="F772" s="233"/>
      <c r="G772" s="234"/>
      <c r="R772" s="235"/>
      <c r="U772" s="236"/>
    </row>
    <row r="773" spans="6:21" ht="13">
      <c r="F773" s="233"/>
      <c r="G773" s="234"/>
      <c r="R773" s="235"/>
      <c r="U773" s="236"/>
    </row>
    <row r="774" spans="6:21" ht="13">
      <c r="F774" s="233"/>
      <c r="G774" s="234"/>
      <c r="R774" s="235"/>
      <c r="U774" s="236"/>
    </row>
    <row r="775" spans="6:21" ht="13">
      <c r="F775" s="233"/>
      <c r="G775" s="234"/>
      <c r="R775" s="235"/>
      <c r="U775" s="236"/>
    </row>
    <row r="776" spans="6:21" ht="13">
      <c r="F776" s="233"/>
      <c r="G776" s="234"/>
      <c r="R776" s="235"/>
      <c r="U776" s="236"/>
    </row>
    <row r="777" spans="6:21" ht="13">
      <c r="F777" s="233"/>
      <c r="G777" s="234"/>
      <c r="R777" s="235"/>
      <c r="U777" s="236"/>
    </row>
    <row r="778" spans="6:21" ht="13">
      <c r="F778" s="233"/>
      <c r="G778" s="234"/>
      <c r="R778" s="235"/>
      <c r="U778" s="236"/>
    </row>
    <row r="779" spans="6:21" ht="13">
      <c r="F779" s="233"/>
      <c r="G779" s="234"/>
      <c r="R779" s="235"/>
      <c r="U779" s="236"/>
    </row>
    <row r="780" spans="6:21" ht="13">
      <c r="F780" s="233"/>
      <c r="G780" s="234"/>
      <c r="R780" s="235"/>
      <c r="U780" s="236"/>
    </row>
    <row r="781" spans="6:21" ht="13">
      <c r="F781" s="233"/>
      <c r="G781" s="234"/>
      <c r="R781" s="235"/>
      <c r="U781" s="236"/>
    </row>
    <row r="782" spans="6:21" ht="13">
      <c r="F782" s="233"/>
      <c r="G782" s="234"/>
      <c r="R782" s="235"/>
      <c r="U782" s="236"/>
    </row>
    <row r="783" spans="6:21" ht="13">
      <c r="F783" s="233"/>
      <c r="G783" s="234"/>
      <c r="R783" s="235"/>
      <c r="U783" s="236"/>
    </row>
    <row r="784" spans="6:21" ht="13">
      <c r="F784" s="233"/>
      <c r="G784" s="234"/>
      <c r="R784" s="235"/>
      <c r="U784" s="236"/>
    </row>
    <row r="785" spans="6:21" ht="13">
      <c r="F785" s="233"/>
      <c r="G785" s="234"/>
      <c r="R785" s="235"/>
      <c r="U785" s="236"/>
    </row>
    <row r="786" spans="6:21" ht="13">
      <c r="F786" s="233"/>
      <c r="G786" s="234"/>
      <c r="R786" s="235"/>
      <c r="U786" s="236"/>
    </row>
    <row r="787" spans="6:21" ht="13">
      <c r="F787" s="233"/>
      <c r="G787" s="234"/>
      <c r="R787" s="235"/>
      <c r="U787" s="236"/>
    </row>
    <row r="788" spans="6:21" ht="13">
      <c r="F788" s="233"/>
      <c r="G788" s="234"/>
      <c r="R788" s="235"/>
      <c r="U788" s="236"/>
    </row>
    <row r="789" spans="6:21" ht="13">
      <c r="F789" s="233"/>
      <c r="G789" s="234"/>
      <c r="R789" s="235"/>
      <c r="U789" s="236"/>
    </row>
    <row r="790" spans="6:21" ht="13">
      <c r="F790" s="233"/>
      <c r="G790" s="234"/>
      <c r="R790" s="235"/>
      <c r="U790" s="236"/>
    </row>
    <row r="791" spans="6:21" ht="13">
      <c r="F791" s="233"/>
      <c r="G791" s="234"/>
      <c r="R791" s="235"/>
      <c r="U791" s="236"/>
    </row>
    <row r="792" spans="6:21" ht="13">
      <c r="F792" s="233"/>
      <c r="G792" s="234"/>
      <c r="R792" s="235"/>
      <c r="U792" s="236"/>
    </row>
    <row r="793" spans="6:21" ht="13">
      <c r="F793" s="233"/>
      <c r="G793" s="234"/>
      <c r="R793" s="235"/>
      <c r="U793" s="236"/>
    </row>
    <row r="794" spans="6:21" ht="13">
      <c r="F794" s="233"/>
      <c r="G794" s="234"/>
      <c r="R794" s="235"/>
      <c r="U794" s="236"/>
    </row>
    <row r="795" spans="6:21" ht="13">
      <c r="F795" s="233"/>
      <c r="G795" s="234"/>
      <c r="R795" s="235"/>
      <c r="U795" s="236"/>
    </row>
    <row r="796" spans="6:21" ht="13">
      <c r="F796" s="233"/>
      <c r="G796" s="234"/>
      <c r="R796" s="235"/>
      <c r="U796" s="236"/>
    </row>
    <row r="797" spans="6:21" ht="13">
      <c r="F797" s="233"/>
      <c r="G797" s="234"/>
      <c r="R797" s="235"/>
      <c r="U797" s="236"/>
    </row>
    <row r="798" spans="6:21" ht="13">
      <c r="F798" s="233"/>
      <c r="G798" s="234"/>
      <c r="R798" s="235"/>
      <c r="U798" s="236"/>
    </row>
    <row r="799" spans="6:21" ht="13">
      <c r="F799" s="233"/>
      <c r="G799" s="234"/>
      <c r="R799" s="235"/>
      <c r="U799" s="236"/>
    </row>
    <row r="800" spans="6:21" ht="13">
      <c r="F800" s="233"/>
      <c r="G800" s="234"/>
      <c r="R800" s="235"/>
      <c r="U800" s="236"/>
    </row>
    <row r="801" spans="6:21" ht="13">
      <c r="F801" s="233"/>
      <c r="G801" s="234"/>
      <c r="R801" s="235"/>
      <c r="U801" s="236"/>
    </row>
    <row r="802" spans="6:21" ht="13">
      <c r="F802" s="233"/>
      <c r="G802" s="234"/>
      <c r="R802" s="235"/>
      <c r="U802" s="236"/>
    </row>
    <row r="803" spans="6:21" ht="13">
      <c r="F803" s="233"/>
      <c r="G803" s="234"/>
      <c r="R803" s="235"/>
      <c r="U803" s="236"/>
    </row>
    <row r="804" spans="6:21" ht="13">
      <c r="F804" s="233"/>
      <c r="G804" s="234"/>
      <c r="R804" s="235"/>
      <c r="U804" s="236"/>
    </row>
    <row r="805" spans="6:21" ht="13">
      <c r="F805" s="233"/>
      <c r="G805" s="234"/>
      <c r="R805" s="235"/>
      <c r="U805" s="236"/>
    </row>
    <row r="806" spans="6:21" ht="13">
      <c r="F806" s="233"/>
      <c r="G806" s="234"/>
      <c r="R806" s="235"/>
      <c r="U806" s="236"/>
    </row>
    <row r="807" spans="6:21" ht="13">
      <c r="F807" s="233"/>
      <c r="G807" s="234"/>
      <c r="R807" s="235"/>
      <c r="U807" s="236"/>
    </row>
    <row r="808" spans="6:21" ht="13">
      <c r="F808" s="233"/>
      <c r="G808" s="234"/>
      <c r="R808" s="235"/>
      <c r="U808" s="236"/>
    </row>
    <row r="809" spans="6:21" ht="13">
      <c r="F809" s="233"/>
      <c r="G809" s="234"/>
      <c r="R809" s="235"/>
      <c r="U809" s="236"/>
    </row>
    <row r="810" spans="6:21" ht="13">
      <c r="F810" s="233"/>
      <c r="G810" s="234"/>
      <c r="R810" s="235"/>
      <c r="U810" s="236"/>
    </row>
    <row r="811" spans="6:21" ht="13">
      <c r="F811" s="233"/>
      <c r="G811" s="234"/>
      <c r="R811" s="235"/>
      <c r="U811" s="236"/>
    </row>
    <row r="812" spans="6:21" ht="13">
      <c r="F812" s="233"/>
      <c r="G812" s="234"/>
      <c r="R812" s="235"/>
      <c r="U812" s="236"/>
    </row>
    <row r="813" spans="6:21" ht="13">
      <c r="F813" s="233"/>
      <c r="G813" s="234"/>
      <c r="R813" s="235"/>
      <c r="U813" s="236"/>
    </row>
    <row r="814" spans="6:21" ht="13">
      <c r="F814" s="233"/>
      <c r="G814" s="234"/>
      <c r="R814" s="235"/>
      <c r="U814" s="236"/>
    </row>
    <row r="815" spans="6:21" ht="13">
      <c r="F815" s="233"/>
      <c r="G815" s="234"/>
      <c r="R815" s="235"/>
      <c r="U815" s="236"/>
    </row>
    <row r="816" spans="6:21" ht="13">
      <c r="F816" s="233"/>
      <c r="G816" s="234"/>
      <c r="R816" s="235"/>
      <c r="U816" s="236"/>
    </row>
    <row r="817" spans="6:21" ht="13">
      <c r="F817" s="233"/>
      <c r="G817" s="234"/>
      <c r="R817" s="235"/>
      <c r="U817" s="236"/>
    </row>
    <row r="818" spans="6:21" ht="13">
      <c r="F818" s="233"/>
      <c r="G818" s="234"/>
      <c r="R818" s="235"/>
      <c r="U818" s="236"/>
    </row>
    <row r="819" spans="6:21" ht="13">
      <c r="F819" s="233"/>
      <c r="G819" s="234"/>
      <c r="R819" s="235"/>
      <c r="U819" s="236"/>
    </row>
    <row r="820" spans="6:21" ht="13">
      <c r="F820" s="233"/>
      <c r="G820" s="234"/>
      <c r="R820" s="235"/>
      <c r="U820" s="236"/>
    </row>
    <row r="821" spans="6:21" ht="13">
      <c r="F821" s="233"/>
      <c r="G821" s="234"/>
      <c r="R821" s="235"/>
      <c r="U821" s="236"/>
    </row>
    <row r="822" spans="6:21" ht="13">
      <c r="F822" s="233"/>
      <c r="G822" s="234"/>
      <c r="R822" s="235"/>
      <c r="U822" s="236"/>
    </row>
    <row r="823" spans="6:21" ht="13">
      <c r="F823" s="233"/>
      <c r="G823" s="234"/>
      <c r="R823" s="235"/>
      <c r="U823" s="236"/>
    </row>
    <row r="824" spans="6:21" ht="13">
      <c r="F824" s="233"/>
      <c r="G824" s="234"/>
      <c r="R824" s="235"/>
      <c r="U824" s="236"/>
    </row>
    <row r="825" spans="6:21" ht="13">
      <c r="F825" s="233"/>
      <c r="G825" s="234"/>
      <c r="R825" s="235"/>
      <c r="U825" s="236"/>
    </row>
    <row r="826" spans="6:21" ht="13">
      <c r="F826" s="233"/>
      <c r="G826" s="234"/>
      <c r="R826" s="235"/>
      <c r="U826" s="236"/>
    </row>
    <row r="827" spans="6:21" ht="13">
      <c r="F827" s="233"/>
      <c r="G827" s="234"/>
      <c r="R827" s="235"/>
      <c r="U827" s="236"/>
    </row>
    <row r="828" spans="6:21" ht="13">
      <c r="F828" s="233"/>
      <c r="G828" s="234"/>
      <c r="R828" s="235"/>
      <c r="U828" s="236"/>
    </row>
    <row r="829" spans="6:21" ht="13">
      <c r="F829" s="233"/>
      <c r="G829" s="234"/>
      <c r="R829" s="235"/>
      <c r="U829" s="236"/>
    </row>
    <row r="830" spans="6:21" ht="13">
      <c r="F830" s="233"/>
      <c r="G830" s="234"/>
      <c r="R830" s="235"/>
      <c r="U830" s="236"/>
    </row>
    <row r="831" spans="6:21" ht="13">
      <c r="F831" s="233"/>
      <c r="G831" s="234"/>
      <c r="R831" s="235"/>
      <c r="U831" s="236"/>
    </row>
    <row r="832" spans="6:21" ht="13">
      <c r="F832" s="233"/>
      <c r="G832" s="234"/>
      <c r="R832" s="235"/>
      <c r="U832" s="236"/>
    </row>
    <row r="833" spans="6:21" ht="13">
      <c r="F833" s="233"/>
      <c r="G833" s="234"/>
      <c r="R833" s="235"/>
      <c r="U833" s="236"/>
    </row>
    <row r="834" spans="6:21" ht="13">
      <c r="F834" s="233"/>
      <c r="G834" s="234"/>
      <c r="R834" s="235"/>
      <c r="U834" s="236"/>
    </row>
    <row r="835" spans="6:21" ht="13">
      <c r="F835" s="233"/>
      <c r="G835" s="234"/>
      <c r="R835" s="235"/>
      <c r="U835" s="236"/>
    </row>
    <row r="836" spans="6:21" ht="13">
      <c r="F836" s="233"/>
      <c r="G836" s="234"/>
      <c r="R836" s="235"/>
      <c r="U836" s="236"/>
    </row>
    <row r="837" spans="6:21" ht="13">
      <c r="F837" s="233"/>
      <c r="G837" s="234"/>
      <c r="R837" s="235"/>
      <c r="U837" s="236"/>
    </row>
    <row r="838" spans="6:21" ht="13">
      <c r="F838" s="233"/>
      <c r="G838" s="234"/>
      <c r="R838" s="235"/>
      <c r="U838" s="236"/>
    </row>
    <row r="839" spans="6:21" ht="13">
      <c r="F839" s="233"/>
      <c r="G839" s="234"/>
      <c r="R839" s="235"/>
      <c r="U839" s="236"/>
    </row>
    <row r="840" spans="6:21" ht="13">
      <c r="F840" s="233"/>
      <c r="G840" s="234"/>
      <c r="R840" s="235"/>
      <c r="U840" s="236"/>
    </row>
    <row r="841" spans="6:21" ht="13">
      <c r="F841" s="233"/>
      <c r="G841" s="234"/>
      <c r="R841" s="235"/>
      <c r="U841" s="236"/>
    </row>
    <row r="842" spans="6:21" ht="13">
      <c r="F842" s="233"/>
      <c r="G842" s="234"/>
      <c r="R842" s="235"/>
      <c r="U842" s="236"/>
    </row>
    <row r="843" spans="6:21" ht="13">
      <c r="F843" s="233"/>
      <c r="G843" s="234"/>
      <c r="R843" s="235"/>
      <c r="U843" s="236"/>
    </row>
    <row r="844" spans="6:21" ht="13">
      <c r="F844" s="233"/>
      <c r="G844" s="234"/>
      <c r="R844" s="235"/>
      <c r="U844" s="236"/>
    </row>
    <row r="845" spans="6:21" ht="13">
      <c r="F845" s="233"/>
      <c r="G845" s="234"/>
      <c r="R845" s="235"/>
      <c r="U845" s="236"/>
    </row>
  </sheetData>
  <autoFilter ref="A1:U588" xr:uid="{1AB094E6-DF33-1C4E-8716-4D293E20A214}">
    <filterColumn colId="7">
      <filters blank="1"/>
    </filterColumn>
  </autoFilter>
  <hyperlinks>
    <hyperlink ref="U2" r:id="rId1" xr:uid="{00000000-0004-0000-0000-000000000000}"/>
    <hyperlink ref="U3" r:id="rId2" xr:uid="{00000000-0004-0000-0000-000001000000}"/>
    <hyperlink ref="U4" r:id="rId3" xr:uid="{00000000-0004-0000-0000-000002000000}"/>
    <hyperlink ref="U5" r:id="rId4" xr:uid="{00000000-0004-0000-0000-000003000000}"/>
    <hyperlink ref="U6" r:id="rId5" xr:uid="{00000000-0004-0000-0000-000004000000}"/>
    <hyperlink ref="U7" r:id="rId6" xr:uid="{00000000-0004-0000-0000-000005000000}"/>
    <hyperlink ref="U8" r:id="rId7" xr:uid="{00000000-0004-0000-0000-000006000000}"/>
    <hyperlink ref="U9" r:id="rId8" xr:uid="{00000000-0004-0000-0000-000007000000}"/>
    <hyperlink ref="U10" r:id="rId9" xr:uid="{00000000-0004-0000-0000-000008000000}"/>
    <hyperlink ref="U11" r:id="rId10" xr:uid="{00000000-0004-0000-0000-000009000000}"/>
    <hyperlink ref="U12" r:id="rId11" xr:uid="{00000000-0004-0000-0000-00000A000000}"/>
    <hyperlink ref="U13" r:id="rId12" xr:uid="{00000000-0004-0000-0000-00000B000000}"/>
    <hyperlink ref="U14" r:id="rId13" xr:uid="{00000000-0004-0000-0000-00000C000000}"/>
    <hyperlink ref="U15" r:id="rId14" xr:uid="{00000000-0004-0000-0000-00000D000000}"/>
    <hyperlink ref="U16" r:id="rId15" xr:uid="{00000000-0004-0000-0000-00000E000000}"/>
    <hyperlink ref="U17" r:id="rId16" xr:uid="{00000000-0004-0000-0000-00000F000000}"/>
    <hyperlink ref="U18" r:id="rId17" xr:uid="{00000000-0004-0000-0000-000010000000}"/>
    <hyperlink ref="U19" r:id="rId18" xr:uid="{00000000-0004-0000-0000-000011000000}"/>
    <hyperlink ref="U20" r:id="rId19" xr:uid="{00000000-0004-0000-0000-000012000000}"/>
    <hyperlink ref="U21" r:id="rId20" xr:uid="{00000000-0004-0000-0000-000013000000}"/>
    <hyperlink ref="U22" r:id="rId21" xr:uid="{00000000-0004-0000-0000-000014000000}"/>
    <hyperlink ref="U23" r:id="rId22" xr:uid="{00000000-0004-0000-0000-000015000000}"/>
    <hyperlink ref="U24" r:id="rId23" xr:uid="{00000000-0004-0000-0000-000016000000}"/>
    <hyperlink ref="D25" r:id="rId24" xr:uid="{00000000-0004-0000-0000-000017000000}"/>
    <hyperlink ref="U25" r:id="rId25" xr:uid="{00000000-0004-0000-0000-000018000000}"/>
    <hyperlink ref="D26" r:id="rId26" xr:uid="{00000000-0004-0000-0000-000019000000}"/>
    <hyperlink ref="U26" r:id="rId27" xr:uid="{00000000-0004-0000-0000-00001A000000}"/>
    <hyperlink ref="U27" r:id="rId28" xr:uid="{00000000-0004-0000-0000-00001B000000}"/>
    <hyperlink ref="U28" r:id="rId29" xr:uid="{00000000-0004-0000-0000-00001C000000}"/>
    <hyperlink ref="U29" r:id="rId30" xr:uid="{00000000-0004-0000-0000-00001D000000}"/>
    <hyperlink ref="U30" r:id="rId31" xr:uid="{00000000-0004-0000-0000-00001E000000}"/>
    <hyperlink ref="U31" r:id="rId32" xr:uid="{00000000-0004-0000-0000-00001F000000}"/>
    <hyperlink ref="D32" r:id="rId33" xr:uid="{00000000-0004-0000-0000-000020000000}"/>
    <hyperlink ref="U32" r:id="rId34" xr:uid="{00000000-0004-0000-0000-000021000000}"/>
    <hyperlink ref="D33" r:id="rId35" xr:uid="{00000000-0004-0000-0000-000022000000}"/>
    <hyperlink ref="U33" r:id="rId36" xr:uid="{00000000-0004-0000-0000-000023000000}"/>
    <hyperlink ref="U34" r:id="rId37" xr:uid="{00000000-0004-0000-0000-000024000000}"/>
    <hyperlink ref="U35" r:id="rId38" xr:uid="{00000000-0004-0000-0000-000025000000}"/>
    <hyperlink ref="U36" r:id="rId39" xr:uid="{00000000-0004-0000-0000-000026000000}"/>
    <hyperlink ref="U37" r:id="rId40" xr:uid="{00000000-0004-0000-0000-000027000000}"/>
    <hyperlink ref="D38" r:id="rId41" xr:uid="{00000000-0004-0000-0000-000028000000}"/>
    <hyperlink ref="U38" r:id="rId42" xr:uid="{00000000-0004-0000-0000-000029000000}"/>
    <hyperlink ref="D39" r:id="rId43" xr:uid="{00000000-0004-0000-0000-00002A000000}"/>
    <hyperlink ref="U39" r:id="rId44" xr:uid="{00000000-0004-0000-0000-00002B000000}"/>
    <hyperlink ref="D40" r:id="rId45" xr:uid="{00000000-0004-0000-0000-00002C000000}"/>
    <hyperlink ref="U40" r:id="rId46" xr:uid="{00000000-0004-0000-0000-00002D000000}"/>
    <hyperlink ref="U41" r:id="rId47" xr:uid="{00000000-0004-0000-0000-00002E000000}"/>
    <hyperlink ref="U42" r:id="rId48" xr:uid="{00000000-0004-0000-0000-00002F000000}"/>
    <hyperlink ref="D43" r:id="rId49" xr:uid="{00000000-0004-0000-0000-000030000000}"/>
    <hyperlink ref="U43" r:id="rId50" xr:uid="{00000000-0004-0000-0000-000031000000}"/>
    <hyperlink ref="D44" r:id="rId51" xr:uid="{00000000-0004-0000-0000-000032000000}"/>
    <hyperlink ref="U44" r:id="rId52" xr:uid="{00000000-0004-0000-0000-000033000000}"/>
    <hyperlink ref="D45" r:id="rId53" xr:uid="{00000000-0004-0000-0000-000034000000}"/>
    <hyperlink ref="U45" r:id="rId54" xr:uid="{00000000-0004-0000-0000-000035000000}"/>
    <hyperlink ref="U46" r:id="rId55" xr:uid="{00000000-0004-0000-0000-000036000000}"/>
    <hyperlink ref="D47" r:id="rId56" xr:uid="{00000000-0004-0000-0000-000037000000}"/>
    <hyperlink ref="U47" r:id="rId57" xr:uid="{00000000-0004-0000-0000-000038000000}"/>
    <hyperlink ref="D48" r:id="rId58" xr:uid="{00000000-0004-0000-0000-000039000000}"/>
    <hyperlink ref="U48" r:id="rId59" xr:uid="{00000000-0004-0000-0000-00003A000000}"/>
    <hyperlink ref="D49" r:id="rId60" xr:uid="{00000000-0004-0000-0000-00003B000000}"/>
    <hyperlink ref="U49" r:id="rId61" xr:uid="{00000000-0004-0000-0000-00003C000000}"/>
    <hyperlink ref="D50" r:id="rId62" xr:uid="{00000000-0004-0000-0000-00003D000000}"/>
    <hyperlink ref="U50" r:id="rId63" xr:uid="{00000000-0004-0000-0000-00003E000000}"/>
    <hyperlink ref="D51" r:id="rId64" xr:uid="{00000000-0004-0000-0000-00003F000000}"/>
    <hyperlink ref="U51" r:id="rId65" xr:uid="{00000000-0004-0000-0000-000040000000}"/>
    <hyperlink ref="U52" r:id="rId66" xr:uid="{00000000-0004-0000-0000-000041000000}"/>
    <hyperlink ref="D53" r:id="rId67" xr:uid="{00000000-0004-0000-0000-000042000000}"/>
    <hyperlink ref="U53" r:id="rId68" xr:uid="{00000000-0004-0000-0000-000043000000}"/>
    <hyperlink ref="D54" r:id="rId69" xr:uid="{00000000-0004-0000-0000-000044000000}"/>
    <hyperlink ref="U54" r:id="rId70" xr:uid="{00000000-0004-0000-0000-000045000000}"/>
    <hyperlink ref="D55" r:id="rId71" xr:uid="{00000000-0004-0000-0000-000046000000}"/>
    <hyperlink ref="U55" r:id="rId72" xr:uid="{00000000-0004-0000-0000-000047000000}"/>
    <hyperlink ref="U56" r:id="rId73" xr:uid="{00000000-0004-0000-0000-000048000000}"/>
    <hyperlink ref="D57" r:id="rId74" xr:uid="{00000000-0004-0000-0000-000049000000}"/>
    <hyperlink ref="U57" r:id="rId75" xr:uid="{00000000-0004-0000-0000-00004A000000}"/>
    <hyperlink ref="D58" r:id="rId76" xr:uid="{00000000-0004-0000-0000-00004B000000}"/>
    <hyperlink ref="U58" r:id="rId77" xr:uid="{00000000-0004-0000-0000-00004C000000}"/>
    <hyperlink ref="D59" r:id="rId78" xr:uid="{00000000-0004-0000-0000-00004D000000}"/>
    <hyperlink ref="U59" r:id="rId79" xr:uid="{00000000-0004-0000-0000-00004E000000}"/>
    <hyperlink ref="U60" r:id="rId80" xr:uid="{00000000-0004-0000-0000-00004F000000}"/>
    <hyperlink ref="D61" r:id="rId81" xr:uid="{00000000-0004-0000-0000-000050000000}"/>
    <hyperlink ref="U61" r:id="rId82" xr:uid="{00000000-0004-0000-0000-000051000000}"/>
    <hyperlink ref="D62" r:id="rId83" xr:uid="{00000000-0004-0000-0000-000052000000}"/>
    <hyperlink ref="U62" r:id="rId84" xr:uid="{00000000-0004-0000-0000-000053000000}"/>
    <hyperlink ref="D63" r:id="rId85" xr:uid="{00000000-0004-0000-0000-000054000000}"/>
    <hyperlink ref="U63" r:id="rId86" xr:uid="{00000000-0004-0000-0000-000055000000}"/>
    <hyperlink ref="D64" r:id="rId87" xr:uid="{00000000-0004-0000-0000-000056000000}"/>
    <hyperlink ref="U64" r:id="rId88" xr:uid="{00000000-0004-0000-0000-000057000000}"/>
    <hyperlink ref="D65" r:id="rId89" xr:uid="{00000000-0004-0000-0000-000058000000}"/>
    <hyperlink ref="U65" r:id="rId90" xr:uid="{00000000-0004-0000-0000-000059000000}"/>
    <hyperlink ref="U66" r:id="rId91" xr:uid="{00000000-0004-0000-0000-00005A000000}"/>
    <hyperlink ref="D67" r:id="rId92" xr:uid="{00000000-0004-0000-0000-00005B000000}"/>
    <hyperlink ref="U67" r:id="rId93" xr:uid="{00000000-0004-0000-0000-00005C000000}"/>
    <hyperlink ref="D68" r:id="rId94" xr:uid="{00000000-0004-0000-0000-00005D000000}"/>
    <hyperlink ref="U68" r:id="rId95" xr:uid="{00000000-0004-0000-0000-00005E000000}"/>
    <hyperlink ref="U69" r:id="rId96" xr:uid="{00000000-0004-0000-0000-00005F000000}"/>
    <hyperlink ref="D70" r:id="rId97" xr:uid="{00000000-0004-0000-0000-000060000000}"/>
    <hyperlink ref="U70" r:id="rId98" xr:uid="{00000000-0004-0000-0000-000061000000}"/>
    <hyperlink ref="D71" r:id="rId99" xr:uid="{00000000-0004-0000-0000-000062000000}"/>
    <hyperlink ref="U71" r:id="rId100" xr:uid="{00000000-0004-0000-0000-000063000000}"/>
    <hyperlink ref="D72" r:id="rId101" xr:uid="{00000000-0004-0000-0000-000064000000}"/>
    <hyperlink ref="U72" r:id="rId102" xr:uid="{00000000-0004-0000-0000-000065000000}"/>
    <hyperlink ref="D73" r:id="rId103" xr:uid="{00000000-0004-0000-0000-000066000000}"/>
    <hyperlink ref="U73" r:id="rId104" xr:uid="{00000000-0004-0000-0000-000067000000}"/>
    <hyperlink ref="U74" r:id="rId105" xr:uid="{00000000-0004-0000-0000-000068000000}"/>
    <hyperlink ref="D75" r:id="rId106" xr:uid="{00000000-0004-0000-0000-000069000000}"/>
    <hyperlink ref="U75" r:id="rId107" xr:uid="{00000000-0004-0000-0000-00006A000000}"/>
    <hyperlink ref="D76" r:id="rId108" xr:uid="{00000000-0004-0000-0000-00006B000000}"/>
    <hyperlink ref="U76" r:id="rId109" xr:uid="{00000000-0004-0000-0000-00006C000000}"/>
    <hyperlink ref="D77" r:id="rId110" xr:uid="{00000000-0004-0000-0000-00006D000000}"/>
    <hyperlink ref="U77" r:id="rId111" xr:uid="{00000000-0004-0000-0000-00006E000000}"/>
    <hyperlink ref="D78" r:id="rId112" xr:uid="{00000000-0004-0000-0000-00006F000000}"/>
    <hyperlink ref="U78" r:id="rId113" xr:uid="{00000000-0004-0000-0000-000070000000}"/>
    <hyperlink ref="D79" r:id="rId114" xr:uid="{00000000-0004-0000-0000-000071000000}"/>
    <hyperlink ref="U79" r:id="rId115" xr:uid="{00000000-0004-0000-0000-000072000000}"/>
    <hyperlink ref="D80" r:id="rId116" xr:uid="{00000000-0004-0000-0000-000073000000}"/>
    <hyperlink ref="U80" r:id="rId117" xr:uid="{00000000-0004-0000-0000-000074000000}"/>
    <hyperlink ref="D81" r:id="rId118" xr:uid="{00000000-0004-0000-0000-000075000000}"/>
    <hyperlink ref="U81" r:id="rId119" xr:uid="{00000000-0004-0000-0000-000076000000}"/>
    <hyperlink ref="D82" r:id="rId120" xr:uid="{00000000-0004-0000-0000-000077000000}"/>
    <hyperlink ref="J82" r:id="rId121" display="https://www.youtube.com/watch?v=tQYCd8tg56U&amp;t=672s" xr:uid="{00000000-0004-0000-0000-000078000000}"/>
    <hyperlink ref="U82" r:id="rId122" xr:uid="{00000000-0004-0000-0000-000079000000}"/>
    <hyperlink ref="D83" r:id="rId123" xr:uid="{00000000-0004-0000-0000-00007A000000}"/>
    <hyperlink ref="U83" r:id="rId124" xr:uid="{00000000-0004-0000-0000-00007B000000}"/>
    <hyperlink ref="D84" r:id="rId125" xr:uid="{00000000-0004-0000-0000-00007C000000}"/>
    <hyperlink ref="U84" r:id="rId126" xr:uid="{00000000-0004-0000-0000-00007D000000}"/>
    <hyperlink ref="D85" r:id="rId127" xr:uid="{00000000-0004-0000-0000-00007E000000}"/>
    <hyperlink ref="U85" r:id="rId128" xr:uid="{00000000-0004-0000-0000-00007F000000}"/>
    <hyperlink ref="D86" r:id="rId129" xr:uid="{00000000-0004-0000-0000-000080000000}"/>
    <hyperlink ref="U86" r:id="rId130" xr:uid="{00000000-0004-0000-0000-000081000000}"/>
    <hyperlink ref="D87" r:id="rId131" xr:uid="{00000000-0004-0000-0000-000082000000}"/>
    <hyperlink ref="U87" r:id="rId132" xr:uid="{00000000-0004-0000-0000-000083000000}"/>
    <hyperlink ref="U88" r:id="rId133" xr:uid="{00000000-0004-0000-0000-000084000000}"/>
    <hyperlink ref="D89" r:id="rId134" xr:uid="{00000000-0004-0000-0000-000085000000}"/>
    <hyperlink ref="U89" r:id="rId135" xr:uid="{00000000-0004-0000-0000-000086000000}"/>
    <hyperlink ref="D90" r:id="rId136" xr:uid="{00000000-0004-0000-0000-000087000000}"/>
    <hyperlink ref="U90" r:id="rId137" xr:uid="{00000000-0004-0000-0000-000088000000}"/>
    <hyperlink ref="D91" r:id="rId138" xr:uid="{00000000-0004-0000-0000-000089000000}"/>
    <hyperlink ref="U91" r:id="rId139" xr:uid="{00000000-0004-0000-0000-00008A000000}"/>
    <hyperlink ref="D92" r:id="rId140" xr:uid="{00000000-0004-0000-0000-00008B000000}"/>
    <hyperlink ref="U92" r:id="rId141" xr:uid="{00000000-0004-0000-0000-00008C000000}"/>
    <hyperlink ref="D93" r:id="rId142" xr:uid="{00000000-0004-0000-0000-00008D000000}"/>
    <hyperlink ref="U93" r:id="rId143" xr:uid="{00000000-0004-0000-0000-00008E000000}"/>
    <hyperlink ref="U94" r:id="rId144" xr:uid="{00000000-0004-0000-0000-00008F000000}"/>
    <hyperlink ref="D95" r:id="rId145" xr:uid="{00000000-0004-0000-0000-000090000000}"/>
    <hyperlink ref="U95" r:id="rId146" xr:uid="{00000000-0004-0000-0000-000091000000}"/>
    <hyperlink ref="D96" r:id="rId147" xr:uid="{00000000-0004-0000-0000-000092000000}"/>
    <hyperlink ref="U96" r:id="rId148" xr:uid="{00000000-0004-0000-0000-000093000000}"/>
    <hyperlink ref="D97" r:id="rId149" xr:uid="{00000000-0004-0000-0000-000094000000}"/>
    <hyperlink ref="U97" r:id="rId150" xr:uid="{00000000-0004-0000-0000-000095000000}"/>
    <hyperlink ref="D98" r:id="rId151" xr:uid="{00000000-0004-0000-0000-000096000000}"/>
    <hyperlink ref="U98" r:id="rId152" xr:uid="{00000000-0004-0000-0000-000097000000}"/>
    <hyperlink ref="D99" r:id="rId153" xr:uid="{00000000-0004-0000-0000-000098000000}"/>
    <hyperlink ref="U99" r:id="rId154" xr:uid="{00000000-0004-0000-0000-000099000000}"/>
    <hyperlink ref="D100" r:id="rId155" xr:uid="{00000000-0004-0000-0000-00009A000000}"/>
    <hyperlink ref="U100" r:id="rId156" xr:uid="{00000000-0004-0000-0000-00009B000000}"/>
    <hyperlink ref="D101" r:id="rId157" xr:uid="{00000000-0004-0000-0000-00009C000000}"/>
    <hyperlink ref="U101" r:id="rId158" xr:uid="{00000000-0004-0000-0000-00009D000000}"/>
    <hyperlink ref="D102" r:id="rId159" xr:uid="{00000000-0004-0000-0000-00009E000000}"/>
    <hyperlink ref="U102" r:id="rId160" xr:uid="{00000000-0004-0000-0000-00009F000000}"/>
    <hyperlink ref="D103" r:id="rId161" xr:uid="{00000000-0004-0000-0000-0000A0000000}"/>
    <hyperlink ref="U103" r:id="rId162" xr:uid="{00000000-0004-0000-0000-0000A1000000}"/>
    <hyperlink ref="D104" r:id="rId163" xr:uid="{00000000-0004-0000-0000-0000A2000000}"/>
    <hyperlink ref="U104" r:id="rId164" xr:uid="{00000000-0004-0000-0000-0000A3000000}"/>
    <hyperlink ref="D105" r:id="rId165" xr:uid="{00000000-0004-0000-0000-0000A4000000}"/>
    <hyperlink ref="U105" r:id="rId166" xr:uid="{00000000-0004-0000-0000-0000A5000000}"/>
    <hyperlink ref="U106" r:id="rId167" xr:uid="{00000000-0004-0000-0000-0000A6000000}"/>
    <hyperlink ref="D107" r:id="rId168" xr:uid="{00000000-0004-0000-0000-0000A7000000}"/>
    <hyperlink ref="U107" r:id="rId169" xr:uid="{00000000-0004-0000-0000-0000A8000000}"/>
    <hyperlink ref="U108" r:id="rId170" xr:uid="{00000000-0004-0000-0000-0000A9000000}"/>
    <hyperlink ref="D109" r:id="rId171" xr:uid="{00000000-0004-0000-0000-0000AA000000}"/>
    <hyperlink ref="U109" r:id="rId172" xr:uid="{00000000-0004-0000-0000-0000AB000000}"/>
    <hyperlink ref="D110" r:id="rId173" xr:uid="{00000000-0004-0000-0000-0000AC000000}"/>
    <hyperlink ref="U110" r:id="rId174" xr:uid="{00000000-0004-0000-0000-0000AD000000}"/>
    <hyperlink ref="D111" r:id="rId175" xr:uid="{00000000-0004-0000-0000-0000AE000000}"/>
    <hyperlink ref="U111" r:id="rId176" xr:uid="{00000000-0004-0000-0000-0000AF000000}"/>
    <hyperlink ref="D112" r:id="rId177" xr:uid="{00000000-0004-0000-0000-0000B0000000}"/>
    <hyperlink ref="U112" r:id="rId178" xr:uid="{00000000-0004-0000-0000-0000B1000000}"/>
    <hyperlink ref="D113" r:id="rId179" xr:uid="{00000000-0004-0000-0000-0000B2000000}"/>
    <hyperlink ref="U113" r:id="rId180" xr:uid="{00000000-0004-0000-0000-0000B3000000}"/>
    <hyperlink ref="D114" r:id="rId181" xr:uid="{00000000-0004-0000-0000-0000B4000000}"/>
    <hyperlink ref="U114" r:id="rId182" xr:uid="{00000000-0004-0000-0000-0000B5000000}"/>
    <hyperlink ref="D115" r:id="rId183" xr:uid="{00000000-0004-0000-0000-0000B6000000}"/>
    <hyperlink ref="U115" r:id="rId184" xr:uid="{00000000-0004-0000-0000-0000B7000000}"/>
    <hyperlink ref="D116" r:id="rId185" xr:uid="{00000000-0004-0000-0000-0000B8000000}"/>
    <hyperlink ref="U116" r:id="rId186" xr:uid="{00000000-0004-0000-0000-0000B9000000}"/>
    <hyperlink ref="D117" r:id="rId187" xr:uid="{00000000-0004-0000-0000-0000BA000000}"/>
    <hyperlink ref="U117" r:id="rId188" xr:uid="{00000000-0004-0000-0000-0000BB000000}"/>
    <hyperlink ref="U118" r:id="rId189" xr:uid="{00000000-0004-0000-0000-0000BC000000}"/>
    <hyperlink ref="D119" r:id="rId190" xr:uid="{00000000-0004-0000-0000-0000BD000000}"/>
    <hyperlink ref="U119" r:id="rId191" xr:uid="{00000000-0004-0000-0000-0000BE000000}"/>
    <hyperlink ref="D120" r:id="rId192" xr:uid="{00000000-0004-0000-0000-0000BF000000}"/>
    <hyperlink ref="U120" r:id="rId193" xr:uid="{00000000-0004-0000-0000-0000C0000000}"/>
    <hyperlink ref="D121" r:id="rId194" xr:uid="{00000000-0004-0000-0000-0000C1000000}"/>
    <hyperlink ref="U121" r:id="rId195" xr:uid="{00000000-0004-0000-0000-0000C2000000}"/>
    <hyperlink ref="U122" r:id="rId196" xr:uid="{00000000-0004-0000-0000-0000C3000000}"/>
    <hyperlink ref="D123" r:id="rId197" xr:uid="{00000000-0004-0000-0000-0000C4000000}"/>
    <hyperlink ref="U123" r:id="rId198" xr:uid="{00000000-0004-0000-0000-0000C5000000}"/>
    <hyperlink ref="D124" r:id="rId199" xr:uid="{00000000-0004-0000-0000-0000C6000000}"/>
    <hyperlink ref="U124" r:id="rId200" xr:uid="{00000000-0004-0000-0000-0000C7000000}"/>
    <hyperlink ref="D125" r:id="rId201" xr:uid="{00000000-0004-0000-0000-0000C8000000}"/>
    <hyperlink ref="U125" r:id="rId202" xr:uid="{00000000-0004-0000-0000-0000C9000000}"/>
    <hyperlink ref="D126" r:id="rId203" xr:uid="{00000000-0004-0000-0000-0000CA000000}"/>
    <hyperlink ref="U126" r:id="rId204" xr:uid="{00000000-0004-0000-0000-0000CB000000}"/>
    <hyperlink ref="D127" r:id="rId205" xr:uid="{00000000-0004-0000-0000-0000CC000000}"/>
    <hyperlink ref="J127" r:id="rId206" display="https://www.youtube.com/watch?v=tQYCd8tg56U&amp;t=672s" xr:uid="{00000000-0004-0000-0000-0000CD000000}"/>
    <hyperlink ref="U127" r:id="rId207" xr:uid="{00000000-0004-0000-0000-0000CE000000}"/>
    <hyperlink ref="D128" r:id="rId208" xr:uid="{00000000-0004-0000-0000-0000CF000000}"/>
    <hyperlink ref="U128" r:id="rId209" xr:uid="{00000000-0004-0000-0000-0000D0000000}"/>
    <hyperlink ref="D129" r:id="rId210" xr:uid="{00000000-0004-0000-0000-0000D1000000}"/>
    <hyperlink ref="U129" r:id="rId211" xr:uid="{00000000-0004-0000-0000-0000D2000000}"/>
    <hyperlink ref="D130" r:id="rId212" xr:uid="{00000000-0004-0000-0000-0000D3000000}"/>
    <hyperlink ref="U130" r:id="rId213" xr:uid="{00000000-0004-0000-0000-0000D4000000}"/>
    <hyperlink ref="D131" r:id="rId214" xr:uid="{00000000-0004-0000-0000-0000D5000000}"/>
    <hyperlink ref="U131" r:id="rId215" xr:uid="{00000000-0004-0000-0000-0000D6000000}"/>
    <hyperlink ref="D132" r:id="rId216" xr:uid="{00000000-0004-0000-0000-0000D7000000}"/>
    <hyperlink ref="U132" r:id="rId217" xr:uid="{00000000-0004-0000-0000-0000D8000000}"/>
    <hyperlink ref="U133" r:id="rId218" xr:uid="{00000000-0004-0000-0000-0000D9000000}"/>
    <hyperlink ref="D134" r:id="rId219" location="t=4m0s" xr:uid="{00000000-0004-0000-0000-0000DA000000}"/>
    <hyperlink ref="U134" r:id="rId220" location="t=4m0s" xr:uid="{00000000-0004-0000-0000-0000DB000000}"/>
    <hyperlink ref="D135" r:id="rId221" xr:uid="{00000000-0004-0000-0000-0000DC000000}"/>
    <hyperlink ref="U135" r:id="rId222" xr:uid="{00000000-0004-0000-0000-0000DD000000}"/>
    <hyperlink ref="D136" r:id="rId223" xr:uid="{00000000-0004-0000-0000-0000DE000000}"/>
    <hyperlink ref="U136" r:id="rId224" xr:uid="{00000000-0004-0000-0000-0000DF000000}"/>
    <hyperlink ref="D137" r:id="rId225" xr:uid="{00000000-0004-0000-0000-0000E0000000}"/>
    <hyperlink ref="U137" r:id="rId226" xr:uid="{00000000-0004-0000-0000-0000E1000000}"/>
    <hyperlink ref="D138" r:id="rId227" xr:uid="{00000000-0004-0000-0000-0000E2000000}"/>
    <hyperlink ref="U138" r:id="rId228" xr:uid="{00000000-0004-0000-0000-0000E3000000}"/>
    <hyperlink ref="D139" r:id="rId229" xr:uid="{00000000-0004-0000-0000-0000E4000000}"/>
    <hyperlink ref="U139" r:id="rId230" xr:uid="{00000000-0004-0000-0000-0000E5000000}"/>
    <hyperlink ref="D140" r:id="rId231" xr:uid="{00000000-0004-0000-0000-0000E6000000}"/>
    <hyperlink ref="U140" r:id="rId232" xr:uid="{00000000-0004-0000-0000-0000E7000000}"/>
    <hyperlink ref="D141" r:id="rId233" xr:uid="{00000000-0004-0000-0000-0000E8000000}"/>
    <hyperlink ref="U141" r:id="rId234" xr:uid="{00000000-0004-0000-0000-0000E9000000}"/>
    <hyperlink ref="D142" r:id="rId235" xr:uid="{00000000-0004-0000-0000-0000EA000000}"/>
    <hyperlink ref="U142" r:id="rId236" xr:uid="{00000000-0004-0000-0000-0000EB000000}"/>
    <hyperlink ref="D143" r:id="rId237" xr:uid="{00000000-0004-0000-0000-0000EC000000}"/>
    <hyperlink ref="U143" r:id="rId238" xr:uid="{00000000-0004-0000-0000-0000ED000000}"/>
    <hyperlink ref="D144" r:id="rId239" xr:uid="{00000000-0004-0000-0000-0000EE000000}"/>
    <hyperlink ref="U144" r:id="rId240" xr:uid="{00000000-0004-0000-0000-0000EF000000}"/>
    <hyperlink ref="D145" r:id="rId241" xr:uid="{00000000-0004-0000-0000-0000F0000000}"/>
    <hyperlink ref="U145" r:id="rId242" xr:uid="{00000000-0004-0000-0000-0000F1000000}"/>
    <hyperlink ref="D146" r:id="rId243" xr:uid="{00000000-0004-0000-0000-0000F2000000}"/>
    <hyperlink ref="U146" r:id="rId244" xr:uid="{00000000-0004-0000-0000-0000F3000000}"/>
    <hyperlink ref="D147" r:id="rId245" xr:uid="{00000000-0004-0000-0000-0000F4000000}"/>
    <hyperlink ref="U147" r:id="rId246" xr:uid="{00000000-0004-0000-0000-0000F5000000}"/>
    <hyperlink ref="U148" r:id="rId247" xr:uid="{00000000-0004-0000-0000-0000F6000000}"/>
    <hyperlink ref="D149" r:id="rId248" xr:uid="{00000000-0004-0000-0000-0000F7000000}"/>
    <hyperlink ref="U149" r:id="rId249" xr:uid="{00000000-0004-0000-0000-0000F8000000}"/>
    <hyperlink ref="D150" r:id="rId250" xr:uid="{00000000-0004-0000-0000-0000F9000000}"/>
    <hyperlink ref="U150" r:id="rId251" xr:uid="{00000000-0004-0000-0000-0000FA000000}"/>
    <hyperlink ref="D151" r:id="rId252" xr:uid="{00000000-0004-0000-0000-0000FB000000}"/>
    <hyperlink ref="U151" r:id="rId253" xr:uid="{00000000-0004-0000-0000-0000FC000000}"/>
    <hyperlink ref="D152" r:id="rId254" xr:uid="{00000000-0004-0000-0000-0000FD000000}"/>
    <hyperlink ref="U152" r:id="rId255" xr:uid="{00000000-0004-0000-0000-0000FE000000}"/>
    <hyperlink ref="U153" r:id="rId256" xr:uid="{00000000-0004-0000-0000-0000FF000000}"/>
    <hyperlink ref="D154" r:id="rId257" xr:uid="{00000000-0004-0000-0000-000000010000}"/>
    <hyperlink ref="U154" r:id="rId258" xr:uid="{00000000-0004-0000-0000-000001010000}"/>
    <hyperlink ref="D155" r:id="rId259" xr:uid="{00000000-0004-0000-0000-000002010000}"/>
    <hyperlink ref="U155" r:id="rId260" xr:uid="{00000000-0004-0000-0000-000003010000}"/>
    <hyperlink ref="D156" r:id="rId261" xr:uid="{00000000-0004-0000-0000-000004010000}"/>
    <hyperlink ref="U156" r:id="rId262" xr:uid="{00000000-0004-0000-0000-000005010000}"/>
    <hyperlink ref="U157" r:id="rId263" xr:uid="{00000000-0004-0000-0000-000006010000}"/>
    <hyperlink ref="D158" r:id="rId264" xr:uid="{00000000-0004-0000-0000-000007010000}"/>
    <hyperlink ref="U158" r:id="rId265" xr:uid="{00000000-0004-0000-0000-000008010000}"/>
    <hyperlink ref="D159" r:id="rId266" xr:uid="{00000000-0004-0000-0000-000009010000}"/>
    <hyperlink ref="U159" r:id="rId267" xr:uid="{00000000-0004-0000-0000-00000A010000}"/>
    <hyperlink ref="D160" r:id="rId268" xr:uid="{00000000-0004-0000-0000-00000B010000}"/>
    <hyperlink ref="U160" r:id="rId269" xr:uid="{00000000-0004-0000-0000-00000C010000}"/>
    <hyperlink ref="D161" r:id="rId270" xr:uid="{00000000-0004-0000-0000-00000D010000}"/>
    <hyperlink ref="U161" r:id="rId271" xr:uid="{00000000-0004-0000-0000-00000E010000}"/>
    <hyperlink ref="D162" r:id="rId272" xr:uid="{00000000-0004-0000-0000-00000F010000}"/>
    <hyperlink ref="U162" r:id="rId273" xr:uid="{00000000-0004-0000-0000-000010010000}"/>
    <hyperlink ref="D163" r:id="rId274" xr:uid="{00000000-0004-0000-0000-000011010000}"/>
    <hyperlink ref="U163" r:id="rId275" xr:uid="{00000000-0004-0000-0000-000012010000}"/>
    <hyperlink ref="D164" r:id="rId276" xr:uid="{00000000-0004-0000-0000-000013010000}"/>
    <hyperlink ref="U164" r:id="rId277" xr:uid="{00000000-0004-0000-0000-000014010000}"/>
    <hyperlink ref="D165" r:id="rId278" xr:uid="{00000000-0004-0000-0000-000015010000}"/>
    <hyperlink ref="U165" r:id="rId279" xr:uid="{00000000-0004-0000-0000-000016010000}"/>
    <hyperlink ref="D166" r:id="rId280" xr:uid="{00000000-0004-0000-0000-000017010000}"/>
    <hyperlink ref="U166" r:id="rId281" xr:uid="{00000000-0004-0000-0000-000018010000}"/>
    <hyperlink ref="D167" r:id="rId282" xr:uid="{00000000-0004-0000-0000-000019010000}"/>
    <hyperlink ref="U167" r:id="rId283" xr:uid="{00000000-0004-0000-0000-00001A010000}"/>
    <hyperlink ref="D168" r:id="rId284" xr:uid="{00000000-0004-0000-0000-00001B010000}"/>
    <hyperlink ref="U168" r:id="rId285" xr:uid="{00000000-0004-0000-0000-00001C010000}"/>
    <hyperlink ref="D169" r:id="rId286" xr:uid="{00000000-0004-0000-0000-00001D010000}"/>
    <hyperlink ref="U169" r:id="rId287" xr:uid="{00000000-0004-0000-0000-00001E010000}"/>
    <hyperlink ref="D170" r:id="rId288" xr:uid="{00000000-0004-0000-0000-00001F010000}"/>
    <hyperlink ref="U170" r:id="rId289" xr:uid="{00000000-0004-0000-0000-000020010000}"/>
    <hyperlink ref="D171" r:id="rId290" xr:uid="{00000000-0004-0000-0000-000021010000}"/>
    <hyperlink ref="U171" r:id="rId291" xr:uid="{00000000-0004-0000-0000-000022010000}"/>
    <hyperlink ref="D172" r:id="rId292" xr:uid="{00000000-0004-0000-0000-000023010000}"/>
    <hyperlink ref="U172" r:id="rId293" xr:uid="{00000000-0004-0000-0000-000024010000}"/>
    <hyperlink ref="D173" r:id="rId294" xr:uid="{00000000-0004-0000-0000-000025010000}"/>
    <hyperlink ref="U173" r:id="rId295" xr:uid="{00000000-0004-0000-0000-000026010000}"/>
    <hyperlink ref="D174" r:id="rId296" xr:uid="{00000000-0004-0000-0000-000027010000}"/>
    <hyperlink ref="U174" r:id="rId297" xr:uid="{00000000-0004-0000-0000-000028010000}"/>
    <hyperlink ref="D175" r:id="rId298" xr:uid="{00000000-0004-0000-0000-000029010000}"/>
    <hyperlink ref="U175" r:id="rId299" xr:uid="{00000000-0004-0000-0000-00002A010000}"/>
    <hyperlink ref="D176" r:id="rId300" xr:uid="{00000000-0004-0000-0000-00002B010000}"/>
    <hyperlink ref="U176" r:id="rId301" xr:uid="{00000000-0004-0000-0000-00002C010000}"/>
    <hyperlink ref="D177" r:id="rId302" xr:uid="{00000000-0004-0000-0000-00002D010000}"/>
    <hyperlink ref="U177" r:id="rId303" xr:uid="{00000000-0004-0000-0000-00002E010000}"/>
    <hyperlink ref="U178" r:id="rId304" xr:uid="{00000000-0004-0000-0000-00002F010000}"/>
    <hyperlink ref="D179" r:id="rId305" xr:uid="{00000000-0004-0000-0000-000030010000}"/>
    <hyperlink ref="U179" r:id="rId306" xr:uid="{00000000-0004-0000-0000-000031010000}"/>
    <hyperlink ref="D180" r:id="rId307" xr:uid="{00000000-0004-0000-0000-000032010000}"/>
    <hyperlink ref="U180" r:id="rId308" xr:uid="{00000000-0004-0000-0000-000033010000}"/>
    <hyperlink ref="D181" r:id="rId309" xr:uid="{00000000-0004-0000-0000-000034010000}"/>
    <hyperlink ref="U181" r:id="rId310" xr:uid="{00000000-0004-0000-0000-000035010000}"/>
    <hyperlink ref="D182" r:id="rId311" xr:uid="{00000000-0004-0000-0000-000036010000}"/>
    <hyperlink ref="U182" r:id="rId312" xr:uid="{00000000-0004-0000-0000-000037010000}"/>
    <hyperlink ref="D183" r:id="rId313" xr:uid="{00000000-0004-0000-0000-000038010000}"/>
    <hyperlink ref="U183" r:id="rId314" xr:uid="{00000000-0004-0000-0000-000039010000}"/>
    <hyperlink ref="D184" r:id="rId315" xr:uid="{00000000-0004-0000-0000-00003A010000}"/>
    <hyperlink ref="U184" r:id="rId316" xr:uid="{00000000-0004-0000-0000-00003B010000}"/>
    <hyperlink ref="D185" r:id="rId317" xr:uid="{00000000-0004-0000-0000-00003C010000}"/>
    <hyperlink ref="U185" r:id="rId318" xr:uid="{00000000-0004-0000-0000-00003D010000}"/>
    <hyperlink ref="D186" r:id="rId319" xr:uid="{00000000-0004-0000-0000-00003E010000}"/>
    <hyperlink ref="U186" r:id="rId320" xr:uid="{00000000-0004-0000-0000-00003F010000}"/>
    <hyperlink ref="D187" r:id="rId321" xr:uid="{00000000-0004-0000-0000-000040010000}"/>
    <hyperlink ref="J187" r:id="rId322" display="https://www.youtube.com/watch?v=tQYCd8tg56U&amp;t=672s" xr:uid="{00000000-0004-0000-0000-000041010000}"/>
    <hyperlink ref="U187" r:id="rId323" xr:uid="{00000000-0004-0000-0000-000042010000}"/>
    <hyperlink ref="D188" r:id="rId324" xr:uid="{00000000-0004-0000-0000-000043010000}"/>
    <hyperlink ref="U188" r:id="rId325" xr:uid="{00000000-0004-0000-0000-000044010000}"/>
    <hyperlink ref="D189" r:id="rId326" xr:uid="{00000000-0004-0000-0000-000045010000}"/>
    <hyperlink ref="U189" r:id="rId327" xr:uid="{00000000-0004-0000-0000-000046010000}"/>
    <hyperlink ref="D190" r:id="rId328" xr:uid="{00000000-0004-0000-0000-000047010000}"/>
    <hyperlink ref="U190" r:id="rId329" xr:uid="{00000000-0004-0000-0000-000048010000}"/>
    <hyperlink ref="D191" r:id="rId330" display="https://www.youtube.com/watch?v=k3iiLKbqjaw&amp;feature=youtu.be" xr:uid="{00000000-0004-0000-0000-000049010000}"/>
    <hyperlink ref="U191" r:id="rId331" xr:uid="{00000000-0004-0000-0000-00004A010000}"/>
    <hyperlink ref="D192" r:id="rId332" xr:uid="{00000000-0004-0000-0000-00004B010000}"/>
    <hyperlink ref="U192" r:id="rId333" xr:uid="{00000000-0004-0000-0000-00004C010000}"/>
    <hyperlink ref="D193" r:id="rId334" xr:uid="{00000000-0004-0000-0000-00004D010000}"/>
    <hyperlink ref="U193" r:id="rId335" xr:uid="{00000000-0004-0000-0000-00004E010000}"/>
    <hyperlink ref="D194" r:id="rId336" xr:uid="{00000000-0004-0000-0000-00004F010000}"/>
    <hyperlink ref="U194" r:id="rId337" xr:uid="{00000000-0004-0000-0000-000050010000}"/>
    <hyperlink ref="U195" r:id="rId338" xr:uid="{00000000-0004-0000-0000-000051010000}"/>
    <hyperlink ref="D196" r:id="rId339" xr:uid="{00000000-0004-0000-0000-000052010000}"/>
    <hyperlink ref="U196" r:id="rId340" xr:uid="{00000000-0004-0000-0000-000053010000}"/>
    <hyperlink ref="D197" r:id="rId341" xr:uid="{00000000-0004-0000-0000-000054010000}"/>
    <hyperlink ref="U197" r:id="rId342" xr:uid="{00000000-0004-0000-0000-000055010000}"/>
    <hyperlink ref="D198" r:id="rId343" xr:uid="{00000000-0004-0000-0000-000056010000}"/>
    <hyperlink ref="U198" r:id="rId344" xr:uid="{00000000-0004-0000-0000-000057010000}"/>
    <hyperlink ref="D199" r:id="rId345" xr:uid="{00000000-0004-0000-0000-000058010000}"/>
    <hyperlink ref="U199" r:id="rId346" xr:uid="{00000000-0004-0000-0000-000059010000}"/>
    <hyperlink ref="D200" r:id="rId347" xr:uid="{00000000-0004-0000-0000-00005A010000}"/>
    <hyperlink ref="U200" r:id="rId348" xr:uid="{00000000-0004-0000-0000-00005B010000}"/>
    <hyperlink ref="U201" r:id="rId349" xr:uid="{00000000-0004-0000-0000-00005C010000}"/>
    <hyperlink ref="D202" r:id="rId350" xr:uid="{00000000-0004-0000-0000-00005D010000}"/>
    <hyperlink ref="U202" r:id="rId351" xr:uid="{00000000-0004-0000-0000-00005E010000}"/>
    <hyperlink ref="D203" r:id="rId352" xr:uid="{00000000-0004-0000-0000-00005F010000}"/>
    <hyperlink ref="U203" r:id="rId353" xr:uid="{00000000-0004-0000-0000-000060010000}"/>
    <hyperlink ref="U204" r:id="rId354" xr:uid="{00000000-0004-0000-0000-000061010000}"/>
    <hyperlink ref="D205" r:id="rId355" xr:uid="{00000000-0004-0000-0000-000062010000}"/>
    <hyperlink ref="U205" r:id="rId356" xr:uid="{00000000-0004-0000-0000-000063010000}"/>
    <hyperlink ref="D206" r:id="rId357" xr:uid="{00000000-0004-0000-0000-000064010000}"/>
    <hyperlink ref="U206" r:id="rId358" xr:uid="{00000000-0004-0000-0000-000065010000}"/>
    <hyperlink ref="D207" r:id="rId359" xr:uid="{00000000-0004-0000-0000-000066010000}"/>
    <hyperlink ref="U207" r:id="rId360" xr:uid="{00000000-0004-0000-0000-000067010000}"/>
    <hyperlink ref="D208" r:id="rId361" xr:uid="{00000000-0004-0000-0000-000068010000}"/>
    <hyperlink ref="U208" r:id="rId362" xr:uid="{00000000-0004-0000-0000-000069010000}"/>
    <hyperlink ref="U209" r:id="rId363" xr:uid="{00000000-0004-0000-0000-00006A010000}"/>
    <hyperlink ref="D210" r:id="rId364" xr:uid="{00000000-0004-0000-0000-00006B010000}"/>
    <hyperlink ref="U210" r:id="rId365" xr:uid="{00000000-0004-0000-0000-00006C010000}"/>
    <hyperlink ref="D211" r:id="rId366" xr:uid="{00000000-0004-0000-0000-00006D010000}"/>
    <hyperlink ref="U211" r:id="rId367" xr:uid="{00000000-0004-0000-0000-00006E010000}"/>
    <hyperlink ref="D212" r:id="rId368" xr:uid="{00000000-0004-0000-0000-00006F010000}"/>
    <hyperlink ref="U212" r:id="rId369" xr:uid="{00000000-0004-0000-0000-000070010000}"/>
    <hyperlink ref="U213" r:id="rId370" xr:uid="{00000000-0004-0000-0000-000071010000}"/>
    <hyperlink ref="U214" r:id="rId371" xr:uid="{00000000-0004-0000-0000-000072010000}"/>
    <hyperlink ref="D215" r:id="rId372" xr:uid="{00000000-0004-0000-0000-000073010000}"/>
    <hyperlink ref="U215" r:id="rId373" xr:uid="{00000000-0004-0000-0000-000074010000}"/>
    <hyperlink ref="U216" r:id="rId374" xr:uid="{00000000-0004-0000-0000-000075010000}"/>
    <hyperlink ref="D217" r:id="rId375" xr:uid="{00000000-0004-0000-0000-000076010000}"/>
    <hyperlink ref="U217" r:id="rId376" xr:uid="{00000000-0004-0000-0000-000077010000}"/>
    <hyperlink ref="U218" r:id="rId377" xr:uid="{00000000-0004-0000-0000-000078010000}"/>
    <hyperlink ref="D219" r:id="rId378" xr:uid="{00000000-0004-0000-0000-000079010000}"/>
    <hyperlink ref="U219" r:id="rId379" xr:uid="{00000000-0004-0000-0000-00007A010000}"/>
    <hyperlink ref="D220" r:id="rId380" xr:uid="{00000000-0004-0000-0000-00007B010000}"/>
    <hyperlink ref="U220" r:id="rId381" xr:uid="{00000000-0004-0000-0000-00007C010000}"/>
    <hyperlink ref="D221" r:id="rId382" xr:uid="{00000000-0004-0000-0000-00007D010000}"/>
    <hyperlink ref="U221" r:id="rId383" xr:uid="{00000000-0004-0000-0000-00007E010000}"/>
    <hyperlink ref="U222" r:id="rId384" xr:uid="{00000000-0004-0000-0000-00007F010000}"/>
    <hyperlink ref="D223" r:id="rId385" xr:uid="{00000000-0004-0000-0000-000080010000}"/>
    <hyperlink ref="U223" r:id="rId386" xr:uid="{00000000-0004-0000-0000-000081010000}"/>
    <hyperlink ref="U224" r:id="rId387" xr:uid="{00000000-0004-0000-0000-000082010000}"/>
    <hyperlink ref="D225" r:id="rId388" xr:uid="{00000000-0004-0000-0000-000083010000}"/>
    <hyperlink ref="U225" r:id="rId389" xr:uid="{00000000-0004-0000-0000-000084010000}"/>
    <hyperlink ref="D226" r:id="rId390" xr:uid="{00000000-0004-0000-0000-000085010000}"/>
    <hyperlink ref="U226" r:id="rId391" xr:uid="{00000000-0004-0000-0000-000086010000}"/>
    <hyperlink ref="D227" r:id="rId392" xr:uid="{00000000-0004-0000-0000-000087010000}"/>
    <hyperlink ref="U227" r:id="rId393" xr:uid="{00000000-0004-0000-0000-000088010000}"/>
    <hyperlink ref="U228" r:id="rId394" xr:uid="{00000000-0004-0000-0000-000089010000}"/>
    <hyperlink ref="D229" r:id="rId395" xr:uid="{00000000-0004-0000-0000-00008A010000}"/>
    <hyperlink ref="U229" r:id="rId396" xr:uid="{00000000-0004-0000-0000-00008B010000}"/>
    <hyperlink ref="U230" r:id="rId397" xr:uid="{00000000-0004-0000-0000-00008C010000}"/>
    <hyperlink ref="D231" r:id="rId398" xr:uid="{00000000-0004-0000-0000-00008D010000}"/>
    <hyperlink ref="U231" r:id="rId399" xr:uid="{00000000-0004-0000-0000-00008E010000}"/>
    <hyperlink ref="U232" r:id="rId400" xr:uid="{00000000-0004-0000-0000-00008F010000}"/>
    <hyperlink ref="D233" r:id="rId401" xr:uid="{00000000-0004-0000-0000-000090010000}"/>
    <hyperlink ref="U233" r:id="rId402" xr:uid="{00000000-0004-0000-0000-000091010000}"/>
    <hyperlink ref="D234" r:id="rId403" xr:uid="{00000000-0004-0000-0000-000092010000}"/>
    <hyperlink ref="U234" r:id="rId404" xr:uid="{00000000-0004-0000-0000-000093010000}"/>
    <hyperlink ref="D235" r:id="rId405" xr:uid="{00000000-0004-0000-0000-000094010000}"/>
    <hyperlink ref="U235" r:id="rId406" xr:uid="{00000000-0004-0000-0000-000095010000}"/>
    <hyperlink ref="U236" r:id="rId407" xr:uid="{00000000-0004-0000-0000-000096010000}"/>
    <hyperlink ref="U237" r:id="rId408" xr:uid="{00000000-0004-0000-0000-000097010000}"/>
    <hyperlink ref="D238" r:id="rId409" xr:uid="{00000000-0004-0000-0000-000098010000}"/>
    <hyperlink ref="U238" r:id="rId410" xr:uid="{00000000-0004-0000-0000-000099010000}"/>
    <hyperlink ref="D239" r:id="rId411" xr:uid="{00000000-0004-0000-0000-00009A010000}"/>
    <hyperlink ref="U239" r:id="rId412" xr:uid="{00000000-0004-0000-0000-00009B010000}"/>
    <hyperlink ref="D240" r:id="rId413" xr:uid="{00000000-0004-0000-0000-00009C010000}"/>
    <hyperlink ref="U240" r:id="rId414" xr:uid="{00000000-0004-0000-0000-00009D010000}"/>
    <hyperlink ref="D241" r:id="rId415" xr:uid="{00000000-0004-0000-0000-00009E010000}"/>
    <hyperlink ref="U241" r:id="rId416" xr:uid="{00000000-0004-0000-0000-00009F010000}"/>
    <hyperlink ref="U242" r:id="rId417" xr:uid="{00000000-0004-0000-0000-0000A0010000}"/>
    <hyperlink ref="D243" r:id="rId418" xr:uid="{00000000-0004-0000-0000-0000A1010000}"/>
    <hyperlink ref="U243" r:id="rId419" xr:uid="{00000000-0004-0000-0000-0000A2010000}"/>
    <hyperlink ref="U244" r:id="rId420" xr:uid="{00000000-0004-0000-0000-0000A3010000}"/>
    <hyperlink ref="D245" r:id="rId421" xr:uid="{00000000-0004-0000-0000-0000A4010000}"/>
    <hyperlink ref="U245" r:id="rId422" xr:uid="{00000000-0004-0000-0000-0000A5010000}"/>
    <hyperlink ref="U246" r:id="rId423" xr:uid="{00000000-0004-0000-0000-0000A6010000}"/>
    <hyperlink ref="U247" r:id="rId424" xr:uid="{00000000-0004-0000-0000-0000A7010000}"/>
    <hyperlink ref="U248" r:id="rId425" xr:uid="{00000000-0004-0000-0000-0000A8010000}"/>
    <hyperlink ref="D249" r:id="rId426" xr:uid="{00000000-0004-0000-0000-0000A9010000}"/>
    <hyperlink ref="U249" r:id="rId427" xr:uid="{00000000-0004-0000-0000-0000AA010000}"/>
    <hyperlink ref="D250" r:id="rId428" xr:uid="{00000000-0004-0000-0000-0000AB010000}"/>
    <hyperlink ref="U250" r:id="rId429" xr:uid="{00000000-0004-0000-0000-0000AC010000}"/>
    <hyperlink ref="D251" r:id="rId430" xr:uid="{00000000-0004-0000-0000-0000AD010000}"/>
    <hyperlink ref="U251" r:id="rId431" xr:uid="{00000000-0004-0000-0000-0000AE010000}"/>
    <hyperlink ref="U252" r:id="rId432" xr:uid="{00000000-0004-0000-0000-0000AF010000}"/>
    <hyperlink ref="U253" r:id="rId433" xr:uid="{00000000-0004-0000-0000-0000B0010000}"/>
    <hyperlink ref="U254" r:id="rId434" xr:uid="{00000000-0004-0000-0000-0000B1010000}"/>
    <hyperlink ref="D255" r:id="rId435" xr:uid="{00000000-0004-0000-0000-0000B2010000}"/>
    <hyperlink ref="U255" r:id="rId436" xr:uid="{00000000-0004-0000-0000-0000B3010000}"/>
    <hyperlink ref="D256" r:id="rId437" xr:uid="{00000000-0004-0000-0000-0000B4010000}"/>
    <hyperlink ref="U256" r:id="rId438" xr:uid="{00000000-0004-0000-0000-0000B5010000}"/>
    <hyperlink ref="D257" r:id="rId439" xr:uid="{00000000-0004-0000-0000-0000B6010000}"/>
    <hyperlink ref="U257" r:id="rId440" xr:uid="{00000000-0004-0000-0000-0000B7010000}"/>
    <hyperlink ref="D258" r:id="rId441" xr:uid="{00000000-0004-0000-0000-0000B8010000}"/>
    <hyperlink ref="U258" r:id="rId442" xr:uid="{00000000-0004-0000-0000-0000B9010000}"/>
    <hyperlink ref="D259" r:id="rId443" xr:uid="{00000000-0004-0000-0000-0000BA010000}"/>
    <hyperlink ref="U259" r:id="rId444" xr:uid="{00000000-0004-0000-0000-0000BB010000}"/>
    <hyperlink ref="D260" r:id="rId445" xr:uid="{00000000-0004-0000-0000-0000BC010000}"/>
    <hyperlink ref="U260" r:id="rId446" xr:uid="{00000000-0004-0000-0000-0000BD010000}"/>
    <hyperlink ref="D261" r:id="rId447" xr:uid="{00000000-0004-0000-0000-0000BE010000}"/>
    <hyperlink ref="U261" r:id="rId448" xr:uid="{00000000-0004-0000-0000-0000BF010000}"/>
    <hyperlink ref="D262" r:id="rId449" xr:uid="{00000000-0004-0000-0000-0000C0010000}"/>
    <hyperlink ref="U262" r:id="rId450" xr:uid="{00000000-0004-0000-0000-0000C1010000}"/>
    <hyperlink ref="D263" r:id="rId451" xr:uid="{00000000-0004-0000-0000-0000C2010000}"/>
    <hyperlink ref="U263" r:id="rId452" xr:uid="{00000000-0004-0000-0000-0000C3010000}"/>
    <hyperlink ref="D264" r:id="rId453" xr:uid="{00000000-0004-0000-0000-0000C4010000}"/>
    <hyperlink ref="U264" r:id="rId454" xr:uid="{00000000-0004-0000-0000-0000C5010000}"/>
    <hyperlink ref="U265" r:id="rId455" xr:uid="{00000000-0004-0000-0000-0000C6010000}"/>
    <hyperlink ref="U266" r:id="rId456" xr:uid="{00000000-0004-0000-0000-0000C7010000}"/>
    <hyperlink ref="U267" r:id="rId457" xr:uid="{00000000-0004-0000-0000-0000C8010000}"/>
    <hyperlink ref="U268" r:id="rId458" xr:uid="{00000000-0004-0000-0000-0000C9010000}"/>
    <hyperlink ref="U269" r:id="rId459" xr:uid="{00000000-0004-0000-0000-0000CA010000}"/>
    <hyperlink ref="D270" r:id="rId460" xr:uid="{00000000-0004-0000-0000-0000CB010000}"/>
    <hyperlink ref="U270" r:id="rId461" xr:uid="{00000000-0004-0000-0000-0000CC010000}"/>
    <hyperlink ref="U271" r:id="rId462" xr:uid="{00000000-0004-0000-0000-0000CD010000}"/>
    <hyperlink ref="D272" r:id="rId463" xr:uid="{00000000-0004-0000-0000-0000CE010000}"/>
    <hyperlink ref="U272" r:id="rId464" xr:uid="{00000000-0004-0000-0000-0000CF010000}"/>
    <hyperlink ref="U273" r:id="rId465" xr:uid="{00000000-0004-0000-0000-0000D0010000}"/>
    <hyperlink ref="U274" r:id="rId466" xr:uid="{00000000-0004-0000-0000-0000D1010000}"/>
    <hyperlink ref="U275" r:id="rId467" xr:uid="{00000000-0004-0000-0000-0000D2010000}"/>
    <hyperlink ref="D276" r:id="rId468" xr:uid="{00000000-0004-0000-0000-0000D3010000}"/>
    <hyperlink ref="U276" r:id="rId469" xr:uid="{00000000-0004-0000-0000-0000D4010000}"/>
    <hyperlink ref="U277" r:id="rId470" xr:uid="{00000000-0004-0000-0000-0000D5010000}"/>
    <hyperlink ref="D278" r:id="rId471" xr:uid="{00000000-0004-0000-0000-0000D6010000}"/>
    <hyperlink ref="U278" r:id="rId472" xr:uid="{00000000-0004-0000-0000-0000D7010000}"/>
    <hyperlink ref="D279" r:id="rId473" xr:uid="{00000000-0004-0000-0000-0000D8010000}"/>
    <hyperlink ref="U279" r:id="rId474" xr:uid="{00000000-0004-0000-0000-0000D9010000}"/>
    <hyperlink ref="U280" r:id="rId475" xr:uid="{00000000-0004-0000-0000-0000DA010000}"/>
    <hyperlink ref="U281" r:id="rId476" xr:uid="{00000000-0004-0000-0000-0000DB010000}"/>
    <hyperlink ref="D282" r:id="rId477" xr:uid="{00000000-0004-0000-0000-0000DC010000}"/>
    <hyperlink ref="U282" r:id="rId478" xr:uid="{00000000-0004-0000-0000-0000DD010000}"/>
    <hyperlink ref="D283" r:id="rId479" xr:uid="{00000000-0004-0000-0000-0000DE010000}"/>
    <hyperlink ref="U283" r:id="rId480" xr:uid="{00000000-0004-0000-0000-0000DF010000}"/>
    <hyperlink ref="U284" r:id="rId481" xr:uid="{00000000-0004-0000-0000-0000E0010000}"/>
    <hyperlink ref="D285" r:id="rId482" xr:uid="{00000000-0004-0000-0000-0000E1010000}"/>
    <hyperlink ref="U285" r:id="rId483" xr:uid="{00000000-0004-0000-0000-0000E2010000}"/>
    <hyperlink ref="U286" r:id="rId484" xr:uid="{00000000-0004-0000-0000-0000E3010000}"/>
    <hyperlink ref="U287" r:id="rId485" xr:uid="{00000000-0004-0000-0000-0000E4010000}"/>
    <hyperlink ref="U288" r:id="rId486" xr:uid="{00000000-0004-0000-0000-0000E5010000}"/>
    <hyperlink ref="D289" r:id="rId487" xr:uid="{00000000-0004-0000-0000-0000E6010000}"/>
    <hyperlink ref="U289" r:id="rId488" xr:uid="{00000000-0004-0000-0000-0000E7010000}"/>
    <hyperlink ref="D290" r:id="rId489" xr:uid="{00000000-0004-0000-0000-0000E8010000}"/>
    <hyperlink ref="U290" r:id="rId490" xr:uid="{00000000-0004-0000-0000-0000E9010000}"/>
    <hyperlink ref="U291" r:id="rId491" xr:uid="{00000000-0004-0000-0000-0000EA010000}"/>
    <hyperlink ref="D292" r:id="rId492" xr:uid="{00000000-0004-0000-0000-0000EB010000}"/>
    <hyperlink ref="U292" r:id="rId493" xr:uid="{00000000-0004-0000-0000-0000EC010000}"/>
    <hyperlink ref="U293" r:id="rId494" xr:uid="{00000000-0004-0000-0000-0000ED010000}"/>
    <hyperlink ref="U294" r:id="rId495" xr:uid="{00000000-0004-0000-0000-0000EE010000}"/>
    <hyperlink ref="D295" r:id="rId496" xr:uid="{00000000-0004-0000-0000-0000EF010000}"/>
    <hyperlink ref="U295" r:id="rId497" xr:uid="{00000000-0004-0000-0000-0000F0010000}"/>
    <hyperlink ref="D296" r:id="rId498" xr:uid="{00000000-0004-0000-0000-0000F1010000}"/>
    <hyperlink ref="U296" r:id="rId499" xr:uid="{00000000-0004-0000-0000-0000F2010000}"/>
    <hyperlink ref="U297" r:id="rId500" xr:uid="{00000000-0004-0000-0000-0000F3010000}"/>
    <hyperlink ref="U298" r:id="rId501" xr:uid="{00000000-0004-0000-0000-0000F4010000}"/>
    <hyperlink ref="U299" r:id="rId502" xr:uid="{00000000-0004-0000-0000-0000F5010000}"/>
    <hyperlink ref="U300" r:id="rId503" xr:uid="{00000000-0004-0000-0000-0000F6010000}"/>
    <hyperlink ref="U301" r:id="rId504" xr:uid="{00000000-0004-0000-0000-0000F7010000}"/>
    <hyperlink ref="U302" r:id="rId505" xr:uid="{00000000-0004-0000-0000-0000F8010000}"/>
    <hyperlink ref="U303" r:id="rId506" xr:uid="{00000000-0004-0000-0000-0000F9010000}"/>
    <hyperlink ref="U304" r:id="rId507" xr:uid="{00000000-0004-0000-0000-0000FA010000}"/>
    <hyperlink ref="U305" r:id="rId508" xr:uid="{00000000-0004-0000-0000-0000FB010000}"/>
    <hyperlink ref="D306" r:id="rId509" xr:uid="{00000000-0004-0000-0000-0000FC010000}"/>
    <hyperlink ref="U306" r:id="rId510" xr:uid="{00000000-0004-0000-0000-0000FD010000}"/>
    <hyperlink ref="U307" r:id="rId511" xr:uid="{00000000-0004-0000-0000-0000FE010000}"/>
    <hyperlink ref="D308" r:id="rId512" xr:uid="{00000000-0004-0000-0000-0000FF010000}"/>
    <hyperlink ref="U308" r:id="rId513" xr:uid="{00000000-0004-0000-0000-000000020000}"/>
    <hyperlink ref="U309" r:id="rId514" xr:uid="{00000000-0004-0000-0000-000001020000}"/>
    <hyperlink ref="U310" r:id="rId515" xr:uid="{00000000-0004-0000-0000-000002020000}"/>
    <hyperlink ref="U311" r:id="rId516" xr:uid="{00000000-0004-0000-0000-000003020000}"/>
    <hyperlink ref="U312" r:id="rId517" xr:uid="{00000000-0004-0000-0000-000004020000}"/>
    <hyperlink ref="U313" r:id="rId518" xr:uid="{00000000-0004-0000-0000-000005020000}"/>
    <hyperlink ref="U314" r:id="rId519" xr:uid="{00000000-0004-0000-0000-000006020000}"/>
    <hyperlink ref="U315" r:id="rId520" xr:uid="{00000000-0004-0000-0000-000007020000}"/>
    <hyperlink ref="U316" r:id="rId521" xr:uid="{00000000-0004-0000-0000-000008020000}"/>
    <hyperlink ref="D317" r:id="rId522" xr:uid="{00000000-0004-0000-0000-000009020000}"/>
    <hyperlink ref="U317" r:id="rId523" xr:uid="{00000000-0004-0000-0000-00000A020000}"/>
    <hyperlink ref="U318" r:id="rId524" xr:uid="{00000000-0004-0000-0000-00000B020000}"/>
    <hyperlink ref="D319" r:id="rId525" xr:uid="{00000000-0004-0000-0000-00000C020000}"/>
    <hyperlink ref="U319" r:id="rId526" xr:uid="{00000000-0004-0000-0000-00000D020000}"/>
    <hyperlink ref="D320" r:id="rId527" xr:uid="{00000000-0004-0000-0000-00000E020000}"/>
    <hyperlink ref="U320" r:id="rId528" xr:uid="{00000000-0004-0000-0000-00000F020000}"/>
    <hyperlink ref="D321" r:id="rId529" xr:uid="{00000000-0004-0000-0000-000010020000}"/>
    <hyperlink ref="U321" r:id="rId530" xr:uid="{00000000-0004-0000-0000-000011020000}"/>
    <hyperlink ref="U322" r:id="rId531" xr:uid="{00000000-0004-0000-0000-000012020000}"/>
    <hyperlink ref="U323" r:id="rId532" xr:uid="{00000000-0004-0000-0000-000013020000}"/>
    <hyperlink ref="U324" r:id="rId533" xr:uid="{00000000-0004-0000-0000-000014020000}"/>
    <hyperlink ref="U325" r:id="rId534" xr:uid="{00000000-0004-0000-0000-000015020000}"/>
    <hyperlink ref="U326" r:id="rId535" xr:uid="{00000000-0004-0000-0000-000016020000}"/>
    <hyperlink ref="D327" r:id="rId536" xr:uid="{00000000-0004-0000-0000-000017020000}"/>
    <hyperlink ref="U327" r:id="rId537" xr:uid="{00000000-0004-0000-0000-000018020000}"/>
    <hyperlink ref="U328" r:id="rId538" xr:uid="{00000000-0004-0000-0000-000019020000}"/>
    <hyperlink ref="U329" r:id="rId539" xr:uid="{00000000-0004-0000-0000-00001A020000}"/>
    <hyperlink ref="D330" r:id="rId540" xr:uid="{00000000-0004-0000-0000-00001B020000}"/>
    <hyperlink ref="U330" r:id="rId541" xr:uid="{00000000-0004-0000-0000-00001C020000}"/>
    <hyperlink ref="U331" r:id="rId542" xr:uid="{00000000-0004-0000-0000-00001D020000}"/>
    <hyperlink ref="D332" r:id="rId543" xr:uid="{00000000-0004-0000-0000-00001E020000}"/>
    <hyperlink ref="U332" r:id="rId544" xr:uid="{00000000-0004-0000-0000-00001F020000}"/>
    <hyperlink ref="U333" r:id="rId545" xr:uid="{00000000-0004-0000-0000-000020020000}"/>
    <hyperlink ref="D334" r:id="rId546" xr:uid="{00000000-0004-0000-0000-000021020000}"/>
    <hyperlink ref="U334" r:id="rId547" xr:uid="{00000000-0004-0000-0000-000022020000}"/>
    <hyperlink ref="U335" r:id="rId548" xr:uid="{00000000-0004-0000-0000-000023020000}"/>
    <hyperlink ref="U336" r:id="rId549" xr:uid="{00000000-0004-0000-0000-000024020000}"/>
    <hyperlink ref="U337" r:id="rId550" xr:uid="{00000000-0004-0000-0000-000025020000}"/>
    <hyperlink ref="D338" r:id="rId551" xr:uid="{00000000-0004-0000-0000-000026020000}"/>
    <hyperlink ref="U338" r:id="rId552" xr:uid="{00000000-0004-0000-0000-000027020000}"/>
    <hyperlink ref="U339" r:id="rId553" xr:uid="{00000000-0004-0000-0000-000028020000}"/>
    <hyperlink ref="U340" r:id="rId554" xr:uid="{00000000-0004-0000-0000-000029020000}"/>
    <hyperlink ref="U341" r:id="rId555" xr:uid="{00000000-0004-0000-0000-00002A020000}"/>
    <hyperlink ref="D342" r:id="rId556" xr:uid="{00000000-0004-0000-0000-00002B020000}"/>
    <hyperlink ref="U342" r:id="rId557" xr:uid="{00000000-0004-0000-0000-00002C020000}"/>
    <hyperlink ref="U343" r:id="rId558" xr:uid="{00000000-0004-0000-0000-00002D020000}"/>
    <hyperlink ref="U344" r:id="rId559" xr:uid="{00000000-0004-0000-0000-00002E020000}"/>
    <hyperlink ref="U345" r:id="rId560" xr:uid="{00000000-0004-0000-0000-00002F020000}"/>
    <hyperlink ref="D346" r:id="rId561" xr:uid="{00000000-0004-0000-0000-000030020000}"/>
    <hyperlink ref="U346" r:id="rId562" xr:uid="{00000000-0004-0000-0000-000031020000}"/>
    <hyperlink ref="U347" r:id="rId563" xr:uid="{00000000-0004-0000-0000-000032020000}"/>
    <hyperlink ref="U348" r:id="rId564" xr:uid="{00000000-0004-0000-0000-000033020000}"/>
    <hyperlink ref="U349" r:id="rId565" xr:uid="{00000000-0004-0000-0000-000034020000}"/>
    <hyperlink ref="U350" r:id="rId566" xr:uid="{00000000-0004-0000-0000-000035020000}"/>
    <hyperlink ref="U351" r:id="rId567" xr:uid="{00000000-0004-0000-0000-000036020000}"/>
    <hyperlink ref="U352" r:id="rId568" xr:uid="{00000000-0004-0000-0000-000037020000}"/>
    <hyperlink ref="U353" r:id="rId569" xr:uid="{00000000-0004-0000-0000-000038020000}"/>
    <hyperlink ref="U354" r:id="rId570" xr:uid="{00000000-0004-0000-0000-000039020000}"/>
    <hyperlink ref="U355" r:id="rId571" xr:uid="{00000000-0004-0000-0000-00003A020000}"/>
    <hyperlink ref="D356" r:id="rId572" xr:uid="{00000000-0004-0000-0000-00003B020000}"/>
    <hyperlink ref="U356" r:id="rId573" xr:uid="{00000000-0004-0000-0000-00003C020000}"/>
    <hyperlink ref="D357" r:id="rId574" xr:uid="{00000000-0004-0000-0000-00003D020000}"/>
    <hyperlink ref="U357" r:id="rId575" xr:uid="{00000000-0004-0000-0000-00003E020000}"/>
    <hyperlink ref="U358" r:id="rId576" xr:uid="{00000000-0004-0000-0000-00003F020000}"/>
    <hyperlink ref="U359" r:id="rId577" xr:uid="{00000000-0004-0000-0000-000040020000}"/>
    <hyperlink ref="U360" r:id="rId578" xr:uid="{00000000-0004-0000-0000-000041020000}"/>
    <hyperlink ref="D361" r:id="rId579" xr:uid="{00000000-0004-0000-0000-000042020000}"/>
    <hyperlink ref="U361" r:id="rId580" xr:uid="{00000000-0004-0000-0000-000043020000}"/>
    <hyperlink ref="U362" r:id="rId581" xr:uid="{00000000-0004-0000-0000-000044020000}"/>
    <hyperlink ref="D363" r:id="rId582" xr:uid="{00000000-0004-0000-0000-000045020000}"/>
    <hyperlink ref="U363" r:id="rId583" xr:uid="{00000000-0004-0000-0000-000046020000}"/>
    <hyperlink ref="U364" r:id="rId584" xr:uid="{00000000-0004-0000-0000-000047020000}"/>
    <hyperlink ref="D365" r:id="rId585" xr:uid="{00000000-0004-0000-0000-000048020000}"/>
    <hyperlink ref="U365" r:id="rId586" xr:uid="{00000000-0004-0000-0000-000049020000}"/>
    <hyperlink ref="U366" r:id="rId587" xr:uid="{00000000-0004-0000-0000-00004A020000}"/>
    <hyperlink ref="U367" r:id="rId588" xr:uid="{00000000-0004-0000-0000-00004B020000}"/>
    <hyperlink ref="U368" r:id="rId589" xr:uid="{00000000-0004-0000-0000-00004C020000}"/>
    <hyperlink ref="U369" r:id="rId590" xr:uid="{00000000-0004-0000-0000-00004D020000}"/>
    <hyperlink ref="D370" r:id="rId591" xr:uid="{00000000-0004-0000-0000-00004E020000}"/>
    <hyperlink ref="U370" r:id="rId592" xr:uid="{00000000-0004-0000-0000-00004F020000}"/>
    <hyperlink ref="U371" r:id="rId593" xr:uid="{00000000-0004-0000-0000-000050020000}"/>
    <hyperlink ref="U372" r:id="rId594" xr:uid="{00000000-0004-0000-0000-000051020000}"/>
    <hyperlink ref="U373" r:id="rId595" xr:uid="{00000000-0004-0000-0000-000052020000}"/>
    <hyperlink ref="D374" r:id="rId596" xr:uid="{00000000-0004-0000-0000-000053020000}"/>
    <hyperlink ref="U374" r:id="rId597" xr:uid="{00000000-0004-0000-0000-000054020000}"/>
    <hyperlink ref="D375" r:id="rId598" xr:uid="{00000000-0004-0000-0000-000055020000}"/>
    <hyperlink ref="U375" r:id="rId599" xr:uid="{00000000-0004-0000-0000-000056020000}"/>
    <hyperlink ref="U376" r:id="rId600" xr:uid="{00000000-0004-0000-0000-000057020000}"/>
    <hyperlink ref="U377" r:id="rId601" xr:uid="{00000000-0004-0000-0000-000058020000}"/>
    <hyperlink ref="U378" r:id="rId602" xr:uid="{00000000-0004-0000-0000-000059020000}"/>
    <hyperlink ref="U379" r:id="rId603" xr:uid="{00000000-0004-0000-0000-00005A020000}"/>
    <hyperlink ref="D380" r:id="rId604" xr:uid="{00000000-0004-0000-0000-00005B020000}"/>
    <hyperlink ref="U380" r:id="rId605" xr:uid="{00000000-0004-0000-0000-00005C020000}"/>
    <hyperlink ref="D381" r:id="rId606" xr:uid="{00000000-0004-0000-0000-00005D020000}"/>
    <hyperlink ref="U381" r:id="rId607" xr:uid="{00000000-0004-0000-0000-00005E020000}"/>
    <hyperlink ref="D382" r:id="rId608" xr:uid="{00000000-0004-0000-0000-00005F020000}"/>
    <hyperlink ref="U382" r:id="rId609" xr:uid="{00000000-0004-0000-0000-000060020000}"/>
    <hyperlink ref="D383" r:id="rId610" xr:uid="{00000000-0004-0000-0000-000061020000}"/>
    <hyperlink ref="U383" r:id="rId611" xr:uid="{00000000-0004-0000-0000-000062020000}"/>
    <hyperlink ref="D384" r:id="rId612" xr:uid="{00000000-0004-0000-0000-000063020000}"/>
    <hyperlink ref="U384" r:id="rId613" xr:uid="{00000000-0004-0000-0000-000064020000}"/>
    <hyperlink ref="D385" r:id="rId614" xr:uid="{00000000-0004-0000-0000-000065020000}"/>
    <hyperlink ref="U385" r:id="rId615" xr:uid="{00000000-0004-0000-0000-000066020000}"/>
    <hyperlink ref="D386" r:id="rId616" xr:uid="{00000000-0004-0000-0000-000067020000}"/>
    <hyperlink ref="U386" r:id="rId617" xr:uid="{00000000-0004-0000-0000-000068020000}"/>
    <hyperlink ref="U387" r:id="rId618" xr:uid="{00000000-0004-0000-0000-000069020000}"/>
    <hyperlink ref="U388" r:id="rId619" xr:uid="{00000000-0004-0000-0000-00006A020000}"/>
    <hyperlink ref="U389" r:id="rId620" xr:uid="{00000000-0004-0000-0000-00006B020000}"/>
    <hyperlink ref="U390" r:id="rId621" xr:uid="{00000000-0004-0000-0000-00006C020000}"/>
    <hyperlink ref="U391" r:id="rId622" xr:uid="{00000000-0004-0000-0000-00006D020000}"/>
    <hyperlink ref="U392" r:id="rId623" xr:uid="{00000000-0004-0000-0000-00006E020000}"/>
    <hyperlink ref="U393" r:id="rId624" xr:uid="{00000000-0004-0000-0000-00006F020000}"/>
    <hyperlink ref="U394" r:id="rId625" xr:uid="{00000000-0004-0000-0000-000070020000}"/>
    <hyperlink ref="U395" r:id="rId626" xr:uid="{00000000-0004-0000-0000-000071020000}"/>
    <hyperlink ref="D396" r:id="rId627" xr:uid="{00000000-0004-0000-0000-000072020000}"/>
    <hyperlink ref="U396" r:id="rId628" xr:uid="{00000000-0004-0000-0000-000073020000}"/>
    <hyperlink ref="D397" r:id="rId629" xr:uid="{00000000-0004-0000-0000-000074020000}"/>
    <hyperlink ref="U397" r:id="rId630" xr:uid="{00000000-0004-0000-0000-000075020000}"/>
    <hyperlink ref="U398" r:id="rId631" xr:uid="{00000000-0004-0000-0000-000076020000}"/>
    <hyperlink ref="U399" r:id="rId632" xr:uid="{00000000-0004-0000-0000-000077020000}"/>
    <hyperlink ref="D400" r:id="rId633" xr:uid="{00000000-0004-0000-0000-000078020000}"/>
    <hyperlink ref="U400" r:id="rId634" xr:uid="{00000000-0004-0000-0000-000079020000}"/>
    <hyperlink ref="D401" r:id="rId635" xr:uid="{00000000-0004-0000-0000-00007A020000}"/>
    <hyperlink ref="U401" r:id="rId636" xr:uid="{00000000-0004-0000-0000-00007B020000}"/>
    <hyperlink ref="U402" r:id="rId637" xr:uid="{00000000-0004-0000-0000-00007C020000}"/>
    <hyperlink ref="D403" r:id="rId638" xr:uid="{00000000-0004-0000-0000-00007D020000}"/>
    <hyperlink ref="U403" r:id="rId639" xr:uid="{00000000-0004-0000-0000-00007E020000}"/>
    <hyperlink ref="D404" r:id="rId640" xr:uid="{00000000-0004-0000-0000-00007F020000}"/>
    <hyperlink ref="U404" r:id="rId641" xr:uid="{00000000-0004-0000-0000-000080020000}"/>
    <hyperlink ref="U405" r:id="rId642" xr:uid="{00000000-0004-0000-0000-000081020000}"/>
    <hyperlink ref="D406" r:id="rId643" xr:uid="{00000000-0004-0000-0000-000082020000}"/>
    <hyperlink ref="U406" r:id="rId644" xr:uid="{00000000-0004-0000-0000-000083020000}"/>
    <hyperlink ref="U407" r:id="rId645" xr:uid="{00000000-0004-0000-0000-000084020000}"/>
    <hyperlink ref="D408" r:id="rId646" xr:uid="{00000000-0004-0000-0000-000085020000}"/>
    <hyperlink ref="U408" r:id="rId647" xr:uid="{00000000-0004-0000-0000-000086020000}"/>
    <hyperlink ref="U409" r:id="rId648" xr:uid="{00000000-0004-0000-0000-000087020000}"/>
    <hyperlink ref="U410" r:id="rId649" xr:uid="{00000000-0004-0000-0000-000088020000}"/>
    <hyperlink ref="D411" r:id="rId650" xr:uid="{00000000-0004-0000-0000-000089020000}"/>
    <hyperlink ref="U411" r:id="rId651" xr:uid="{00000000-0004-0000-0000-00008A020000}"/>
    <hyperlink ref="U412" r:id="rId652" xr:uid="{00000000-0004-0000-0000-00008B020000}"/>
    <hyperlink ref="D413" r:id="rId653" xr:uid="{00000000-0004-0000-0000-00008C020000}"/>
    <hyperlink ref="U413" r:id="rId654" xr:uid="{00000000-0004-0000-0000-00008D020000}"/>
    <hyperlink ref="U414" r:id="rId655" xr:uid="{00000000-0004-0000-0000-00008E020000}"/>
    <hyperlink ref="U415" r:id="rId656" xr:uid="{00000000-0004-0000-0000-00008F020000}"/>
    <hyperlink ref="U416" r:id="rId657" xr:uid="{00000000-0004-0000-0000-000090020000}"/>
    <hyperlink ref="U417" r:id="rId658" xr:uid="{00000000-0004-0000-0000-000091020000}"/>
    <hyperlink ref="U418" r:id="rId659" xr:uid="{00000000-0004-0000-0000-000092020000}"/>
    <hyperlink ref="D419" r:id="rId660" xr:uid="{00000000-0004-0000-0000-000093020000}"/>
    <hyperlink ref="U419" r:id="rId661" xr:uid="{00000000-0004-0000-0000-000094020000}"/>
    <hyperlink ref="U420" r:id="rId662" xr:uid="{00000000-0004-0000-0000-000095020000}"/>
    <hyperlink ref="D421" r:id="rId663" xr:uid="{00000000-0004-0000-0000-000096020000}"/>
    <hyperlink ref="U421" r:id="rId664" xr:uid="{00000000-0004-0000-0000-000097020000}"/>
    <hyperlink ref="U422" r:id="rId665" xr:uid="{00000000-0004-0000-0000-000098020000}"/>
    <hyperlink ref="D423" r:id="rId666" xr:uid="{00000000-0004-0000-0000-000099020000}"/>
    <hyperlink ref="U423" r:id="rId667" xr:uid="{00000000-0004-0000-0000-00009A020000}"/>
    <hyperlink ref="U424" r:id="rId668" xr:uid="{00000000-0004-0000-0000-00009B020000}"/>
    <hyperlink ref="D425" r:id="rId669" xr:uid="{00000000-0004-0000-0000-00009C020000}"/>
    <hyperlink ref="U425" r:id="rId670" xr:uid="{00000000-0004-0000-0000-00009D020000}"/>
    <hyperlink ref="U426" r:id="rId671" xr:uid="{00000000-0004-0000-0000-00009E020000}"/>
    <hyperlink ref="U427" r:id="rId672" xr:uid="{00000000-0004-0000-0000-00009F020000}"/>
    <hyperlink ref="D428" r:id="rId673" xr:uid="{00000000-0004-0000-0000-0000A0020000}"/>
    <hyperlink ref="U428" r:id="rId674" xr:uid="{00000000-0004-0000-0000-0000A1020000}"/>
    <hyperlink ref="D429" r:id="rId675" xr:uid="{00000000-0004-0000-0000-0000A2020000}"/>
    <hyperlink ref="U429" r:id="rId676" xr:uid="{00000000-0004-0000-0000-0000A3020000}"/>
    <hyperlink ref="D430" r:id="rId677" xr:uid="{00000000-0004-0000-0000-0000A4020000}"/>
    <hyperlink ref="U430" r:id="rId678" xr:uid="{00000000-0004-0000-0000-0000A5020000}"/>
    <hyperlink ref="U431" r:id="rId679" xr:uid="{00000000-0004-0000-0000-0000A6020000}"/>
    <hyperlink ref="U432" r:id="rId680" xr:uid="{00000000-0004-0000-0000-0000A7020000}"/>
    <hyperlink ref="D433" r:id="rId681" xr:uid="{00000000-0004-0000-0000-0000A8020000}"/>
    <hyperlink ref="U433" r:id="rId682" xr:uid="{00000000-0004-0000-0000-0000A9020000}"/>
    <hyperlink ref="D434" r:id="rId683" xr:uid="{00000000-0004-0000-0000-0000AA020000}"/>
    <hyperlink ref="U434" r:id="rId684" xr:uid="{00000000-0004-0000-0000-0000AB020000}"/>
    <hyperlink ref="D435" r:id="rId685" xr:uid="{00000000-0004-0000-0000-0000AC020000}"/>
    <hyperlink ref="U435" r:id="rId686" xr:uid="{00000000-0004-0000-0000-0000AD020000}"/>
    <hyperlink ref="D436" r:id="rId687" xr:uid="{00000000-0004-0000-0000-0000AE020000}"/>
    <hyperlink ref="U436" r:id="rId688" xr:uid="{00000000-0004-0000-0000-0000AF020000}"/>
    <hyperlink ref="D437" r:id="rId689" xr:uid="{00000000-0004-0000-0000-0000B0020000}"/>
    <hyperlink ref="U437" r:id="rId690" xr:uid="{00000000-0004-0000-0000-0000B1020000}"/>
    <hyperlink ref="D438" r:id="rId691" xr:uid="{00000000-0004-0000-0000-0000B2020000}"/>
    <hyperlink ref="U438" r:id="rId692" xr:uid="{00000000-0004-0000-0000-0000B3020000}"/>
    <hyperlink ref="D439" r:id="rId693" xr:uid="{00000000-0004-0000-0000-0000B4020000}"/>
    <hyperlink ref="U439" r:id="rId694" xr:uid="{00000000-0004-0000-0000-0000B5020000}"/>
    <hyperlink ref="U440" r:id="rId695" xr:uid="{00000000-0004-0000-0000-0000B6020000}"/>
    <hyperlink ref="U441" r:id="rId696" xr:uid="{00000000-0004-0000-0000-0000B7020000}"/>
    <hyperlink ref="U442" r:id="rId697" xr:uid="{00000000-0004-0000-0000-0000B8020000}"/>
    <hyperlink ref="D443" r:id="rId698" xr:uid="{00000000-0004-0000-0000-0000B9020000}"/>
    <hyperlink ref="U443" r:id="rId699" xr:uid="{00000000-0004-0000-0000-0000BA020000}"/>
    <hyperlink ref="U444" r:id="rId700" xr:uid="{00000000-0004-0000-0000-0000BB020000}"/>
    <hyperlink ref="D445" r:id="rId701" xr:uid="{00000000-0004-0000-0000-0000BC020000}"/>
    <hyperlink ref="U445" r:id="rId702" xr:uid="{00000000-0004-0000-0000-0000BD020000}"/>
    <hyperlink ref="U446" r:id="rId703" xr:uid="{00000000-0004-0000-0000-0000BE020000}"/>
    <hyperlink ref="D447" r:id="rId704" xr:uid="{00000000-0004-0000-0000-0000BF020000}"/>
    <hyperlink ref="U447" r:id="rId705" xr:uid="{00000000-0004-0000-0000-0000C0020000}"/>
    <hyperlink ref="D448" r:id="rId706" xr:uid="{00000000-0004-0000-0000-0000C1020000}"/>
    <hyperlink ref="U448" r:id="rId707" xr:uid="{00000000-0004-0000-0000-0000C2020000}"/>
    <hyperlink ref="U449" r:id="rId708" xr:uid="{00000000-0004-0000-0000-0000C3020000}"/>
    <hyperlink ref="U450" r:id="rId709" xr:uid="{00000000-0004-0000-0000-0000C4020000}"/>
    <hyperlink ref="D451" r:id="rId710" xr:uid="{00000000-0004-0000-0000-0000C5020000}"/>
    <hyperlink ref="U451" r:id="rId711" xr:uid="{00000000-0004-0000-0000-0000C6020000}"/>
    <hyperlink ref="U452" r:id="rId712" xr:uid="{00000000-0004-0000-0000-0000C7020000}"/>
    <hyperlink ref="U453" r:id="rId713" xr:uid="{00000000-0004-0000-0000-0000C8020000}"/>
    <hyperlink ref="U454" r:id="rId714" xr:uid="{00000000-0004-0000-0000-0000C9020000}"/>
    <hyperlink ref="U455" r:id="rId715" xr:uid="{00000000-0004-0000-0000-0000CA020000}"/>
    <hyperlink ref="U456" r:id="rId716" xr:uid="{00000000-0004-0000-0000-0000CB020000}"/>
    <hyperlink ref="U457" r:id="rId717" xr:uid="{00000000-0004-0000-0000-0000CC020000}"/>
    <hyperlink ref="U458" r:id="rId718" xr:uid="{00000000-0004-0000-0000-0000CD020000}"/>
    <hyperlink ref="U459" r:id="rId719" xr:uid="{00000000-0004-0000-0000-0000CE020000}"/>
    <hyperlink ref="U460" r:id="rId720" xr:uid="{00000000-0004-0000-0000-0000CF020000}"/>
    <hyperlink ref="D461" r:id="rId721" xr:uid="{00000000-0004-0000-0000-0000D0020000}"/>
    <hyperlink ref="U461" r:id="rId722" xr:uid="{00000000-0004-0000-0000-0000D1020000}"/>
    <hyperlink ref="D462" r:id="rId723" xr:uid="{00000000-0004-0000-0000-0000D2020000}"/>
    <hyperlink ref="U462" r:id="rId724" xr:uid="{00000000-0004-0000-0000-0000D3020000}"/>
    <hyperlink ref="D463" r:id="rId725" xr:uid="{00000000-0004-0000-0000-0000D4020000}"/>
    <hyperlink ref="U463" r:id="rId726" xr:uid="{00000000-0004-0000-0000-0000D5020000}"/>
    <hyperlink ref="U464" r:id="rId727" xr:uid="{00000000-0004-0000-0000-0000D6020000}"/>
    <hyperlink ref="U465" r:id="rId728" xr:uid="{00000000-0004-0000-0000-0000D7020000}"/>
    <hyperlink ref="D466" r:id="rId729" xr:uid="{00000000-0004-0000-0000-0000D8020000}"/>
    <hyperlink ref="U466" r:id="rId730" xr:uid="{00000000-0004-0000-0000-0000D9020000}"/>
    <hyperlink ref="U467" r:id="rId731" xr:uid="{00000000-0004-0000-0000-0000DA020000}"/>
    <hyperlink ref="U468" r:id="rId732" xr:uid="{00000000-0004-0000-0000-0000DB020000}"/>
    <hyperlink ref="D469" r:id="rId733" xr:uid="{00000000-0004-0000-0000-0000DC020000}"/>
    <hyperlink ref="U469" r:id="rId734" xr:uid="{00000000-0004-0000-0000-0000DD020000}"/>
    <hyperlink ref="D470" r:id="rId735" xr:uid="{00000000-0004-0000-0000-0000DE020000}"/>
    <hyperlink ref="U470" r:id="rId736" xr:uid="{00000000-0004-0000-0000-0000DF020000}"/>
    <hyperlink ref="U471" r:id="rId737" xr:uid="{00000000-0004-0000-0000-0000E0020000}"/>
    <hyperlink ref="D472" r:id="rId738" xr:uid="{00000000-0004-0000-0000-0000E1020000}"/>
    <hyperlink ref="U472" r:id="rId739" xr:uid="{00000000-0004-0000-0000-0000E2020000}"/>
    <hyperlink ref="D473" r:id="rId740" xr:uid="{00000000-0004-0000-0000-0000E3020000}"/>
    <hyperlink ref="U473" r:id="rId741" xr:uid="{00000000-0004-0000-0000-0000E4020000}"/>
    <hyperlink ref="U474" r:id="rId742" xr:uid="{00000000-0004-0000-0000-0000E5020000}"/>
    <hyperlink ref="D475" r:id="rId743" xr:uid="{00000000-0004-0000-0000-0000E6020000}"/>
    <hyperlink ref="U475" r:id="rId744" xr:uid="{00000000-0004-0000-0000-0000E7020000}"/>
    <hyperlink ref="U476" r:id="rId745" xr:uid="{00000000-0004-0000-0000-0000E8020000}"/>
    <hyperlink ref="U477" r:id="rId746" xr:uid="{00000000-0004-0000-0000-0000E9020000}"/>
    <hyperlink ref="D478" r:id="rId747" xr:uid="{00000000-0004-0000-0000-0000EA020000}"/>
    <hyperlink ref="U478" r:id="rId748" xr:uid="{00000000-0004-0000-0000-0000EB020000}"/>
    <hyperlink ref="U479" r:id="rId749" xr:uid="{00000000-0004-0000-0000-0000EC020000}"/>
    <hyperlink ref="U480" r:id="rId750" xr:uid="{00000000-0004-0000-0000-0000ED020000}"/>
    <hyperlink ref="D481" r:id="rId751" xr:uid="{00000000-0004-0000-0000-0000EE020000}"/>
    <hyperlink ref="U481" r:id="rId752" xr:uid="{00000000-0004-0000-0000-0000EF020000}"/>
    <hyperlink ref="U482" r:id="rId753" xr:uid="{00000000-0004-0000-0000-0000F0020000}"/>
    <hyperlink ref="U483" r:id="rId754" xr:uid="{00000000-0004-0000-0000-0000F1020000}"/>
    <hyperlink ref="U484" r:id="rId755" xr:uid="{00000000-0004-0000-0000-0000F2020000}"/>
    <hyperlink ref="D485" r:id="rId756" xr:uid="{00000000-0004-0000-0000-0000F3020000}"/>
    <hyperlink ref="U485" r:id="rId757" xr:uid="{00000000-0004-0000-0000-0000F4020000}"/>
    <hyperlink ref="U486" r:id="rId758" xr:uid="{00000000-0004-0000-0000-0000F5020000}"/>
    <hyperlink ref="U487" r:id="rId759" xr:uid="{00000000-0004-0000-0000-0000F6020000}"/>
    <hyperlink ref="U488" r:id="rId760" xr:uid="{00000000-0004-0000-0000-0000F7020000}"/>
    <hyperlink ref="U489" r:id="rId761" location="t=02m36s" xr:uid="{00000000-0004-0000-0000-0000F8020000}"/>
    <hyperlink ref="U490" r:id="rId762" xr:uid="{00000000-0004-0000-0000-0000F9020000}"/>
    <hyperlink ref="U491" r:id="rId763" xr:uid="{00000000-0004-0000-0000-0000FA020000}"/>
    <hyperlink ref="U492" r:id="rId764" xr:uid="{00000000-0004-0000-0000-0000FB020000}"/>
    <hyperlink ref="D493" r:id="rId765" xr:uid="{00000000-0004-0000-0000-0000FC020000}"/>
    <hyperlink ref="U493" r:id="rId766" location="t=02m28s" xr:uid="{00000000-0004-0000-0000-0000FD020000}"/>
    <hyperlink ref="U494" r:id="rId767" xr:uid="{00000000-0004-0000-0000-0000FE020000}"/>
    <hyperlink ref="U495" r:id="rId768" xr:uid="{00000000-0004-0000-0000-0000FF020000}"/>
    <hyperlink ref="U496" r:id="rId769" xr:uid="{00000000-0004-0000-0000-000000030000}"/>
    <hyperlink ref="U497" r:id="rId770" location="t=01m50s" xr:uid="{00000000-0004-0000-0000-000001030000}"/>
    <hyperlink ref="U498" r:id="rId771" location="t=00m29s" xr:uid="{00000000-0004-0000-0000-000002030000}"/>
    <hyperlink ref="D499" r:id="rId772" xr:uid="{00000000-0004-0000-0000-000003030000}"/>
    <hyperlink ref="U499" r:id="rId773" location="t=08m51s" xr:uid="{00000000-0004-0000-0000-000004030000}"/>
    <hyperlink ref="D500" r:id="rId774" xr:uid="{00000000-0004-0000-0000-000005030000}"/>
    <hyperlink ref="U500" r:id="rId775" location="t=00m08s" xr:uid="{00000000-0004-0000-0000-000006030000}"/>
    <hyperlink ref="U501" r:id="rId776" xr:uid="{00000000-0004-0000-0000-000007030000}"/>
    <hyperlink ref="D502" r:id="rId777" xr:uid="{00000000-0004-0000-0000-000008030000}"/>
    <hyperlink ref="U502" r:id="rId778" location="t=02m38s" xr:uid="{00000000-0004-0000-0000-000009030000}"/>
    <hyperlink ref="D503" r:id="rId779" xr:uid="{00000000-0004-0000-0000-00000A030000}"/>
    <hyperlink ref="U503" r:id="rId780" location="t=03m24s" xr:uid="{00000000-0004-0000-0000-00000B030000}"/>
    <hyperlink ref="D504" r:id="rId781" xr:uid="{00000000-0004-0000-0000-00000C030000}"/>
    <hyperlink ref="U504" r:id="rId782" location="t=05m34s" xr:uid="{00000000-0004-0000-0000-00000D030000}"/>
    <hyperlink ref="D505" r:id="rId783" xr:uid="{00000000-0004-0000-0000-00000E030000}"/>
    <hyperlink ref="U505" r:id="rId784" xr:uid="{00000000-0004-0000-0000-00000F030000}"/>
    <hyperlink ref="U506" r:id="rId785" xr:uid="{00000000-0004-0000-0000-000010030000}"/>
    <hyperlink ref="U507" r:id="rId786" location="t=00m26s" xr:uid="{00000000-0004-0000-0000-000011030000}"/>
    <hyperlink ref="D508" r:id="rId787" xr:uid="{00000000-0004-0000-0000-000012030000}"/>
    <hyperlink ref="U508" r:id="rId788" location="t=02m12s" xr:uid="{00000000-0004-0000-0000-000013030000}"/>
    <hyperlink ref="D509" r:id="rId789" xr:uid="{00000000-0004-0000-0000-000014030000}"/>
    <hyperlink ref="U509" r:id="rId790" location="t=03m27s" xr:uid="{00000000-0004-0000-0000-000015030000}"/>
    <hyperlink ref="U510" r:id="rId791" xr:uid="{00000000-0004-0000-0000-000016030000}"/>
    <hyperlink ref="D511" r:id="rId792" xr:uid="{00000000-0004-0000-0000-000017030000}"/>
    <hyperlink ref="U511" r:id="rId793" location="t=05m00s" xr:uid="{00000000-0004-0000-0000-000018030000}"/>
    <hyperlink ref="U512" r:id="rId794" xr:uid="{00000000-0004-0000-0000-000019030000}"/>
    <hyperlink ref="U513" r:id="rId795" xr:uid="{00000000-0004-0000-0000-00001A030000}"/>
    <hyperlink ref="D514" r:id="rId796" xr:uid="{00000000-0004-0000-0000-00001B030000}"/>
    <hyperlink ref="U514" r:id="rId797" location="t=00m10s" xr:uid="{00000000-0004-0000-0000-00001C030000}"/>
    <hyperlink ref="D515" r:id="rId798" xr:uid="{00000000-0004-0000-0000-00001D030000}"/>
    <hyperlink ref="U515" r:id="rId799" location="t=08m20s" xr:uid="{00000000-0004-0000-0000-00001E030000}"/>
    <hyperlink ref="D516" r:id="rId800" xr:uid="{00000000-0004-0000-0000-00001F030000}"/>
    <hyperlink ref="U516" r:id="rId801" xr:uid="{00000000-0004-0000-0000-000020030000}"/>
    <hyperlink ref="D517" r:id="rId802" xr:uid="{00000000-0004-0000-0000-000021030000}"/>
    <hyperlink ref="U517" r:id="rId803" location="t=00m45s" xr:uid="{00000000-0004-0000-0000-000022030000}"/>
    <hyperlink ref="U518" r:id="rId804" xr:uid="{00000000-0004-0000-0000-000023030000}"/>
    <hyperlink ref="D519" r:id="rId805" xr:uid="{00000000-0004-0000-0000-000024030000}"/>
    <hyperlink ref="U519" r:id="rId806" location="t=00m12s" xr:uid="{00000000-0004-0000-0000-000025030000}"/>
    <hyperlink ref="U520" r:id="rId807" xr:uid="{00000000-0004-0000-0000-000026030000}"/>
    <hyperlink ref="D521" r:id="rId808" xr:uid="{00000000-0004-0000-0000-000027030000}"/>
    <hyperlink ref="U521" r:id="rId809" location="t=1m45s" xr:uid="{00000000-0004-0000-0000-000028030000}"/>
    <hyperlink ref="U522" r:id="rId810" xr:uid="{00000000-0004-0000-0000-000029030000}"/>
    <hyperlink ref="U523" r:id="rId811" xr:uid="{00000000-0004-0000-0000-00002A030000}"/>
    <hyperlink ref="U524" r:id="rId812" xr:uid="{00000000-0004-0000-0000-00002B030000}"/>
    <hyperlink ref="U525" r:id="rId813" location="t=01m24s" xr:uid="{00000000-0004-0000-0000-00002C030000}"/>
    <hyperlink ref="U526" r:id="rId814" location="t=00m30s" xr:uid="{00000000-0004-0000-0000-00002D030000}"/>
    <hyperlink ref="U527" r:id="rId815" location="t=01m40s" xr:uid="{00000000-0004-0000-0000-00002E030000}"/>
    <hyperlink ref="U528" r:id="rId816" location="t=03m39s" xr:uid="{00000000-0004-0000-0000-00002F030000}"/>
    <hyperlink ref="U529" r:id="rId817" xr:uid="{00000000-0004-0000-0000-000030030000}"/>
    <hyperlink ref="U530" r:id="rId818" xr:uid="{00000000-0004-0000-0000-000031030000}"/>
    <hyperlink ref="U531" r:id="rId819" xr:uid="{00000000-0004-0000-0000-000032030000}"/>
    <hyperlink ref="U532" r:id="rId820" xr:uid="{00000000-0004-0000-0000-000033030000}"/>
    <hyperlink ref="U533" r:id="rId821" xr:uid="{00000000-0004-0000-0000-000034030000}"/>
    <hyperlink ref="U534" r:id="rId822" xr:uid="{00000000-0004-0000-0000-000035030000}"/>
    <hyperlink ref="U535" r:id="rId823" xr:uid="{00000000-0004-0000-0000-000036030000}"/>
    <hyperlink ref="D536" r:id="rId824" xr:uid="{00000000-0004-0000-0000-000037030000}"/>
    <hyperlink ref="U536" r:id="rId825" location="t=01m45s" xr:uid="{00000000-0004-0000-0000-000038030000}"/>
    <hyperlink ref="U537" r:id="rId826" xr:uid="{00000000-0004-0000-0000-000039030000}"/>
    <hyperlink ref="U538" r:id="rId827" location="t=05m47s" xr:uid="{00000000-0004-0000-0000-00003A030000}"/>
    <hyperlink ref="U539" r:id="rId828" location="t=00m12s" xr:uid="{00000000-0004-0000-0000-00003B030000}"/>
    <hyperlink ref="U540" r:id="rId829" xr:uid="{00000000-0004-0000-0000-00003C030000}"/>
    <hyperlink ref="U541" r:id="rId830" xr:uid="{00000000-0004-0000-0000-00003D030000}"/>
    <hyperlink ref="U542" r:id="rId831" xr:uid="{00000000-0004-0000-0000-00003E030000}"/>
    <hyperlink ref="U543" r:id="rId832" xr:uid="{00000000-0004-0000-0000-00003F030000}"/>
    <hyperlink ref="U544" r:id="rId833" location="t=15s" xr:uid="{00000000-0004-0000-0000-000040030000}"/>
    <hyperlink ref="D545" r:id="rId834" xr:uid="{00000000-0004-0000-0000-000041030000}"/>
    <hyperlink ref="U545" r:id="rId835" xr:uid="{00000000-0004-0000-0000-000042030000}"/>
    <hyperlink ref="D546" r:id="rId836" xr:uid="{00000000-0004-0000-0000-000043030000}"/>
    <hyperlink ref="U546" r:id="rId837" location="t=00m43s" xr:uid="{00000000-0004-0000-0000-000044030000}"/>
    <hyperlink ref="U547" r:id="rId838" xr:uid="{00000000-0004-0000-0000-000045030000}"/>
    <hyperlink ref="U548" r:id="rId839" xr:uid="{00000000-0004-0000-0000-000046030000}"/>
    <hyperlink ref="D549" r:id="rId840" xr:uid="{00000000-0004-0000-0000-000047030000}"/>
    <hyperlink ref="U549" r:id="rId841" location="t=03m05s" xr:uid="{00000000-0004-0000-0000-000048030000}"/>
    <hyperlink ref="U550" r:id="rId842" xr:uid="{00000000-0004-0000-0000-000049030000}"/>
    <hyperlink ref="U551" r:id="rId843" xr:uid="{00000000-0004-0000-0000-00004A030000}"/>
    <hyperlink ref="U552" r:id="rId844" xr:uid="{00000000-0004-0000-0000-00004B030000}"/>
    <hyperlink ref="D553" r:id="rId845" xr:uid="{00000000-0004-0000-0000-00004C030000}"/>
    <hyperlink ref="U553" r:id="rId846" xr:uid="{00000000-0004-0000-0000-00004D030000}"/>
    <hyperlink ref="D554" r:id="rId847" xr:uid="{00000000-0004-0000-0000-00004E030000}"/>
    <hyperlink ref="U554" r:id="rId848" location="t=02m13s" xr:uid="{00000000-0004-0000-0000-00004F030000}"/>
    <hyperlink ref="U555" r:id="rId849" xr:uid="{00000000-0004-0000-0000-000050030000}"/>
    <hyperlink ref="U556" r:id="rId850" xr:uid="{00000000-0004-0000-0000-000051030000}"/>
    <hyperlink ref="U557" r:id="rId851" xr:uid="{00000000-0004-0000-0000-000052030000}"/>
    <hyperlink ref="U558" r:id="rId852" xr:uid="{00000000-0004-0000-0000-000053030000}"/>
    <hyperlink ref="D559" r:id="rId853" xr:uid="{00000000-0004-0000-0000-000054030000}"/>
    <hyperlink ref="U559" r:id="rId854" xr:uid="{00000000-0004-0000-0000-000055030000}"/>
    <hyperlink ref="U560" r:id="rId855" xr:uid="{00000000-0004-0000-0000-000056030000}"/>
    <hyperlink ref="U561" r:id="rId856" xr:uid="{00000000-0004-0000-0000-000057030000}"/>
    <hyperlink ref="U562" r:id="rId857" xr:uid="{00000000-0004-0000-0000-000058030000}"/>
    <hyperlink ref="U563" r:id="rId858" xr:uid="{00000000-0004-0000-0000-000059030000}"/>
    <hyperlink ref="U564" r:id="rId859" xr:uid="{00000000-0004-0000-0000-00005A030000}"/>
    <hyperlink ref="U565" r:id="rId860" location="t=03m26s" xr:uid="{00000000-0004-0000-0000-00005B030000}"/>
    <hyperlink ref="U566" r:id="rId861" xr:uid="{00000000-0004-0000-0000-00005C030000}"/>
    <hyperlink ref="U567" r:id="rId862" xr:uid="{00000000-0004-0000-0000-00005D030000}"/>
    <hyperlink ref="U568" r:id="rId863" xr:uid="{00000000-0004-0000-0000-00005E030000}"/>
    <hyperlink ref="U569" r:id="rId864" location="t=06m01s" xr:uid="{00000000-0004-0000-0000-00005F030000}"/>
    <hyperlink ref="U570" r:id="rId865" xr:uid="{00000000-0004-0000-0000-000060030000}"/>
    <hyperlink ref="U571" r:id="rId866" location="t=00m55s" xr:uid="{00000000-0004-0000-0000-000061030000}"/>
    <hyperlink ref="U572" r:id="rId867" location="t=06m59s" xr:uid="{00000000-0004-0000-0000-000062030000}"/>
    <hyperlink ref="U573" r:id="rId868" xr:uid="{00000000-0004-0000-0000-000063030000}"/>
    <hyperlink ref="U574" r:id="rId869" xr:uid="{00000000-0004-0000-0000-000064030000}"/>
    <hyperlink ref="U575" r:id="rId870" location="t=00m50s" xr:uid="{00000000-0004-0000-0000-000065030000}"/>
    <hyperlink ref="U576" r:id="rId871" xr:uid="{00000000-0004-0000-0000-000066030000}"/>
    <hyperlink ref="U577" r:id="rId872" xr:uid="{00000000-0004-0000-0000-000067030000}"/>
    <hyperlink ref="U578" r:id="rId873" xr:uid="{00000000-0004-0000-0000-000068030000}"/>
    <hyperlink ref="U579" r:id="rId874" location="t=01m25s" xr:uid="{00000000-0004-0000-0000-000069030000}"/>
    <hyperlink ref="U580" r:id="rId875" xr:uid="{00000000-0004-0000-0000-00006A030000}"/>
    <hyperlink ref="U581" r:id="rId876" xr:uid="{00000000-0004-0000-0000-00006B030000}"/>
    <hyperlink ref="U582" r:id="rId877" xr:uid="{00000000-0004-0000-0000-00006C030000}"/>
    <hyperlink ref="U583" r:id="rId878" xr:uid="{00000000-0004-0000-0000-00006D030000}"/>
    <hyperlink ref="U584" r:id="rId879" xr:uid="{00000000-0004-0000-0000-00006E030000}"/>
    <hyperlink ref="U585" r:id="rId880" xr:uid="{00000000-0004-0000-0000-00006F030000}"/>
    <hyperlink ref="U586" r:id="rId881" location="t=04m30s" xr:uid="{00000000-0004-0000-0000-000070030000}"/>
    <hyperlink ref="U587" r:id="rId882" xr:uid="{00000000-0004-0000-0000-000071030000}"/>
    <hyperlink ref="U588" r:id="rId883" location="t=04m05s" xr:uid="{00000000-0004-0000-0000-00007203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3B0A0D-12A8-4845-B58A-CF3FE241230A}">
  <dimension ref="A1:E58"/>
  <sheetViews>
    <sheetView tabSelected="1" zoomScale="136" workbookViewId="0">
      <selection activeCell="C8" sqref="C8"/>
    </sheetView>
  </sheetViews>
  <sheetFormatPr baseColWidth="10" defaultRowHeight="13"/>
  <cols>
    <col min="1" max="1" width="11.1640625" bestFit="1" customWidth="1"/>
  </cols>
  <sheetData>
    <row r="1" spans="1:5">
      <c r="A1" s="18" t="s">
        <v>4650</v>
      </c>
      <c r="B1" t="s">
        <v>4651</v>
      </c>
      <c r="C1" t="s">
        <v>4652</v>
      </c>
      <c r="D1" t="s">
        <v>4653</v>
      </c>
      <c r="E1" t="s">
        <v>4654</v>
      </c>
    </row>
    <row r="2" spans="1:5">
      <c r="A2" s="18" t="s">
        <v>4650</v>
      </c>
      <c r="B2" t="s">
        <v>4655</v>
      </c>
      <c r="C2" t="s">
        <v>4652</v>
      </c>
      <c r="D2" t="s">
        <v>4653</v>
      </c>
      <c r="E2" t="s">
        <v>4656</v>
      </c>
    </row>
    <row r="3" spans="1:5">
      <c r="A3" s="18" t="s">
        <v>4650</v>
      </c>
      <c r="B3" t="s">
        <v>4657</v>
      </c>
      <c r="C3" t="s">
        <v>4652</v>
      </c>
      <c r="D3" t="s">
        <v>4653</v>
      </c>
      <c r="E3" t="s">
        <v>4658</v>
      </c>
    </row>
    <row r="4" spans="1:5">
      <c r="A4" s="205" t="s">
        <v>4650</v>
      </c>
      <c r="B4" t="s">
        <v>4659</v>
      </c>
      <c r="C4" t="s">
        <v>4652</v>
      </c>
      <c r="D4" t="s">
        <v>4653</v>
      </c>
      <c r="E4" t="s">
        <v>4660</v>
      </c>
    </row>
    <row r="5" spans="1:5" ht="14">
      <c r="A5" s="58" t="s">
        <v>4650</v>
      </c>
      <c r="B5" t="s">
        <v>4661</v>
      </c>
      <c r="C5" t="s">
        <v>4652</v>
      </c>
      <c r="D5" t="s">
        <v>4653</v>
      </c>
      <c r="E5" t="s">
        <v>4658</v>
      </c>
    </row>
    <row r="6" spans="1:5">
      <c r="A6" s="18" t="s">
        <v>4650</v>
      </c>
      <c r="B6" t="s">
        <v>4662</v>
      </c>
      <c r="C6" t="s">
        <v>4652</v>
      </c>
      <c r="D6" t="s">
        <v>4653</v>
      </c>
      <c r="E6" t="s">
        <v>4660</v>
      </c>
    </row>
    <row r="7" spans="1:5">
      <c r="A7" s="187" t="s">
        <v>4650</v>
      </c>
      <c r="B7" t="s">
        <v>4663</v>
      </c>
      <c r="C7" t="s">
        <v>4652</v>
      </c>
      <c r="D7" t="s">
        <v>4653</v>
      </c>
      <c r="E7" t="s">
        <v>4664</v>
      </c>
    </row>
    <row r="8" spans="1:5">
      <c r="A8" s="187" t="s">
        <v>4650</v>
      </c>
      <c r="B8" t="s">
        <v>4665</v>
      </c>
      <c r="C8" t="s">
        <v>4652</v>
      </c>
      <c r="D8" t="s">
        <v>4653</v>
      </c>
      <c r="E8" t="s">
        <v>4666</v>
      </c>
    </row>
    <row r="9" spans="1:5">
      <c r="A9" s="187" t="s">
        <v>4650</v>
      </c>
      <c r="B9" t="s">
        <v>4667</v>
      </c>
      <c r="C9" t="s">
        <v>4652</v>
      </c>
      <c r="D9" t="s">
        <v>4653</v>
      </c>
      <c r="E9" t="s">
        <v>4660</v>
      </c>
    </row>
    <row r="10" spans="1:5">
      <c r="A10" s="187" t="s">
        <v>4650</v>
      </c>
      <c r="B10" t="s">
        <v>4668</v>
      </c>
      <c r="C10" t="s">
        <v>4652</v>
      </c>
      <c r="D10" t="s">
        <v>4653</v>
      </c>
      <c r="E10" t="s">
        <v>4669</v>
      </c>
    </row>
    <row r="11" spans="1:5">
      <c r="A11" s="48" t="s">
        <v>4650</v>
      </c>
      <c r="B11" t="s">
        <v>4670</v>
      </c>
      <c r="C11" t="s">
        <v>4652</v>
      </c>
      <c r="D11" t="s">
        <v>4653</v>
      </c>
      <c r="E11" t="s">
        <v>4671</v>
      </c>
    </row>
    <row r="12" spans="1:5">
      <c r="A12" s="48" t="s">
        <v>4650</v>
      </c>
      <c r="B12" t="s">
        <v>4672</v>
      </c>
      <c r="C12" t="s">
        <v>4652</v>
      </c>
      <c r="D12" t="s">
        <v>4653</v>
      </c>
      <c r="E12" t="s">
        <v>4673</v>
      </c>
    </row>
    <row r="13" spans="1:5">
      <c r="A13" t="s">
        <v>4650</v>
      </c>
      <c r="B13" t="s">
        <v>4674</v>
      </c>
      <c r="C13" t="s">
        <v>4652</v>
      </c>
      <c r="D13" t="s">
        <v>4653</v>
      </c>
      <c r="E13" t="s">
        <v>4658</v>
      </c>
    </row>
    <row r="14" spans="1:5">
      <c r="A14" t="s">
        <v>4650</v>
      </c>
      <c r="B14" t="s">
        <v>4675</v>
      </c>
      <c r="C14" t="s">
        <v>4652</v>
      </c>
      <c r="D14" t="s">
        <v>4653</v>
      </c>
      <c r="E14" t="s">
        <v>4676</v>
      </c>
    </row>
    <row r="15" spans="1:5">
      <c r="A15" t="s">
        <v>4650</v>
      </c>
      <c r="B15" t="s">
        <v>4677</v>
      </c>
      <c r="C15" t="s">
        <v>4652</v>
      </c>
      <c r="D15" t="s">
        <v>4653</v>
      </c>
      <c r="E15" t="s">
        <v>4658</v>
      </c>
    </row>
    <row r="16" spans="1:5">
      <c r="A16" t="s">
        <v>4650</v>
      </c>
      <c r="B16" t="s">
        <v>4678</v>
      </c>
      <c r="C16" t="s">
        <v>4652</v>
      </c>
      <c r="D16" t="s">
        <v>4653</v>
      </c>
      <c r="E16" t="s">
        <v>4658</v>
      </c>
    </row>
    <row r="17" spans="1:5">
      <c r="A17" t="s">
        <v>4650</v>
      </c>
      <c r="B17" t="s">
        <v>4679</v>
      </c>
      <c r="C17" t="s">
        <v>4652</v>
      </c>
      <c r="D17" t="s">
        <v>4653</v>
      </c>
      <c r="E17" t="s">
        <v>4680</v>
      </c>
    </row>
    <row r="18" spans="1:5">
      <c r="A18" t="s">
        <v>4650</v>
      </c>
      <c r="B18" t="s">
        <v>4681</v>
      </c>
      <c r="C18" t="s">
        <v>4652</v>
      </c>
      <c r="D18" t="s">
        <v>4653</v>
      </c>
      <c r="E18" t="s">
        <v>4682</v>
      </c>
    </row>
    <row r="19" spans="1:5">
      <c r="A19" t="s">
        <v>4650</v>
      </c>
      <c r="B19" t="s">
        <v>4683</v>
      </c>
      <c r="C19" t="s">
        <v>4652</v>
      </c>
      <c r="D19" t="s">
        <v>4653</v>
      </c>
      <c r="E19" t="s">
        <v>4684</v>
      </c>
    </row>
    <row r="20" spans="1:5">
      <c r="A20" t="s">
        <v>4650</v>
      </c>
      <c r="B20" t="s">
        <v>4685</v>
      </c>
      <c r="C20" t="s">
        <v>4652</v>
      </c>
      <c r="D20" t="s">
        <v>4653</v>
      </c>
      <c r="E20" t="s">
        <v>4680</v>
      </c>
    </row>
    <row r="21" spans="1:5">
      <c r="A21" t="s">
        <v>4650</v>
      </c>
      <c r="B21" t="s">
        <v>4686</v>
      </c>
      <c r="C21" t="s">
        <v>4652</v>
      </c>
      <c r="D21" t="s">
        <v>4653</v>
      </c>
      <c r="E21" t="s">
        <v>4687</v>
      </c>
    </row>
    <row r="22" spans="1:5">
      <c r="A22" t="s">
        <v>4650</v>
      </c>
      <c r="B22" t="s">
        <v>4688</v>
      </c>
      <c r="C22" t="s">
        <v>4652</v>
      </c>
      <c r="D22" t="s">
        <v>4653</v>
      </c>
      <c r="E22" t="s">
        <v>4684</v>
      </c>
    </row>
    <row r="23" spans="1:5">
      <c r="A23" t="s">
        <v>4650</v>
      </c>
      <c r="B23" t="s">
        <v>4689</v>
      </c>
      <c r="C23" t="s">
        <v>4652</v>
      </c>
      <c r="D23" t="s">
        <v>4653</v>
      </c>
      <c r="E23" t="s">
        <v>4690</v>
      </c>
    </row>
    <row r="24" spans="1:5">
      <c r="A24" t="s">
        <v>4650</v>
      </c>
      <c r="B24" t="s">
        <v>4691</v>
      </c>
      <c r="C24" t="s">
        <v>4652</v>
      </c>
      <c r="D24" t="s">
        <v>4653</v>
      </c>
      <c r="E24" t="s">
        <v>4692</v>
      </c>
    </row>
    <row r="25" spans="1:5">
      <c r="A25" t="s">
        <v>4650</v>
      </c>
      <c r="B25" t="s">
        <v>4693</v>
      </c>
      <c r="C25" t="s">
        <v>4652</v>
      </c>
      <c r="D25" t="s">
        <v>4653</v>
      </c>
      <c r="E25" t="s">
        <v>4694</v>
      </c>
    </row>
    <row r="26" spans="1:5">
      <c r="A26" t="s">
        <v>4650</v>
      </c>
      <c r="B26" t="s">
        <v>4695</v>
      </c>
      <c r="C26" t="s">
        <v>4652</v>
      </c>
      <c r="D26" t="s">
        <v>4653</v>
      </c>
      <c r="E26" t="s">
        <v>4687</v>
      </c>
    </row>
    <row r="27" spans="1:5">
      <c r="A27" t="s">
        <v>4650</v>
      </c>
      <c r="B27" t="s">
        <v>4696</v>
      </c>
      <c r="C27" t="s">
        <v>4652</v>
      </c>
      <c r="D27" t="s">
        <v>4653</v>
      </c>
      <c r="E27" t="s">
        <v>4697</v>
      </c>
    </row>
    <row r="28" spans="1:5">
      <c r="A28" t="s">
        <v>4650</v>
      </c>
      <c r="B28" t="s">
        <v>4698</v>
      </c>
      <c r="C28" t="s">
        <v>4652</v>
      </c>
      <c r="D28" t="s">
        <v>4653</v>
      </c>
      <c r="E28" t="s">
        <v>4699</v>
      </c>
    </row>
    <row r="29" spans="1:5">
      <c r="A29" t="s">
        <v>4650</v>
      </c>
      <c r="B29" t="s">
        <v>4700</v>
      </c>
      <c r="C29" t="s">
        <v>4652</v>
      </c>
      <c r="D29" t="s">
        <v>4653</v>
      </c>
      <c r="E29" t="s">
        <v>4701</v>
      </c>
    </row>
    <row r="30" spans="1:5">
      <c r="A30" t="s">
        <v>4650</v>
      </c>
      <c r="B30" t="s">
        <v>4702</v>
      </c>
      <c r="C30" t="s">
        <v>4652</v>
      </c>
      <c r="D30" t="s">
        <v>4653</v>
      </c>
      <c r="E30" t="s">
        <v>4703</v>
      </c>
    </row>
    <row r="31" spans="1:5">
      <c r="A31" t="s">
        <v>4650</v>
      </c>
      <c r="B31" t="s">
        <v>4704</v>
      </c>
      <c r="C31" t="s">
        <v>4652</v>
      </c>
      <c r="D31" t="s">
        <v>4653</v>
      </c>
      <c r="E31" t="s">
        <v>4705</v>
      </c>
    </row>
    <row r="32" spans="1:5">
      <c r="A32" t="s">
        <v>4650</v>
      </c>
      <c r="B32" t="s">
        <v>4706</v>
      </c>
      <c r="C32" t="s">
        <v>4652</v>
      </c>
      <c r="D32" t="s">
        <v>4653</v>
      </c>
      <c r="E32" t="s">
        <v>4707</v>
      </c>
    </row>
    <row r="33" spans="1:5">
      <c r="A33" t="s">
        <v>4650</v>
      </c>
      <c r="B33" t="s">
        <v>4708</v>
      </c>
      <c r="C33" t="s">
        <v>4652</v>
      </c>
      <c r="D33" t="s">
        <v>4653</v>
      </c>
      <c r="E33" t="s">
        <v>4709</v>
      </c>
    </row>
    <row r="34" spans="1:5">
      <c r="A34" t="s">
        <v>4650</v>
      </c>
      <c r="B34" t="s">
        <v>4710</v>
      </c>
      <c r="C34" t="s">
        <v>4652</v>
      </c>
      <c r="D34" t="s">
        <v>4653</v>
      </c>
      <c r="E34" t="s">
        <v>4699</v>
      </c>
    </row>
    <row r="35" spans="1:5">
      <c r="A35" t="s">
        <v>4650</v>
      </c>
      <c r="B35" t="s">
        <v>4711</v>
      </c>
      <c r="C35" t="s">
        <v>4652</v>
      </c>
      <c r="D35" t="s">
        <v>4653</v>
      </c>
      <c r="E35" t="s">
        <v>4673</v>
      </c>
    </row>
    <row r="36" spans="1:5">
      <c r="A36" t="s">
        <v>4650</v>
      </c>
      <c r="B36" t="s">
        <v>4712</v>
      </c>
      <c r="C36" t="s">
        <v>4652</v>
      </c>
      <c r="D36" t="s">
        <v>4653</v>
      </c>
      <c r="E36" t="s">
        <v>4709</v>
      </c>
    </row>
    <row r="37" spans="1:5">
      <c r="A37" t="s">
        <v>4650</v>
      </c>
      <c r="B37" t="s">
        <v>4713</v>
      </c>
      <c r="C37" t="s">
        <v>4652</v>
      </c>
      <c r="D37" t="s">
        <v>4653</v>
      </c>
      <c r="E37" t="s">
        <v>4714</v>
      </c>
    </row>
    <row r="38" spans="1:5">
      <c r="A38" t="s">
        <v>4650</v>
      </c>
      <c r="B38" t="s">
        <v>4715</v>
      </c>
      <c r="C38" t="s">
        <v>4652</v>
      </c>
      <c r="D38" t="s">
        <v>4653</v>
      </c>
      <c r="E38" t="s">
        <v>4716</v>
      </c>
    </row>
    <row r="39" spans="1:5">
      <c r="A39" t="s">
        <v>4650</v>
      </c>
      <c r="B39" t="s">
        <v>4717</v>
      </c>
      <c r="C39" t="s">
        <v>4652</v>
      </c>
      <c r="D39" t="s">
        <v>4653</v>
      </c>
      <c r="E39" t="s">
        <v>4660</v>
      </c>
    </row>
    <row r="40" spans="1:5">
      <c r="A40" t="s">
        <v>4650</v>
      </c>
      <c r="B40" t="s">
        <v>4718</v>
      </c>
      <c r="C40" t="s">
        <v>4652</v>
      </c>
      <c r="D40" t="s">
        <v>4653</v>
      </c>
      <c r="E40" t="s">
        <v>4680</v>
      </c>
    </row>
    <row r="41" spans="1:5">
      <c r="A41" t="s">
        <v>4650</v>
      </c>
      <c r="B41" t="s">
        <v>4719</v>
      </c>
      <c r="C41" t="s">
        <v>4652</v>
      </c>
      <c r="D41" t="s">
        <v>4653</v>
      </c>
      <c r="E41" t="s">
        <v>4720</v>
      </c>
    </row>
    <row r="42" spans="1:5">
      <c r="A42" t="s">
        <v>4650</v>
      </c>
      <c r="B42" t="s">
        <v>4721</v>
      </c>
      <c r="C42" t="s">
        <v>4652</v>
      </c>
      <c r="D42" t="s">
        <v>4653</v>
      </c>
      <c r="E42" t="s">
        <v>4658</v>
      </c>
    </row>
    <row r="43" spans="1:5">
      <c r="A43" t="s">
        <v>4650</v>
      </c>
      <c r="B43" t="s">
        <v>4722</v>
      </c>
      <c r="C43" t="s">
        <v>4652</v>
      </c>
      <c r="D43" t="s">
        <v>4653</v>
      </c>
      <c r="E43" t="s">
        <v>4723</v>
      </c>
    </row>
    <row r="44" spans="1:5">
      <c r="A44" t="s">
        <v>4650</v>
      </c>
      <c r="B44" t="s">
        <v>4724</v>
      </c>
      <c r="C44" t="s">
        <v>4652</v>
      </c>
      <c r="D44" t="s">
        <v>4653</v>
      </c>
      <c r="E44" t="s">
        <v>4725</v>
      </c>
    </row>
    <row r="45" spans="1:5">
      <c r="A45" t="s">
        <v>4650</v>
      </c>
      <c r="B45" t="s">
        <v>4726</v>
      </c>
      <c r="C45" t="s">
        <v>4652</v>
      </c>
      <c r="D45" t="s">
        <v>4653</v>
      </c>
      <c r="E45" t="s">
        <v>4680</v>
      </c>
    </row>
    <row r="46" spans="1:5">
      <c r="A46" t="s">
        <v>4650</v>
      </c>
      <c r="B46" t="s">
        <v>4727</v>
      </c>
      <c r="C46" t="s">
        <v>4652</v>
      </c>
      <c r="D46" t="s">
        <v>4653</v>
      </c>
      <c r="E46" t="s">
        <v>4728</v>
      </c>
    </row>
    <row r="47" spans="1:5">
      <c r="A47" t="s">
        <v>4650</v>
      </c>
      <c r="B47" t="s">
        <v>4729</v>
      </c>
      <c r="C47" t="s">
        <v>4652</v>
      </c>
      <c r="D47" t="s">
        <v>4653</v>
      </c>
      <c r="E47" t="s">
        <v>4730</v>
      </c>
    </row>
    <row r="48" spans="1:5">
      <c r="A48" t="s">
        <v>4650</v>
      </c>
      <c r="B48" t="s">
        <v>4731</v>
      </c>
      <c r="C48" t="s">
        <v>4652</v>
      </c>
      <c r="D48" t="s">
        <v>4653</v>
      </c>
      <c r="E48" t="s">
        <v>4732</v>
      </c>
    </row>
    <row r="49" spans="1:5">
      <c r="A49" t="s">
        <v>4650</v>
      </c>
      <c r="B49" t="s">
        <v>4733</v>
      </c>
      <c r="C49" t="s">
        <v>4652</v>
      </c>
      <c r="D49" t="s">
        <v>4653</v>
      </c>
      <c r="E49" t="s">
        <v>4687</v>
      </c>
    </row>
    <row r="50" spans="1:5">
      <c r="A50" t="s">
        <v>4650</v>
      </c>
      <c r="B50" t="s">
        <v>4734</v>
      </c>
      <c r="C50" t="s">
        <v>4652</v>
      </c>
      <c r="D50" t="s">
        <v>4653</v>
      </c>
      <c r="E50" t="s">
        <v>4735</v>
      </c>
    </row>
    <row r="51" spans="1:5">
      <c r="A51" t="s">
        <v>4650</v>
      </c>
      <c r="B51" t="s">
        <v>4736</v>
      </c>
      <c r="C51" t="s">
        <v>4652</v>
      </c>
      <c r="D51" t="s">
        <v>4653</v>
      </c>
      <c r="E51" t="s">
        <v>4737</v>
      </c>
    </row>
    <row r="52" spans="1:5">
      <c r="A52" t="s">
        <v>4650</v>
      </c>
      <c r="B52" t="s">
        <v>4738</v>
      </c>
      <c r="C52" t="s">
        <v>4652</v>
      </c>
      <c r="D52" t="s">
        <v>4653</v>
      </c>
      <c r="E52" t="s">
        <v>4694</v>
      </c>
    </row>
    <row r="53" spans="1:5">
      <c r="A53" t="s">
        <v>4650</v>
      </c>
      <c r="B53" t="s">
        <v>4739</v>
      </c>
      <c r="C53" t="s">
        <v>4652</v>
      </c>
      <c r="D53" t="s">
        <v>4653</v>
      </c>
      <c r="E53" t="s">
        <v>4735</v>
      </c>
    </row>
    <row r="54" spans="1:5">
      <c r="A54" t="s">
        <v>4650</v>
      </c>
      <c r="B54" t="s">
        <v>4740</v>
      </c>
      <c r="C54" t="s">
        <v>4652</v>
      </c>
      <c r="D54" t="s">
        <v>4653</v>
      </c>
      <c r="E54" t="s">
        <v>4673</v>
      </c>
    </row>
    <row r="55" spans="1:5">
      <c r="A55" t="s">
        <v>4650</v>
      </c>
      <c r="B55" t="s">
        <v>4741</v>
      </c>
      <c r="C55" t="s">
        <v>4652</v>
      </c>
      <c r="D55" t="s">
        <v>4653</v>
      </c>
      <c r="E55" t="s">
        <v>4707</v>
      </c>
    </row>
    <row r="56" spans="1:5">
      <c r="A56" t="s">
        <v>4650</v>
      </c>
      <c r="B56" t="s">
        <v>4742</v>
      </c>
      <c r="C56" t="s">
        <v>4652</v>
      </c>
      <c r="D56" t="s">
        <v>4653</v>
      </c>
      <c r="E56" t="s">
        <v>4743</v>
      </c>
    </row>
    <row r="57" spans="1:5">
      <c r="A57" t="s">
        <v>4650</v>
      </c>
      <c r="B57" t="s">
        <v>4744</v>
      </c>
      <c r="C57" t="s">
        <v>4652</v>
      </c>
      <c r="D57" t="s">
        <v>4653</v>
      </c>
      <c r="E57" t="s">
        <v>4671</v>
      </c>
    </row>
    <row r="58" spans="1:5">
      <c r="A58" t="s">
        <v>4650</v>
      </c>
      <c r="B58" t="s">
        <v>4745</v>
      </c>
      <c r="C58" t="s">
        <v>4652</v>
      </c>
      <c r="D58" t="s">
        <v>4653</v>
      </c>
      <c r="E58" t="s">
        <v>4746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outlinePr summaryBelow="0" summaryRight="0"/>
  </sheetPr>
  <dimension ref="A1:Z1000"/>
  <sheetViews>
    <sheetView topLeftCell="I1" workbookViewId="0">
      <selection activeCell="I559" sqref="I559"/>
    </sheetView>
  </sheetViews>
  <sheetFormatPr baseColWidth="10" defaultColWidth="14.5" defaultRowHeight="15.75" customHeight="1"/>
  <cols>
    <col min="4" max="4" width="93.1640625" bestFit="1" customWidth="1"/>
  </cols>
  <sheetData>
    <row r="1" spans="1:26">
      <c r="A1" s="53" t="s">
        <v>1075</v>
      </c>
      <c r="B1" s="53" t="s">
        <v>1076</v>
      </c>
      <c r="C1" s="53" t="s">
        <v>1077</v>
      </c>
      <c r="D1" s="53" t="s">
        <v>1078</v>
      </c>
      <c r="E1" s="53" t="s">
        <v>1079</v>
      </c>
      <c r="F1" s="53" t="s">
        <v>1080</v>
      </c>
      <c r="G1" s="53" t="s">
        <v>1081</v>
      </c>
      <c r="H1" s="53" t="s">
        <v>1082</v>
      </c>
      <c r="I1" s="53" t="s">
        <v>1083</v>
      </c>
      <c r="J1" s="53" t="s">
        <v>1084</v>
      </c>
      <c r="K1" s="53" t="s">
        <v>1085</v>
      </c>
      <c r="L1" s="53" t="s">
        <v>1086</v>
      </c>
      <c r="M1" s="53" t="s">
        <v>1087</v>
      </c>
      <c r="N1" s="53" t="s">
        <v>1088</v>
      </c>
      <c r="O1" s="53" t="s">
        <v>1089</v>
      </c>
      <c r="P1" s="53" t="s">
        <v>1090</v>
      </c>
      <c r="Q1" s="223" t="s">
        <v>1091</v>
      </c>
      <c r="R1" s="223" t="s">
        <v>1092</v>
      </c>
      <c r="S1" s="53" t="s">
        <v>1093</v>
      </c>
      <c r="T1" s="53" t="s">
        <v>1094</v>
      </c>
      <c r="U1" s="53" t="s">
        <v>1095</v>
      </c>
      <c r="V1" s="82" t="s">
        <v>1096</v>
      </c>
      <c r="W1" s="53"/>
      <c r="X1" s="53"/>
      <c r="Y1" s="53"/>
      <c r="Z1" s="53"/>
    </row>
    <row r="2" spans="1:26" hidden="1">
      <c r="A2" s="47" t="s">
        <v>26</v>
      </c>
      <c r="B2" s="53" t="s">
        <v>1097</v>
      </c>
      <c r="C2" s="60">
        <v>270000</v>
      </c>
      <c r="D2" s="53" t="s">
        <v>1098</v>
      </c>
      <c r="E2" s="237">
        <v>43479.182662037034</v>
      </c>
      <c r="F2" s="60">
        <v>2019</v>
      </c>
      <c r="G2" s="53" t="s">
        <v>1099</v>
      </c>
      <c r="H2" s="53" t="s">
        <v>1100</v>
      </c>
      <c r="I2" s="60">
        <v>107619</v>
      </c>
      <c r="J2" s="53" t="s">
        <v>1101</v>
      </c>
      <c r="K2" s="53" t="s">
        <v>1102</v>
      </c>
      <c r="L2" s="60">
        <v>1</v>
      </c>
      <c r="M2" s="53" t="s">
        <v>1103</v>
      </c>
      <c r="N2" s="60">
        <v>405</v>
      </c>
      <c r="O2" s="60">
        <v>3548</v>
      </c>
      <c r="P2" s="60">
        <v>320</v>
      </c>
      <c r="Q2" s="223" t="s">
        <v>1104</v>
      </c>
      <c r="R2" s="223" t="s">
        <v>1105</v>
      </c>
      <c r="S2" s="53"/>
      <c r="T2" s="53"/>
      <c r="U2" s="53"/>
      <c r="V2" s="54">
        <f t="shared" ref="V2:V589" si="0">(N2+O2+P2)/C2</f>
        <v>1.5825925925925927E-2</v>
      </c>
      <c r="W2" s="53"/>
      <c r="X2" s="53"/>
      <c r="Y2" s="53"/>
      <c r="Z2" s="53"/>
    </row>
    <row r="3" spans="1:26" hidden="1">
      <c r="A3" s="47" t="s">
        <v>47</v>
      </c>
      <c r="B3" s="53" t="s">
        <v>1106</v>
      </c>
      <c r="C3" s="60">
        <v>216000</v>
      </c>
      <c r="D3" s="53" t="s">
        <v>1107</v>
      </c>
      <c r="E3" s="237">
        <v>43502.430347222224</v>
      </c>
      <c r="F3" s="60">
        <v>2019</v>
      </c>
      <c r="G3" s="53" t="s">
        <v>1108</v>
      </c>
      <c r="H3" s="53" t="s">
        <v>1109</v>
      </c>
      <c r="I3" s="60">
        <v>80257</v>
      </c>
      <c r="J3" s="53" t="s">
        <v>1110</v>
      </c>
      <c r="K3" s="53" t="s">
        <v>1111</v>
      </c>
      <c r="L3" s="60">
        <v>1</v>
      </c>
      <c r="M3" s="53" t="s">
        <v>1112</v>
      </c>
      <c r="N3" s="60">
        <v>187</v>
      </c>
      <c r="O3" s="60">
        <v>2218</v>
      </c>
      <c r="P3" s="60">
        <v>85</v>
      </c>
      <c r="Q3" s="223" t="s">
        <v>1113</v>
      </c>
      <c r="R3" s="223" t="s">
        <v>1114</v>
      </c>
      <c r="S3" s="53"/>
      <c r="T3" s="53"/>
      <c r="U3" s="53"/>
      <c r="V3" s="54">
        <f t="shared" si="0"/>
        <v>1.1527777777777777E-2</v>
      </c>
      <c r="W3" s="53"/>
      <c r="X3" s="53"/>
      <c r="Y3" s="53"/>
      <c r="Z3" s="53"/>
    </row>
    <row r="4" spans="1:26" hidden="1">
      <c r="A4" s="47" t="s">
        <v>1115</v>
      </c>
      <c r="B4" s="53" t="s">
        <v>1116</v>
      </c>
      <c r="C4" s="60">
        <v>14600</v>
      </c>
      <c r="D4" s="53" t="s">
        <v>1117</v>
      </c>
      <c r="E4" s="237">
        <v>43585.378599537034</v>
      </c>
      <c r="F4" s="60">
        <v>2019</v>
      </c>
      <c r="G4" s="53" t="s">
        <v>1118</v>
      </c>
      <c r="H4" s="53" t="s">
        <v>1119</v>
      </c>
      <c r="I4" s="60">
        <v>34178</v>
      </c>
      <c r="J4" s="53" t="s">
        <v>1120</v>
      </c>
      <c r="K4" s="53" t="s">
        <v>1121</v>
      </c>
      <c r="L4" s="60">
        <v>2</v>
      </c>
      <c r="M4" s="53" t="s">
        <v>1122</v>
      </c>
      <c r="N4" s="60">
        <v>212</v>
      </c>
      <c r="O4" s="60">
        <v>1074</v>
      </c>
      <c r="P4" s="60">
        <v>60</v>
      </c>
      <c r="Q4" s="223" t="s">
        <v>1123</v>
      </c>
      <c r="R4" s="223"/>
      <c r="S4" s="53"/>
      <c r="T4" s="53"/>
      <c r="U4" s="53"/>
      <c r="V4" s="54">
        <f t="shared" si="0"/>
        <v>9.2191780821917813E-2</v>
      </c>
      <c r="W4" s="53"/>
      <c r="X4" s="53"/>
      <c r="Y4" s="53"/>
      <c r="Z4" s="53"/>
    </row>
    <row r="5" spans="1:26" hidden="1">
      <c r="A5" s="47" t="s">
        <v>1124</v>
      </c>
      <c r="B5" s="53" t="s">
        <v>1125</v>
      </c>
      <c r="C5" s="60">
        <v>1560000</v>
      </c>
      <c r="D5" s="53" t="s">
        <v>1126</v>
      </c>
      <c r="E5" s="237">
        <v>43598.533877314818</v>
      </c>
      <c r="F5" s="60">
        <v>2019</v>
      </c>
      <c r="G5" s="53" t="s">
        <v>1127</v>
      </c>
      <c r="H5" s="53" t="s">
        <v>1100</v>
      </c>
      <c r="I5" s="60">
        <v>853832</v>
      </c>
      <c r="J5" s="53" t="s">
        <v>1128</v>
      </c>
      <c r="K5" s="53" t="s">
        <v>1129</v>
      </c>
      <c r="L5" s="60">
        <v>1</v>
      </c>
      <c r="M5" s="53" t="s">
        <v>1122</v>
      </c>
      <c r="N5" s="60">
        <v>3721</v>
      </c>
      <c r="O5" s="60">
        <v>54464</v>
      </c>
      <c r="P5" s="60">
        <v>3187</v>
      </c>
      <c r="Q5" s="223" t="s">
        <v>1130</v>
      </c>
      <c r="R5" s="223" t="s">
        <v>1131</v>
      </c>
      <c r="S5" s="53" t="s">
        <v>163</v>
      </c>
      <c r="T5" s="60">
        <v>10</v>
      </c>
      <c r="U5" s="53"/>
      <c r="V5" s="54">
        <f t="shared" si="0"/>
        <v>3.9341025641025644E-2</v>
      </c>
      <c r="W5" s="53"/>
      <c r="X5" s="53"/>
      <c r="Y5" s="53"/>
      <c r="Z5" s="53"/>
    </row>
    <row r="6" spans="1:26" hidden="1">
      <c r="A6" s="47" t="s">
        <v>117</v>
      </c>
      <c r="B6" s="53" t="s">
        <v>1125</v>
      </c>
      <c r="C6" s="60">
        <v>1560000</v>
      </c>
      <c r="D6" s="53" t="s">
        <v>1132</v>
      </c>
      <c r="E6" s="237">
        <v>43611.771493055552</v>
      </c>
      <c r="F6" s="60">
        <v>2019</v>
      </c>
      <c r="G6" s="53" t="s">
        <v>1127</v>
      </c>
      <c r="H6" s="53" t="s">
        <v>1133</v>
      </c>
      <c r="I6" s="60">
        <v>336352</v>
      </c>
      <c r="J6" s="53" t="s">
        <v>1134</v>
      </c>
      <c r="K6" s="53" t="s">
        <v>1135</v>
      </c>
      <c r="L6" s="60">
        <v>2</v>
      </c>
      <c r="M6" s="53" t="s">
        <v>1122</v>
      </c>
      <c r="N6" s="60">
        <v>2054</v>
      </c>
      <c r="O6" s="60">
        <v>18894</v>
      </c>
      <c r="P6" s="60">
        <v>284</v>
      </c>
      <c r="Q6" s="223" t="s">
        <v>1136</v>
      </c>
      <c r="R6" s="223" t="s">
        <v>1137</v>
      </c>
      <c r="S6" s="53" t="s">
        <v>163</v>
      </c>
      <c r="T6" s="60">
        <v>10</v>
      </c>
      <c r="U6" s="53"/>
      <c r="V6" s="54">
        <f t="shared" si="0"/>
        <v>1.361025641025641E-2</v>
      </c>
      <c r="W6" s="53"/>
      <c r="X6" s="53"/>
      <c r="Y6" s="53"/>
      <c r="Z6" s="53"/>
    </row>
    <row r="7" spans="1:26" hidden="1">
      <c r="A7" s="47" t="s">
        <v>152</v>
      </c>
      <c r="B7" s="53" t="s">
        <v>1125</v>
      </c>
      <c r="C7" s="60">
        <v>1560000</v>
      </c>
      <c r="D7" s="53" t="s">
        <v>1138</v>
      </c>
      <c r="E7" s="237">
        <v>43625.724097222221</v>
      </c>
      <c r="F7" s="60">
        <v>2019</v>
      </c>
      <c r="G7" s="53" t="s">
        <v>1139</v>
      </c>
      <c r="H7" s="53" t="s">
        <v>1133</v>
      </c>
      <c r="I7" s="60">
        <v>619785</v>
      </c>
      <c r="J7" s="53" t="s">
        <v>1140</v>
      </c>
      <c r="K7" s="53" t="s">
        <v>1141</v>
      </c>
      <c r="L7" s="60">
        <v>2</v>
      </c>
      <c r="M7" s="53" t="s">
        <v>1122</v>
      </c>
      <c r="N7" s="60">
        <v>1528</v>
      </c>
      <c r="O7" s="60">
        <v>29384</v>
      </c>
      <c r="P7" s="60">
        <v>1353</v>
      </c>
      <c r="Q7" s="223" t="s">
        <v>1142</v>
      </c>
      <c r="R7" s="223" t="s">
        <v>1143</v>
      </c>
      <c r="S7" s="53" t="s">
        <v>163</v>
      </c>
      <c r="T7" s="60">
        <v>10</v>
      </c>
      <c r="U7" s="53"/>
      <c r="V7" s="54">
        <f t="shared" si="0"/>
        <v>2.0682692307692308E-2</v>
      </c>
      <c r="W7" s="53"/>
      <c r="X7" s="53"/>
      <c r="Y7" s="53"/>
      <c r="Z7" s="53"/>
    </row>
    <row r="8" spans="1:26" hidden="1">
      <c r="A8" s="47" t="s">
        <v>1144</v>
      </c>
      <c r="B8" s="53" t="s">
        <v>1125</v>
      </c>
      <c r="C8" s="60">
        <v>1560000</v>
      </c>
      <c r="D8" s="53" t="s">
        <v>1145</v>
      </c>
      <c r="E8" s="237">
        <v>43639.747523148151</v>
      </c>
      <c r="F8" s="60">
        <v>2019</v>
      </c>
      <c r="G8" s="53" t="s">
        <v>1139</v>
      </c>
      <c r="H8" s="53" t="s">
        <v>1133</v>
      </c>
      <c r="I8" s="60">
        <v>386046</v>
      </c>
      <c r="J8" s="53" t="s">
        <v>1146</v>
      </c>
      <c r="K8" s="53" t="s">
        <v>1147</v>
      </c>
      <c r="L8" s="60">
        <v>1</v>
      </c>
      <c r="M8" s="53" t="s">
        <v>1122</v>
      </c>
      <c r="N8" s="60">
        <v>2203</v>
      </c>
      <c r="O8" s="60">
        <v>26944</v>
      </c>
      <c r="P8" s="60">
        <v>624</v>
      </c>
      <c r="Q8" s="223" t="s">
        <v>1148</v>
      </c>
      <c r="R8" s="223" t="s">
        <v>1149</v>
      </c>
      <c r="S8" s="53" t="s">
        <v>163</v>
      </c>
      <c r="T8" s="60">
        <v>10</v>
      </c>
      <c r="U8" s="53"/>
      <c r="V8" s="54">
        <f t="shared" si="0"/>
        <v>1.9083974358974357E-2</v>
      </c>
      <c r="W8" s="53"/>
      <c r="X8" s="53"/>
      <c r="Y8" s="53"/>
      <c r="Z8" s="53"/>
    </row>
    <row r="9" spans="1:26" hidden="1">
      <c r="A9" s="47" t="s">
        <v>36</v>
      </c>
      <c r="B9" s="53" t="s">
        <v>214</v>
      </c>
      <c r="C9" s="60">
        <v>387000</v>
      </c>
      <c r="D9" s="53" t="s">
        <v>1150</v>
      </c>
      <c r="E9" s="237">
        <v>43845.633055555554</v>
      </c>
      <c r="F9" s="60">
        <v>2020</v>
      </c>
      <c r="G9" s="53" t="s">
        <v>1099</v>
      </c>
      <c r="H9" s="53" t="s">
        <v>1109</v>
      </c>
      <c r="I9" s="60">
        <v>138156</v>
      </c>
      <c r="J9" s="53" t="s">
        <v>1151</v>
      </c>
      <c r="K9" s="53" t="s">
        <v>1152</v>
      </c>
      <c r="L9" s="60">
        <v>3</v>
      </c>
      <c r="M9" s="53" t="s">
        <v>1122</v>
      </c>
      <c r="N9" s="60">
        <v>499</v>
      </c>
      <c r="O9" s="60">
        <v>8886</v>
      </c>
      <c r="P9" s="60">
        <v>233</v>
      </c>
      <c r="Q9" s="223" t="s">
        <v>1153</v>
      </c>
      <c r="R9" s="223" t="s">
        <v>1154</v>
      </c>
      <c r="S9" s="53"/>
      <c r="T9" s="53"/>
      <c r="U9" s="53"/>
      <c r="V9" s="54">
        <f t="shared" si="0"/>
        <v>2.4852713178294572E-2</v>
      </c>
      <c r="W9" s="53"/>
      <c r="X9" s="53"/>
      <c r="Y9" s="53"/>
      <c r="Z9" s="53"/>
    </row>
    <row r="10" spans="1:26" hidden="1">
      <c r="A10" s="47" t="s">
        <v>1155</v>
      </c>
      <c r="B10" s="53" t="s">
        <v>1116</v>
      </c>
      <c r="C10" s="60">
        <v>14600</v>
      </c>
      <c r="D10" s="53" t="s">
        <v>1156</v>
      </c>
      <c r="E10" s="237">
        <v>43847.498796296299</v>
      </c>
      <c r="F10" s="60">
        <v>2020</v>
      </c>
      <c r="G10" s="53" t="s">
        <v>1099</v>
      </c>
      <c r="H10" s="53" t="s">
        <v>1157</v>
      </c>
      <c r="I10" s="60">
        <v>62889</v>
      </c>
      <c r="J10" s="53" t="s">
        <v>1158</v>
      </c>
      <c r="K10" s="53" t="s">
        <v>1159</v>
      </c>
      <c r="L10" s="60">
        <v>2</v>
      </c>
      <c r="M10" s="53" t="s">
        <v>1122</v>
      </c>
      <c r="N10" s="60">
        <v>366</v>
      </c>
      <c r="O10" s="60">
        <v>1955</v>
      </c>
      <c r="P10" s="60">
        <v>700</v>
      </c>
      <c r="Q10" s="223" t="s">
        <v>1160</v>
      </c>
      <c r="R10" s="223" t="s">
        <v>1161</v>
      </c>
      <c r="S10" s="53"/>
      <c r="T10" s="53"/>
      <c r="U10" s="53"/>
      <c r="V10" s="54">
        <f t="shared" si="0"/>
        <v>0.20691780821917807</v>
      </c>
      <c r="W10" s="53"/>
      <c r="X10" s="53"/>
      <c r="Y10" s="53"/>
      <c r="Z10" s="53"/>
    </row>
    <row r="11" spans="1:26" hidden="1">
      <c r="A11" s="47" t="s">
        <v>1162</v>
      </c>
      <c r="B11" s="53" t="s">
        <v>1125</v>
      </c>
      <c r="C11" s="60">
        <v>1560000</v>
      </c>
      <c r="D11" s="53" t="s">
        <v>1163</v>
      </c>
      <c r="E11" s="237">
        <v>43850.748564814814</v>
      </c>
      <c r="F11" s="60">
        <v>2020</v>
      </c>
      <c r="G11" s="53" t="s">
        <v>1099</v>
      </c>
      <c r="H11" s="53" t="s">
        <v>1100</v>
      </c>
      <c r="I11" s="60">
        <v>400584</v>
      </c>
      <c r="J11" s="53" t="s">
        <v>1164</v>
      </c>
      <c r="K11" s="53" t="s">
        <v>1165</v>
      </c>
      <c r="L11" s="60">
        <v>2</v>
      </c>
      <c r="M11" s="53" t="s">
        <v>1112</v>
      </c>
      <c r="N11" s="60">
        <v>1738</v>
      </c>
      <c r="O11" s="60">
        <v>19114</v>
      </c>
      <c r="P11" s="60">
        <v>468</v>
      </c>
      <c r="Q11" s="223" t="s">
        <v>1166</v>
      </c>
      <c r="R11" s="223" t="s">
        <v>1167</v>
      </c>
      <c r="S11" s="53" t="s">
        <v>163</v>
      </c>
      <c r="T11" s="60">
        <v>10</v>
      </c>
      <c r="U11" s="53"/>
      <c r="V11" s="54">
        <f t="shared" si="0"/>
        <v>1.3666666666666667E-2</v>
      </c>
      <c r="W11" s="53"/>
      <c r="X11" s="53"/>
      <c r="Y11" s="53"/>
      <c r="Z11" s="53"/>
    </row>
    <row r="12" spans="1:26" hidden="1">
      <c r="A12" s="47" t="s">
        <v>1168</v>
      </c>
      <c r="B12" s="53" t="s">
        <v>103</v>
      </c>
      <c r="C12" s="60">
        <v>136000</v>
      </c>
      <c r="D12" s="53" t="s">
        <v>1169</v>
      </c>
      <c r="E12" s="237">
        <v>43853.565023148149</v>
      </c>
      <c r="F12" s="60">
        <v>2020</v>
      </c>
      <c r="G12" s="53" t="s">
        <v>1099</v>
      </c>
      <c r="H12" s="53" t="s">
        <v>1170</v>
      </c>
      <c r="I12" s="60">
        <v>112566</v>
      </c>
      <c r="J12" s="53" t="s">
        <v>1171</v>
      </c>
      <c r="K12" s="53" t="s">
        <v>1172</v>
      </c>
      <c r="L12" s="60">
        <v>5</v>
      </c>
      <c r="M12" s="53" t="s">
        <v>1122</v>
      </c>
      <c r="N12" s="60">
        <v>493</v>
      </c>
      <c r="O12" s="60">
        <v>2866</v>
      </c>
      <c r="P12" s="60">
        <v>210</v>
      </c>
      <c r="Q12" s="223" t="s">
        <v>1173</v>
      </c>
      <c r="R12" s="223" t="s">
        <v>1174</v>
      </c>
      <c r="S12" s="53" t="s">
        <v>1175</v>
      </c>
      <c r="T12" s="60">
        <v>25</v>
      </c>
      <c r="U12" s="53" t="s">
        <v>1176</v>
      </c>
      <c r="V12" s="54">
        <f t="shared" si="0"/>
        <v>2.624264705882353E-2</v>
      </c>
      <c r="W12" s="53"/>
      <c r="X12" s="53"/>
      <c r="Y12" s="53"/>
      <c r="Z12" s="53"/>
    </row>
    <row r="13" spans="1:26" hidden="1">
      <c r="A13" s="47" t="s">
        <v>33</v>
      </c>
      <c r="B13" s="53" t="s">
        <v>1177</v>
      </c>
      <c r="C13" s="60">
        <v>62100</v>
      </c>
      <c r="D13" s="53" t="s">
        <v>1178</v>
      </c>
      <c r="E13" s="237">
        <v>43854.197581018518</v>
      </c>
      <c r="F13" s="60">
        <v>2020</v>
      </c>
      <c r="G13" s="53" t="s">
        <v>1099</v>
      </c>
      <c r="H13" s="53" t="s">
        <v>1157</v>
      </c>
      <c r="I13" s="60">
        <v>59620</v>
      </c>
      <c r="J13" s="53" t="s">
        <v>1179</v>
      </c>
      <c r="K13" s="53" t="s">
        <v>1180</v>
      </c>
      <c r="L13" s="60">
        <v>2</v>
      </c>
      <c r="M13" s="53" t="s">
        <v>1122</v>
      </c>
      <c r="N13" s="60">
        <v>264</v>
      </c>
      <c r="O13" s="60">
        <v>4422</v>
      </c>
      <c r="P13" s="60">
        <v>68</v>
      </c>
      <c r="Q13" s="223" t="s">
        <v>1181</v>
      </c>
      <c r="R13" s="223" t="s">
        <v>1182</v>
      </c>
      <c r="S13" s="53" t="s">
        <v>1183</v>
      </c>
      <c r="T13" s="60">
        <v>25</v>
      </c>
      <c r="U13" s="53" t="s">
        <v>1176</v>
      </c>
      <c r="V13" s="54">
        <f t="shared" si="0"/>
        <v>7.6553945249597424E-2</v>
      </c>
      <c r="W13" s="53"/>
      <c r="X13" s="53"/>
      <c r="Y13" s="53"/>
      <c r="Z13" s="53"/>
    </row>
    <row r="14" spans="1:26" hidden="1">
      <c r="A14" s="47" t="s">
        <v>1184</v>
      </c>
      <c r="B14" s="53" t="s">
        <v>1125</v>
      </c>
      <c r="C14" s="60">
        <v>1560000</v>
      </c>
      <c r="D14" s="53" t="s">
        <v>1185</v>
      </c>
      <c r="E14" s="237">
        <v>43854.773206018515</v>
      </c>
      <c r="F14" s="60">
        <v>2020</v>
      </c>
      <c r="G14" s="53" t="s">
        <v>1099</v>
      </c>
      <c r="H14" s="53" t="s">
        <v>1157</v>
      </c>
      <c r="I14" s="60">
        <v>560514</v>
      </c>
      <c r="J14" s="53" t="s">
        <v>1186</v>
      </c>
      <c r="K14" s="53" t="s">
        <v>1187</v>
      </c>
      <c r="L14" s="60">
        <v>6</v>
      </c>
      <c r="M14" s="53" t="s">
        <v>1122</v>
      </c>
      <c r="N14" s="60">
        <v>2404</v>
      </c>
      <c r="O14" s="60">
        <v>22013</v>
      </c>
      <c r="P14" s="60">
        <v>668</v>
      </c>
      <c r="Q14" s="223" t="s">
        <v>1188</v>
      </c>
      <c r="R14" s="223" t="s">
        <v>1189</v>
      </c>
      <c r="S14" s="53"/>
      <c r="T14" s="60">
        <v>40</v>
      </c>
      <c r="U14" s="53" t="s">
        <v>1190</v>
      </c>
      <c r="V14" s="54">
        <f t="shared" si="0"/>
        <v>1.6080128205128205E-2</v>
      </c>
      <c r="W14" s="53"/>
      <c r="X14" s="53"/>
      <c r="Y14" s="53"/>
      <c r="Z14" s="53"/>
    </row>
    <row r="15" spans="1:26" hidden="1">
      <c r="A15" s="238" t="s">
        <v>35</v>
      </c>
      <c r="B15" s="239" t="s">
        <v>1125</v>
      </c>
      <c r="C15" s="239">
        <v>1560000</v>
      </c>
      <c r="D15" s="239" t="s">
        <v>1191</v>
      </c>
      <c r="E15" s="240">
        <v>43858.700578703705</v>
      </c>
      <c r="F15" s="239">
        <v>2020</v>
      </c>
      <c r="G15" s="239" t="s">
        <v>1099</v>
      </c>
      <c r="H15" s="239" t="s">
        <v>1119</v>
      </c>
      <c r="I15" s="239">
        <v>823179</v>
      </c>
      <c r="J15" s="239" t="s">
        <v>1192</v>
      </c>
      <c r="K15" s="239" t="s">
        <v>1193</v>
      </c>
      <c r="L15" s="239">
        <v>2</v>
      </c>
      <c r="M15" s="239" t="s">
        <v>1122</v>
      </c>
      <c r="N15" s="239">
        <v>1717</v>
      </c>
      <c r="O15" s="239">
        <v>61987</v>
      </c>
      <c r="P15" s="239">
        <v>1023</v>
      </c>
      <c r="Q15" s="241" t="s">
        <v>1194</v>
      </c>
      <c r="R15" s="241" t="s">
        <v>1195</v>
      </c>
      <c r="S15" s="242"/>
      <c r="T15" s="239">
        <v>40</v>
      </c>
      <c r="U15" s="242"/>
      <c r="V15" s="54">
        <f t="shared" si="0"/>
        <v>4.149166666666667E-2</v>
      </c>
      <c r="W15" s="53"/>
      <c r="X15" s="53"/>
      <c r="Y15" s="53"/>
      <c r="Z15" s="53"/>
    </row>
    <row r="16" spans="1:26" hidden="1">
      <c r="A16" s="47" t="s">
        <v>39</v>
      </c>
      <c r="B16" s="53" t="s">
        <v>1196</v>
      </c>
      <c r="C16" s="60">
        <v>468000</v>
      </c>
      <c r="D16" s="53" t="s">
        <v>1197</v>
      </c>
      <c r="E16" s="237">
        <v>43879.541851851849</v>
      </c>
      <c r="F16" s="60">
        <v>2020</v>
      </c>
      <c r="G16" s="53" t="s">
        <v>1108</v>
      </c>
      <c r="H16" s="53" t="s">
        <v>1119</v>
      </c>
      <c r="I16" s="60">
        <v>22076</v>
      </c>
      <c r="J16" s="53" t="s">
        <v>1198</v>
      </c>
      <c r="K16" s="53" t="s">
        <v>1199</v>
      </c>
      <c r="L16" s="60">
        <v>2</v>
      </c>
      <c r="M16" s="53" t="s">
        <v>1122</v>
      </c>
      <c r="N16" s="60">
        <v>176</v>
      </c>
      <c r="O16" s="60">
        <v>1294</v>
      </c>
      <c r="P16" s="60">
        <v>119</v>
      </c>
      <c r="Q16" s="223" t="s">
        <v>1200</v>
      </c>
      <c r="R16" s="223" t="s">
        <v>1201</v>
      </c>
      <c r="S16" s="53" t="s">
        <v>1196</v>
      </c>
      <c r="T16" s="53"/>
      <c r="U16" s="53"/>
      <c r="V16" s="54">
        <f t="shared" si="0"/>
        <v>3.3952991452991452E-3</v>
      </c>
      <c r="W16" s="53"/>
      <c r="X16" s="53"/>
      <c r="Y16" s="53"/>
      <c r="Z16" s="53"/>
    </row>
    <row r="17" spans="1:26" hidden="1">
      <c r="A17" s="47" t="s">
        <v>1202</v>
      </c>
      <c r="B17" s="53" t="s">
        <v>103</v>
      </c>
      <c r="C17" s="60">
        <v>136000</v>
      </c>
      <c r="D17" s="53" t="s">
        <v>1203</v>
      </c>
      <c r="E17" s="237">
        <v>43888.582280092596</v>
      </c>
      <c r="F17" s="60">
        <v>2020</v>
      </c>
      <c r="G17" s="53" t="s">
        <v>1108</v>
      </c>
      <c r="H17" s="53" t="s">
        <v>1170</v>
      </c>
      <c r="I17" s="60">
        <v>19406</v>
      </c>
      <c r="J17" s="53" t="s">
        <v>1204</v>
      </c>
      <c r="K17" s="53" t="s">
        <v>1205</v>
      </c>
      <c r="L17" s="60">
        <v>4</v>
      </c>
      <c r="M17" s="53" t="s">
        <v>1122</v>
      </c>
      <c r="N17" s="60">
        <v>117</v>
      </c>
      <c r="O17" s="60">
        <v>1132</v>
      </c>
      <c r="P17" s="60">
        <v>26</v>
      </c>
      <c r="Q17" s="223" t="s">
        <v>1206</v>
      </c>
      <c r="R17" s="223" t="s">
        <v>1207</v>
      </c>
      <c r="S17" s="53" t="s">
        <v>103</v>
      </c>
      <c r="T17" s="60">
        <v>25</v>
      </c>
      <c r="U17" s="53" t="s">
        <v>1208</v>
      </c>
      <c r="V17" s="54">
        <f t="shared" si="0"/>
        <v>9.3749999999999997E-3</v>
      </c>
      <c r="W17" s="53"/>
      <c r="X17" s="53"/>
      <c r="Y17" s="53"/>
      <c r="Z17" s="53"/>
    </row>
    <row r="18" spans="1:26" hidden="1">
      <c r="A18" s="47" t="s">
        <v>42</v>
      </c>
      <c r="B18" s="53" t="s">
        <v>1125</v>
      </c>
      <c r="C18" s="60">
        <v>1560000</v>
      </c>
      <c r="D18" s="53" t="s">
        <v>1209</v>
      </c>
      <c r="E18" s="237">
        <v>43890.639733796299</v>
      </c>
      <c r="F18" s="60">
        <v>2020</v>
      </c>
      <c r="G18" s="53" t="s">
        <v>1108</v>
      </c>
      <c r="H18" s="53" t="s">
        <v>1210</v>
      </c>
      <c r="I18" s="60">
        <v>633849</v>
      </c>
      <c r="J18" s="53" t="s">
        <v>1211</v>
      </c>
      <c r="K18" s="53" t="s">
        <v>1212</v>
      </c>
      <c r="L18" s="60">
        <v>2</v>
      </c>
      <c r="M18" s="53" t="s">
        <v>1122</v>
      </c>
      <c r="N18" s="60">
        <v>2343</v>
      </c>
      <c r="O18" s="60">
        <v>41047</v>
      </c>
      <c r="P18" s="60">
        <v>783</v>
      </c>
      <c r="Q18" s="223" t="s">
        <v>1213</v>
      </c>
      <c r="R18" s="223" t="s">
        <v>1214</v>
      </c>
      <c r="S18" s="53" t="s">
        <v>163</v>
      </c>
      <c r="T18" s="60">
        <v>25</v>
      </c>
      <c r="U18" s="53" t="s">
        <v>1215</v>
      </c>
      <c r="V18" s="54">
        <f t="shared" si="0"/>
        <v>2.831602564102564E-2</v>
      </c>
      <c r="W18" s="53"/>
      <c r="X18" s="53"/>
      <c r="Y18" s="53"/>
      <c r="Z18" s="53"/>
    </row>
    <row r="19" spans="1:26" hidden="1">
      <c r="A19" s="47" t="s">
        <v>44</v>
      </c>
      <c r="B19" s="53" t="s">
        <v>1216</v>
      </c>
      <c r="C19" s="60">
        <v>96800</v>
      </c>
      <c r="D19" s="53" t="s">
        <v>1217</v>
      </c>
      <c r="E19" s="237">
        <v>43891.429293981484</v>
      </c>
      <c r="F19" s="60">
        <v>2020</v>
      </c>
      <c r="G19" s="53" t="s">
        <v>1218</v>
      </c>
      <c r="H19" s="53" t="s">
        <v>1133</v>
      </c>
      <c r="I19" s="60">
        <v>40485</v>
      </c>
      <c r="J19" s="53" t="s">
        <v>1219</v>
      </c>
      <c r="K19" s="53" t="s">
        <v>1220</v>
      </c>
      <c r="L19" s="60">
        <v>2</v>
      </c>
      <c r="M19" s="53" t="s">
        <v>1221</v>
      </c>
      <c r="N19" s="60">
        <v>456</v>
      </c>
      <c r="O19" s="60">
        <v>3273</v>
      </c>
      <c r="P19" s="60">
        <v>105</v>
      </c>
      <c r="Q19" s="223" t="s">
        <v>1222</v>
      </c>
      <c r="R19" s="223" t="s">
        <v>1223</v>
      </c>
      <c r="S19" s="53" t="s">
        <v>1224</v>
      </c>
      <c r="T19" s="53"/>
      <c r="U19" s="53"/>
      <c r="V19" s="54">
        <f t="shared" si="0"/>
        <v>3.9607438016528926E-2</v>
      </c>
      <c r="W19" s="53"/>
      <c r="X19" s="53"/>
      <c r="Y19" s="53"/>
      <c r="Z19" s="53"/>
    </row>
    <row r="20" spans="1:26" hidden="1">
      <c r="A20" s="47" t="s">
        <v>45</v>
      </c>
      <c r="B20" s="53" t="s">
        <v>1225</v>
      </c>
      <c r="C20" s="60">
        <v>134000</v>
      </c>
      <c r="D20" s="53" t="s">
        <v>1226</v>
      </c>
      <c r="E20" s="237">
        <v>43895.302083333336</v>
      </c>
      <c r="F20" s="60">
        <v>2020</v>
      </c>
      <c r="G20" s="53" t="s">
        <v>1218</v>
      </c>
      <c r="H20" s="53" t="s">
        <v>1170</v>
      </c>
      <c r="I20" s="60">
        <v>12448</v>
      </c>
      <c r="J20" s="53" t="s">
        <v>1227</v>
      </c>
      <c r="K20" s="53" t="s">
        <v>1228</v>
      </c>
      <c r="L20" s="60">
        <v>1</v>
      </c>
      <c r="M20" s="53" t="s">
        <v>1112</v>
      </c>
      <c r="N20" s="60">
        <v>82</v>
      </c>
      <c r="O20" s="60">
        <v>524</v>
      </c>
      <c r="P20" s="60">
        <v>97</v>
      </c>
      <c r="Q20" s="223" t="s">
        <v>1229</v>
      </c>
      <c r="R20" s="223" t="s">
        <v>1230</v>
      </c>
      <c r="S20" s="53" t="s">
        <v>1231</v>
      </c>
      <c r="T20" s="60">
        <v>25</v>
      </c>
      <c r="U20" s="53" t="s">
        <v>1232</v>
      </c>
      <c r="V20" s="54">
        <f t="shared" si="0"/>
        <v>5.2462686567164183E-3</v>
      </c>
      <c r="W20" s="53"/>
      <c r="X20" s="53"/>
      <c r="Y20" s="53"/>
      <c r="Z20" s="53"/>
    </row>
    <row r="21" spans="1:26" hidden="1">
      <c r="A21" s="47" t="s">
        <v>1233</v>
      </c>
      <c r="B21" s="53" t="s">
        <v>1234</v>
      </c>
      <c r="C21" s="60">
        <v>202000</v>
      </c>
      <c r="D21" s="53" t="s">
        <v>1235</v>
      </c>
      <c r="E21" s="237">
        <v>43905.291817129626</v>
      </c>
      <c r="F21" s="60">
        <v>2020</v>
      </c>
      <c r="G21" s="53" t="s">
        <v>1218</v>
      </c>
      <c r="H21" s="53" t="s">
        <v>1133</v>
      </c>
      <c r="I21" s="60">
        <v>50778</v>
      </c>
      <c r="J21" s="53" t="s">
        <v>1236</v>
      </c>
      <c r="K21" s="53" t="s">
        <v>1237</v>
      </c>
      <c r="L21" s="60">
        <v>5</v>
      </c>
      <c r="M21" s="53" t="s">
        <v>1112</v>
      </c>
      <c r="N21" s="60">
        <v>199</v>
      </c>
      <c r="O21" s="60">
        <v>1813</v>
      </c>
      <c r="P21" s="60">
        <v>89</v>
      </c>
      <c r="Q21" s="223" t="s">
        <v>1238</v>
      </c>
      <c r="R21" s="223" t="s">
        <v>1239</v>
      </c>
      <c r="S21" s="53" t="s">
        <v>1240</v>
      </c>
      <c r="T21" s="60">
        <v>15</v>
      </c>
      <c r="U21" s="53" t="s">
        <v>1241</v>
      </c>
      <c r="V21" s="54">
        <f t="shared" si="0"/>
        <v>1.0400990099009902E-2</v>
      </c>
      <c r="W21" s="53"/>
      <c r="X21" s="53"/>
      <c r="Y21" s="53"/>
      <c r="Z21" s="53"/>
    </row>
    <row r="22" spans="1:26" hidden="1">
      <c r="A22" s="47" t="s">
        <v>1242</v>
      </c>
      <c r="B22" s="53" t="s">
        <v>1243</v>
      </c>
      <c r="C22" s="60">
        <v>310000</v>
      </c>
      <c r="D22" s="53" t="s">
        <v>1244</v>
      </c>
      <c r="E22" s="237">
        <v>43906.239583333336</v>
      </c>
      <c r="F22" s="60">
        <v>2020</v>
      </c>
      <c r="G22" s="53" t="s">
        <v>1218</v>
      </c>
      <c r="H22" s="53" t="s">
        <v>1100</v>
      </c>
      <c r="I22" s="60">
        <v>55997</v>
      </c>
      <c r="J22" s="53" t="s">
        <v>1245</v>
      </c>
      <c r="K22" s="53" t="s">
        <v>1102</v>
      </c>
      <c r="L22" s="60">
        <v>1</v>
      </c>
      <c r="M22" s="53" t="s">
        <v>1112</v>
      </c>
      <c r="N22" s="60">
        <v>296</v>
      </c>
      <c r="O22" s="60">
        <v>3312</v>
      </c>
      <c r="P22" s="60">
        <v>177</v>
      </c>
      <c r="Q22" s="223" t="s">
        <v>1246</v>
      </c>
      <c r="R22" s="223" t="s">
        <v>1247</v>
      </c>
      <c r="S22" s="53" t="s">
        <v>1243</v>
      </c>
      <c r="T22" s="60">
        <v>15</v>
      </c>
      <c r="U22" s="53" t="s">
        <v>1248</v>
      </c>
      <c r="V22" s="54">
        <f t="shared" si="0"/>
        <v>1.2209677419354839E-2</v>
      </c>
      <c r="W22" s="53"/>
      <c r="X22" s="53"/>
      <c r="Y22" s="53"/>
      <c r="Z22" s="53"/>
    </row>
    <row r="23" spans="1:26" hidden="1">
      <c r="A23" s="47" t="s">
        <v>1249</v>
      </c>
      <c r="B23" s="53" t="s">
        <v>1125</v>
      </c>
      <c r="C23" s="60">
        <v>1560000</v>
      </c>
      <c r="D23" s="53" t="s">
        <v>1250</v>
      </c>
      <c r="E23" s="237">
        <v>43909.637662037036</v>
      </c>
      <c r="F23" s="60">
        <v>2020</v>
      </c>
      <c r="G23" s="53" t="s">
        <v>1218</v>
      </c>
      <c r="H23" s="53" t="s">
        <v>1170</v>
      </c>
      <c r="I23" s="60">
        <v>184123</v>
      </c>
      <c r="J23" s="53" t="s">
        <v>1251</v>
      </c>
      <c r="K23" s="53" t="s">
        <v>1252</v>
      </c>
      <c r="L23" s="60">
        <v>6</v>
      </c>
      <c r="M23" s="53" t="s">
        <v>1122</v>
      </c>
      <c r="N23" s="60">
        <v>978</v>
      </c>
      <c r="O23" s="60">
        <v>15465</v>
      </c>
      <c r="P23" s="60">
        <v>421</v>
      </c>
      <c r="Q23" s="223" t="s">
        <v>1253</v>
      </c>
      <c r="R23" s="223" t="s">
        <v>1254</v>
      </c>
      <c r="S23" s="53"/>
      <c r="T23" s="53"/>
      <c r="U23" s="53"/>
      <c r="V23" s="54">
        <f t="shared" si="0"/>
        <v>1.0810256410256409E-2</v>
      </c>
      <c r="W23" s="53"/>
      <c r="X23" s="53"/>
      <c r="Y23" s="53"/>
      <c r="Z23" s="53"/>
    </row>
    <row r="24" spans="1:26" hidden="1">
      <c r="A24" s="47" t="s">
        <v>1255</v>
      </c>
      <c r="B24" s="53" t="s">
        <v>77</v>
      </c>
      <c r="C24" s="60">
        <v>192000</v>
      </c>
      <c r="D24" s="53" t="s">
        <v>1256</v>
      </c>
      <c r="E24" s="237">
        <v>43914.294745370367</v>
      </c>
      <c r="F24" s="60">
        <v>2020</v>
      </c>
      <c r="G24" s="53" t="s">
        <v>1218</v>
      </c>
      <c r="H24" s="53" t="s">
        <v>1119</v>
      </c>
      <c r="I24" s="60">
        <v>312439</v>
      </c>
      <c r="J24" s="53" t="s">
        <v>1257</v>
      </c>
      <c r="K24" s="53" t="s">
        <v>1258</v>
      </c>
      <c r="L24" s="60">
        <v>2</v>
      </c>
      <c r="M24" s="53" t="s">
        <v>1122</v>
      </c>
      <c r="N24" s="60">
        <v>847</v>
      </c>
      <c r="O24" s="60">
        <v>21718</v>
      </c>
      <c r="P24" s="60">
        <v>568</v>
      </c>
      <c r="Q24" s="223" t="s">
        <v>1259</v>
      </c>
      <c r="R24" s="223" t="s">
        <v>1260</v>
      </c>
      <c r="S24" s="53"/>
      <c r="T24" s="53"/>
      <c r="U24" s="53"/>
      <c r="V24" s="54">
        <f t="shared" si="0"/>
        <v>0.120484375</v>
      </c>
      <c r="W24" s="53"/>
      <c r="X24" s="53"/>
      <c r="Y24" s="53"/>
      <c r="Z24" s="53"/>
    </row>
    <row r="25" spans="1:26" hidden="1">
      <c r="A25" s="47" t="s">
        <v>1261</v>
      </c>
      <c r="B25" s="53" t="s">
        <v>57</v>
      </c>
      <c r="C25" s="60">
        <v>114000</v>
      </c>
      <c r="D25" s="53" t="s">
        <v>1262</v>
      </c>
      <c r="E25" s="237">
        <v>43928.24560185185</v>
      </c>
      <c r="F25" s="60">
        <v>2020</v>
      </c>
      <c r="G25" s="53" t="s">
        <v>1118</v>
      </c>
      <c r="H25" s="53" t="s">
        <v>1119</v>
      </c>
      <c r="I25" s="60">
        <v>34950</v>
      </c>
      <c r="J25" s="53" t="s">
        <v>1263</v>
      </c>
      <c r="K25" s="53" t="s">
        <v>1264</v>
      </c>
      <c r="L25" s="60">
        <v>1</v>
      </c>
      <c r="M25" s="53" t="s">
        <v>1112</v>
      </c>
      <c r="N25" s="60">
        <v>184</v>
      </c>
      <c r="O25" s="60">
        <v>2164</v>
      </c>
      <c r="P25" s="60">
        <v>67</v>
      </c>
      <c r="Q25" s="223" t="s">
        <v>1265</v>
      </c>
      <c r="R25" s="223" t="s">
        <v>1266</v>
      </c>
      <c r="S25" s="53" t="s">
        <v>57</v>
      </c>
      <c r="T25" s="60">
        <v>15</v>
      </c>
      <c r="U25" s="53" t="s">
        <v>1267</v>
      </c>
      <c r="V25" s="54">
        <f t="shared" si="0"/>
        <v>2.1184210526315788E-2</v>
      </c>
      <c r="W25" s="53"/>
      <c r="X25" s="53"/>
      <c r="Y25" s="53"/>
      <c r="Z25" s="53"/>
    </row>
    <row r="26" spans="1:26" hidden="1">
      <c r="A26" s="47" t="s">
        <v>70</v>
      </c>
      <c r="B26" s="53" t="s">
        <v>1268</v>
      </c>
      <c r="C26" s="60">
        <v>387000</v>
      </c>
      <c r="D26" s="53" t="s">
        <v>1269</v>
      </c>
      <c r="E26" s="237">
        <v>43930.662141203706</v>
      </c>
      <c r="F26" s="60">
        <v>2020</v>
      </c>
      <c r="G26" s="53" t="s">
        <v>1118</v>
      </c>
      <c r="H26" s="53" t="s">
        <v>1170</v>
      </c>
      <c r="I26" s="60">
        <v>720448</v>
      </c>
      <c r="J26" s="53" t="s">
        <v>1270</v>
      </c>
      <c r="K26" s="53" t="s">
        <v>1271</v>
      </c>
      <c r="L26" s="60">
        <v>4</v>
      </c>
      <c r="M26" s="53" t="s">
        <v>1112</v>
      </c>
      <c r="N26" s="60">
        <v>1516</v>
      </c>
      <c r="O26" s="60">
        <v>18220</v>
      </c>
      <c r="P26" s="60">
        <v>1024</v>
      </c>
      <c r="Q26" s="223" t="s">
        <v>1272</v>
      </c>
      <c r="R26" s="223" t="s">
        <v>1273</v>
      </c>
      <c r="S26" s="53" t="s">
        <v>1274</v>
      </c>
      <c r="T26" s="60">
        <v>20</v>
      </c>
      <c r="U26" s="53" t="s">
        <v>1275</v>
      </c>
      <c r="V26" s="54">
        <f t="shared" si="0"/>
        <v>5.364341085271318E-2</v>
      </c>
      <c r="W26" s="53"/>
      <c r="X26" s="53"/>
      <c r="Y26" s="53"/>
      <c r="Z26" s="53"/>
    </row>
    <row r="27" spans="1:26" hidden="1">
      <c r="A27" s="47" t="s">
        <v>1276</v>
      </c>
      <c r="B27" s="53" t="s">
        <v>64</v>
      </c>
      <c r="C27" s="60">
        <v>1180000</v>
      </c>
      <c r="D27" s="53" t="s">
        <v>1277</v>
      </c>
      <c r="E27" s="237">
        <v>43935.463738425926</v>
      </c>
      <c r="F27" s="60">
        <v>2020</v>
      </c>
      <c r="G27" s="53" t="s">
        <v>1118</v>
      </c>
      <c r="H27" s="53" t="s">
        <v>1119</v>
      </c>
      <c r="I27" s="60">
        <v>705798</v>
      </c>
      <c r="J27" s="53" t="s">
        <v>1278</v>
      </c>
      <c r="K27" s="53" t="s">
        <v>1279</v>
      </c>
      <c r="L27" s="60">
        <v>2</v>
      </c>
      <c r="M27" s="53" t="s">
        <v>1122</v>
      </c>
      <c r="N27" s="60">
        <v>4208</v>
      </c>
      <c r="O27" s="60">
        <v>62649</v>
      </c>
      <c r="P27" s="60">
        <v>1776</v>
      </c>
      <c r="Q27" s="223" t="s">
        <v>1280</v>
      </c>
      <c r="R27" s="223" t="s">
        <v>1281</v>
      </c>
      <c r="S27" s="53"/>
      <c r="T27" s="53"/>
      <c r="U27" s="53"/>
      <c r="V27" s="54">
        <f t="shared" si="0"/>
        <v>5.8163559322033896E-2</v>
      </c>
      <c r="W27" s="53"/>
      <c r="X27" s="53"/>
      <c r="Y27" s="53"/>
      <c r="Z27" s="53"/>
    </row>
    <row r="28" spans="1:26" hidden="1">
      <c r="A28" s="47" t="s">
        <v>71</v>
      </c>
      <c r="B28" s="53" t="s">
        <v>1282</v>
      </c>
      <c r="C28" s="60">
        <v>118000</v>
      </c>
      <c r="D28" s="53" t="s">
        <v>1283</v>
      </c>
      <c r="E28" s="237">
        <v>43935.725462962961</v>
      </c>
      <c r="F28" s="60">
        <v>2020</v>
      </c>
      <c r="G28" s="53" t="s">
        <v>1118</v>
      </c>
      <c r="H28" s="53" t="s">
        <v>1119</v>
      </c>
      <c r="I28" s="60">
        <v>27791</v>
      </c>
      <c r="J28" s="53" t="s">
        <v>1284</v>
      </c>
      <c r="K28" s="53" t="s">
        <v>1285</v>
      </c>
      <c r="L28" s="60">
        <v>2</v>
      </c>
      <c r="M28" s="53" t="s">
        <v>1122</v>
      </c>
      <c r="N28" s="60">
        <v>39</v>
      </c>
      <c r="O28" s="60">
        <v>424</v>
      </c>
      <c r="P28" s="60">
        <v>23</v>
      </c>
      <c r="Q28" s="223" t="s">
        <v>1286</v>
      </c>
      <c r="R28" s="223" t="s">
        <v>1287</v>
      </c>
      <c r="S28" s="53" t="s">
        <v>1288</v>
      </c>
      <c r="T28" s="60">
        <v>20</v>
      </c>
      <c r="U28" s="53"/>
      <c r="V28" s="54">
        <f t="shared" si="0"/>
        <v>4.1186440677966098E-3</v>
      </c>
      <c r="W28" s="53"/>
      <c r="X28" s="53"/>
      <c r="Y28" s="53"/>
      <c r="Z28" s="53"/>
    </row>
    <row r="29" spans="1:26" hidden="1">
      <c r="A29" s="47" t="s">
        <v>1289</v>
      </c>
      <c r="B29" s="53" t="s">
        <v>66</v>
      </c>
      <c r="C29" s="60">
        <v>469000</v>
      </c>
      <c r="D29" s="53" t="s">
        <v>1290</v>
      </c>
      <c r="E29" s="237">
        <v>43937.687534722223</v>
      </c>
      <c r="F29" s="60">
        <v>2020</v>
      </c>
      <c r="G29" s="53" t="s">
        <v>1118</v>
      </c>
      <c r="H29" s="53" t="s">
        <v>1170</v>
      </c>
      <c r="I29" s="60">
        <v>1398606</v>
      </c>
      <c r="J29" s="53" t="s">
        <v>1291</v>
      </c>
      <c r="K29" s="53" t="s">
        <v>1292</v>
      </c>
      <c r="L29" s="60">
        <v>2</v>
      </c>
      <c r="M29" s="53" t="s">
        <v>1122</v>
      </c>
      <c r="N29" s="60">
        <v>8697</v>
      </c>
      <c r="O29" s="60">
        <v>73550</v>
      </c>
      <c r="P29" s="60">
        <v>2489</v>
      </c>
      <c r="Q29" s="223" t="s">
        <v>1293</v>
      </c>
      <c r="R29" s="223" t="s">
        <v>1294</v>
      </c>
      <c r="S29" s="53" t="s">
        <v>301</v>
      </c>
      <c r="T29" s="60">
        <v>35</v>
      </c>
      <c r="U29" s="53" t="s">
        <v>1295</v>
      </c>
      <c r="V29" s="54">
        <f t="shared" si="0"/>
        <v>0.18067377398720683</v>
      </c>
      <c r="W29" s="53"/>
      <c r="X29" s="53"/>
      <c r="Y29" s="53"/>
      <c r="Z29" s="53"/>
    </row>
    <row r="30" spans="1:26" hidden="1">
      <c r="A30" s="47" t="s">
        <v>60</v>
      </c>
      <c r="B30" s="53" t="s">
        <v>959</v>
      </c>
      <c r="C30" s="60">
        <v>153000</v>
      </c>
      <c r="D30" s="53" t="s">
        <v>1296</v>
      </c>
      <c r="E30" s="237">
        <v>43939.856759259259</v>
      </c>
      <c r="F30" s="60">
        <v>2020</v>
      </c>
      <c r="G30" s="53" t="s">
        <v>1118</v>
      </c>
      <c r="H30" s="53" t="s">
        <v>1210</v>
      </c>
      <c r="I30" s="60">
        <v>247972</v>
      </c>
      <c r="J30" s="53" t="s">
        <v>1297</v>
      </c>
      <c r="K30" s="53" t="s">
        <v>1298</v>
      </c>
      <c r="L30" s="60">
        <v>1</v>
      </c>
      <c r="M30" s="53" t="s">
        <v>1122</v>
      </c>
      <c r="N30" s="60">
        <v>1007</v>
      </c>
      <c r="O30" s="60">
        <v>20902</v>
      </c>
      <c r="P30" s="60">
        <v>409</v>
      </c>
      <c r="Q30" s="223" t="s">
        <v>1299</v>
      </c>
      <c r="R30" s="223" t="s">
        <v>1300</v>
      </c>
      <c r="S30" s="53" t="s">
        <v>959</v>
      </c>
      <c r="T30" s="60">
        <v>35</v>
      </c>
      <c r="U30" s="53" t="s">
        <v>1301</v>
      </c>
      <c r="V30" s="54">
        <f t="shared" si="0"/>
        <v>0.14586928104575164</v>
      </c>
      <c r="W30" s="53"/>
      <c r="X30" s="53"/>
      <c r="Y30" s="53"/>
      <c r="Z30" s="53"/>
    </row>
    <row r="31" spans="1:26" hidden="1">
      <c r="A31" s="47" t="s">
        <v>63</v>
      </c>
      <c r="B31" s="53" t="s">
        <v>1302</v>
      </c>
      <c r="C31" s="60">
        <v>100000</v>
      </c>
      <c r="D31" s="53" t="s">
        <v>1303</v>
      </c>
      <c r="E31" s="237">
        <v>43941.309212962966</v>
      </c>
      <c r="F31" s="60">
        <v>2020</v>
      </c>
      <c r="G31" s="53" t="s">
        <v>1118</v>
      </c>
      <c r="H31" s="53" t="s">
        <v>1100</v>
      </c>
      <c r="I31" s="60">
        <v>28601</v>
      </c>
      <c r="J31" s="53" t="s">
        <v>1304</v>
      </c>
      <c r="K31" s="53" t="s">
        <v>1305</v>
      </c>
      <c r="L31" s="60">
        <v>1</v>
      </c>
      <c r="M31" s="53" t="s">
        <v>1306</v>
      </c>
      <c r="N31" s="60">
        <v>137</v>
      </c>
      <c r="O31" s="60">
        <v>3517</v>
      </c>
      <c r="P31" s="60">
        <v>22</v>
      </c>
      <c r="Q31" s="223" t="s">
        <v>1307</v>
      </c>
      <c r="R31" s="223" t="s">
        <v>1308</v>
      </c>
      <c r="S31" s="53" t="s">
        <v>1302</v>
      </c>
      <c r="T31" s="60">
        <v>35</v>
      </c>
      <c r="U31" s="53" t="s">
        <v>1295</v>
      </c>
      <c r="V31" s="54">
        <f t="shared" si="0"/>
        <v>3.6760000000000001E-2</v>
      </c>
      <c r="W31" s="53"/>
      <c r="X31" s="53"/>
      <c r="Y31" s="53"/>
      <c r="Z31" s="53"/>
    </row>
    <row r="32" spans="1:26" hidden="1">
      <c r="A32" s="47" t="s">
        <v>59</v>
      </c>
      <c r="B32" s="53" t="s">
        <v>103</v>
      </c>
      <c r="C32" s="60">
        <v>136000</v>
      </c>
      <c r="D32" s="53" t="s">
        <v>1309</v>
      </c>
      <c r="E32" s="237">
        <v>43942.675879629627</v>
      </c>
      <c r="F32" s="60">
        <v>2020</v>
      </c>
      <c r="G32" s="53" t="s">
        <v>1118</v>
      </c>
      <c r="H32" s="53" t="s">
        <v>1119</v>
      </c>
      <c r="I32" s="60">
        <v>26854</v>
      </c>
      <c r="J32" s="53" t="s">
        <v>1310</v>
      </c>
      <c r="K32" s="53" t="s">
        <v>1311</v>
      </c>
      <c r="L32" s="60">
        <v>2</v>
      </c>
      <c r="M32" s="53" t="s">
        <v>1122</v>
      </c>
      <c r="N32" s="60">
        <v>114</v>
      </c>
      <c r="O32" s="60">
        <v>1234</v>
      </c>
      <c r="P32" s="60">
        <v>73</v>
      </c>
      <c r="Q32" s="223" t="s">
        <v>1312</v>
      </c>
      <c r="R32" s="223" t="s">
        <v>1313</v>
      </c>
      <c r="S32" s="53"/>
      <c r="T32" s="60">
        <v>50</v>
      </c>
      <c r="U32" s="53" t="s">
        <v>1314</v>
      </c>
      <c r="V32" s="54">
        <f t="shared" si="0"/>
        <v>1.0448529411764705E-2</v>
      </c>
      <c r="W32" s="53"/>
      <c r="X32" s="53"/>
      <c r="Y32" s="53"/>
      <c r="Z32" s="53"/>
    </row>
    <row r="33" spans="1:26" hidden="1">
      <c r="A33" s="47" t="s">
        <v>62</v>
      </c>
      <c r="B33" s="53" t="s">
        <v>108</v>
      </c>
      <c r="C33" s="60">
        <v>93100</v>
      </c>
      <c r="D33" s="53" t="s">
        <v>1315</v>
      </c>
      <c r="E33" s="237">
        <v>43942.895960648151</v>
      </c>
      <c r="F33" s="60">
        <v>2020</v>
      </c>
      <c r="G33" s="53" t="s">
        <v>1118</v>
      </c>
      <c r="H33" s="53" t="s">
        <v>1119</v>
      </c>
      <c r="I33" s="60">
        <v>54599</v>
      </c>
      <c r="J33" s="53" t="s">
        <v>1316</v>
      </c>
      <c r="K33" s="53" t="s">
        <v>1317</v>
      </c>
      <c r="L33" s="60">
        <v>3</v>
      </c>
      <c r="M33" s="53" t="s">
        <v>1112</v>
      </c>
      <c r="N33" s="60">
        <v>602</v>
      </c>
      <c r="O33" s="60">
        <v>3360</v>
      </c>
      <c r="P33" s="60">
        <v>142</v>
      </c>
      <c r="Q33" s="223" t="s">
        <v>1318</v>
      </c>
      <c r="R33" s="223" t="s">
        <v>1319</v>
      </c>
      <c r="S33" s="53" t="s">
        <v>1320</v>
      </c>
      <c r="T33" s="53"/>
      <c r="U33" s="53"/>
      <c r="V33" s="54">
        <f t="shared" si="0"/>
        <v>4.4081632653061226E-2</v>
      </c>
      <c r="W33" s="53"/>
      <c r="X33" s="53"/>
      <c r="Y33" s="53"/>
      <c r="Z33" s="53"/>
    </row>
    <row r="34" spans="1:26" hidden="1">
      <c r="A34" s="47" t="s">
        <v>80</v>
      </c>
      <c r="B34" s="53" t="s">
        <v>1321</v>
      </c>
      <c r="C34" s="60">
        <v>95100</v>
      </c>
      <c r="D34" s="53" t="s">
        <v>1322</v>
      </c>
      <c r="E34" s="237">
        <v>43943.675902777781</v>
      </c>
      <c r="F34" s="60">
        <v>2020</v>
      </c>
      <c r="G34" s="53" t="s">
        <v>1118</v>
      </c>
      <c r="H34" s="53" t="s">
        <v>1109</v>
      </c>
      <c r="I34" s="60">
        <v>17106</v>
      </c>
      <c r="J34" s="53" t="s">
        <v>1323</v>
      </c>
      <c r="K34" s="53" t="s">
        <v>1324</v>
      </c>
      <c r="L34" s="60">
        <v>5</v>
      </c>
      <c r="M34" s="53" t="s">
        <v>1122</v>
      </c>
      <c r="N34" s="60">
        <v>71</v>
      </c>
      <c r="O34" s="60">
        <v>323</v>
      </c>
      <c r="P34" s="60">
        <v>5</v>
      </c>
      <c r="Q34" s="223" t="s">
        <v>1325</v>
      </c>
      <c r="R34" s="223" t="s">
        <v>1326</v>
      </c>
      <c r="S34" s="53"/>
      <c r="T34" s="53"/>
      <c r="U34" s="53"/>
      <c r="V34" s="54">
        <f t="shared" si="0"/>
        <v>4.195583596214511E-3</v>
      </c>
      <c r="W34" s="53"/>
      <c r="X34" s="53"/>
      <c r="Y34" s="53"/>
      <c r="Z34" s="53"/>
    </row>
    <row r="35" spans="1:26" hidden="1">
      <c r="A35" s="47" t="s">
        <v>1327</v>
      </c>
      <c r="B35" s="53" t="s">
        <v>1328</v>
      </c>
      <c r="C35" s="60">
        <v>252000</v>
      </c>
      <c r="D35" s="53" t="s">
        <v>1329</v>
      </c>
      <c r="E35" s="237">
        <v>43944.386712962965</v>
      </c>
      <c r="F35" s="60">
        <v>2020</v>
      </c>
      <c r="G35" s="53" t="s">
        <v>1118</v>
      </c>
      <c r="H35" s="53" t="s">
        <v>1170</v>
      </c>
      <c r="I35" s="60">
        <v>37238</v>
      </c>
      <c r="J35" s="53" t="s">
        <v>1330</v>
      </c>
      <c r="K35" s="53" t="s">
        <v>1331</v>
      </c>
      <c r="L35" s="60">
        <v>2</v>
      </c>
      <c r="M35" s="53" t="s">
        <v>1122</v>
      </c>
      <c r="N35" s="60">
        <v>691</v>
      </c>
      <c r="O35" s="60">
        <v>2159</v>
      </c>
      <c r="P35" s="60">
        <v>61</v>
      </c>
      <c r="Q35" s="223" t="s">
        <v>1332</v>
      </c>
      <c r="R35" s="223" t="s">
        <v>1333</v>
      </c>
      <c r="S35" s="53" t="s">
        <v>1328</v>
      </c>
      <c r="T35" s="60">
        <v>35</v>
      </c>
      <c r="U35" s="53" t="s">
        <v>1334</v>
      </c>
      <c r="V35" s="54">
        <f t="shared" si="0"/>
        <v>1.1551587301587302E-2</v>
      </c>
      <c r="W35" s="53"/>
      <c r="X35" s="53"/>
      <c r="Y35" s="53"/>
      <c r="Z35" s="53"/>
    </row>
    <row r="36" spans="1:26" hidden="1">
      <c r="A36" s="47" t="s">
        <v>1335</v>
      </c>
      <c r="B36" s="53" t="s">
        <v>1336</v>
      </c>
      <c r="C36" s="60">
        <v>239000</v>
      </c>
      <c r="D36" s="53" t="s">
        <v>1337</v>
      </c>
      <c r="E36" s="237">
        <v>43948.627962962964</v>
      </c>
      <c r="F36" s="60">
        <v>2020</v>
      </c>
      <c r="G36" s="53" t="s">
        <v>1118</v>
      </c>
      <c r="H36" s="53" t="s">
        <v>1100</v>
      </c>
      <c r="I36" s="60">
        <v>35887</v>
      </c>
      <c r="J36" s="53" t="s">
        <v>1338</v>
      </c>
      <c r="K36" s="53" t="s">
        <v>1339</v>
      </c>
      <c r="L36" s="60">
        <v>4</v>
      </c>
      <c r="M36" s="53" t="s">
        <v>1306</v>
      </c>
      <c r="N36" s="60">
        <v>264</v>
      </c>
      <c r="O36" s="60">
        <v>2206</v>
      </c>
      <c r="P36" s="60">
        <v>33</v>
      </c>
      <c r="Q36" s="223" t="s">
        <v>1340</v>
      </c>
      <c r="R36" s="223" t="s">
        <v>1341</v>
      </c>
      <c r="S36" s="53"/>
      <c r="T36" s="53"/>
      <c r="U36" s="53"/>
      <c r="V36" s="54">
        <f t="shared" si="0"/>
        <v>1.0472803347280334E-2</v>
      </c>
      <c r="W36" s="53"/>
      <c r="X36" s="53"/>
      <c r="Y36" s="53"/>
      <c r="Z36" s="53"/>
    </row>
    <row r="37" spans="1:26" hidden="1">
      <c r="A37" s="47" t="s">
        <v>73</v>
      </c>
      <c r="B37" s="53" t="s">
        <v>103</v>
      </c>
      <c r="C37" s="60">
        <v>136000</v>
      </c>
      <c r="D37" s="53" t="s">
        <v>1342</v>
      </c>
      <c r="E37" s="237">
        <v>43949.583090277774</v>
      </c>
      <c r="F37" s="60">
        <v>2020</v>
      </c>
      <c r="G37" s="53" t="s">
        <v>1118</v>
      </c>
      <c r="H37" s="53" t="s">
        <v>1119</v>
      </c>
      <c r="I37" s="60">
        <v>39012</v>
      </c>
      <c r="J37" s="53" t="s">
        <v>1343</v>
      </c>
      <c r="K37" s="53" t="s">
        <v>1344</v>
      </c>
      <c r="L37" s="60">
        <v>3</v>
      </c>
      <c r="M37" s="53" t="s">
        <v>1122</v>
      </c>
      <c r="N37" s="60">
        <v>431</v>
      </c>
      <c r="O37" s="60">
        <v>1898</v>
      </c>
      <c r="P37" s="60">
        <v>53</v>
      </c>
      <c r="Q37" s="223" t="s">
        <v>1345</v>
      </c>
      <c r="R37" s="223" t="s">
        <v>1346</v>
      </c>
      <c r="S37" s="53" t="s">
        <v>103</v>
      </c>
      <c r="T37" s="60">
        <v>35</v>
      </c>
      <c r="U37" s="53"/>
      <c r="V37" s="54">
        <f t="shared" si="0"/>
        <v>1.7514705882352943E-2</v>
      </c>
      <c r="W37" s="53"/>
      <c r="X37" s="53"/>
      <c r="Y37" s="53"/>
      <c r="Z37" s="53"/>
    </row>
    <row r="38" spans="1:26" hidden="1">
      <c r="A38" s="47" t="s">
        <v>1347</v>
      </c>
      <c r="B38" s="53" t="s">
        <v>74</v>
      </c>
      <c r="C38" s="60">
        <v>381000</v>
      </c>
      <c r="D38" s="53" t="s">
        <v>1348</v>
      </c>
      <c r="E38" s="237">
        <v>43950.688726851855</v>
      </c>
      <c r="F38" s="60">
        <v>2020</v>
      </c>
      <c r="G38" s="53" t="s">
        <v>1118</v>
      </c>
      <c r="H38" s="53" t="s">
        <v>1109</v>
      </c>
      <c r="I38" s="60">
        <v>202470</v>
      </c>
      <c r="J38" s="53" t="s">
        <v>1349</v>
      </c>
      <c r="K38" s="53" t="s">
        <v>1350</v>
      </c>
      <c r="L38" s="60">
        <v>4</v>
      </c>
      <c r="M38" s="53" t="s">
        <v>1122</v>
      </c>
      <c r="N38" s="60">
        <v>611</v>
      </c>
      <c r="O38" s="60">
        <v>9484</v>
      </c>
      <c r="P38" s="60">
        <v>260</v>
      </c>
      <c r="Q38" s="223" t="s">
        <v>1351</v>
      </c>
      <c r="R38" s="223" t="s">
        <v>1352</v>
      </c>
      <c r="S38" s="53" t="s">
        <v>1353</v>
      </c>
      <c r="T38" s="60">
        <v>35</v>
      </c>
      <c r="U38" s="53" t="s">
        <v>1301</v>
      </c>
      <c r="V38" s="54">
        <f t="shared" si="0"/>
        <v>2.7178477690288715E-2</v>
      </c>
      <c r="W38" s="53"/>
      <c r="X38" s="53"/>
      <c r="Y38" s="53"/>
      <c r="Z38" s="53"/>
    </row>
    <row r="39" spans="1:26" hidden="1">
      <c r="A39" s="47" t="s">
        <v>84</v>
      </c>
      <c r="B39" s="53" t="s">
        <v>865</v>
      </c>
      <c r="C39" s="60">
        <v>52400</v>
      </c>
      <c r="D39" s="53" t="s">
        <v>1354</v>
      </c>
      <c r="E39" s="237">
        <v>43951.294293981482</v>
      </c>
      <c r="F39" s="60">
        <v>2020</v>
      </c>
      <c r="G39" s="53" t="s">
        <v>1118</v>
      </c>
      <c r="H39" s="53" t="s">
        <v>1170</v>
      </c>
      <c r="I39" s="60">
        <v>38631</v>
      </c>
      <c r="J39" s="53" t="s">
        <v>1355</v>
      </c>
      <c r="K39" s="53" t="s">
        <v>1356</v>
      </c>
      <c r="L39" s="60">
        <v>1</v>
      </c>
      <c r="M39" s="53" t="s">
        <v>1122</v>
      </c>
      <c r="N39" s="60">
        <v>225</v>
      </c>
      <c r="O39" s="60">
        <v>2485</v>
      </c>
      <c r="P39" s="60">
        <v>34</v>
      </c>
      <c r="Q39" s="223" t="s">
        <v>1357</v>
      </c>
      <c r="R39" s="223" t="s">
        <v>1358</v>
      </c>
      <c r="S39" s="53" t="s">
        <v>865</v>
      </c>
      <c r="T39" s="60">
        <v>35</v>
      </c>
      <c r="U39" s="53" t="s">
        <v>1301</v>
      </c>
      <c r="V39" s="54">
        <f t="shared" si="0"/>
        <v>5.2366412213740457E-2</v>
      </c>
      <c r="W39" s="53"/>
      <c r="X39" s="53"/>
      <c r="Y39" s="53"/>
      <c r="Z39" s="53"/>
    </row>
    <row r="40" spans="1:26">
      <c r="A40" s="47" t="s">
        <v>1359</v>
      </c>
      <c r="B40" s="53" t="s">
        <v>1360</v>
      </c>
      <c r="C40" s="60">
        <v>430000</v>
      </c>
      <c r="D40" s="53" t="s">
        <v>1361</v>
      </c>
      <c r="E40" s="237">
        <v>43951.847812499997</v>
      </c>
      <c r="F40" s="60">
        <v>2020</v>
      </c>
      <c r="G40" s="53" t="s">
        <v>1118</v>
      </c>
      <c r="H40" s="53" t="s">
        <v>1170</v>
      </c>
      <c r="I40" s="60">
        <v>61962</v>
      </c>
      <c r="J40" s="53" t="s">
        <v>1362</v>
      </c>
      <c r="K40" s="53" t="s">
        <v>1363</v>
      </c>
      <c r="L40" s="60">
        <v>7</v>
      </c>
      <c r="M40" s="53" t="s">
        <v>1364</v>
      </c>
      <c r="N40" s="60">
        <v>254</v>
      </c>
      <c r="O40" s="60">
        <v>6984</v>
      </c>
      <c r="P40" s="60">
        <v>70</v>
      </c>
      <c r="Q40" s="223" t="s">
        <v>1365</v>
      </c>
      <c r="R40" s="223" t="s">
        <v>1366</v>
      </c>
      <c r="S40" s="53"/>
      <c r="T40" s="53"/>
      <c r="U40" s="53"/>
      <c r="V40" s="54">
        <f t="shared" si="0"/>
        <v>1.6995348837209302E-2</v>
      </c>
      <c r="W40" s="53"/>
      <c r="X40" s="53"/>
      <c r="Y40" s="53"/>
      <c r="Z40" s="53"/>
    </row>
    <row r="41" spans="1:26" hidden="1">
      <c r="A41" s="47" t="s">
        <v>1367</v>
      </c>
      <c r="B41" s="53" t="s">
        <v>1368</v>
      </c>
      <c r="C41" s="60">
        <v>756000</v>
      </c>
      <c r="D41" s="53" t="s">
        <v>1369</v>
      </c>
      <c r="E41" s="237">
        <v>43954.331307870372</v>
      </c>
      <c r="F41" s="60">
        <v>2020</v>
      </c>
      <c r="G41" s="53" t="s">
        <v>1127</v>
      </c>
      <c r="H41" s="53" t="s">
        <v>1133</v>
      </c>
      <c r="I41" s="60">
        <v>160443</v>
      </c>
      <c r="J41" s="53" t="s">
        <v>1370</v>
      </c>
      <c r="K41" s="53" t="s">
        <v>1356</v>
      </c>
      <c r="L41" s="60">
        <v>1</v>
      </c>
      <c r="M41" s="53" t="s">
        <v>1122</v>
      </c>
      <c r="N41" s="60">
        <v>1347</v>
      </c>
      <c r="O41" s="60">
        <v>13382</v>
      </c>
      <c r="P41" s="60">
        <v>953</v>
      </c>
      <c r="Q41" s="223" t="s">
        <v>1371</v>
      </c>
      <c r="R41" s="223" t="s">
        <v>1372</v>
      </c>
      <c r="S41" s="53"/>
      <c r="T41" s="53"/>
      <c r="U41" s="53"/>
      <c r="V41" s="54">
        <f t="shared" si="0"/>
        <v>2.0743386243386244E-2</v>
      </c>
      <c r="W41" s="53"/>
      <c r="X41" s="53"/>
      <c r="Y41" s="53"/>
      <c r="Z41" s="53"/>
    </row>
    <row r="42" spans="1:26" hidden="1">
      <c r="A42" s="47" t="s">
        <v>1373</v>
      </c>
      <c r="B42" s="53" t="s">
        <v>64</v>
      </c>
      <c r="C42" s="60">
        <v>1180000</v>
      </c>
      <c r="D42" s="53" t="s">
        <v>1374</v>
      </c>
      <c r="E42" s="237">
        <v>43958.423726851855</v>
      </c>
      <c r="F42" s="60">
        <v>2020</v>
      </c>
      <c r="G42" s="53" t="s">
        <v>1127</v>
      </c>
      <c r="H42" s="53" t="s">
        <v>1170</v>
      </c>
      <c r="I42" s="60">
        <v>266866</v>
      </c>
      <c r="J42" s="53" t="s">
        <v>1375</v>
      </c>
      <c r="K42" s="53" t="s">
        <v>1376</v>
      </c>
      <c r="L42" s="60">
        <v>6</v>
      </c>
      <c r="M42" s="53" t="s">
        <v>1122</v>
      </c>
      <c r="N42" s="60">
        <v>1390</v>
      </c>
      <c r="O42" s="60">
        <v>22644</v>
      </c>
      <c r="P42" s="60">
        <v>427</v>
      </c>
      <c r="Q42" s="223" t="s">
        <v>1377</v>
      </c>
      <c r="R42" s="223" t="s">
        <v>1378</v>
      </c>
      <c r="S42" s="53"/>
      <c r="T42" s="53"/>
      <c r="U42" s="53"/>
      <c r="V42" s="54">
        <f t="shared" si="0"/>
        <v>2.0729661016949154E-2</v>
      </c>
      <c r="W42" s="53"/>
      <c r="X42" s="53"/>
      <c r="Y42" s="53"/>
      <c r="Z42" s="53"/>
    </row>
    <row r="43" spans="1:26" hidden="1">
      <c r="A43" s="47" t="s">
        <v>1379</v>
      </c>
      <c r="B43" s="53" t="s">
        <v>86</v>
      </c>
      <c r="C43" s="60">
        <v>931000</v>
      </c>
      <c r="D43" s="53" t="s">
        <v>1380</v>
      </c>
      <c r="E43" s="237">
        <v>43958.69159722222</v>
      </c>
      <c r="F43" s="60">
        <v>2020</v>
      </c>
      <c r="G43" s="53" t="s">
        <v>1127</v>
      </c>
      <c r="H43" s="53" t="s">
        <v>1170</v>
      </c>
      <c r="I43" s="60">
        <v>171312</v>
      </c>
      <c r="J43" s="53" t="s">
        <v>1381</v>
      </c>
      <c r="K43" s="53" t="s">
        <v>1382</v>
      </c>
      <c r="L43" s="60">
        <v>1</v>
      </c>
      <c r="M43" s="53" t="s">
        <v>1122</v>
      </c>
      <c r="N43" s="60">
        <v>781</v>
      </c>
      <c r="O43" s="60">
        <v>14327</v>
      </c>
      <c r="P43" s="60">
        <v>476</v>
      </c>
      <c r="Q43" s="223" t="s">
        <v>1383</v>
      </c>
      <c r="R43" s="223" t="s">
        <v>1384</v>
      </c>
      <c r="S43" s="53"/>
      <c r="T43" s="53"/>
      <c r="U43" s="53"/>
      <c r="V43" s="54">
        <f t="shared" si="0"/>
        <v>1.6738990332975295E-2</v>
      </c>
      <c r="W43" s="53"/>
      <c r="X43" s="53"/>
      <c r="Y43" s="53"/>
      <c r="Z43" s="53"/>
    </row>
    <row r="44" spans="1:26" hidden="1">
      <c r="A44" s="47" t="s">
        <v>91</v>
      </c>
      <c r="B44" s="53" t="s">
        <v>89</v>
      </c>
      <c r="C44" s="60">
        <v>1000000</v>
      </c>
      <c r="D44" s="53" t="s">
        <v>1385</v>
      </c>
      <c r="E44" s="237">
        <v>43961.437916666669</v>
      </c>
      <c r="F44" s="60">
        <v>2020</v>
      </c>
      <c r="G44" s="53" t="s">
        <v>1127</v>
      </c>
      <c r="H44" s="53" t="s">
        <v>1133</v>
      </c>
      <c r="I44" s="60">
        <v>324514</v>
      </c>
      <c r="J44" s="53" t="s">
        <v>1386</v>
      </c>
      <c r="K44" s="53" t="s">
        <v>1387</v>
      </c>
      <c r="L44" s="60">
        <v>1</v>
      </c>
      <c r="M44" s="53" t="s">
        <v>1122</v>
      </c>
      <c r="N44" s="60">
        <v>1447</v>
      </c>
      <c r="O44" s="60">
        <v>15465</v>
      </c>
      <c r="P44" s="60">
        <v>588</v>
      </c>
      <c r="Q44" s="223" t="s">
        <v>1388</v>
      </c>
      <c r="R44" s="223" t="s">
        <v>1389</v>
      </c>
      <c r="S44" s="53" t="s">
        <v>89</v>
      </c>
      <c r="T44" s="60">
        <v>35</v>
      </c>
      <c r="U44" s="53" t="s">
        <v>1390</v>
      </c>
      <c r="V44" s="54">
        <f t="shared" si="0"/>
        <v>1.7500000000000002E-2</v>
      </c>
      <c r="W44" s="53"/>
      <c r="X44" s="53"/>
      <c r="Y44" s="53"/>
      <c r="Z44" s="53"/>
    </row>
    <row r="45" spans="1:26" hidden="1">
      <c r="A45" s="47" t="s">
        <v>78</v>
      </c>
      <c r="B45" s="53" t="s">
        <v>77</v>
      </c>
      <c r="C45" s="60">
        <v>192000</v>
      </c>
      <c r="D45" s="53" t="s">
        <v>1391</v>
      </c>
      <c r="E45" s="237">
        <v>43962.409201388888</v>
      </c>
      <c r="F45" s="60">
        <v>2020</v>
      </c>
      <c r="G45" s="53" t="s">
        <v>1127</v>
      </c>
      <c r="H45" s="53" t="s">
        <v>1100</v>
      </c>
      <c r="I45" s="60">
        <v>126972</v>
      </c>
      <c r="J45" s="53" t="s">
        <v>1392</v>
      </c>
      <c r="K45" s="53" t="s">
        <v>1393</v>
      </c>
      <c r="L45" s="60">
        <v>3</v>
      </c>
      <c r="M45" s="53" t="s">
        <v>1122</v>
      </c>
      <c r="N45" s="60">
        <v>314</v>
      </c>
      <c r="O45" s="60">
        <v>9943</v>
      </c>
      <c r="P45" s="60">
        <v>187</v>
      </c>
      <c r="Q45" s="223" t="s">
        <v>1394</v>
      </c>
      <c r="R45" s="223" t="s">
        <v>1395</v>
      </c>
      <c r="S45" s="53" t="s">
        <v>77</v>
      </c>
      <c r="T45" s="60">
        <v>35</v>
      </c>
      <c r="U45" s="53" t="s">
        <v>1301</v>
      </c>
      <c r="V45" s="54">
        <f t="shared" si="0"/>
        <v>5.4395833333333331E-2</v>
      </c>
      <c r="W45" s="53"/>
      <c r="X45" s="53"/>
      <c r="Y45" s="53"/>
      <c r="Z45" s="53"/>
    </row>
    <row r="46" spans="1:26" hidden="1">
      <c r="A46" s="47" t="s">
        <v>1396</v>
      </c>
      <c r="B46" s="53" t="s">
        <v>1125</v>
      </c>
      <c r="C46" s="60">
        <v>1560000</v>
      </c>
      <c r="D46" s="53" t="s">
        <v>1397</v>
      </c>
      <c r="E46" s="237">
        <v>43962.69259259259</v>
      </c>
      <c r="F46" s="60">
        <v>2020</v>
      </c>
      <c r="G46" s="53" t="s">
        <v>1127</v>
      </c>
      <c r="H46" s="53" t="s">
        <v>1100</v>
      </c>
      <c r="I46" s="60">
        <v>375979</v>
      </c>
      <c r="J46" s="53" t="s">
        <v>1398</v>
      </c>
      <c r="K46" s="53" t="s">
        <v>1399</v>
      </c>
      <c r="L46" s="60">
        <v>6</v>
      </c>
      <c r="M46" s="53" t="s">
        <v>1122</v>
      </c>
      <c r="N46" s="60">
        <v>2028</v>
      </c>
      <c r="O46" s="60">
        <v>25854</v>
      </c>
      <c r="P46" s="60">
        <v>1063</v>
      </c>
      <c r="Q46" s="223" t="s">
        <v>1400</v>
      </c>
      <c r="R46" s="223" t="s">
        <v>1401</v>
      </c>
      <c r="S46" s="53"/>
      <c r="T46" s="53"/>
      <c r="U46" s="53"/>
      <c r="V46" s="54">
        <f t="shared" si="0"/>
        <v>1.855448717948718E-2</v>
      </c>
      <c r="W46" s="53"/>
      <c r="X46" s="53"/>
      <c r="Y46" s="53"/>
      <c r="Z46" s="53"/>
    </row>
    <row r="47" spans="1:26" hidden="1">
      <c r="A47" s="47" t="s">
        <v>1402</v>
      </c>
      <c r="B47" s="53" t="s">
        <v>94</v>
      </c>
      <c r="C47" s="60">
        <v>62900</v>
      </c>
      <c r="D47" s="53" t="s">
        <v>1403</v>
      </c>
      <c r="E47" s="237">
        <v>43965.392997685187</v>
      </c>
      <c r="F47" s="60">
        <v>2020</v>
      </c>
      <c r="G47" s="53" t="s">
        <v>1127</v>
      </c>
      <c r="H47" s="53" t="s">
        <v>1170</v>
      </c>
      <c r="I47" s="60">
        <v>8512</v>
      </c>
      <c r="J47" s="53" t="s">
        <v>1140</v>
      </c>
      <c r="K47" s="53" t="s">
        <v>1404</v>
      </c>
      <c r="L47" s="60">
        <v>7</v>
      </c>
      <c r="M47" s="53" t="s">
        <v>1112</v>
      </c>
      <c r="N47" s="60">
        <v>40</v>
      </c>
      <c r="O47" s="60">
        <v>466</v>
      </c>
      <c r="P47" s="60">
        <v>7</v>
      </c>
      <c r="Q47" s="223" t="s">
        <v>1405</v>
      </c>
      <c r="R47" s="223" t="s">
        <v>1406</v>
      </c>
      <c r="S47" s="53"/>
      <c r="T47" s="53"/>
      <c r="U47" s="53"/>
      <c r="V47" s="54">
        <f t="shared" si="0"/>
        <v>8.1558028616852147E-3</v>
      </c>
      <c r="W47" s="53"/>
      <c r="X47" s="53"/>
      <c r="Y47" s="53"/>
      <c r="Z47" s="53"/>
    </row>
    <row r="48" spans="1:26" hidden="1">
      <c r="A48" s="47" t="s">
        <v>1407</v>
      </c>
      <c r="B48" s="53" t="s">
        <v>66</v>
      </c>
      <c r="C48" s="60">
        <v>469000</v>
      </c>
      <c r="D48" s="53" t="s">
        <v>1408</v>
      </c>
      <c r="E48" s="237">
        <v>43966.645844907405</v>
      </c>
      <c r="F48" s="60">
        <v>2020</v>
      </c>
      <c r="G48" s="53" t="s">
        <v>1127</v>
      </c>
      <c r="H48" s="53" t="s">
        <v>1157</v>
      </c>
      <c r="I48" s="60">
        <v>793328</v>
      </c>
      <c r="J48" s="53" t="s">
        <v>1409</v>
      </c>
      <c r="K48" s="53" t="s">
        <v>1410</v>
      </c>
      <c r="L48" s="60">
        <v>2</v>
      </c>
      <c r="M48" s="53" t="s">
        <v>1122</v>
      </c>
      <c r="N48" s="60">
        <v>3244</v>
      </c>
      <c r="O48" s="60">
        <v>36423</v>
      </c>
      <c r="P48" s="60">
        <v>926</v>
      </c>
      <c r="Q48" s="223" t="s">
        <v>1411</v>
      </c>
      <c r="R48" s="223" t="s">
        <v>1412</v>
      </c>
      <c r="S48" s="53" t="s">
        <v>301</v>
      </c>
      <c r="T48" s="60">
        <v>35</v>
      </c>
      <c r="U48" s="53" t="s">
        <v>1390</v>
      </c>
      <c r="V48" s="54">
        <f t="shared" si="0"/>
        <v>8.6552238805970155E-2</v>
      </c>
      <c r="W48" s="53"/>
      <c r="X48" s="53"/>
      <c r="Y48" s="53"/>
      <c r="Z48" s="53"/>
    </row>
    <row r="49" spans="1:26" hidden="1">
      <c r="A49" s="47" t="s">
        <v>98</v>
      </c>
      <c r="B49" s="53" t="s">
        <v>94</v>
      </c>
      <c r="C49" s="60">
        <v>62900</v>
      </c>
      <c r="D49" s="53" t="s">
        <v>1413</v>
      </c>
      <c r="E49" s="237">
        <v>43968.80300925926</v>
      </c>
      <c r="F49" s="60">
        <v>2020</v>
      </c>
      <c r="G49" s="53" t="s">
        <v>1127</v>
      </c>
      <c r="H49" s="53" t="s">
        <v>1133</v>
      </c>
      <c r="I49" s="60">
        <v>2391</v>
      </c>
      <c r="J49" s="53" t="s">
        <v>1414</v>
      </c>
      <c r="K49" s="53" t="s">
        <v>1415</v>
      </c>
      <c r="L49" s="60">
        <v>3</v>
      </c>
      <c r="M49" s="53" t="s">
        <v>1112</v>
      </c>
      <c r="N49" s="60">
        <v>7</v>
      </c>
      <c r="O49" s="60">
        <v>85</v>
      </c>
      <c r="P49" s="60">
        <v>2</v>
      </c>
      <c r="Q49" s="223" t="s">
        <v>1416</v>
      </c>
      <c r="R49" s="223" t="s">
        <v>1417</v>
      </c>
      <c r="S49" s="53"/>
      <c r="T49" s="53"/>
      <c r="U49" s="53"/>
      <c r="V49" s="54">
        <f t="shared" si="0"/>
        <v>1.4944356120826709E-3</v>
      </c>
      <c r="W49" s="53"/>
      <c r="X49" s="53"/>
      <c r="Y49" s="53"/>
      <c r="Z49" s="53"/>
    </row>
    <row r="50" spans="1:26" hidden="1">
      <c r="A50" s="47" t="s">
        <v>99</v>
      </c>
      <c r="B50" s="53" t="s">
        <v>1177</v>
      </c>
      <c r="C50" s="60">
        <v>62100</v>
      </c>
      <c r="D50" s="53" t="s">
        <v>1418</v>
      </c>
      <c r="E50" s="237">
        <v>43968.899016203701</v>
      </c>
      <c r="F50" s="60">
        <v>2020</v>
      </c>
      <c r="G50" s="53" t="s">
        <v>1127</v>
      </c>
      <c r="H50" s="53" t="s">
        <v>1133</v>
      </c>
      <c r="I50" s="60">
        <v>27790</v>
      </c>
      <c r="J50" s="53" t="s">
        <v>1419</v>
      </c>
      <c r="K50" s="53" t="s">
        <v>1420</v>
      </c>
      <c r="L50" s="60">
        <v>1</v>
      </c>
      <c r="M50" s="53" t="s">
        <v>1122</v>
      </c>
      <c r="N50" s="60">
        <v>274</v>
      </c>
      <c r="O50" s="60">
        <v>3249</v>
      </c>
      <c r="P50" s="60">
        <v>27</v>
      </c>
      <c r="Q50" s="223" t="s">
        <v>1421</v>
      </c>
      <c r="R50" s="223" t="s">
        <v>1422</v>
      </c>
      <c r="S50" s="53" t="s">
        <v>1423</v>
      </c>
      <c r="T50" s="60">
        <v>35</v>
      </c>
      <c r="U50" s="53" t="s">
        <v>1424</v>
      </c>
      <c r="V50" s="54">
        <f t="shared" si="0"/>
        <v>5.7165861513687598E-2</v>
      </c>
      <c r="W50" s="53"/>
      <c r="X50" s="53"/>
      <c r="Y50" s="53"/>
      <c r="Z50" s="53"/>
    </row>
    <row r="51" spans="1:26" hidden="1">
      <c r="A51" s="47" t="s">
        <v>1425</v>
      </c>
      <c r="B51" s="53" t="s">
        <v>1328</v>
      </c>
      <c r="C51" s="60">
        <v>252000</v>
      </c>
      <c r="D51" s="53" t="s">
        <v>1426</v>
      </c>
      <c r="E51" s="237">
        <v>43971.645960648151</v>
      </c>
      <c r="F51" s="60">
        <v>2020</v>
      </c>
      <c r="G51" s="53" t="s">
        <v>1127</v>
      </c>
      <c r="H51" s="53" t="s">
        <v>1109</v>
      </c>
      <c r="I51" s="60">
        <v>700845</v>
      </c>
      <c r="J51" s="53" t="s">
        <v>1427</v>
      </c>
      <c r="K51" s="53" t="s">
        <v>1428</v>
      </c>
      <c r="L51" s="60">
        <v>1</v>
      </c>
      <c r="M51" s="53" t="s">
        <v>1122</v>
      </c>
      <c r="N51" s="60">
        <v>2763</v>
      </c>
      <c r="O51" s="60">
        <v>28196</v>
      </c>
      <c r="P51" s="60">
        <v>715</v>
      </c>
      <c r="Q51" s="223" t="s">
        <v>1429</v>
      </c>
      <c r="R51" s="223" t="s">
        <v>1430</v>
      </c>
      <c r="S51" s="53"/>
      <c r="T51" s="53"/>
      <c r="U51" s="53"/>
      <c r="V51" s="54">
        <f t="shared" si="0"/>
        <v>0.12569047619047619</v>
      </c>
      <c r="W51" s="53"/>
      <c r="X51" s="53"/>
      <c r="Y51" s="53"/>
      <c r="Z51" s="53"/>
    </row>
    <row r="52" spans="1:26" hidden="1">
      <c r="A52" s="47" t="s">
        <v>1431</v>
      </c>
      <c r="B52" s="53" t="s">
        <v>89</v>
      </c>
      <c r="C52" s="60">
        <v>1000000</v>
      </c>
      <c r="D52" s="53" t="s">
        <v>1432</v>
      </c>
      <c r="E52" s="237">
        <v>43971.786608796298</v>
      </c>
      <c r="F52" s="60">
        <v>2020</v>
      </c>
      <c r="G52" s="53" t="s">
        <v>1127</v>
      </c>
      <c r="H52" s="53" t="s">
        <v>1109</v>
      </c>
      <c r="I52" s="60">
        <v>239594</v>
      </c>
      <c r="J52" s="53" t="s">
        <v>1433</v>
      </c>
      <c r="K52" s="53" t="s">
        <v>1434</v>
      </c>
      <c r="L52" s="60">
        <v>2</v>
      </c>
      <c r="M52" s="53" t="s">
        <v>1122</v>
      </c>
      <c r="N52" s="60">
        <v>463</v>
      </c>
      <c r="O52" s="60">
        <v>12053</v>
      </c>
      <c r="P52" s="60">
        <v>274</v>
      </c>
      <c r="Q52" s="223" t="s">
        <v>1435</v>
      </c>
      <c r="R52" s="223" t="s">
        <v>1436</v>
      </c>
      <c r="S52" s="53" t="s">
        <v>89</v>
      </c>
      <c r="T52" s="60">
        <v>35</v>
      </c>
      <c r="U52" s="53" t="s">
        <v>1390</v>
      </c>
      <c r="V52" s="54">
        <f t="shared" si="0"/>
        <v>1.2789999999999999E-2</v>
      </c>
      <c r="W52" s="53"/>
      <c r="X52" s="53"/>
      <c r="Y52" s="53"/>
      <c r="Z52" s="53"/>
    </row>
    <row r="53" spans="1:26" hidden="1">
      <c r="A53" s="47" t="s">
        <v>110</v>
      </c>
      <c r="B53" s="53" t="s">
        <v>211</v>
      </c>
      <c r="C53" s="60">
        <v>608000</v>
      </c>
      <c r="D53" s="53" t="s">
        <v>1437</v>
      </c>
      <c r="E53" s="237">
        <v>43971.812337962961</v>
      </c>
      <c r="F53" s="60">
        <v>2020</v>
      </c>
      <c r="G53" s="53" t="s">
        <v>1127</v>
      </c>
      <c r="H53" s="53" t="s">
        <v>1109</v>
      </c>
      <c r="I53" s="60">
        <v>175266</v>
      </c>
      <c r="J53" s="53" t="s">
        <v>1438</v>
      </c>
      <c r="K53" s="53" t="s">
        <v>1439</v>
      </c>
      <c r="L53" s="60">
        <v>10</v>
      </c>
      <c r="M53" s="53" t="s">
        <v>1122</v>
      </c>
      <c r="N53" s="60">
        <v>1165</v>
      </c>
      <c r="O53" s="60">
        <v>11850</v>
      </c>
      <c r="P53" s="60">
        <v>530</v>
      </c>
      <c r="Q53" s="223" t="s">
        <v>1440</v>
      </c>
      <c r="R53" s="223" t="s">
        <v>1441</v>
      </c>
      <c r="S53" s="53" t="s">
        <v>1442</v>
      </c>
      <c r="T53" s="53"/>
      <c r="U53" s="53" t="s">
        <v>1424</v>
      </c>
      <c r="V53" s="54">
        <f t="shared" si="0"/>
        <v>2.2277960526315789E-2</v>
      </c>
      <c r="W53" s="53"/>
      <c r="X53" s="53"/>
      <c r="Y53" s="53"/>
      <c r="Z53" s="53"/>
    </row>
    <row r="54" spans="1:26" hidden="1">
      <c r="A54" s="47" t="s">
        <v>1443</v>
      </c>
      <c r="B54" s="53" t="s">
        <v>103</v>
      </c>
      <c r="C54" s="60">
        <v>136000</v>
      </c>
      <c r="D54" s="53" t="s">
        <v>1444</v>
      </c>
      <c r="E54" s="237">
        <v>43973.499942129631</v>
      </c>
      <c r="F54" s="60">
        <v>2020</v>
      </c>
      <c r="G54" s="53" t="s">
        <v>1127</v>
      </c>
      <c r="H54" s="53" t="s">
        <v>1157</v>
      </c>
      <c r="I54" s="60">
        <v>32504</v>
      </c>
      <c r="J54" s="53" t="s">
        <v>1445</v>
      </c>
      <c r="K54" s="53" t="s">
        <v>1446</v>
      </c>
      <c r="L54" s="60">
        <v>5</v>
      </c>
      <c r="M54" s="53" t="s">
        <v>1122</v>
      </c>
      <c r="N54" s="60">
        <v>101</v>
      </c>
      <c r="O54" s="60">
        <v>1457</v>
      </c>
      <c r="P54" s="60">
        <v>44</v>
      </c>
      <c r="Q54" s="223" t="s">
        <v>1447</v>
      </c>
      <c r="R54" s="223" t="s">
        <v>1448</v>
      </c>
      <c r="S54" s="53" t="s">
        <v>103</v>
      </c>
      <c r="T54" s="60">
        <v>35</v>
      </c>
      <c r="U54" s="53" t="s">
        <v>1390</v>
      </c>
      <c r="V54" s="54">
        <f t="shared" si="0"/>
        <v>1.1779411764705882E-2</v>
      </c>
      <c r="W54" s="53"/>
      <c r="X54" s="53"/>
      <c r="Y54" s="53"/>
      <c r="Z54" s="53"/>
    </row>
    <row r="55" spans="1:26" hidden="1">
      <c r="A55" s="47" t="s">
        <v>1449</v>
      </c>
      <c r="B55" s="53" t="s">
        <v>105</v>
      </c>
      <c r="C55" s="60">
        <v>85500</v>
      </c>
      <c r="D55" s="53" t="s">
        <v>1450</v>
      </c>
      <c r="E55" s="237">
        <v>43973.640648148146</v>
      </c>
      <c r="F55" s="60">
        <v>2020</v>
      </c>
      <c r="G55" s="53" t="s">
        <v>1127</v>
      </c>
      <c r="H55" s="53" t="s">
        <v>1157</v>
      </c>
      <c r="I55" s="60">
        <v>19779</v>
      </c>
      <c r="J55" s="53" t="s">
        <v>1451</v>
      </c>
      <c r="K55" s="53" t="s">
        <v>1264</v>
      </c>
      <c r="L55" s="60">
        <v>1</v>
      </c>
      <c r="M55" s="53" t="s">
        <v>1306</v>
      </c>
      <c r="N55" s="60">
        <v>122</v>
      </c>
      <c r="O55" s="60">
        <v>894</v>
      </c>
      <c r="P55" s="60">
        <v>30</v>
      </c>
      <c r="Q55" s="223" t="s">
        <v>1452</v>
      </c>
      <c r="R55" s="223" t="s">
        <v>1453</v>
      </c>
      <c r="S55" s="53" t="s">
        <v>1454</v>
      </c>
      <c r="T55" s="60">
        <v>35</v>
      </c>
      <c r="U55" s="53" t="s">
        <v>1455</v>
      </c>
      <c r="V55" s="54">
        <f t="shared" si="0"/>
        <v>1.223391812865497E-2</v>
      </c>
      <c r="W55" s="53"/>
      <c r="X55" s="53"/>
      <c r="Y55" s="53"/>
      <c r="Z55" s="53"/>
    </row>
    <row r="56" spans="1:26" hidden="1">
      <c r="A56" s="47" t="s">
        <v>109</v>
      </c>
      <c r="B56" s="53" t="s">
        <v>108</v>
      </c>
      <c r="C56" s="60">
        <v>93100</v>
      </c>
      <c r="D56" s="53" t="s">
        <v>1456</v>
      </c>
      <c r="E56" s="237">
        <v>43973.710972222223</v>
      </c>
      <c r="F56" s="60">
        <v>2020</v>
      </c>
      <c r="G56" s="53" t="s">
        <v>1127</v>
      </c>
      <c r="H56" s="53" t="s">
        <v>1157</v>
      </c>
      <c r="I56" s="60">
        <v>33123</v>
      </c>
      <c r="J56" s="53" t="s">
        <v>1457</v>
      </c>
      <c r="K56" s="53" t="s">
        <v>1458</v>
      </c>
      <c r="L56" s="60">
        <v>4</v>
      </c>
      <c r="M56" s="53" t="s">
        <v>1112</v>
      </c>
      <c r="N56" s="60">
        <v>486</v>
      </c>
      <c r="O56" s="60">
        <v>2066</v>
      </c>
      <c r="P56" s="60">
        <v>524</v>
      </c>
      <c r="Q56" s="223" t="s">
        <v>1459</v>
      </c>
      <c r="R56" s="223" t="s">
        <v>1460</v>
      </c>
      <c r="S56" s="53" t="s">
        <v>1461</v>
      </c>
      <c r="T56" s="53"/>
      <c r="U56" s="53" t="s">
        <v>1424</v>
      </c>
      <c r="V56" s="54">
        <f t="shared" si="0"/>
        <v>3.3039742212674542E-2</v>
      </c>
      <c r="W56" s="53"/>
      <c r="X56" s="53"/>
      <c r="Y56" s="53"/>
      <c r="Z56" s="53"/>
    </row>
    <row r="57" spans="1:26" hidden="1">
      <c r="A57" s="47" t="s">
        <v>116</v>
      </c>
      <c r="B57" s="53" t="s">
        <v>1462</v>
      </c>
      <c r="C57" s="60">
        <v>113000</v>
      </c>
      <c r="D57" s="53" t="s">
        <v>1463</v>
      </c>
      <c r="E57" s="237">
        <v>43975.346354166664</v>
      </c>
      <c r="F57" s="60">
        <v>2020</v>
      </c>
      <c r="G57" s="53" t="s">
        <v>1127</v>
      </c>
      <c r="H57" s="53" t="s">
        <v>1133</v>
      </c>
      <c r="I57" s="60">
        <v>74123</v>
      </c>
      <c r="J57" s="53" t="s">
        <v>1464</v>
      </c>
      <c r="K57" s="53" t="s">
        <v>1465</v>
      </c>
      <c r="L57" s="60">
        <v>4</v>
      </c>
      <c r="M57" s="53" t="s">
        <v>1306</v>
      </c>
      <c r="N57" s="60">
        <v>263</v>
      </c>
      <c r="O57" s="60">
        <v>3181</v>
      </c>
      <c r="P57" s="60">
        <v>147</v>
      </c>
      <c r="Q57" s="223" t="s">
        <v>1466</v>
      </c>
      <c r="R57" s="223" t="s">
        <v>1467</v>
      </c>
      <c r="S57" s="53" t="s">
        <v>115</v>
      </c>
      <c r="T57" s="60">
        <v>35</v>
      </c>
      <c r="U57" s="53" t="s">
        <v>1390</v>
      </c>
      <c r="V57" s="54">
        <f t="shared" si="0"/>
        <v>3.1778761061946902E-2</v>
      </c>
      <c r="W57" s="53"/>
      <c r="X57" s="53"/>
      <c r="Y57" s="53"/>
      <c r="Z57" s="53"/>
    </row>
    <row r="58" spans="1:26" hidden="1">
      <c r="A58" s="47" t="s">
        <v>114</v>
      </c>
      <c r="B58" s="53" t="s">
        <v>112</v>
      </c>
      <c r="C58" s="60">
        <v>82900</v>
      </c>
      <c r="D58" s="53" t="s">
        <v>1468</v>
      </c>
      <c r="E58" s="237">
        <v>43975.371493055558</v>
      </c>
      <c r="F58" s="60">
        <v>2020</v>
      </c>
      <c r="G58" s="53" t="s">
        <v>1127</v>
      </c>
      <c r="H58" s="53" t="s">
        <v>1133</v>
      </c>
      <c r="I58" s="60">
        <v>43002</v>
      </c>
      <c r="J58" s="53" t="s">
        <v>1469</v>
      </c>
      <c r="K58" s="53" t="s">
        <v>1470</v>
      </c>
      <c r="L58" s="60">
        <v>4</v>
      </c>
      <c r="M58" s="53" t="s">
        <v>1471</v>
      </c>
      <c r="N58" s="60">
        <v>438</v>
      </c>
      <c r="O58" s="60">
        <v>2888</v>
      </c>
      <c r="P58" s="60">
        <v>103</v>
      </c>
      <c r="Q58" s="223" t="s">
        <v>1472</v>
      </c>
      <c r="R58" s="223" t="s">
        <v>1473</v>
      </c>
      <c r="S58" s="53" t="s">
        <v>112</v>
      </c>
      <c r="T58" s="60">
        <v>35</v>
      </c>
      <c r="U58" s="53" t="s">
        <v>1424</v>
      </c>
      <c r="V58" s="54">
        <f t="shared" si="0"/>
        <v>4.1363088057901086E-2</v>
      </c>
      <c r="W58" s="53"/>
      <c r="X58" s="53"/>
      <c r="Y58" s="53"/>
      <c r="Z58" s="53"/>
    </row>
    <row r="59" spans="1:26" hidden="1">
      <c r="A59" s="47" t="s">
        <v>1474</v>
      </c>
      <c r="B59" s="53" t="s">
        <v>94</v>
      </c>
      <c r="C59" s="60">
        <v>62900</v>
      </c>
      <c r="D59" s="53" t="s">
        <v>1475</v>
      </c>
      <c r="E59" s="237">
        <v>43975.688402777778</v>
      </c>
      <c r="F59" s="60">
        <v>2020</v>
      </c>
      <c r="G59" s="53" t="s">
        <v>1127</v>
      </c>
      <c r="H59" s="53" t="s">
        <v>1133</v>
      </c>
      <c r="I59" s="60">
        <v>4133</v>
      </c>
      <c r="J59" s="53" t="s">
        <v>1476</v>
      </c>
      <c r="K59" s="53" t="s">
        <v>1477</v>
      </c>
      <c r="L59" s="60">
        <v>6</v>
      </c>
      <c r="M59" s="53" t="s">
        <v>1112</v>
      </c>
      <c r="N59" s="60">
        <v>15</v>
      </c>
      <c r="O59" s="60">
        <v>195</v>
      </c>
      <c r="P59" s="60">
        <v>3</v>
      </c>
      <c r="Q59" s="223" t="s">
        <v>1478</v>
      </c>
      <c r="R59" s="223" t="s">
        <v>1479</v>
      </c>
      <c r="S59" s="53"/>
      <c r="T59" s="53"/>
      <c r="U59" s="53"/>
      <c r="V59" s="54">
        <f t="shared" si="0"/>
        <v>3.3863275039745628E-3</v>
      </c>
      <c r="W59" s="53"/>
      <c r="X59" s="53"/>
      <c r="Y59" s="53"/>
      <c r="Z59" s="53"/>
    </row>
    <row r="60" spans="1:26" hidden="1">
      <c r="A60" s="47" t="s">
        <v>1480</v>
      </c>
      <c r="B60" s="53" t="s">
        <v>120</v>
      </c>
      <c r="C60" s="60">
        <v>1290000</v>
      </c>
      <c r="D60" s="53" t="s">
        <v>1481</v>
      </c>
      <c r="E60" s="237">
        <v>43977.561284722222</v>
      </c>
      <c r="F60" s="60">
        <v>2020</v>
      </c>
      <c r="G60" s="53" t="s">
        <v>1127</v>
      </c>
      <c r="H60" s="53" t="s">
        <v>1119</v>
      </c>
      <c r="I60" s="60">
        <v>352384</v>
      </c>
      <c r="J60" s="53" t="s">
        <v>1482</v>
      </c>
      <c r="K60" s="53" t="s">
        <v>1483</v>
      </c>
      <c r="L60" s="60">
        <v>2</v>
      </c>
      <c r="M60" s="53" t="s">
        <v>1122</v>
      </c>
      <c r="N60" s="60">
        <v>1031</v>
      </c>
      <c r="O60" s="60">
        <v>17019</v>
      </c>
      <c r="P60" s="60">
        <v>439</v>
      </c>
      <c r="Q60" s="223" t="s">
        <v>1484</v>
      </c>
      <c r="R60" s="223" t="s">
        <v>1485</v>
      </c>
      <c r="S60" s="53" t="s">
        <v>120</v>
      </c>
      <c r="T60" s="60">
        <v>35</v>
      </c>
      <c r="U60" s="53" t="s">
        <v>1486</v>
      </c>
      <c r="V60" s="54">
        <f t="shared" si="0"/>
        <v>1.4332558139534884E-2</v>
      </c>
      <c r="W60" s="53"/>
      <c r="X60" s="53"/>
      <c r="Y60" s="53"/>
      <c r="Z60" s="53"/>
    </row>
    <row r="61" spans="1:26" hidden="1">
      <c r="A61" s="243" t="s">
        <v>1487</v>
      </c>
      <c r="B61" s="244" t="s">
        <v>118</v>
      </c>
      <c r="C61" s="245">
        <v>783000</v>
      </c>
      <c r="D61" s="244" t="s">
        <v>1488</v>
      </c>
      <c r="E61" s="246">
        <v>43977.583449074074</v>
      </c>
      <c r="F61" s="245">
        <v>2020</v>
      </c>
      <c r="G61" s="244" t="s">
        <v>1127</v>
      </c>
      <c r="H61" s="244" t="s">
        <v>1119</v>
      </c>
      <c r="I61" s="245">
        <v>237994</v>
      </c>
      <c r="J61" s="244" t="s">
        <v>1489</v>
      </c>
      <c r="K61" s="244" t="s">
        <v>1490</v>
      </c>
      <c r="L61" s="245">
        <v>3</v>
      </c>
      <c r="M61" s="244" t="s">
        <v>1491</v>
      </c>
      <c r="N61" s="245">
        <v>2872</v>
      </c>
      <c r="O61" s="245">
        <v>19832</v>
      </c>
      <c r="P61" s="245">
        <v>1585</v>
      </c>
      <c r="Q61" s="247" t="s">
        <v>1492</v>
      </c>
      <c r="R61" s="247" t="s">
        <v>1493</v>
      </c>
      <c r="S61" s="244" t="s">
        <v>118</v>
      </c>
      <c r="T61" s="245">
        <v>40</v>
      </c>
      <c r="U61" s="248">
        <v>43992</v>
      </c>
      <c r="V61" s="54">
        <f t="shared" si="0"/>
        <v>3.1020434227330779E-2</v>
      </c>
      <c r="W61" s="232"/>
      <c r="X61" s="232"/>
      <c r="Y61" s="232"/>
      <c r="Z61" s="232"/>
    </row>
    <row r="62" spans="1:26" hidden="1">
      <c r="A62" s="47" t="s">
        <v>123</v>
      </c>
      <c r="B62" s="53" t="s">
        <v>122</v>
      </c>
      <c r="C62" s="60">
        <v>330000</v>
      </c>
      <c r="D62" s="53" t="s">
        <v>1494</v>
      </c>
      <c r="E62" s="237">
        <v>43980.291817129626</v>
      </c>
      <c r="F62" s="60">
        <v>2020</v>
      </c>
      <c r="G62" s="53" t="s">
        <v>1127</v>
      </c>
      <c r="H62" s="53" t="s">
        <v>1157</v>
      </c>
      <c r="I62" s="60">
        <v>135029</v>
      </c>
      <c r="J62" s="53" t="s">
        <v>1495</v>
      </c>
      <c r="K62" s="53" t="s">
        <v>1496</v>
      </c>
      <c r="L62" s="60">
        <v>2</v>
      </c>
      <c r="M62" s="53" t="s">
        <v>1122</v>
      </c>
      <c r="N62" s="60">
        <v>824</v>
      </c>
      <c r="O62" s="60">
        <v>4546</v>
      </c>
      <c r="P62" s="60">
        <v>727</v>
      </c>
      <c r="Q62" s="223" t="s">
        <v>1497</v>
      </c>
      <c r="R62" s="223" t="s">
        <v>1498</v>
      </c>
      <c r="S62" s="53" t="s">
        <v>1499</v>
      </c>
      <c r="T62" s="60">
        <v>35</v>
      </c>
      <c r="U62" s="53" t="s">
        <v>1455</v>
      </c>
      <c r="V62" s="54">
        <f t="shared" si="0"/>
        <v>1.8475757575757576E-2</v>
      </c>
      <c r="W62" s="53"/>
      <c r="X62" s="53"/>
      <c r="Y62" s="53"/>
      <c r="Z62" s="53"/>
    </row>
    <row r="63" spans="1:26" hidden="1">
      <c r="A63" s="47" t="s">
        <v>1500</v>
      </c>
      <c r="B63" s="53" t="s">
        <v>142</v>
      </c>
      <c r="C63" s="60">
        <v>102000</v>
      </c>
      <c r="D63" s="53" t="s">
        <v>1501</v>
      </c>
      <c r="E63" s="237">
        <v>43983.378831018519</v>
      </c>
      <c r="F63" s="60">
        <v>2020</v>
      </c>
      <c r="G63" s="53" t="s">
        <v>1139</v>
      </c>
      <c r="H63" s="53" t="s">
        <v>1100</v>
      </c>
      <c r="I63" s="60">
        <v>54018</v>
      </c>
      <c r="J63" s="53" t="s">
        <v>1502</v>
      </c>
      <c r="K63" s="53" t="s">
        <v>1382</v>
      </c>
      <c r="L63" s="60">
        <v>1</v>
      </c>
      <c r="M63" s="53" t="s">
        <v>1503</v>
      </c>
      <c r="N63" s="60">
        <v>248</v>
      </c>
      <c r="O63" s="60">
        <v>4673</v>
      </c>
      <c r="P63" s="60">
        <v>62</v>
      </c>
      <c r="Q63" s="223" t="s">
        <v>1504</v>
      </c>
      <c r="R63" s="223" t="s">
        <v>1505</v>
      </c>
      <c r="S63" s="53" t="s">
        <v>1506</v>
      </c>
      <c r="T63" s="60">
        <v>35</v>
      </c>
      <c r="U63" s="53" t="s">
        <v>1507</v>
      </c>
      <c r="V63" s="54">
        <f t="shared" si="0"/>
        <v>4.8852941176470585E-2</v>
      </c>
      <c r="W63" s="53"/>
      <c r="X63" s="53"/>
      <c r="Y63" s="53"/>
      <c r="Z63" s="53"/>
    </row>
    <row r="64" spans="1:26" hidden="1">
      <c r="A64" s="47" t="s">
        <v>168</v>
      </c>
      <c r="B64" s="53" t="s">
        <v>1125</v>
      </c>
      <c r="C64" s="60">
        <v>1560000</v>
      </c>
      <c r="D64" s="53" t="s">
        <v>1508</v>
      </c>
      <c r="E64" s="237">
        <v>43984.78052083333</v>
      </c>
      <c r="F64" s="60">
        <v>2020</v>
      </c>
      <c r="G64" s="53" t="s">
        <v>1139</v>
      </c>
      <c r="H64" s="53" t="s">
        <v>1119</v>
      </c>
      <c r="I64" s="60">
        <v>256765</v>
      </c>
      <c r="J64" s="53" t="s">
        <v>1509</v>
      </c>
      <c r="K64" s="53" t="s">
        <v>1121</v>
      </c>
      <c r="L64" s="60">
        <v>4</v>
      </c>
      <c r="M64" s="53" t="s">
        <v>1112</v>
      </c>
      <c r="N64" s="60">
        <v>1403</v>
      </c>
      <c r="O64" s="60">
        <v>14785</v>
      </c>
      <c r="P64" s="60">
        <v>412</v>
      </c>
      <c r="Q64" s="223" t="s">
        <v>1510</v>
      </c>
      <c r="R64" s="223" t="s">
        <v>1511</v>
      </c>
      <c r="S64" s="53" t="s">
        <v>163</v>
      </c>
      <c r="T64" s="60">
        <v>35</v>
      </c>
      <c r="U64" s="53"/>
      <c r="V64" s="54">
        <f t="shared" si="0"/>
        <v>1.0641025641025641E-2</v>
      </c>
      <c r="W64" s="53"/>
      <c r="X64" s="53"/>
      <c r="Y64" s="53"/>
      <c r="Z64" s="53"/>
    </row>
    <row r="65" spans="1:26" hidden="1">
      <c r="A65" s="47" t="s">
        <v>1512</v>
      </c>
      <c r="B65" s="53" t="s">
        <v>222</v>
      </c>
      <c r="C65" s="60">
        <v>261000</v>
      </c>
      <c r="D65" s="53" t="s">
        <v>1513</v>
      </c>
      <c r="E65" s="237">
        <v>43985.239594907405</v>
      </c>
      <c r="F65" s="60">
        <v>2020</v>
      </c>
      <c r="G65" s="53" t="s">
        <v>1139</v>
      </c>
      <c r="H65" s="53" t="s">
        <v>1109</v>
      </c>
      <c r="I65" s="60">
        <v>192822</v>
      </c>
      <c r="J65" s="53" t="s">
        <v>1514</v>
      </c>
      <c r="K65" s="53" t="s">
        <v>1515</v>
      </c>
      <c r="L65" s="60">
        <v>2</v>
      </c>
      <c r="M65" s="53" t="s">
        <v>1491</v>
      </c>
      <c r="N65" s="60">
        <v>1988</v>
      </c>
      <c r="O65" s="60">
        <v>26374</v>
      </c>
      <c r="P65" s="60">
        <v>217</v>
      </c>
      <c r="Q65" s="223" t="s">
        <v>1516</v>
      </c>
      <c r="R65" s="223" t="s">
        <v>1517</v>
      </c>
      <c r="S65" s="53" t="s">
        <v>222</v>
      </c>
      <c r="T65" s="60">
        <v>50</v>
      </c>
      <c r="U65" s="53" t="s">
        <v>1518</v>
      </c>
      <c r="V65" s="54">
        <f t="shared" si="0"/>
        <v>0.10949808429118774</v>
      </c>
      <c r="W65" s="53"/>
      <c r="X65" s="53"/>
      <c r="Y65" s="53"/>
      <c r="Z65" s="53"/>
    </row>
    <row r="66" spans="1:26" hidden="1">
      <c r="A66" s="47" t="s">
        <v>1519</v>
      </c>
      <c r="B66" s="53" t="s">
        <v>1520</v>
      </c>
      <c r="C66" s="60">
        <v>265000</v>
      </c>
      <c r="D66" s="53" t="s">
        <v>1521</v>
      </c>
      <c r="E66" s="237">
        <v>43985.434999999998</v>
      </c>
      <c r="F66" s="60">
        <v>2020</v>
      </c>
      <c r="G66" s="53" t="s">
        <v>1139</v>
      </c>
      <c r="H66" s="53" t="s">
        <v>1109</v>
      </c>
      <c r="I66" s="60">
        <v>54471</v>
      </c>
      <c r="J66" s="53" t="s">
        <v>1522</v>
      </c>
      <c r="K66" s="53" t="s">
        <v>1523</v>
      </c>
      <c r="L66" s="60">
        <v>2</v>
      </c>
      <c r="M66" s="53" t="s">
        <v>1364</v>
      </c>
      <c r="N66" s="60">
        <v>513</v>
      </c>
      <c r="O66" s="60">
        <v>8195</v>
      </c>
      <c r="P66" s="60">
        <v>29</v>
      </c>
      <c r="Q66" s="223" t="s">
        <v>1524</v>
      </c>
      <c r="R66" s="223" t="s">
        <v>1525</v>
      </c>
      <c r="S66" s="53" t="s">
        <v>1520</v>
      </c>
      <c r="T66" s="60">
        <v>35</v>
      </c>
      <c r="U66" s="53" t="s">
        <v>1518</v>
      </c>
      <c r="V66" s="54">
        <f t="shared" si="0"/>
        <v>3.2969811320754716E-2</v>
      </c>
      <c r="W66" s="53"/>
      <c r="X66" s="53"/>
      <c r="Y66" s="53"/>
      <c r="Z66" s="53"/>
    </row>
    <row r="67" spans="1:26" hidden="1">
      <c r="A67" s="47" t="s">
        <v>1526</v>
      </c>
      <c r="B67" s="53" t="s">
        <v>145</v>
      </c>
      <c r="C67" s="60">
        <v>114000</v>
      </c>
      <c r="D67" s="53" t="s">
        <v>1527</v>
      </c>
      <c r="E67" s="237">
        <v>43988.568912037037</v>
      </c>
      <c r="F67" s="60">
        <v>2020</v>
      </c>
      <c r="G67" s="53" t="s">
        <v>1139</v>
      </c>
      <c r="H67" s="53" t="s">
        <v>1210</v>
      </c>
      <c r="I67" s="60">
        <v>31234</v>
      </c>
      <c r="J67" s="53" t="s">
        <v>1528</v>
      </c>
      <c r="K67" s="53" t="s">
        <v>1264</v>
      </c>
      <c r="L67" s="60">
        <v>1</v>
      </c>
      <c r="M67" s="53" t="s">
        <v>1122</v>
      </c>
      <c r="N67" s="60">
        <v>344</v>
      </c>
      <c r="O67" s="60">
        <v>4421</v>
      </c>
      <c r="P67" s="60">
        <v>70</v>
      </c>
      <c r="Q67" s="223" t="s">
        <v>1529</v>
      </c>
      <c r="R67" s="223" t="s">
        <v>1530</v>
      </c>
      <c r="S67" s="53" t="s">
        <v>145</v>
      </c>
      <c r="T67" s="60">
        <v>45</v>
      </c>
      <c r="U67" s="53" t="s">
        <v>1486</v>
      </c>
      <c r="V67" s="54">
        <f t="shared" si="0"/>
        <v>4.2412280701754387E-2</v>
      </c>
      <c r="W67" s="53"/>
      <c r="X67" s="53"/>
      <c r="Y67" s="53"/>
      <c r="Z67" s="53"/>
    </row>
    <row r="68" spans="1:26" hidden="1">
      <c r="A68" s="47" t="s">
        <v>1531</v>
      </c>
      <c r="B68" s="53" t="s">
        <v>126</v>
      </c>
      <c r="C68" s="60">
        <v>388000</v>
      </c>
      <c r="D68" s="53" t="s">
        <v>1532</v>
      </c>
      <c r="E68" s="237">
        <v>43988.636921296296</v>
      </c>
      <c r="F68" s="60">
        <v>2020</v>
      </c>
      <c r="G68" s="53" t="s">
        <v>1139</v>
      </c>
      <c r="H68" s="53" t="s">
        <v>1210</v>
      </c>
      <c r="I68" s="60">
        <v>123638</v>
      </c>
      <c r="J68" s="53" t="s">
        <v>1533</v>
      </c>
      <c r="K68" s="53" t="s">
        <v>1434</v>
      </c>
      <c r="L68" s="60">
        <v>1</v>
      </c>
      <c r="M68" s="53" t="s">
        <v>1364</v>
      </c>
      <c r="N68" s="60">
        <v>482</v>
      </c>
      <c r="O68" s="60">
        <v>11315</v>
      </c>
      <c r="P68" s="60">
        <v>74</v>
      </c>
      <c r="Q68" s="223" t="s">
        <v>1534</v>
      </c>
      <c r="R68" s="223" t="s">
        <v>1535</v>
      </c>
      <c r="S68" s="53" t="s">
        <v>126</v>
      </c>
      <c r="T68" s="60">
        <v>35</v>
      </c>
      <c r="U68" s="53" t="s">
        <v>1486</v>
      </c>
      <c r="V68" s="54">
        <f t="shared" si="0"/>
        <v>3.059536082474227E-2</v>
      </c>
      <c r="W68" s="53"/>
      <c r="X68" s="53"/>
      <c r="Y68" s="53"/>
      <c r="Z68" s="53"/>
    </row>
    <row r="69" spans="1:26" hidden="1">
      <c r="A69" s="47" t="s">
        <v>1536</v>
      </c>
      <c r="B69" s="53" t="s">
        <v>86</v>
      </c>
      <c r="C69" s="60">
        <v>931000</v>
      </c>
      <c r="D69" s="53" t="s">
        <v>1537</v>
      </c>
      <c r="E69" s="237">
        <v>43989.666909722226</v>
      </c>
      <c r="F69" s="60">
        <v>2020</v>
      </c>
      <c r="G69" s="53" t="s">
        <v>1139</v>
      </c>
      <c r="H69" s="53" t="s">
        <v>1133</v>
      </c>
      <c r="I69" s="60">
        <v>241090</v>
      </c>
      <c r="J69" s="53" t="s">
        <v>1538</v>
      </c>
      <c r="K69" s="53" t="s">
        <v>1539</v>
      </c>
      <c r="L69" s="60">
        <v>1</v>
      </c>
      <c r="M69" s="53" t="s">
        <v>1122</v>
      </c>
      <c r="N69" s="60">
        <v>1222</v>
      </c>
      <c r="O69" s="60">
        <v>22363</v>
      </c>
      <c r="P69" s="60">
        <v>394</v>
      </c>
      <c r="Q69" s="223" t="s">
        <v>1540</v>
      </c>
      <c r="R69" s="223" t="s">
        <v>1541</v>
      </c>
      <c r="S69" s="53" t="s">
        <v>86</v>
      </c>
      <c r="T69" s="60">
        <v>35</v>
      </c>
      <c r="U69" s="53" t="s">
        <v>1507</v>
      </c>
      <c r="V69" s="54">
        <f t="shared" si="0"/>
        <v>2.5756176154672395E-2</v>
      </c>
      <c r="W69" s="53"/>
      <c r="X69" s="53"/>
      <c r="Y69" s="53"/>
      <c r="Z69" s="53"/>
    </row>
    <row r="70" spans="1:26" hidden="1">
      <c r="A70" s="47" t="s">
        <v>1542</v>
      </c>
      <c r="B70" s="53" t="s">
        <v>149</v>
      </c>
      <c r="C70" s="60">
        <v>498000</v>
      </c>
      <c r="D70" s="53" t="s">
        <v>1543</v>
      </c>
      <c r="E70" s="237">
        <v>43991.500057870369</v>
      </c>
      <c r="F70" s="60">
        <v>2020</v>
      </c>
      <c r="G70" s="53" t="s">
        <v>1139</v>
      </c>
      <c r="H70" s="53" t="s">
        <v>1119</v>
      </c>
      <c r="I70" s="60">
        <v>17984</v>
      </c>
      <c r="J70" s="53" t="s">
        <v>1544</v>
      </c>
      <c r="K70" s="53" t="s">
        <v>1545</v>
      </c>
      <c r="L70" s="60">
        <v>5</v>
      </c>
      <c r="M70" s="53" t="s">
        <v>1503</v>
      </c>
      <c r="N70" s="60">
        <v>126</v>
      </c>
      <c r="O70" s="60">
        <v>933</v>
      </c>
      <c r="P70" s="60">
        <v>22</v>
      </c>
      <c r="Q70" s="223" t="s">
        <v>1546</v>
      </c>
      <c r="R70" s="223" t="s">
        <v>1547</v>
      </c>
      <c r="S70" s="53"/>
      <c r="T70" s="53"/>
      <c r="U70" s="53"/>
      <c r="V70" s="54">
        <f t="shared" si="0"/>
        <v>2.1706827309236946E-3</v>
      </c>
      <c r="W70" s="53"/>
      <c r="X70" s="53"/>
      <c r="Y70" s="53"/>
      <c r="Z70" s="53"/>
    </row>
    <row r="71" spans="1:26" hidden="1">
      <c r="A71" s="47" t="s">
        <v>172</v>
      </c>
      <c r="B71" s="53" t="s">
        <v>86</v>
      </c>
      <c r="C71" s="60">
        <v>931000</v>
      </c>
      <c r="D71" s="53" t="s">
        <v>1548</v>
      </c>
      <c r="E71" s="237">
        <v>43991.624710648146</v>
      </c>
      <c r="F71" s="60">
        <v>2020</v>
      </c>
      <c r="G71" s="53" t="s">
        <v>1139</v>
      </c>
      <c r="H71" s="53" t="s">
        <v>1119</v>
      </c>
      <c r="I71" s="60">
        <v>208785</v>
      </c>
      <c r="J71" s="53" t="s">
        <v>1549</v>
      </c>
      <c r="K71" s="53" t="s">
        <v>1550</v>
      </c>
      <c r="L71" s="60">
        <v>2</v>
      </c>
      <c r="M71" s="53" t="s">
        <v>1122</v>
      </c>
      <c r="N71" s="60">
        <v>2275</v>
      </c>
      <c r="O71" s="60">
        <v>32777</v>
      </c>
      <c r="P71" s="60">
        <v>499</v>
      </c>
      <c r="Q71" s="223" t="s">
        <v>1551</v>
      </c>
      <c r="R71" s="223" t="s">
        <v>1552</v>
      </c>
      <c r="S71" s="53" t="s">
        <v>86</v>
      </c>
      <c r="T71" s="60">
        <v>45</v>
      </c>
      <c r="U71" s="53" t="s">
        <v>1507</v>
      </c>
      <c r="V71" s="54">
        <f t="shared" si="0"/>
        <v>3.8185821697099893E-2</v>
      </c>
      <c r="W71" s="53"/>
      <c r="X71" s="53"/>
      <c r="Y71" s="53"/>
      <c r="Z71" s="53"/>
    </row>
    <row r="72" spans="1:26" hidden="1">
      <c r="A72" s="47" t="s">
        <v>215</v>
      </c>
      <c r="B72" s="53" t="s">
        <v>214</v>
      </c>
      <c r="C72" s="60">
        <v>387000</v>
      </c>
      <c r="D72" s="53" t="s">
        <v>1553</v>
      </c>
      <c r="E72" s="237">
        <v>43991.648668981485</v>
      </c>
      <c r="F72" s="60">
        <v>2020</v>
      </c>
      <c r="G72" s="53" t="s">
        <v>1139</v>
      </c>
      <c r="H72" s="53" t="s">
        <v>1119</v>
      </c>
      <c r="I72" s="60">
        <v>104268</v>
      </c>
      <c r="J72" s="53" t="s">
        <v>1554</v>
      </c>
      <c r="K72" s="53" t="s">
        <v>1555</v>
      </c>
      <c r="L72" s="60">
        <v>3</v>
      </c>
      <c r="M72" s="53" t="s">
        <v>1122</v>
      </c>
      <c r="N72" s="60">
        <v>611</v>
      </c>
      <c r="O72" s="60">
        <v>10047</v>
      </c>
      <c r="P72" s="60">
        <v>406</v>
      </c>
      <c r="Q72" s="223" t="s">
        <v>1556</v>
      </c>
      <c r="R72" s="223" t="s">
        <v>1557</v>
      </c>
      <c r="S72" s="53" t="s">
        <v>214</v>
      </c>
      <c r="T72" s="60">
        <v>45</v>
      </c>
      <c r="U72" s="53" t="s">
        <v>1507</v>
      </c>
      <c r="V72" s="54">
        <f t="shared" si="0"/>
        <v>2.8589147286821704E-2</v>
      </c>
      <c r="W72" s="53"/>
      <c r="X72" s="53"/>
      <c r="Y72" s="53"/>
      <c r="Z72" s="53"/>
    </row>
    <row r="73" spans="1:26" hidden="1">
      <c r="A73" s="47" t="s">
        <v>154</v>
      </c>
      <c r="B73" s="53" t="s">
        <v>153</v>
      </c>
      <c r="C73" s="60">
        <v>106000</v>
      </c>
      <c r="D73" s="53" t="s">
        <v>1558</v>
      </c>
      <c r="E73" s="237">
        <v>43992.328738425924</v>
      </c>
      <c r="F73" s="60">
        <v>2020</v>
      </c>
      <c r="G73" s="53" t="s">
        <v>1139</v>
      </c>
      <c r="H73" s="53" t="s">
        <v>1109</v>
      </c>
      <c r="I73" s="60">
        <v>30200</v>
      </c>
      <c r="J73" s="53" t="s">
        <v>1559</v>
      </c>
      <c r="K73" s="53" t="s">
        <v>1560</v>
      </c>
      <c r="L73" s="60">
        <v>2</v>
      </c>
      <c r="M73" s="53" t="s">
        <v>1112</v>
      </c>
      <c r="N73" s="60">
        <v>131</v>
      </c>
      <c r="O73" s="60">
        <v>1086</v>
      </c>
      <c r="P73" s="60">
        <v>22</v>
      </c>
      <c r="Q73" s="223" t="s">
        <v>1561</v>
      </c>
      <c r="R73" s="223" t="s">
        <v>1562</v>
      </c>
      <c r="S73" s="53" t="s">
        <v>153</v>
      </c>
      <c r="T73" s="60">
        <v>45</v>
      </c>
      <c r="U73" s="53" t="s">
        <v>1507</v>
      </c>
      <c r="V73" s="54">
        <f t="shared" si="0"/>
        <v>1.1688679245283018E-2</v>
      </c>
      <c r="W73" s="53"/>
      <c r="X73" s="53"/>
      <c r="Y73" s="53"/>
      <c r="Z73" s="53"/>
    </row>
    <row r="74" spans="1:26" hidden="1">
      <c r="A74" s="47" t="s">
        <v>1563</v>
      </c>
      <c r="B74" s="53" t="s">
        <v>211</v>
      </c>
      <c r="C74" s="60">
        <v>608000</v>
      </c>
      <c r="D74" s="53" t="s">
        <v>1564</v>
      </c>
      <c r="E74" s="237">
        <v>43992.604212962964</v>
      </c>
      <c r="F74" s="60">
        <v>2020</v>
      </c>
      <c r="G74" s="53" t="s">
        <v>1139</v>
      </c>
      <c r="H74" s="53" t="s">
        <v>1109</v>
      </c>
      <c r="I74" s="60">
        <v>85489</v>
      </c>
      <c r="J74" s="53" t="s">
        <v>1565</v>
      </c>
      <c r="K74" s="53" t="s">
        <v>1305</v>
      </c>
      <c r="L74" s="60">
        <v>2</v>
      </c>
      <c r="M74" s="53" t="s">
        <v>1122</v>
      </c>
      <c r="N74" s="60">
        <v>961</v>
      </c>
      <c r="O74" s="60">
        <v>7939</v>
      </c>
      <c r="P74" s="60">
        <v>156</v>
      </c>
      <c r="Q74" s="223" t="s">
        <v>1566</v>
      </c>
      <c r="R74" s="223" t="s">
        <v>1567</v>
      </c>
      <c r="S74" s="53"/>
      <c r="T74" s="53"/>
      <c r="U74" s="53"/>
      <c r="V74" s="54">
        <f t="shared" si="0"/>
        <v>1.4894736842105263E-2</v>
      </c>
      <c r="W74" s="53"/>
      <c r="X74" s="53"/>
      <c r="Y74" s="53"/>
      <c r="Z74" s="53"/>
    </row>
    <row r="75" spans="1:26" hidden="1">
      <c r="A75" s="47" t="s">
        <v>157</v>
      </c>
      <c r="B75" s="53" t="s">
        <v>155</v>
      </c>
      <c r="C75" s="60">
        <v>5310</v>
      </c>
      <c r="D75" s="53" t="s">
        <v>1568</v>
      </c>
      <c r="E75" s="237">
        <v>43993.501493055555</v>
      </c>
      <c r="F75" s="60">
        <v>2020</v>
      </c>
      <c r="G75" s="53" t="s">
        <v>1139</v>
      </c>
      <c r="H75" s="53" t="s">
        <v>1170</v>
      </c>
      <c r="I75" s="60">
        <v>1682</v>
      </c>
      <c r="J75" s="53" t="s">
        <v>1569</v>
      </c>
      <c r="K75" s="53" t="s">
        <v>1570</v>
      </c>
      <c r="L75" s="60">
        <v>4</v>
      </c>
      <c r="M75" s="53" t="s">
        <v>1112</v>
      </c>
      <c r="N75" s="60">
        <v>63</v>
      </c>
      <c r="O75" s="60">
        <v>180</v>
      </c>
      <c r="P75" s="60">
        <v>3</v>
      </c>
      <c r="Q75" s="223" t="s">
        <v>1571</v>
      </c>
      <c r="R75" s="223" t="s">
        <v>1572</v>
      </c>
      <c r="S75" s="53" t="s">
        <v>1573</v>
      </c>
      <c r="T75" s="60">
        <v>45</v>
      </c>
      <c r="U75" s="53" t="s">
        <v>1507</v>
      </c>
      <c r="V75" s="54">
        <f t="shared" si="0"/>
        <v>4.632768361581921E-2</v>
      </c>
      <c r="W75" s="53"/>
      <c r="X75" s="53"/>
      <c r="Y75" s="53"/>
      <c r="Z75" s="53"/>
    </row>
    <row r="76" spans="1:26" hidden="1">
      <c r="A76" s="47" t="s">
        <v>191</v>
      </c>
      <c r="B76" s="53" t="s">
        <v>190</v>
      </c>
      <c r="C76" s="60">
        <v>345000</v>
      </c>
      <c r="D76" s="53" t="s">
        <v>1574</v>
      </c>
      <c r="E76" s="237">
        <v>43993.58630787037</v>
      </c>
      <c r="F76" s="60">
        <v>2020</v>
      </c>
      <c r="G76" s="53" t="s">
        <v>1139</v>
      </c>
      <c r="H76" s="53" t="s">
        <v>1170</v>
      </c>
      <c r="I76" s="60">
        <v>144859</v>
      </c>
      <c r="J76" s="53" t="s">
        <v>1575</v>
      </c>
      <c r="K76" s="53" t="s">
        <v>1212</v>
      </c>
      <c r="L76" s="60">
        <v>2</v>
      </c>
      <c r="M76" s="53" t="s">
        <v>1364</v>
      </c>
      <c r="N76" s="60">
        <v>287</v>
      </c>
      <c r="O76" s="60">
        <v>11019</v>
      </c>
      <c r="P76" s="60">
        <v>104</v>
      </c>
      <c r="Q76" s="223" t="s">
        <v>1576</v>
      </c>
      <c r="R76" s="223" t="s">
        <v>1577</v>
      </c>
      <c r="S76" s="53" t="s">
        <v>190</v>
      </c>
      <c r="T76" s="60">
        <v>45</v>
      </c>
      <c r="U76" s="53" t="s">
        <v>1486</v>
      </c>
      <c r="V76" s="54">
        <f t="shared" si="0"/>
        <v>3.3072463768115942E-2</v>
      </c>
      <c r="W76" s="53"/>
      <c r="X76" s="53"/>
      <c r="Y76" s="53"/>
      <c r="Z76" s="53"/>
    </row>
    <row r="77" spans="1:26" hidden="1">
      <c r="A77" s="47" t="s">
        <v>1578</v>
      </c>
      <c r="B77" s="53" t="s">
        <v>1328</v>
      </c>
      <c r="C77" s="60">
        <v>252000</v>
      </c>
      <c r="D77" s="53" t="s">
        <v>1579</v>
      </c>
      <c r="E77" s="237">
        <v>43993.864710648151</v>
      </c>
      <c r="F77" s="60">
        <v>2020</v>
      </c>
      <c r="G77" s="53" t="s">
        <v>1139</v>
      </c>
      <c r="H77" s="53" t="s">
        <v>1170</v>
      </c>
      <c r="I77" s="60">
        <v>39322</v>
      </c>
      <c r="J77" s="53" t="s">
        <v>1580</v>
      </c>
      <c r="K77" s="53" t="s">
        <v>1581</v>
      </c>
      <c r="L77" s="60">
        <v>2</v>
      </c>
      <c r="M77" s="53" t="s">
        <v>1122</v>
      </c>
      <c r="N77" s="60">
        <v>266</v>
      </c>
      <c r="O77" s="60">
        <v>1481</v>
      </c>
      <c r="P77" s="60">
        <v>114</v>
      </c>
      <c r="Q77" s="223" t="s">
        <v>1582</v>
      </c>
      <c r="R77" s="223" t="s">
        <v>1583</v>
      </c>
      <c r="S77" s="53" t="s">
        <v>1328</v>
      </c>
      <c r="T77" s="60">
        <v>45</v>
      </c>
      <c r="U77" s="53" t="s">
        <v>1507</v>
      </c>
      <c r="V77" s="54">
        <f t="shared" si="0"/>
        <v>7.3849206349206348E-3</v>
      </c>
      <c r="W77" s="53"/>
      <c r="X77" s="53"/>
      <c r="Y77" s="53"/>
      <c r="Z77" s="53"/>
    </row>
    <row r="78" spans="1:26" hidden="1">
      <c r="A78" s="47" t="s">
        <v>183</v>
      </c>
      <c r="B78" s="53" t="s">
        <v>89</v>
      </c>
      <c r="C78" s="60">
        <v>1000000</v>
      </c>
      <c r="D78" s="53" t="s">
        <v>1584</v>
      </c>
      <c r="E78" s="237">
        <v>43994.402395833335</v>
      </c>
      <c r="F78" s="60">
        <v>2020</v>
      </c>
      <c r="G78" s="53" t="s">
        <v>1139</v>
      </c>
      <c r="H78" s="53" t="s">
        <v>1157</v>
      </c>
      <c r="I78" s="60">
        <v>317765</v>
      </c>
      <c r="J78" s="53" t="s">
        <v>1585</v>
      </c>
      <c r="K78" s="53" t="s">
        <v>1586</v>
      </c>
      <c r="L78" s="60">
        <v>1</v>
      </c>
      <c r="M78" s="53" t="s">
        <v>1122</v>
      </c>
      <c r="N78" s="60">
        <v>687</v>
      </c>
      <c r="O78" s="60">
        <v>17195</v>
      </c>
      <c r="P78" s="60">
        <v>491</v>
      </c>
      <c r="Q78" s="223" t="s">
        <v>1587</v>
      </c>
      <c r="R78" s="223" t="s">
        <v>1588</v>
      </c>
      <c r="S78" s="53" t="s">
        <v>89</v>
      </c>
      <c r="T78" s="60">
        <v>45</v>
      </c>
      <c r="U78" s="53" t="s">
        <v>1507</v>
      </c>
      <c r="V78" s="54">
        <f t="shared" si="0"/>
        <v>1.8373E-2</v>
      </c>
      <c r="W78" s="53"/>
      <c r="X78" s="53"/>
      <c r="Y78" s="53"/>
      <c r="Z78" s="53"/>
    </row>
    <row r="79" spans="1:26" hidden="1">
      <c r="A79" s="47" t="s">
        <v>167</v>
      </c>
      <c r="B79" s="53" t="s">
        <v>166</v>
      </c>
      <c r="C79" s="60">
        <v>234000</v>
      </c>
      <c r="D79" s="53" t="s">
        <v>1589</v>
      </c>
      <c r="E79" s="237">
        <v>43995.491851851853</v>
      </c>
      <c r="F79" s="60">
        <v>2020</v>
      </c>
      <c r="G79" s="53" t="s">
        <v>1139</v>
      </c>
      <c r="H79" s="53" t="s">
        <v>1210</v>
      </c>
      <c r="I79" s="60">
        <v>99614</v>
      </c>
      <c r="J79" s="53" t="s">
        <v>1590</v>
      </c>
      <c r="K79" s="53" t="s">
        <v>1591</v>
      </c>
      <c r="L79" s="60">
        <v>2</v>
      </c>
      <c r="M79" s="53" t="s">
        <v>1122</v>
      </c>
      <c r="N79" s="60">
        <v>1563</v>
      </c>
      <c r="O79" s="60">
        <v>6726</v>
      </c>
      <c r="P79" s="60">
        <v>149</v>
      </c>
      <c r="Q79" s="223" t="s">
        <v>1592</v>
      </c>
      <c r="R79" s="223" t="s">
        <v>1593</v>
      </c>
      <c r="S79" s="53" t="s">
        <v>166</v>
      </c>
      <c r="T79" s="60">
        <v>45</v>
      </c>
      <c r="U79" s="53" t="s">
        <v>1507</v>
      </c>
      <c r="V79" s="54">
        <f t="shared" si="0"/>
        <v>3.605982905982906E-2</v>
      </c>
      <c r="W79" s="53"/>
      <c r="X79" s="53"/>
      <c r="Y79" s="53"/>
      <c r="Z79" s="53"/>
    </row>
    <row r="80" spans="1:26" hidden="1">
      <c r="A80" s="47" t="s">
        <v>1594</v>
      </c>
      <c r="B80" s="53" t="s">
        <v>108</v>
      </c>
      <c r="C80" s="60">
        <v>93100</v>
      </c>
      <c r="D80" s="53" t="s">
        <v>1595</v>
      </c>
      <c r="E80" s="237">
        <v>43996.698587962965</v>
      </c>
      <c r="F80" s="60">
        <v>2020</v>
      </c>
      <c r="G80" s="53" t="s">
        <v>1139</v>
      </c>
      <c r="H80" s="53" t="s">
        <v>1133</v>
      </c>
      <c r="I80" s="60">
        <v>18140</v>
      </c>
      <c r="J80" s="53" t="s">
        <v>1596</v>
      </c>
      <c r="K80" s="53" t="s">
        <v>1597</v>
      </c>
      <c r="L80" s="60">
        <v>3</v>
      </c>
      <c r="M80" s="53" t="s">
        <v>1112</v>
      </c>
      <c r="N80" s="60">
        <v>258</v>
      </c>
      <c r="O80" s="60">
        <v>1464</v>
      </c>
      <c r="P80" s="60">
        <v>40</v>
      </c>
      <c r="Q80" s="223" t="s">
        <v>1598</v>
      </c>
      <c r="R80" s="223" t="s">
        <v>1599</v>
      </c>
      <c r="S80" s="53" t="s">
        <v>1320</v>
      </c>
      <c r="T80" s="60">
        <v>45</v>
      </c>
      <c r="U80" s="53" t="s">
        <v>1507</v>
      </c>
      <c r="V80" s="54">
        <f t="shared" si="0"/>
        <v>1.8925886143931255E-2</v>
      </c>
      <c r="W80" s="53"/>
      <c r="X80" s="53"/>
      <c r="Y80" s="53"/>
      <c r="Z80" s="53"/>
    </row>
    <row r="81" spans="1:26" hidden="1">
      <c r="A81" s="47" t="s">
        <v>160</v>
      </c>
      <c r="B81" s="53" t="s">
        <v>155</v>
      </c>
      <c r="C81" s="60">
        <v>5310</v>
      </c>
      <c r="D81" s="53" t="s">
        <v>1600</v>
      </c>
      <c r="E81" s="237">
        <v>43997.457997685182</v>
      </c>
      <c r="F81" s="60">
        <v>2020</v>
      </c>
      <c r="G81" s="53" t="s">
        <v>1139</v>
      </c>
      <c r="H81" s="53" t="s">
        <v>1100</v>
      </c>
      <c r="I81" s="60">
        <v>3813</v>
      </c>
      <c r="J81" s="53" t="s">
        <v>1601</v>
      </c>
      <c r="K81" s="53" t="s">
        <v>1602</v>
      </c>
      <c r="L81" s="60">
        <v>5</v>
      </c>
      <c r="M81" s="53" t="s">
        <v>1112</v>
      </c>
      <c r="N81" s="60">
        <v>86</v>
      </c>
      <c r="O81" s="60">
        <v>308</v>
      </c>
      <c r="P81" s="60">
        <v>15</v>
      </c>
      <c r="Q81" s="223" t="s">
        <v>1603</v>
      </c>
      <c r="R81" s="223" t="s">
        <v>1604</v>
      </c>
      <c r="S81" s="53" t="s">
        <v>1573</v>
      </c>
      <c r="T81" s="60">
        <v>45</v>
      </c>
      <c r="U81" s="53" t="s">
        <v>1507</v>
      </c>
      <c r="V81" s="54">
        <f t="shared" si="0"/>
        <v>7.7024482109227868E-2</v>
      </c>
      <c r="W81" s="53"/>
      <c r="X81" s="53"/>
      <c r="Y81" s="53"/>
      <c r="Z81" s="53"/>
    </row>
    <row r="82" spans="1:26" hidden="1">
      <c r="A82" s="47" t="s">
        <v>174</v>
      </c>
      <c r="B82" s="53" t="s">
        <v>173</v>
      </c>
      <c r="C82" s="60">
        <v>432000</v>
      </c>
      <c r="D82" s="53" t="s">
        <v>1605</v>
      </c>
      <c r="E82" s="237">
        <v>43997.461064814815</v>
      </c>
      <c r="F82" s="60">
        <v>2020</v>
      </c>
      <c r="G82" s="53" t="s">
        <v>1139</v>
      </c>
      <c r="H82" s="53" t="s">
        <v>1100</v>
      </c>
      <c r="I82" s="60">
        <v>994373</v>
      </c>
      <c r="J82" s="53" t="s">
        <v>1606</v>
      </c>
      <c r="K82" s="53" t="s">
        <v>1607</v>
      </c>
      <c r="L82" s="60">
        <v>8</v>
      </c>
      <c r="M82" s="53" t="s">
        <v>1608</v>
      </c>
      <c r="N82" s="60">
        <v>2992</v>
      </c>
      <c r="O82" s="60">
        <v>56342</v>
      </c>
      <c r="P82" s="60">
        <v>1102</v>
      </c>
      <c r="Q82" s="223" t="s">
        <v>1609</v>
      </c>
      <c r="R82" s="223" t="s">
        <v>1610</v>
      </c>
      <c r="S82" s="53" t="s">
        <v>173</v>
      </c>
      <c r="T82" s="60">
        <v>45</v>
      </c>
      <c r="U82" s="53" t="s">
        <v>1507</v>
      </c>
      <c r="V82" s="54">
        <f t="shared" si="0"/>
        <v>0.13989814814814816</v>
      </c>
      <c r="W82" s="53"/>
      <c r="X82" s="53"/>
      <c r="Y82" s="53"/>
      <c r="Z82" s="53"/>
    </row>
    <row r="83" spans="1:26" hidden="1">
      <c r="A83" s="47" t="s">
        <v>1611</v>
      </c>
      <c r="B83" s="53" t="s">
        <v>175</v>
      </c>
      <c r="C83" s="60">
        <v>167000</v>
      </c>
      <c r="D83" s="53" t="s">
        <v>1612</v>
      </c>
      <c r="E83" s="237">
        <v>43997.583402777775</v>
      </c>
      <c r="F83" s="60">
        <v>2020</v>
      </c>
      <c r="G83" s="53" t="s">
        <v>1139</v>
      </c>
      <c r="H83" s="53" t="s">
        <v>1100</v>
      </c>
      <c r="I83" s="60">
        <v>51103</v>
      </c>
      <c r="J83" s="53" t="s">
        <v>1613</v>
      </c>
      <c r="K83" s="53" t="s">
        <v>1614</v>
      </c>
      <c r="L83" s="60">
        <v>5</v>
      </c>
      <c r="M83" s="53" t="s">
        <v>1306</v>
      </c>
      <c r="N83" s="60">
        <v>252</v>
      </c>
      <c r="O83" s="60">
        <v>5353</v>
      </c>
      <c r="P83" s="60">
        <v>41</v>
      </c>
      <c r="Q83" s="223" t="s">
        <v>1615</v>
      </c>
      <c r="R83" s="223" t="s">
        <v>1616</v>
      </c>
      <c r="S83" s="53" t="s">
        <v>175</v>
      </c>
      <c r="T83" s="60">
        <v>45</v>
      </c>
      <c r="U83" s="53" t="s">
        <v>1486</v>
      </c>
      <c r="V83" s="54">
        <f t="shared" si="0"/>
        <v>3.3808383233532933E-2</v>
      </c>
      <c r="W83" s="53"/>
      <c r="X83" s="53"/>
      <c r="Y83" s="53"/>
      <c r="Z83" s="53"/>
    </row>
    <row r="84" spans="1:26" hidden="1">
      <c r="A84" s="47" t="s">
        <v>182</v>
      </c>
      <c r="B84" s="53" t="s">
        <v>181</v>
      </c>
      <c r="C84" s="60">
        <v>131000</v>
      </c>
      <c r="D84" s="53" t="s">
        <v>1617</v>
      </c>
      <c r="E84" s="237">
        <v>43998.510428240741</v>
      </c>
      <c r="F84" s="60">
        <v>2020</v>
      </c>
      <c r="G84" s="53" t="s">
        <v>1139</v>
      </c>
      <c r="H84" s="53" t="s">
        <v>1119</v>
      </c>
      <c r="I84" s="60">
        <v>6062</v>
      </c>
      <c r="J84" s="53" t="s">
        <v>1618</v>
      </c>
      <c r="K84" s="53" t="s">
        <v>1619</v>
      </c>
      <c r="L84" s="60">
        <v>3</v>
      </c>
      <c r="M84" s="53" t="s">
        <v>1306</v>
      </c>
      <c r="N84" s="60">
        <v>113</v>
      </c>
      <c r="O84" s="60">
        <v>658</v>
      </c>
      <c r="P84" s="60">
        <v>32</v>
      </c>
      <c r="Q84" s="223" t="s">
        <v>1620</v>
      </c>
      <c r="R84" s="223" t="s">
        <v>1621</v>
      </c>
      <c r="S84" s="53" t="s">
        <v>181</v>
      </c>
      <c r="T84" s="60">
        <v>45</v>
      </c>
      <c r="U84" s="53" t="s">
        <v>1507</v>
      </c>
      <c r="V84" s="54">
        <f t="shared" si="0"/>
        <v>6.1297709923664118E-3</v>
      </c>
      <c r="W84" s="53"/>
      <c r="X84" s="53"/>
      <c r="Y84" s="53"/>
      <c r="Z84" s="53"/>
    </row>
    <row r="85" spans="1:26" hidden="1">
      <c r="A85" s="47" t="s">
        <v>185</v>
      </c>
      <c r="B85" s="53" t="s">
        <v>1097</v>
      </c>
      <c r="C85" s="60">
        <v>270000</v>
      </c>
      <c r="D85" s="53" t="s">
        <v>1622</v>
      </c>
      <c r="E85" s="237">
        <v>43998.540034722224</v>
      </c>
      <c r="F85" s="60">
        <v>2020</v>
      </c>
      <c r="G85" s="53" t="s">
        <v>1139</v>
      </c>
      <c r="H85" s="53" t="s">
        <v>1119</v>
      </c>
      <c r="I85" s="60">
        <v>57077</v>
      </c>
      <c r="J85" s="53" t="s">
        <v>1623</v>
      </c>
      <c r="K85" s="53" t="s">
        <v>1624</v>
      </c>
      <c r="L85" s="60">
        <v>6</v>
      </c>
      <c r="M85" s="53" t="s">
        <v>1103</v>
      </c>
      <c r="N85" s="60">
        <v>431</v>
      </c>
      <c r="O85" s="60">
        <v>5197</v>
      </c>
      <c r="P85" s="60">
        <v>317</v>
      </c>
      <c r="Q85" s="223" t="s">
        <v>1625</v>
      </c>
      <c r="R85" s="223" t="s">
        <v>1626</v>
      </c>
      <c r="S85" s="53"/>
      <c r="T85" s="53"/>
      <c r="U85" s="53"/>
      <c r="V85" s="54">
        <f t="shared" si="0"/>
        <v>2.2018518518518517E-2</v>
      </c>
      <c r="W85" s="53"/>
      <c r="X85" s="53"/>
      <c r="Y85" s="53"/>
      <c r="Z85" s="53"/>
    </row>
    <row r="86" spans="1:26" hidden="1">
      <c r="A86" s="47" t="s">
        <v>1627</v>
      </c>
      <c r="B86" s="53" t="s">
        <v>198</v>
      </c>
      <c r="C86" s="60">
        <v>2130000</v>
      </c>
      <c r="D86" s="53" t="s">
        <v>1628</v>
      </c>
      <c r="E86" s="237">
        <v>43999.500567129631</v>
      </c>
      <c r="F86" s="60">
        <v>2020</v>
      </c>
      <c r="G86" s="53" t="s">
        <v>1139</v>
      </c>
      <c r="H86" s="53" t="s">
        <v>1109</v>
      </c>
      <c r="I86" s="60">
        <v>252460</v>
      </c>
      <c r="J86" s="53" t="s">
        <v>1629</v>
      </c>
      <c r="K86" s="53" t="s">
        <v>1630</v>
      </c>
      <c r="L86" s="60">
        <v>2</v>
      </c>
      <c r="M86" s="53" t="s">
        <v>1503</v>
      </c>
      <c r="N86" s="60">
        <v>1625</v>
      </c>
      <c r="O86" s="60">
        <v>24273</v>
      </c>
      <c r="P86" s="60">
        <v>1686</v>
      </c>
      <c r="Q86" s="223" t="s">
        <v>1631</v>
      </c>
      <c r="R86" s="223" t="s">
        <v>1632</v>
      </c>
      <c r="S86" s="53"/>
      <c r="T86" s="53"/>
      <c r="U86" s="53"/>
      <c r="V86" s="54">
        <f t="shared" si="0"/>
        <v>1.2950234741784038E-2</v>
      </c>
      <c r="W86" s="53"/>
      <c r="X86" s="53"/>
      <c r="Y86" s="53"/>
      <c r="Z86" s="53"/>
    </row>
    <row r="87" spans="1:26" hidden="1">
      <c r="A87" s="47" t="s">
        <v>1633</v>
      </c>
      <c r="B87" s="53" t="s">
        <v>134</v>
      </c>
      <c r="C87" s="60">
        <v>771000</v>
      </c>
      <c r="D87" s="53" t="s">
        <v>1634</v>
      </c>
      <c r="E87" s="237">
        <v>43999.833854166667</v>
      </c>
      <c r="F87" s="60">
        <v>2020</v>
      </c>
      <c r="G87" s="53" t="s">
        <v>1139</v>
      </c>
      <c r="H87" s="53" t="s">
        <v>1109</v>
      </c>
      <c r="I87" s="60">
        <v>108931</v>
      </c>
      <c r="J87" s="53" t="s">
        <v>1635</v>
      </c>
      <c r="K87" s="53" t="s">
        <v>1636</v>
      </c>
      <c r="L87" s="60">
        <v>3</v>
      </c>
      <c r="M87" s="53" t="s">
        <v>1112</v>
      </c>
      <c r="N87" s="60">
        <v>627</v>
      </c>
      <c r="O87" s="60">
        <v>7441</v>
      </c>
      <c r="P87" s="60">
        <v>253</v>
      </c>
      <c r="Q87" s="223" t="s">
        <v>1637</v>
      </c>
      <c r="R87" s="223" t="s">
        <v>1638</v>
      </c>
      <c r="S87" s="53" t="s">
        <v>134</v>
      </c>
      <c r="T87" s="60">
        <v>50</v>
      </c>
      <c r="U87" s="53" t="s">
        <v>1639</v>
      </c>
      <c r="V87" s="54">
        <f t="shared" si="0"/>
        <v>1.0792477302204929E-2</v>
      </c>
      <c r="W87" s="53"/>
      <c r="X87" s="53"/>
      <c r="Y87" s="53"/>
      <c r="Z87" s="53"/>
    </row>
    <row r="88" spans="1:26" hidden="1">
      <c r="A88" s="47" t="s">
        <v>1640</v>
      </c>
      <c r="B88" s="53" t="s">
        <v>118</v>
      </c>
      <c r="C88" s="60">
        <v>783000</v>
      </c>
      <c r="D88" s="53" t="s">
        <v>1641</v>
      </c>
      <c r="E88" s="237">
        <v>44000.592187499999</v>
      </c>
      <c r="F88" s="60">
        <v>2020</v>
      </c>
      <c r="G88" s="53" t="s">
        <v>1139</v>
      </c>
      <c r="H88" s="53" t="s">
        <v>1170</v>
      </c>
      <c r="I88" s="60">
        <v>621202</v>
      </c>
      <c r="J88" s="53" t="s">
        <v>1642</v>
      </c>
      <c r="K88" s="53" t="s">
        <v>1643</v>
      </c>
      <c r="L88" s="60">
        <v>5</v>
      </c>
      <c r="M88" s="53" t="s">
        <v>1491</v>
      </c>
      <c r="N88" s="60">
        <v>3967</v>
      </c>
      <c r="O88" s="60">
        <v>40835</v>
      </c>
      <c r="P88" s="60">
        <v>802</v>
      </c>
      <c r="Q88" s="223" t="s">
        <v>1644</v>
      </c>
      <c r="R88" s="223" t="s">
        <v>1645</v>
      </c>
      <c r="S88" s="53" t="s">
        <v>118</v>
      </c>
      <c r="T88" s="60">
        <v>55</v>
      </c>
      <c r="U88" s="53" t="s">
        <v>1646</v>
      </c>
      <c r="V88" s="54">
        <f t="shared" si="0"/>
        <v>5.8242656449553003E-2</v>
      </c>
      <c r="W88" s="53"/>
      <c r="X88" s="53"/>
      <c r="Y88" s="53"/>
      <c r="Z88" s="53"/>
    </row>
    <row r="89" spans="1:26" hidden="1">
      <c r="A89" s="47" t="s">
        <v>202</v>
      </c>
      <c r="B89" s="53" t="s">
        <v>201</v>
      </c>
      <c r="C89" s="60">
        <v>824000</v>
      </c>
      <c r="D89" s="53" t="s">
        <v>1647</v>
      </c>
      <c r="E89" s="237">
        <v>44000.65997685185</v>
      </c>
      <c r="F89" s="60">
        <v>2020</v>
      </c>
      <c r="G89" s="53" t="s">
        <v>1139</v>
      </c>
      <c r="H89" s="53" t="s">
        <v>1170</v>
      </c>
      <c r="I89" s="60">
        <v>344850</v>
      </c>
      <c r="J89" s="53" t="s">
        <v>1648</v>
      </c>
      <c r="K89" s="53" t="s">
        <v>1649</v>
      </c>
      <c r="L89" s="60">
        <v>3</v>
      </c>
      <c r="M89" s="53" t="s">
        <v>1503</v>
      </c>
      <c r="N89" s="60">
        <v>856</v>
      </c>
      <c r="O89" s="60">
        <v>26980</v>
      </c>
      <c r="P89" s="60">
        <v>457</v>
      </c>
      <c r="Q89" s="223" t="s">
        <v>1650</v>
      </c>
      <c r="R89" s="223" t="s">
        <v>1651</v>
      </c>
      <c r="S89" s="53" t="s">
        <v>1652</v>
      </c>
      <c r="T89" s="60">
        <v>50</v>
      </c>
      <c r="U89" s="53" t="s">
        <v>1507</v>
      </c>
      <c r="V89" s="54">
        <f t="shared" si="0"/>
        <v>3.4336165048543692E-2</v>
      </c>
      <c r="W89" s="53"/>
      <c r="X89" s="53"/>
      <c r="Y89" s="53"/>
      <c r="Z89" s="53"/>
    </row>
    <row r="90" spans="1:26" hidden="1">
      <c r="A90" s="47" t="s">
        <v>197</v>
      </c>
      <c r="B90" s="47" t="s">
        <v>196</v>
      </c>
      <c r="C90" s="60">
        <v>656000</v>
      </c>
      <c r="D90" s="53" t="s">
        <v>1653</v>
      </c>
      <c r="E90" s="237">
        <v>44001.403263888889</v>
      </c>
      <c r="F90" s="60">
        <v>2020</v>
      </c>
      <c r="G90" s="53" t="s">
        <v>1139</v>
      </c>
      <c r="H90" s="53" t="s">
        <v>1157</v>
      </c>
      <c r="I90" s="60">
        <v>23602</v>
      </c>
      <c r="J90" s="53" t="s">
        <v>1654</v>
      </c>
      <c r="K90" s="53" t="s">
        <v>1655</v>
      </c>
      <c r="L90" s="60">
        <v>2</v>
      </c>
      <c r="M90" s="53" t="s">
        <v>1122</v>
      </c>
      <c r="N90" s="60">
        <v>181</v>
      </c>
      <c r="O90" s="60">
        <v>1139</v>
      </c>
      <c r="P90" s="60">
        <v>213</v>
      </c>
      <c r="Q90" s="223" t="s">
        <v>1656</v>
      </c>
      <c r="R90" s="223" t="s">
        <v>1657</v>
      </c>
      <c r="S90" s="53" t="s">
        <v>1658</v>
      </c>
      <c r="T90" s="60">
        <v>45</v>
      </c>
      <c r="U90" s="53" t="s">
        <v>1507</v>
      </c>
      <c r="V90" s="54">
        <f t="shared" si="0"/>
        <v>2.3368902439024389E-3</v>
      </c>
      <c r="W90" s="53"/>
      <c r="X90" s="53"/>
      <c r="Y90" s="53"/>
      <c r="Z90" s="53"/>
    </row>
    <row r="91" spans="1:26" hidden="1">
      <c r="A91" s="47" t="s">
        <v>1659</v>
      </c>
      <c r="B91" s="53" t="s">
        <v>1660</v>
      </c>
      <c r="C91" s="60">
        <v>411000</v>
      </c>
      <c r="D91" s="53" t="s">
        <v>1661</v>
      </c>
      <c r="E91" s="237">
        <v>44001.439722222225</v>
      </c>
      <c r="F91" s="60">
        <v>2020</v>
      </c>
      <c r="G91" s="53" t="s">
        <v>1139</v>
      </c>
      <c r="H91" s="53" t="s">
        <v>1157</v>
      </c>
      <c r="I91" s="60">
        <v>111667</v>
      </c>
      <c r="J91" s="53" t="s">
        <v>1662</v>
      </c>
      <c r="K91" s="53" t="s">
        <v>1264</v>
      </c>
      <c r="L91" s="60">
        <v>1</v>
      </c>
      <c r="M91" s="53" t="s">
        <v>1221</v>
      </c>
      <c r="N91" s="60">
        <v>304</v>
      </c>
      <c r="O91" s="60">
        <v>3348</v>
      </c>
      <c r="P91" s="60">
        <v>200</v>
      </c>
      <c r="Q91" s="223" t="s">
        <v>1663</v>
      </c>
      <c r="R91" s="223" t="s">
        <v>1664</v>
      </c>
      <c r="S91" s="53"/>
      <c r="T91" s="60">
        <v>50</v>
      </c>
      <c r="U91" s="53" t="s">
        <v>1507</v>
      </c>
      <c r="V91" s="54">
        <f t="shared" si="0"/>
        <v>9.3722627737226269E-3</v>
      </c>
      <c r="W91" s="53"/>
      <c r="X91" s="53"/>
      <c r="Y91" s="53"/>
      <c r="Z91" s="53"/>
    </row>
    <row r="92" spans="1:26" hidden="1">
      <c r="A92" s="47" t="s">
        <v>1665</v>
      </c>
      <c r="B92" s="53" t="s">
        <v>105</v>
      </c>
      <c r="C92" s="60">
        <v>85500</v>
      </c>
      <c r="D92" s="53" t="s">
        <v>1666</v>
      </c>
      <c r="E92" s="237">
        <v>44001.555810185186</v>
      </c>
      <c r="F92" s="60">
        <v>2020</v>
      </c>
      <c r="G92" s="53" t="s">
        <v>1139</v>
      </c>
      <c r="H92" s="53" t="s">
        <v>1157</v>
      </c>
      <c r="I92" s="60">
        <v>19818</v>
      </c>
      <c r="J92" s="53" t="s">
        <v>1667</v>
      </c>
      <c r="K92" s="53" t="s">
        <v>1264</v>
      </c>
      <c r="L92" s="60">
        <v>1</v>
      </c>
      <c r="M92" s="53" t="s">
        <v>1306</v>
      </c>
      <c r="N92" s="60">
        <v>101</v>
      </c>
      <c r="O92" s="60">
        <v>928</v>
      </c>
      <c r="P92" s="60">
        <v>22</v>
      </c>
      <c r="Q92" s="223" t="s">
        <v>1452</v>
      </c>
      <c r="R92" s="223" t="s">
        <v>1668</v>
      </c>
      <c r="S92" s="53" t="s">
        <v>1454</v>
      </c>
      <c r="T92" s="60">
        <v>50</v>
      </c>
      <c r="U92" s="53" t="s">
        <v>1639</v>
      </c>
      <c r="V92" s="54">
        <f t="shared" si="0"/>
        <v>1.2292397660818714E-2</v>
      </c>
      <c r="W92" s="53"/>
      <c r="X92" s="53"/>
      <c r="Y92" s="53"/>
      <c r="Z92" s="53"/>
    </row>
    <row r="93" spans="1:26" ht="15.75" hidden="1" customHeight="1">
      <c r="A93" s="243" t="s">
        <v>164</v>
      </c>
      <c r="B93" s="244" t="s">
        <v>1125</v>
      </c>
      <c r="C93" s="245">
        <v>1560000</v>
      </c>
      <c r="D93" s="249" t="s">
        <v>1669</v>
      </c>
      <c r="E93" s="246">
        <v>44002.74728009259</v>
      </c>
      <c r="F93" s="245">
        <v>2020</v>
      </c>
      <c r="G93" s="244" t="s">
        <v>1139</v>
      </c>
      <c r="H93" s="244" t="s">
        <v>1210</v>
      </c>
      <c r="I93" s="245">
        <v>460085</v>
      </c>
      <c r="J93" s="244" t="s">
        <v>1670</v>
      </c>
      <c r="K93" s="244" t="s">
        <v>1671</v>
      </c>
      <c r="L93" s="245">
        <v>5</v>
      </c>
      <c r="M93" s="244" t="s">
        <v>1122</v>
      </c>
      <c r="N93" s="245">
        <v>2758</v>
      </c>
      <c r="O93" s="245">
        <v>58111</v>
      </c>
      <c r="P93" s="245">
        <v>1102</v>
      </c>
      <c r="Q93" s="247" t="s">
        <v>1672</v>
      </c>
      <c r="R93" s="247" t="s">
        <v>1673</v>
      </c>
      <c r="S93" s="244" t="s">
        <v>163</v>
      </c>
      <c r="T93" s="245">
        <v>45</v>
      </c>
      <c r="U93" s="232"/>
      <c r="V93" s="54">
        <f t="shared" si="0"/>
        <v>3.9725000000000003E-2</v>
      </c>
      <c r="W93" s="232"/>
      <c r="X93" s="232"/>
      <c r="Y93" s="232"/>
      <c r="Z93" s="232"/>
    </row>
    <row r="94" spans="1:26" hidden="1">
      <c r="A94" s="47" t="s">
        <v>1674</v>
      </c>
      <c r="B94" s="53" t="s">
        <v>132</v>
      </c>
      <c r="C94" s="60">
        <v>909000</v>
      </c>
      <c r="D94" s="53" t="s">
        <v>1675</v>
      </c>
      <c r="E94" s="237">
        <v>44004.576122685183</v>
      </c>
      <c r="F94" s="60">
        <v>2020</v>
      </c>
      <c r="G94" s="53" t="s">
        <v>1139</v>
      </c>
      <c r="H94" s="53" t="s">
        <v>1100</v>
      </c>
      <c r="I94" s="60">
        <v>239256</v>
      </c>
      <c r="J94" s="53" t="s">
        <v>1676</v>
      </c>
      <c r="K94" s="53" t="s">
        <v>1677</v>
      </c>
      <c r="L94" s="60">
        <v>2</v>
      </c>
      <c r="M94" s="53" t="s">
        <v>1306</v>
      </c>
      <c r="N94" s="60">
        <v>1448</v>
      </c>
      <c r="O94" s="60">
        <v>15785</v>
      </c>
      <c r="P94" s="60">
        <v>280</v>
      </c>
      <c r="Q94" s="223" t="s">
        <v>1678</v>
      </c>
      <c r="R94" s="223" t="s">
        <v>1679</v>
      </c>
      <c r="S94" s="53" t="s">
        <v>132</v>
      </c>
      <c r="T94" s="60">
        <v>45</v>
      </c>
      <c r="U94" s="53" t="s">
        <v>1639</v>
      </c>
      <c r="V94" s="54">
        <f t="shared" si="0"/>
        <v>1.9266226622662266E-2</v>
      </c>
      <c r="W94" s="53"/>
      <c r="X94" s="53"/>
      <c r="Y94" s="53"/>
      <c r="Z94" s="53"/>
    </row>
    <row r="95" spans="1:26" hidden="1">
      <c r="A95" s="47" t="s">
        <v>161</v>
      </c>
      <c r="B95" s="53" t="s">
        <v>155</v>
      </c>
      <c r="C95" s="60">
        <v>5310</v>
      </c>
      <c r="D95" s="53" t="s">
        <v>1680</v>
      </c>
      <c r="E95" s="237">
        <v>44004.693784722222</v>
      </c>
      <c r="F95" s="60">
        <v>2020</v>
      </c>
      <c r="G95" s="53" t="s">
        <v>1139</v>
      </c>
      <c r="H95" s="53" t="s">
        <v>1100</v>
      </c>
      <c r="I95" s="60">
        <v>4529</v>
      </c>
      <c r="J95" s="53" t="s">
        <v>1681</v>
      </c>
      <c r="K95" s="53" t="s">
        <v>1682</v>
      </c>
      <c r="L95" s="60">
        <v>5</v>
      </c>
      <c r="M95" s="53" t="s">
        <v>1112</v>
      </c>
      <c r="N95" s="60">
        <v>141</v>
      </c>
      <c r="O95" s="60">
        <v>452</v>
      </c>
      <c r="P95" s="60">
        <v>8</v>
      </c>
      <c r="Q95" s="223" t="s">
        <v>1683</v>
      </c>
      <c r="R95" s="223" t="s">
        <v>1684</v>
      </c>
      <c r="S95" s="53" t="s">
        <v>1573</v>
      </c>
      <c r="T95" s="53"/>
      <c r="U95" s="53" t="s">
        <v>1507</v>
      </c>
      <c r="V95" s="54">
        <f t="shared" si="0"/>
        <v>0.11318267419962336</v>
      </c>
      <c r="W95" s="53"/>
      <c r="X95" s="53"/>
      <c r="Y95" s="53"/>
      <c r="Z95" s="53"/>
    </row>
    <row r="96" spans="1:26" hidden="1">
      <c r="A96" s="47" t="s">
        <v>1685</v>
      </c>
      <c r="B96" s="53" t="s">
        <v>66</v>
      </c>
      <c r="C96" s="60">
        <v>469000</v>
      </c>
      <c r="D96" s="53" t="s">
        <v>1686</v>
      </c>
      <c r="E96" s="237">
        <v>44005.343761574077</v>
      </c>
      <c r="F96" s="60">
        <v>2020</v>
      </c>
      <c r="G96" s="53" t="s">
        <v>1139</v>
      </c>
      <c r="H96" s="53" t="s">
        <v>1119</v>
      </c>
      <c r="I96" s="60">
        <v>425029</v>
      </c>
      <c r="J96" s="53" t="s">
        <v>1687</v>
      </c>
      <c r="K96" s="53" t="s">
        <v>1688</v>
      </c>
      <c r="L96" s="60">
        <v>2</v>
      </c>
      <c r="M96" s="53" t="s">
        <v>1122</v>
      </c>
      <c r="N96" s="60">
        <v>1501</v>
      </c>
      <c r="O96" s="60">
        <v>25474</v>
      </c>
      <c r="P96" s="60">
        <v>522</v>
      </c>
      <c r="Q96" s="223" t="s">
        <v>1293</v>
      </c>
      <c r="R96" s="223" t="s">
        <v>1689</v>
      </c>
      <c r="S96" s="53" t="s">
        <v>66</v>
      </c>
      <c r="T96" s="60">
        <v>50</v>
      </c>
      <c r="U96" s="53" t="s">
        <v>1639</v>
      </c>
      <c r="V96" s="54">
        <f t="shared" si="0"/>
        <v>5.8628997867803838E-2</v>
      </c>
      <c r="W96" s="53"/>
      <c r="X96" s="53"/>
      <c r="Y96" s="53"/>
      <c r="Z96" s="53"/>
    </row>
    <row r="97" spans="1:26" hidden="1">
      <c r="A97" s="47" t="s">
        <v>204</v>
      </c>
      <c r="B97" s="53" t="s">
        <v>203</v>
      </c>
      <c r="C97" s="53"/>
      <c r="D97" s="53" t="s">
        <v>1690</v>
      </c>
      <c r="E97" s="237">
        <v>44005.605567129627</v>
      </c>
      <c r="F97" s="60">
        <v>2020</v>
      </c>
      <c r="G97" s="53" t="s">
        <v>1139</v>
      </c>
      <c r="H97" s="53" t="s">
        <v>1119</v>
      </c>
      <c r="I97" s="60">
        <v>313327</v>
      </c>
      <c r="J97" s="53" t="s">
        <v>1691</v>
      </c>
      <c r="K97" s="53" t="s">
        <v>1692</v>
      </c>
      <c r="L97" s="60">
        <v>6</v>
      </c>
      <c r="M97" s="53" t="s">
        <v>1122</v>
      </c>
      <c r="N97" s="60">
        <v>1060</v>
      </c>
      <c r="O97" s="60">
        <v>11531</v>
      </c>
      <c r="P97" s="60">
        <v>660</v>
      </c>
      <c r="Q97" s="223" t="s">
        <v>1693</v>
      </c>
      <c r="R97" s="223" t="s">
        <v>1694</v>
      </c>
      <c r="S97" s="53" t="s">
        <v>203</v>
      </c>
      <c r="T97" s="60">
        <v>50</v>
      </c>
      <c r="U97" s="53" t="s">
        <v>1639</v>
      </c>
      <c r="V97" s="54" t="e">
        <f t="shared" si="0"/>
        <v>#DIV/0!</v>
      </c>
      <c r="W97" s="53"/>
      <c r="X97" s="53"/>
      <c r="Y97" s="53"/>
      <c r="Z97" s="53"/>
    </row>
    <row r="98" spans="1:26" hidden="1">
      <c r="A98" s="47" t="s">
        <v>1695</v>
      </c>
      <c r="B98" s="53" t="s">
        <v>134</v>
      </c>
      <c r="C98" s="60">
        <v>771000</v>
      </c>
      <c r="D98" s="53" t="s">
        <v>1696</v>
      </c>
      <c r="E98" s="237">
        <v>44006.908750000002</v>
      </c>
      <c r="F98" s="60">
        <v>2020</v>
      </c>
      <c r="G98" s="53" t="s">
        <v>1139</v>
      </c>
      <c r="H98" s="53" t="s">
        <v>1109</v>
      </c>
      <c r="I98" s="60">
        <v>92879</v>
      </c>
      <c r="J98" s="53" t="s">
        <v>1569</v>
      </c>
      <c r="K98" s="53" t="s">
        <v>1515</v>
      </c>
      <c r="L98" s="60">
        <v>4</v>
      </c>
      <c r="M98" s="53" t="s">
        <v>1112</v>
      </c>
      <c r="N98" s="60">
        <v>477</v>
      </c>
      <c r="O98" s="60">
        <v>6403</v>
      </c>
      <c r="P98" s="60">
        <v>219</v>
      </c>
      <c r="Q98" s="223" t="s">
        <v>1697</v>
      </c>
      <c r="R98" s="223" t="s">
        <v>1698</v>
      </c>
      <c r="S98" s="53" t="s">
        <v>134</v>
      </c>
      <c r="T98" s="60">
        <v>50</v>
      </c>
      <c r="U98" s="53" t="s">
        <v>1699</v>
      </c>
      <c r="V98" s="54">
        <f t="shared" si="0"/>
        <v>9.207522697795071E-3</v>
      </c>
      <c r="W98" s="53"/>
      <c r="X98" s="53"/>
      <c r="Y98" s="53"/>
      <c r="Z98" s="53"/>
    </row>
    <row r="99" spans="1:26" hidden="1">
      <c r="A99" s="47" t="s">
        <v>1700</v>
      </c>
      <c r="B99" s="53" t="s">
        <v>147</v>
      </c>
      <c r="C99" s="60">
        <v>521000</v>
      </c>
      <c r="D99" s="53" t="s">
        <v>1701</v>
      </c>
      <c r="E99" s="237">
        <v>44007.333483796298</v>
      </c>
      <c r="F99" s="60">
        <v>2020</v>
      </c>
      <c r="G99" s="53" t="s">
        <v>1139</v>
      </c>
      <c r="H99" s="53" t="s">
        <v>1170</v>
      </c>
      <c r="I99" s="60">
        <v>312284</v>
      </c>
      <c r="J99" s="53" t="s">
        <v>1702</v>
      </c>
      <c r="K99" s="53" t="s">
        <v>1703</v>
      </c>
      <c r="L99" s="60">
        <v>4</v>
      </c>
      <c r="M99" s="53" t="s">
        <v>1122</v>
      </c>
      <c r="N99" s="60">
        <v>2242</v>
      </c>
      <c r="O99" s="60">
        <v>25899</v>
      </c>
      <c r="P99" s="60">
        <v>367</v>
      </c>
      <c r="Q99" s="223" t="s">
        <v>1704</v>
      </c>
      <c r="R99" s="223" t="s">
        <v>1705</v>
      </c>
      <c r="S99" s="53" t="s">
        <v>147</v>
      </c>
      <c r="T99" s="60">
        <v>50</v>
      </c>
      <c r="U99" s="53" t="s">
        <v>1699</v>
      </c>
      <c r="V99" s="54">
        <f t="shared" si="0"/>
        <v>5.471785028790787E-2</v>
      </c>
      <c r="W99" s="53"/>
      <c r="X99" s="53"/>
      <c r="Y99" s="53"/>
      <c r="Z99" s="53"/>
    </row>
    <row r="100" spans="1:26" hidden="1">
      <c r="A100" s="47" t="s">
        <v>206</v>
      </c>
      <c r="B100" s="53" t="s">
        <v>1706</v>
      </c>
      <c r="C100" s="60">
        <v>786000</v>
      </c>
      <c r="D100" s="53" t="s">
        <v>1707</v>
      </c>
      <c r="E100" s="237">
        <v>44007.458449074074</v>
      </c>
      <c r="F100" s="60">
        <v>2020</v>
      </c>
      <c r="G100" s="53" t="s">
        <v>1139</v>
      </c>
      <c r="H100" s="53" t="s">
        <v>1170</v>
      </c>
      <c r="I100" s="60">
        <v>168646</v>
      </c>
      <c r="J100" s="53" t="s">
        <v>1708</v>
      </c>
      <c r="K100" s="53" t="s">
        <v>1709</v>
      </c>
      <c r="L100" s="60">
        <v>3</v>
      </c>
      <c r="M100" s="53" t="s">
        <v>1306</v>
      </c>
      <c r="N100" s="60">
        <v>1423</v>
      </c>
      <c r="O100" s="60">
        <v>9954</v>
      </c>
      <c r="P100" s="60">
        <v>244</v>
      </c>
      <c r="Q100" s="223" t="s">
        <v>1710</v>
      </c>
      <c r="R100" s="223" t="s">
        <v>1711</v>
      </c>
      <c r="S100" s="53" t="s">
        <v>1706</v>
      </c>
      <c r="T100" s="60">
        <v>50</v>
      </c>
      <c r="U100" s="53" t="s">
        <v>1699</v>
      </c>
      <c r="V100" s="54">
        <f t="shared" si="0"/>
        <v>1.478498727735369E-2</v>
      </c>
      <c r="W100" s="53"/>
      <c r="X100" s="53"/>
      <c r="Y100" s="53"/>
      <c r="Z100" s="53"/>
    </row>
    <row r="101" spans="1:26" hidden="1">
      <c r="A101" s="47" t="s">
        <v>1712</v>
      </c>
      <c r="B101" s="53" t="s">
        <v>1713</v>
      </c>
      <c r="C101" s="60">
        <v>258000</v>
      </c>
      <c r="D101" s="53" t="s">
        <v>1714</v>
      </c>
      <c r="E101" s="237">
        <v>44008.394236111111</v>
      </c>
      <c r="F101" s="60">
        <v>2020</v>
      </c>
      <c r="G101" s="53" t="s">
        <v>1139</v>
      </c>
      <c r="H101" s="53" t="s">
        <v>1157</v>
      </c>
      <c r="I101" s="60">
        <v>607654</v>
      </c>
      <c r="J101" s="53" t="s">
        <v>1715</v>
      </c>
      <c r="K101" s="53" t="s">
        <v>1716</v>
      </c>
      <c r="L101" s="60">
        <v>4</v>
      </c>
      <c r="M101" s="53" t="s">
        <v>1608</v>
      </c>
      <c r="N101" s="60">
        <v>970</v>
      </c>
      <c r="O101" s="60">
        <v>23494</v>
      </c>
      <c r="P101" s="60">
        <v>356</v>
      </c>
      <c r="Q101" s="223" t="s">
        <v>1717</v>
      </c>
      <c r="R101" s="223" t="s">
        <v>1718</v>
      </c>
      <c r="S101" s="53" t="s">
        <v>1719</v>
      </c>
      <c r="T101" s="60">
        <v>45</v>
      </c>
      <c r="U101" s="53" t="s">
        <v>1699</v>
      </c>
      <c r="V101" s="54">
        <f t="shared" si="0"/>
        <v>9.6201550387596896E-2</v>
      </c>
      <c r="W101" s="53"/>
      <c r="X101" s="53"/>
      <c r="Y101" s="53"/>
      <c r="Z101" s="53"/>
    </row>
    <row r="102" spans="1:26" hidden="1">
      <c r="A102" s="47" t="s">
        <v>162</v>
      </c>
      <c r="B102" s="53" t="s">
        <v>89</v>
      </c>
      <c r="C102" s="60">
        <v>1000000</v>
      </c>
      <c r="D102" s="53" t="s">
        <v>1720</v>
      </c>
      <c r="E102" s="237">
        <v>44008.411990740744</v>
      </c>
      <c r="F102" s="60">
        <v>2020</v>
      </c>
      <c r="G102" s="53" t="s">
        <v>1139</v>
      </c>
      <c r="H102" s="53" t="s">
        <v>1157</v>
      </c>
      <c r="I102" s="60">
        <v>276788</v>
      </c>
      <c r="J102" s="53" t="s">
        <v>1721</v>
      </c>
      <c r="K102" s="53" t="s">
        <v>1420</v>
      </c>
      <c r="L102" s="60">
        <v>1</v>
      </c>
      <c r="M102" s="53" t="s">
        <v>1122</v>
      </c>
      <c r="N102" s="60">
        <v>717</v>
      </c>
      <c r="O102" s="60">
        <v>19533</v>
      </c>
      <c r="P102" s="60">
        <v>363</v>
      </c>
      <c r="Q102" s="223" t="s">
        <v>1722</v>
      </c>
      <c r="R102" s="223" t="s">
        <v>1723</v>
      </c>
      <c r="S102" s="53" t="s">
        <v>1724</v>
      </c>
      <c r="T102" s="60">
        <v>50</v>
      </c>
      <c r="U102" s="53" t="s">
        <v>1639</v>
      </c>
      <c r="V102" s="54">
        <f t="shared" si="0"/>
        <v>2.0612999999999999E-2</v>
      </c>
      <c r="W102" s="53"/>
      <c r="X102" s="53"/>
      <c r="Y102" s="53"/>
      <c r="Z102" s="53"/>
    </row>
    <row r="103" spans="1:26" hidden="1">
      <c r="A103" s="47" t="s">
        <v>1725</v>
      </c>
      <c r="B103" s="53" t="s">
        <v>1726</v>
      </c>
      <c r="C103" s="60">
        <v>454000</v>
      </c>
      <c r="D103" s="53" t="s">
        <v>1727</v>
      </c>
      <c r="E103" s="237">
        <v>44008.783530092594</v>
      </c>
      <c r="F103" s="60">
        <v>2020</v>
      </c>
      <c r="G103" s="53" t="s">
        <v>1139</v>
      </c>
      <c r="H103" s="53" t="s">
        <v>1157</v>
      </c>
      <c r="I103" s="60">
        <v>87618</v>
      </c>
      <c r="J103" s="53" t="s">
        <v>1728</v>
      </c>
      <c r="K103" s="53" t="s">
        <v>1292</v>
      </c>
      <c r="L103" s="60">
        <v>4</v>
      </c>
      <c r="M103" s="53" t="s">
        <v>1306</v>
      </c>
      <c r="N103" s="60">
        <v>278</v>
      </c>
      <c r="O103" s="60">
        <v>2739</v>
      </c>
      <c r="P103" s="60">
        <v>128</v>
      </c>
      <c r="Q103" s="223" t="s">
        <v>1729</v>
      </c>
      <c r="R103" s="223" t="s">
        <v>1730</v>
      </c>
      <c r="S103" s="53" t="s">
        <v>178</v>
      </c>
      <c r="T103" s="60">
        <v>45</v>
      </c>
      <c r="U103" s="53" t="s">
        <v>1699</v>
      </c>
      <c r="V103" s="54">
        <f t="shared" si="0"/>
        <v>6.9273127753303968E-3</v>
      </c>
      <c r="W103" s="53"/>
      <c r="X103" s="53"/>
      <c r="Y103" s="53"/>
      <c r="Z103" s="53"/>
    </row>
    <row r="104" spans="1:26" hidden="1">
      <c r="A104" s="47" t="s">
        <v>1731</v>
      </c>
      <c r="B104" s="53" t="s">
        <v>1732</v>
      </c>
      <c r="C104" s="60">
        <v>81600</v>
      </c>
      <c r="D104" s="53" t="s">
        <v>1733</v>
      </c>
      <c r="E104" s="237">
        <v>44009.39565972222</v>
      </c>
      <c r="F104" s="60">
        <v>2020</v>
      </c>
      <c r="G104" s="53" t="s">
        <v>1139</v>
      </c>
      <c r="H104" s="53" t="s">
        <v>1210</v>
      </c>
      <c r="I104" s="60">
        <v>12628</v>
      </c>
      <c r="J104" s="53" t="s">
        <v>1734</v>
      </c>
      <c r="K104" s="53" t="s">
        <v>1735</v>
      </c>
      <c r="L104" s="60">
        <v>2</v>
      </c>
      <c r="M104" s="53" t="s">
        <v>1306</v>
      </c>
      <c r="N104" s="60">
        <v>184</v>
      </c>
      <c r="O104" s="60">
        <v>637</v>
      </c>
      <c r="P104" s="60">
        <v>91</v>
      </c>
      <c r="Q104" s="223" t="s">
        <v>1736</v>
      </c>
      <c r="R104" s="223" t="s">
        <v>1737</v>
      </c>
      <c r="S104" s="53" t="s">
        <v>1738</v>
      </c>
      <c r="T104" s="60">
        <v>50</v>
      </c>
      <c r="U104" s="53" t="s">
        <v>1699</v>
      </c>
      <c r="V104" s="54">
        <f t="shared" si="0"/>
        <v>1.1176470588235295E-2</v>
      </c>
      <c r="W104" s="53"/>
      <c r="X104" s="53"/>
      <c r="Y104" s="53"/>
      <c r="Z104" s="53"/>
    </row>
    <row r="105" spans="1:26" hidden="1">
      <c r="A105" s="47" t="s">
        <v>1739</v>
      </c>
      <c r="B105" s="53" t="s">
        <v>1740</v>
      </c>
      <c r="C105" s="60">
        <v>559000</v>
      </c>
      <c r="D105" s="53" t="s">
        <v>1741</v>
      </c>
      <c r="E105" s="237">
        <v>44009.58388888889</v>
      </c>
      <c r="F105" s="60">
        <v>2020</v>
      </c>
      <c r="G105" s="53" t="s">
        <v>1139</v>
      </c>
      <c r="H105" s="53" t="s">
        <v>1210</v>
      </c>
      <c r="I105" s="60">
        <v>249338</v>
      </c>
      <c r="J105" s="53" t="s">
        <v>1742</v>
      </c>
      <c r="K105" s="53" t="s">
        <v>1743</v>
      </c>
      <c r="L105" s="60">
        <v>4</v>
      </c>
      <c r="M105" s="53" t="s">
        <v>1364</v>
      </c>
      <c r="N105" s="60">
        <v>996</v>
      </c>
      <c r="O105" s="60">
        <v>22001</v>
      </c>
      <c r="P105" s="60">
        <v>244</v>
      </c>
      <c r="Q105" s="223" t="s">
        <v>1744</v>
      </c>
      <c r="R105" s="223" t="s">
        <v>1745</v>
      </c>
      <c r="S105" s="53" t="s">
        <v>1746</v>
      </c>
      <c r="T105" s="60">
        <v>50</v>
      </c>
      <c r="U105" s="53" t="s">
        <v>1699</v>
      </c>
      <c r="V105" s="54">
        <f t="shared" si="0"/>
        <v>4.157602862254025E-2</v>
      </c>
      <c r="W105" s="53"/>
      <c r="X105" s="53"/>
      <c r="Y105" s="53"/>
      <c r="Z105" s="53"/>
    </row>
    <row r="106" spans="1:26" hidden="1">
      <c r="A106" s="243" t="s">
        <v>1747</v>
      </c>
      <c r="B106" s="244" t="s">
        <v>1748</v>
      </c>
      <c r="C106" s="245">
        <v>2450000</v>
      </c>
      <c r="D106" s="244" t="s">
        <v>1749</v>
      </c>
      <c r="E106" s="246">
        <v>44010.453298611108</v>
      </c>
      <c r="F106" s="245">
        <v>2020</v>
      </c>
      <c r="G106" s="244" t="s">
        <v>1139</v>
      </c>
      <c r="H106" s="244" t="s">
        <v>1133</v>
      </c>
      <c r="I106" s="245">
        <v>1197485</v>
      </c>
      <c r="J106" s="244" t="s">
        <v>1750</v>
      </c>
      <c r="K106" s="244" t="s">
        <v>1751</v>
      </c>
      <c r="L106" s="245">
        <v>4</v>
      </c>
      <c r="M106" s="244" t="s">
        <v>1221</v>
      </c>
      <c r="N106" s="245">
        <v>6552</v>
      </c>
      <c r="O106" s="245">
        <v>72407</v>
      </c>
      <c r="P106" s="245">
        <v>4326</v>
      </c>
      <c r="Q106" s="247" t="s">
        <v>1752</v>
      </c>
      <c r="R106" s="247" t="s">
        <v>1753</v>
      </c>
      <c r="S106" s="244" t="s">
        <v>170</v>
      </c>
      <c r="T106" s="245">
        <v>50</v>
      </c>
      <c r="U106" s="248">
        <v>44027</v>
      </c>
      <c r="V106" s="54">
        <f t="shared" si="0"/>
        <v>3.3993877551020409E-2</v>
      </c>
      <c r="W106" s="232"/>
      <c r="X106" s="232"/>
      <c r="Y106" s="232"/>
      <c r="Z106" s="232"/>
    </row>
    <row r="107" spans="1:26" hidden="1">
      <c r="A107" s="47" t="s">
        <v>1754</v>
      </c>
      <c r="B107" s="53" t="s">
        <v>194</v>
      </c>
      <c r="C107" s="60">
        <v>1940000</v>
      </c>
      <c r="D107" s="53" t="s">
        <v>1755</v>
      </c>
      <c r="E107" s="237">
        <v>44010.647465277776</v>
      </c>
      <c r="F107" s="60">
        <v>2020</v>
      </c>
      <c r="G107" s="53" t="s">
        <v>1139</v>
      </c>
      <c r="H107" s="53" t="s">
        <v>1133</v>
      </c>
      <c r="I107" s="60">
        <v>473991</v>
      </c>
      <c r="J107" s="53" t="s">
        <v>1756</v>
      </c>
      <c r="K107" s="53" t="s">
        <v>1757</v>
      </c>
      <c r="L107" s="60">
        <v>3</v>
      </c>
      <c r="M107" s="53" t="s">
        <v>1122</v>
      </c>
      <c r="N107" s="60">
        <v>1867</v>
      </c>
      <c r="O107" s="60">
        <v>45692</v>
      </c>
      <c r="P107" s="60">
        <v>1045</v>
      </c>
      <c r="Q107" s="223" t="s">
        <v>1758</v>
      </c>
      <c r="R107" s="223" t="s">
        <v>1759</v>
      </c>
      <c r="S107" s="53" t="s">
        <v>194</v>
      </c>
      <c r="T107" s="60">
        <v>50</v>
      </c>
      <c r="U107" s="53" t="s">
        <v>1639</v>
      </c>
      <c r="V107" s="54">
        <f t="shared" si="0"/>
        <v>2.5053608247422681E-2</v>
      </c>
      <c r="W107" s="53"/>
      <c r="X107" s="53"/>
      <c r="Y107" s="53"/>
      <c r="Z107" s="53"/>
    </row>
    <row r="108" spans="1:26" hidden="1">
      <c r="A108" s="47" t="s">
        <v>1760</v>
      </c>
      <c r="B108" s="53" t="s">
        <v>1761</v>
      </c>
      <c r="C108" s="60">
        <v>938000</v>
      </c>
      <c r="D108" s="53" t="s">
        <v>1762</v>
      </c>
      <c r="E108" s="237">
        <v>44011.250069444446</v>
      </c>
      <c r="F108" s="60">
        <v>2020</v>
      </c>
      <c r="G108" s="53" t="s">
        <v>1139</v>
      </c>
      <c r="H108" s="53" t="s">
        <v>1100</v>
      </c>
      <c r="I108" s="60">
        <v>1056096</v>
      </c>
      <c r="J108" s="53" t="s">
        <v>1763</v>
      </c>
      <c r="K108" s="53" t="s">
        <v>1764</v>
      </c>
      <c r="L108" s="60">
        <v>3</v>
      </c>
      <c r="M108" s="53" t="s">
        <v>1471</v>
      </c>
      <c r="N108" s="60">
        <v>2273</v>
      </c>
      <c r="O108" s="60">
        <v>19737</v>
      </c>
      <c r="P108" s="60">
        <v>1004</v>
      </c>
      <c r="Q108" s="223" t="s">
        <v>1765</v>
      </c>
      <c r="R108" s="223" t="s">
        <v>1766</v>
      </c>
      <c r="S108" s="53" t="s">
        <v>1767</v>
      </c>
      <c r="T108" s="60">
        <v>50</v>
      </c>
      <c r="U108" s="53" t="s">
        <v>1699</v>
      </c>
      <c r="V108" s="54">
        <f t="shared" si="0"/>
        <v>2.4535181236673774E-2</v>
      </c>
      <c r="W108" s="53"/>
      <c r="X108" s="53"/>
      <c r="Y108" s="53"/>
      <c r="Z108" s="53"/>
    </row>
    <row r="109" spans="1:26" hidden="1">
      <c r="A109" s="47" t="s">
        <v>1768</v>
      </c>
      <c r="B109" s="53" t="s">
        <v>1769</v>
      </c>
      <c r="C109" s="60">
        <v>301000</v>
      </c>
      <c r="D109" s="53" t="s">
        <v>1770</v>
      </c>
      <c r="E109" s="237">
        <v>44011.373182870368</v>
      </c>
      <c r="F109" s="60">
        <v>2020</v>
      </c>
      <c r="G109" s="53" t="s">
        <v>1139</v>
      </c>
      <c r="H109" s="53" t="s">
        <v>1100</v>
      </c>
      <c r="I109" s="60">
        <v>61305</v>
      </c>
      <c r="J109" s="53" t="s">
        <v>1771</v>
      </c>
      <c r="K109" s="53" t="s">
        <v>1772</v>
      </c>
      <c r="L109" s="60">
        <v>5</v>
      </c>
      <c r="M109" s="53" t="s">
        <v>1773</v>
      </c>
      <c r="N109" s="60">
        <v>386</v>
      </c>
      <c r="O109" s="60">
        <v>3660</v>
      </c>
      <c r="P109" s="60">
        <v>377</v>
      </c>
      <c r="Q109" s="223" t="s">
        <v>1774</v>
      </c>
      <c r="R109" s="223" t="s">
        <v>1775</v>
      </c>
      <c r="S109" s="53" t="s">
        <v>1769</v>
      </c>
      <c r="T109" s="60">
        <v>50</v>
      </c>
      <c r="U109" s="53" t="s">
        <v>1639</v>
      </c>
      <c r="V109" s="54">
        <f t="shared" si="0"/>
        <v>1.4694352159468439E-2</v>
      </c>
      <c r="W109" s="53"/>
      <c r="X109" s="53"/>
      <c r="Y109" s="53"/>
      <c r="Z109" s="53"/>
    </row>
    <row r="110" spans="1:26" hidden="1">
      <c r="A110" s="47" t="s">
        <v>1776</v>
      </c>
      <c r="B110" s="53" t="s">
        <v>207</v>
      </c>
      <c r="C110" s="60">
        <v>785000</v>
      </c>
      <c r="D110" s="53" t="s">
        <v>1777</v>
      </c>
      <c r="E110" s="237">
        <v>44011.696493055555</v>
      </c>
      <c r="F110" s="60">
        <v>2020</v>
      </c>
      <c r="G110" s="53" t="s">
        <v>1139</v>
      </c>
      <c r="H110" s="53" t="s">
        <v>1100</v>
      </c>
      <c r="I110" s="60">
        <v>405022</v>
      </c>
      <c r="J110" s="53" t="s">
        <v>1778</v>
      </c>
      <c r="K110" s="53" t="s">
        <v>1779</v>
      </c>
      <c r="L110" s="60">
        <v>3</v>
      </c>
      <c r="M110" s="53" t="s">
        <v>1122</v>
      </c>
      <c r="N110" s="60">
        <v>1040</v>
      </c>
      <c r="O110" s="60">
        <v>25295</v>
      </c>
      <c r="P110" s="60">
        <v>823</v>
      </c>
      <c r="Q110" s="223" t="s">
        <v>1780</v>
      </c>
      <c r="R110" s="223" t="s">
        <v>1781</v>
      </c>
      <c r="S110" s="53" t="s">
        <v>207</v>
      </c>
      <c r="T110" s="60">
        <v>50</v>
      </c>
      <c r="U110" s="53" t="s">
        <v>1699</v>
      </c>
      <c r="V110" s="54">
        <f t="shared" si="0"/>
        <v>3.4596178343949041E-2</v>
      </c>
      <c r="W110" s="53"/>
      <c r="X110" s="53"/>
      <c r="Y110" s="53"/>
      <c r="Z110" s="53"/>
    </row>
    <row r="111" spans="1:26" hidden="1">
      <c r="A111" s="47" t="s">
        <v>141</v>
      </c>
      <c r="B111" s="53" t="s">
        <v>1782</v>
      </c>
      <c r="C111" s="60">
        <v>392000</v>
      </c>
      <c r="D111" s="53" t="s">
        <v>1783</v>
      </c>
      <c r="E111" s="237">
        <v>44012.208437499998</v>
      </c>
      <c r="F111" s="60">
        <v>2020</v>
      </c>
      <c r="G111" s="53" t="s">
        <v>1139</v>
      </c>
      <c r="H111" s="53" t="s">
        <v>1119</v>
      </c>
      <c r="I111" s="60">
        <v>534240</v>
      </c>
      <c r="J111" s="53" t="s">
        <v>1784</v>
      </c>
      <c r="K111" s="53" t="s">
        <v>1785</v>
      </c>
      <c r="L111" s="60">
        <v>2</v>
      </c>
      <c r="M111" s="53" t="s">
        <v>1306</v>
      </c>
      <c r="N111" s="60">
        <v>1374</v>
      </c>
      <c r="O111" s="60">
        <v>16505</v>
      </c>
      <c r="P111" s="60">
        <v>376</v>
      </c>
      <c r="Q111" s="223" t="s">
        <v>1786</v>
      </c>
      <c r="R111" s="223" t="s">
        <v>1787</v>
      </c>
      <c r="S111" s="53" t="s">
        <v>1788</v>
      </c>
      <c r="T111" s="60">
        <v>50</v>
      </c>
      <c r="U111" s="53" t="s">
        <v>1699</v>
      </c>
      <c r="V111" s="54">
        <f t="shared" si="0"/>
        <v>4.6568877551020411E-2</v>
      </c>
      <c r="W111" s="53"/>
      <c r="X111" s="53"/>
      <c r="Y111" s="53"/>
      <c r="Z111" s="53"/>
    </row>
    <row r="112" spans="1:26" hidden="1">
      <c r="A112" s="47" t="s">
        <v>1789</v>
      </c>
      <c r="B112" s="53" t="s">
        <v>1790</v>
      </c>
      <c r="C112" s="60">
        <v>204000</v>
      </c>
      <c r="D112" s="53" t="s">
        <v>1791</v>
      </c>
      <c r="E112" s="237">
        <v>44012.646666666667</v>
      </c>
      <c r="F112" s="60">
        <v>2020</v>
      </c>
      <c r="G112" s="53" t="s">
        <v>1139</v>
      </c>
      <c r="H112" s="53" t="s">
        <v>1119</v>
      </c>
      <c r="I112" s="60">
        <v>386272</v>
      </c>
      <c r="J112" s="53" t="s">
        <v>1792</v>
      </c>
      <c r="K112" s="53" t="s">
        <v>1793</v>
      </c>
      <c r="L112" s="60">
        <v>7</v>
      </c>
      <c r="M112" s="53" t="s">
        <v>1112</v>
      </c>
      <c r="N112" s="60">
        <v>2088</v>
      </c>
      <c r="O112" s="60">
        <v>52098</v>
      </c>
      <c r="P112" s="60">
        <v>248</v>
      </c>
      <c r="Q112" s="223" t="s">
        <v>1794</v>
      </c>
      <c r="R112" s="223" t="s">
        <v>1795</v>
      </c>
      <c r="S112" s="53" t="s">
        <v>1790</v>
      </c>
      <c r="T112" s="60">
        <v>50</v>
      </c>
      <c r="U112" s="53"/>
      <c r="V112" s="54">
        <f t="shared" si="0"/>
        <v>0.26683333333333331</v>
      </c>
      <c r="W112" s="53"/>
      <c r="X112" s="53"/>
      <c r="Y112" s="53"/>
      <c r="Z112" s="53"/>
    </row>
    <row r="113" spans="1:26" hidden="1">
      <c r="A113" s="47" t="s">
        <v>1796</v>
      </c>
      <c r="B113" s="53" t="s">
        <v>153</v>
      </c>
      <c r="C113" s="60">
        <v>106000</v>
      </c>
      <c r="D113" s="53" t="s">
        <v>1797</v>
      </c>
      <c r="E113" s="237">
        <v>44013.298078703701</v>
      </c>
      <c r="F113" s="60">
        <v>2020</v>
      </c>
      <c r="G113" s="53" t="s">
        <v>1798</v>
      </c>
      <c r="H113" s="53" t="s">
        <v>1109</v>
      </c>
      <c r="I113" s="60">
        <v>12672</v>
      </c>
      <c r="J113" s="53" t="s">
        <v>1799</v>
      </c>
      <c r="K113" s="53" t="s">
        <v>1800</v>
      </c>
      <c r="L113" s="60">
        <v>1</v>
      </c>
      <c r="M113" s="53" t="s">
        <v>1112</v>
      </c>
      <c r="N113" s="60">
        <v>145</v>
      </c>
      <c r="O113" s="60">
        <v>601</v>
      </c>
      <c r="P113" s="60">
        <v>184</v>
      </c>
      <c r="Q113" s="223" t="s">
        <v>1801</v>
      </c>
      <c r="R113" s="223" t="s">
        <v>1802</v>
      </c>
      <c r="S113" s="53" t="s">
        <v>153</v>
      </c>
      <c r="T113" s="60">
        <v>50</v>
      </c>
      <c r="U113" s="53" t="s">
        <v>1699</v>
      </c>
      <c r="V113" s="54">
        <f t="shared" si="0"/>
        <v>8.7735849056603775E-3</v>
      </c>
      <c r="W113" s="53"/>
      <c r="X113" s="53"/>
      <c r="Y113" s="53"/>
      <c r="Z113" s="53"/>
    </row>
    <row r="114" spans="1:26" hidden="1">
      <c r="A114" s="47" t="s">
        <v>1803</v>
      </c>
      <c r="B114" s="53" t="s">
        <v>198</v>
      </c>
      <c r="C114" s="60">
        <v>2130000</v>
      </c>
      <c r="D114" s="53" t="s">
        <v>1804</v>
      </c>
      <c r="E114" s="237">
        <v>44013.743067129632</v>
      </c>
      <c r="F114" s="60">
        <v>2020</v>
      </c>
      <c r="G114" s="53" t="s">
        <v>1798</v>
      </c>
      <c r="H114" s="53" t="s">
        <v>1109</v>
      </c>
      <c r="I114" s="60">
        <v>179326</v>
      </c>
      <c r="J114" s="53" t="s">
        <v>1805</v>
      </c>
      <c r="K114" s="53" t="s">
        <v>1806</v>
      </c>
      <c r="L114" s="60">
        <v>2</v>
      </c>
      <c r="M114" s="53" t="s">
        <v>1503</v>
      </c>
      <c r="N114" s="60">
        <v>1865</v>
      </c>
      <c r="O114" s="60">
        <v>25593</v>
      </c>
      <c r="P114" s="60">
        <v>734</v>
      </c>
      <c r="Q114" s="223" t="s">
        <v>1807</v>
      </c>
      <c r="R114" s="223" t="s">
        <v>1808</v>
      </c>
      <c r="S114" s="53" t="s">
        <v>198</v>
      </c>
      <c r="T114" s="60">
        <v>55</v>
      </c>
      <c r="U114" s="53"/>
      <c r="V114" s="54">
        <f t="shared" si="0"/>
        <v>1.323568075117371E-2</v>
      </c>
      <c r="W114" s="53"/>
      <c r="X114" s="53"/>
      <c r="Y114" s="53"/>
      <c r="Z114" s="53"/>
    </row>
    <row r="115" spans="1:26" hidden="1">
      <c r="A115" s="47" t="s">
        <v>187</v>
      </c>
      <c r="B115" s="53" t="s">
        <v>186</v>
      </c>
      <c r="C115" s="60">
        <v>2150000</v>
      </c>
      <c r="D115" s="53" t="s">
        <v>1809</v>
      </c>
      <c r="E115" s="237">
        <v>44014.4843287037</v>
      </c>
      <c r="F115" s="60">
        <v>2020</v>
      </c>
      <c r="G115" s="53" t="s">
        <v>1798</v>
      </c>
      <c r="H115" s="53" t="s">
        <v>1170</v>
      </c>
      <c r="I115" s="60">
        <v>3422812</v>
      </c>
      <c r="J115" s="53" t="s">
        <v>1810</v>
      </c>
      <c r="K115" s="53" t="s">
        <v>1649</v>
      </c>
      <c r="L115" s="60">
        <v>1</v>
      </c>
      <c r="M115" s="53" t="s">
        <v>1306</v>
      </c>
      <c r="N115" s="60">
        <v>15837</v>
      </c>
      <c r="O115" s="60">
        <v>118444</v>
      </c>
      <c r="P115" s="60">
        <v>3773</v>
      </c>
      <c r="Q115" s="223" t="s">
        <v>1811</v>
      </c>
      <c r="R115" s="223" t="s">
        <v>1812</v>
      </c>
      <c r="S115" s="53" t="s">
        <v>1813</v>
      </c>
      <c r="T115" s="60">
        <v>50</v>
      </c>
      <c r="U115" s="53" t="s">
        <v>1699</v>
      </c>
      <c r="V115" s="54">
        <f t="shared" si="0"/>
        <v>6.4211162790697676E-2</v>
      </c>
      <c r="W115" s="53"/>
      <c r="X115" s="53"/>
      <c r="Y115" s="53"/>
      <c r="Z115" s="53"/>
    </row>
    <row r="116" spans="1:26" hidden="1">
      <c r="A116" s="47" t="s">
        <v>1814</v>
      </c>
      <c r="B116" s="53" t="s">
        <v>264</v>
      </c>
      <c r="C116" s="60">
        <v>157000</v>
      </c>
      <c r="D116" s="53" t="s">
        <v>1815</v>
      </c>
      <c r="E116" s="237">
        <v>44014.625393518516</v>
      </c>
      <c r="F116" s="60">
        <v>2020</v>
      </c>
      <c r="G116" s="53" t="s">
        <v>1798</v>
      </c>
      <c r="H116" s="53" t="s">
        <v>1170</v>
      </c>
      <c r="I116" s="60">
        <v>59617</v>
      </c>
      <c r="J116" s="53" t="s">
        <v>1816</v>
      </c>
      <c r="K116" s="53" t="s">
        <v>1817</v>
      </c>
      <c r="L116" s="60">
        <v>2</v>
      </c>
      <c r="M116" s="53" t="s">
        <v>1122</v>
      </c>
      <c r="N116" s="60">
        <v>369</v>
      </c>
      <c r="O116" s="60">
        <v>5999</v>
      </c>
      <c r="P116" s="60">
        <v>92</v>
      </c>
      <c r="Q116" s="223" t="s">
        <v>1818</v>
      </c>
      <c r="R116" s="223" t="s">
        <v>1819</v>
      </c>
      <c r="S116" s="53" t="s">
        <v>264</v>
      </c>
      <c r="T116" s="60">
        <v>50</v>
      </c>
      <c r="U116" s="53" t="s">
        <v>1699</v>
      </c>
      <c r="V116" s="54">
        <f t="shared" si="0"/>
        <v>4.1146496815286628E-2</v>
      </c>
      <c r="W116" s="53"/>
      <c r="X116" s="53"/>
      <c r="Y116" s="53"/>
      <c r="Z116" s="53"/>
    </row>
    <row r="117" spans="1:26" hidden="1">
      <c r="A117" s="47" t="s">
        <v>1820</v>
      </c>
      <c r="B117" s="53" t="s">
        <v>86</v>
      </c>
      <c r="C117" s="60">
        <v>931000</v>
      </c>
      <c r="D117" s="53" t="s">
        <v>1821</v>
      </c>
      <c r="E117" s="237">
        <v>44018.666759259257</v>
      </c>
      <c r="F117" s="60">
        <v>2020</v>
      </c>
      <c r="G117" s="53" t="s">
        <v>1798</v>
      </c>
      <c r="H117" s="53" t="s">
        <v>1100</v>
      </c>
      <c r="I117" s="60">
        <v>290433</v>
      </c>
      <c r="J117" s="53" t="s">
        <v>1822</v>
      </c>
      <c r="K117" s="53" t="s">
        <v>1305</v>
      </c>
      <c r="L117" s="60">
        <v>2</v>
      </c>
      <c r="M117" s="53" t="s">
        <v>1122</v>
      </c>
      <c r="N117" s="60">
        <v>1207</v>
      </c>
      <c r="O117" s="60">
        <v>28410</v>
      </c>
      <c r="P117" s="60">
        <v>436</v>
      </c>
      <c r="Q117" s="223" t="s">
        <v>1823</v>
      </c>
      <c r="R117" s="223" t="s">
        <v>1824</v>
      </c>
      <c r="S117" s="53" t="s">
        <v>86</v>
      </c>
      <c r="T117" s="60">
        <v>50</v>
      </c>
      <c r="U117" s="53" t="s">
        <v>1825</v>
      </c>
      <c r="V117" s="54">
        <f t="shared" si="0"/>
        <v>3.2280343716433943E-2</v>
      </c>
      <c r="W117" s="53"/>
      <c r="X117" s="53"/>
      <c r="Y117" s="53"/>
      <c r="Z117" s="53"/>
    </row>
    <row r="118" spans="1:26" hidden="1">
      <c r="A118" s="47" t="s">
        <v>290</v>
      </c>
      <c r="B118" s="53" t="s">
        <v>89</v>
      </c>
      <c r="C118" s="60">
        <v>1000000</v>
      </c>
      <c r="D118" s="53" t="s">
        <v>1826</v>
      </c>
      <c r="E118" s="237">
        <v>44018.666759259257</v>
      </c>
      <c r="F118" s="60">
        <v>2020</v>
      </c>
      <c r="G118" s="53" t="s">
        <v>1798</v>
      </c>
      <c r="H118" s="53" t="s">
        <v>1100</v>
      </c>
      <c r="I118" s="60">
        <v>275623</v>
      </c>
      <c r="J118" s="53" t="s">
        <v>1585</v>
      </c>
      <c r="K118" s="53" t="s">
        <v>1228</v>
      </c>
      <c r="L118" s="60">
        <v>1</v>
      </c>
      <c r="M118" s="53" t="s">
        <v>1122</v>
      </c>
      <c r="N118" s="60">
        <v>626</v>
      </c>
      <c r="O118" s="60">
        <v>14277</v>
      </c>
      <c r="P118" s="60">
        <v>318</v>
      </c>
      <c r="Q118" s="223" t="s">
        <v>1827</v>
      </c>
      <c r="R118" s="223" t="s">
        <v>1828</v>
      </c>
      <c r="S118" s="53" t="s">
        <v>89</v>
      </c>
      <c r="T118" s="60">
        <v>50</v>
      </c>
      <c r="U118" s="53" t="s">
        <v>1699</v>
      </c>
      <c r="V118" s="54">
        <f t="shared" si="0"/>
        <v>1.5221E-2</v>
      </c>
      <c r="W118" s="53"/>
      <c r="X118" s="53"/>
      <c r="Y118" s="53"/>
      <c r="Z118" s="53"/>
    </row>
    <row r="119" spans="1:26" hidden="1">
      <c r="A119" s="47" t="s">
        <v>280</v>
      </c>
      <c r="B119" s="53" t="s">
        <v>430</v>
      </c>
      <c r="C119" s="60">
        <v>687000</v>
      </c>
      <c r="D119" s="53" t="s">
        <v>1829</v>
      </c>
      <c r="E119" s="237">
        <v>44018.684675925928</v>
      </c>
      <c r="F119" s="60">
        <v>2020</v>
      </c>
      <c r="G119" s="53" t="s">
        <v>1798</v>
      </c>
      <c r="H119" s="53" t="s">
        <v>1100</v>
      </c>
      <c r="I119" s="60">
        <v>93971</v>
      </c>
      <c r="J119" s="53" t="s">
        <v>1830</v>
      </c>
      <c r="K119" s="53" t="s">
        <v>1831</v>
      </c>
      <c r="L119" s="60">
        <v>7</v>
      </c>
      <c r="M119" s="53" t="s">
        <v>1773</v>
      </c>
      <c r="N119" s="60">
        <v>502</v>
      </c>
      <c r="O119" s="60">
        <v>8856</v>
      </c>
      <c r="P119" s="60">
        <v>588</v>
      </c>
      <c r="Q119" s="223" t="s">
        <v>1832</v>
      </c>
      <c r="R119" s="223" t="s">
        <v>1833</v>
      </c>
      <c r="S119" s="53" t="s">
        <v>1834</v>
      </c>
      <c r="T119" s="60">
        <v>50</v>
      </c>
      <c r="U119" s="53" t="s">
        <v>1699</v>
      </c>
      <c r="V119" s="54">
        <f t="shared" si="0"/>
        <v>1.4477438136826783E-2</v>
      </c>
      <c r="W119" s="53"/>
      <c r="X119" s="53"/>
      <c r="Y119" s="53"/>
      <c r="Z119" s="53"/>
    </row>
    <row r="120" spans="1:26" hidden="1">
      <c r="A120" s="47" t="s">
        <v>1835</v>
      </c>
      <c r="B120" s="53" t="s">
        <v>64</v>
      </c>
      <c r="C120" s="60">
        <v>1180000</v>
      </c>
      <c r="D120" s="53" t="s">
        <v>1836</v>
      </c>
      <c r="E120" s="237">
        <v>44019.382488425923</v>
      </c>
      <c r="F120" s="60">
        <v>2020</v>
      </c>
      <c r="G120" s="53" t="s">
        <v>1798</v>
      </c>
      <c r="H120" s="53" t="s">
        <v>1119</v>
      </c>
      <c r="I120" s="60">
        <v>292664</v>
      </c>
      <c r="J120" s="53" t="s">
        <v>1837</v>
      </c>
      <c r="K120" s="53" t="s">
        <v>1838</v>
      </c>
      <c r="L120" s="60">
        <v>1</v>
      </c>
      <c r="M120" s="53" t="s">
        <v>1122</v>
      </c>
      <c r="N120" s="60">
        <v>1804</v>
      </c>
      <c r="O120" s="60">
        <v>36480</v>
      </c>
      <c r="P120" s="60">
        <v>991</v>
      </c>
      <c r="Q120" s="223" t="s">
        <v>1839</v>
      </c>
      <c r="R120" s="223" t="s">
        <v>1840</v>
      </c>
      <c r="S120" s="53" t="s">
        <v>1841</v>
      </c>
      <c r="T120" s="60">
        <v>50</v>
      </c>
      <c r="U120" s="53" t="s">
        <v>1825</v>
      </c>
      <c r="V120" s="54">
        <f t="shared" si="0"/>
        <v>3.3283898305084748E-2</v>
      </c>
      <c r="W120" s="53"/>
      <c r="X120" s="53"/>
      <c r="Y120" s="53"/>
      <c r="Z120" s="53"/>
    </row>
    <row r="121" spans="1:26" hidden="1">
      <c r="A121" s="47" t="s">
        <v>1842</v>
      </c>
      <c r="B121" s="53" t="s">
        <v>1843</v>
      </c>
      <c r="C121" s="60">
        <v>387000</v>
      </c>
      <c r="D121" s="53" t="s">
        <v>1844</v>
      </c>
      <c r="E121" s="237">
        <v>44021.375</v>
      </c>
      <c r="F121" s="60">
        <v>2020</v>
      </c>
      <c r="G121" s="53" t="s">
        <v>1798</v>
      </c>
      <c r="H121" s="53" t="s">
        <v>1170</v>
      </c>
      <c r="I121" s="60">
        <v>315642</v>
      </c>
      <c r="J121" s="53" t="s">
        <v>1845</v>
      </c>
      <c r="K121" s="53" t="s">
        <v>1846</v>
      </c>
      <c r="L121" s="60">
        <v>4</v>
      </c>
      <c r="M121" s="53" t="s">
        <v>1112</v>
      </c>
      <c r="N121" s="60">
        <v>28962</v>
      </c>
      <c r="O121" s="60">
        <v>26383</v>
      </c>
      <c r="P121" s="60">
        <v>3000</v>
      </c>
      <c r="Q121" s="223" t="s">
        <v>1847</v>
      </c>
      <c r="R121" s="223" t="s">
        <v>1848</v>
      </c>
      <c r="S121" s="53" t="s">
        <v>1849</v>
      </c>
      <c r="T121" s="60">
        <v>50</v>
      </c>
      <c r="U121" s="53" t="s">
        <v>1825</v>
      </c>
      <c r="V121" s="54">
        <f t="shared" si="0"/>
        <v>0.1507622739018088</v>
      </c>
      <c r="W121" s="53"/>
      <c r="X121" s="53"/>
      <c r="Y121" s="53"/>
      <c r="Z121" s="53"/>
    </row>
    <row r="122" spans="1:26" hidden="1">
      <c r="A122" s="47" t="s">
        <v>1850</v>
      </c>
      <c r="B122" s="53" t="s">
        <v>1328</v>
      </c>
      <c r="C122" s="60">
        <v>252000</v>
      </c>
      <c r="D122" s="53" t="s">
        <v>1851</v>
      </c>
      <c r="E122" s="237">
        <v>44021.535300925927</v>
      </c>
      <c r="F122" s="60">
        <v>2020</v>
      </c>
      <c r="G122" s="53" t="s">
        <v>1798</v>
      </c>
      <c r="H122" s="53" t="s">
        <v>1170</v>
      </c>
      <c r="I122" s="60">
        <v>104005</v>
      </c>
      <c r="J122" s="53" t="s">
        <v>1852</v>
      </c>
      <c r="K122" s="53" t="s">
        <v>1350</v>
      </c>
      <c r="L122" s="60">
        <v>2</v>
      </c>
      <c r="M122" s="53" t="s">
        <v>1122</v>
      </c>
      <c r="N122" s="60">
        <v>694</v>
      </c>
      <c r="O122" s="60">
        <v>5214</v>
      </c>
      <c r="P122" s="60">
        <v>188</v>
      </c>
      <c r="Q122" s="223" t="s">
        <v>1853</v>
      </c>
      <c r="R122" s="223" t="s">
        <v>1854</v>
      </c>
      <c r="S122" s="53" t="s">
        <v>1328</v>
      </c>
      <c r="T122" s="60">
        <v>50</v>
      </c>
      <c r="U122" s="53" t="s">
        <v>1486</v>
      </c>
      <c r="V122" s="54">
        <f t="shared" si="0"/>
        <v>2.4190476190476189E-2</v>
      </c>
      <c r="W122" s="53"/>
      <c r="X122" s="53"/>
      <c r="Y122" s="53"/>
      <c r="Z122" s="53"/>
    </row>
    <row r="123" spans="1:26" hidden="1">
      <c r="A123" s="47" t="s">
        <v>1855</v>
      </c>
      <c r="B123" s="53" t="s">
        <v>134</v>
      </c>
      <c r="C123" s="60">
        <v>771000</v>
      </c>
      <c r="D123" s="53" t="s">
        <v>1856</v>
      </c>
      <c r="E123" s="237">
        <v>44021.94740740741</v>
      </c>
      <c r="F123" s="60">
        <v>2020</v>
      </c>
      <c r="G123" s="53" t="s">
        <v>1798</v>
      </c>
      <c r="H123" s="53" t="s">
        <v>1170</v>
      </c>
      <c r="I123" s="60">
        <v>63685</v>
      </c>
      <c r="J123" s="53" t="s">
        <v>1857</v>
      </c>
      <c r="K123" s="53" t="s">
        <v>1264</v>
      </c>
      <c r="L123" s="60">
        <v>1</v>
      </c>
      <c r="M123" s="53" t="s">
        <v>1112</v>
      </c>
      <c r="N123" s="60">
        <v>337</v>
      </c>
      <c r="O123" s="60">
        <v>4772</v>
      </c>
      <c r="P123" s="60">
        <v>94</v>
      </c>
      <c r="Q123" s="223" t="s">
        <v>1858</v>
      </c>
      <c r="R123" s="223" t="s">
        <v>1859</v>
      </c>
      <c r="S123" s="53" t="s">
        <v>134</v>
      </c>
      <c r="T123" s="60">
        <v>50</v>
      </c>
      <c r="U123" s="53" t="s">
        <v>1825</v>
      </c>
      <c r="V123" s="54">
        <f t="shared" si="0"/>
        <v>6.7483787289234756E-3</v>
      </c>
      <c r="W123" s="53"/>
      <c r="X123" s="53"/>
      <c r="Y123" s="53"/>
      <c r="Z123" s="53"/>
    </row>
    <row r="124" spans="1:26" hidden="1">
      <c r="A124" s="47" t="s">
        <v>1860</v>
      </c>
      <c r="B124" s="53" t="s">
        <v>1861</v>
      </c>
      <c r="C124" s="60">
        <v>211000</v>
      </c>
      <c r="D124" s="53" t="s">
        <v>1862</v>
      </c>
      <c r="E124" s="237">
        <v>44022.291759259257</v>
      </c>
      <c r="F124" s="60">
        <v>2020</v>
      </c>
      <c r="G124" s="53" t="s">
        <v>1798</v>
      </c>
      <c r="H124" s="53" t="s">
        <v>1157</v>
      </c>
      <c r="I124" s="60">
        <v>26583</v>
      </c>
      <c r="J124" s="53" t="s">
        <v>1863</v>
      </c>
      <c r="K124" s="53" t="s">
        <v>1864</v>
      </c>
      <c r="L124" s="60">
        <v>2</v>
      </c>
      <c r="M124" s="53" t="s">
        <v>1122</v>
      </c>
      <c r="N124" s="60">
        <v>146</v>
      </c>
      <c r="O124" s="60">
        <v>933</v>
      </c>
      <c r="P124" s="60">
        <v>62</v>
      </c>
      <c r="Q124" s="223" t="s">
        <v>1865</v>
      </c>
      <c r="R124" s="223" t="s">
        <v>1866</v>
      </c>
      <c r="S124" s="53" t="s">
        <v>270</v>
      </c>
      <c r="T124" s="60">
        <v>50</v>
      </c>
      <c r="U124" s="53" t="s">
        <v>1867</v>
      </c>
      <c r="V124" s="54">
        <f t="shared" si="0"/>
        <v>5.4075829383886257E-3</v>
      </c>
      <c r="W124" s="53"/>
      <c r="X124" s="53"/>
      <c r="Y124" s="53"/>
      <c r="Z124" s="53"/>
    </row>
    <row r="125" spans="1:26" hidden="1">
      <c r="A125" s="47" t="s">
        <v>1868</v>
      </c>
      <c r="B125" s="53" t="s">
        <v>858</v>
      </c>
      <c r="C125" s="60">
        <v>588000</v>
      </c>
      <c r="D125" s="53" t="s">
        <v>1869</v>
      </c>
      <c r="E125" s="237">
        <v>44024.273912037039</v>
      </c>
      <c r="F125" s="60">
        <v>2020</v>
      </c>
      <c r="G125" s="53" t="s">
        <v>1798</v>
      </c>
      <c r="H125" s="53" t="s">
        <v>1133</v>
      </c>
      <c r="I125" s="60">
        <v>74395</v>
      </c>
      <c r="J125" s="53" t="s">
        <v>1870</v>
      </c>
      <c r="K125" s="53" t="s">
        <v>1871</v>
      </c>
      <c r="L125" s="60">
        <v>3</v>
      </c>
      <c r="M125" s="53" t="s">
        <v>1112</v>
      </c>
      <c r="N125" s="60">
        <v>816</v>
      </c>
      <c r="O125" s="60">
        <v>4671</v>
      </c>
      <c r="P125" s="60">
        <v>415</v>
      </c>
      <c r="Q125" s="223" t="s">
        <v>1872</v>
      </c>
      <c r="R125" s="223" t="s">
        <v>1873</v>
      </c>
      <c r="S125" s="53" t="s">
        <v>291</v>
      </c>
      <c r="T125" s="60">
        <v>50</v>
      </c>
      <c r="U125" s="53"/>
      <c r="V125" s="54">
        <f t="shared" si="0"/>
        <v>1.0037414965986395E-2</v>
      </c>
      <c r="W125" s="53"/>
      <c r="X125" s="53"/>
      <c r="Y125" s="53"/>
      <c r="Z125" s="53"/>
    </row>
    <row r="126" spans="1:26" hidden="1">
      <c r="A126" s="47" t="s">
        <v>275</v>
      </c>
      <c r="B126" s="53" t="s">
        <v>274</v>
      </c>
      <c r="C126" s="60">
        <v>260000</v>
      </c>
      <c r="D126" s="53" t="s">
        <v>1874</v>
      </c>
      <c r="E126" s="237">
        <v>44024.41474537037</v>
      </c>
      <c r="F126" s="60">
        <v>2020</v>
      </c>
      <c r="G126" s="53" t="s">
        <v>1798</v>
      </c>
      <c r="H126" s="53" t="s">
        <v>1133</v>
      </c>
      <c r="I126" s="60">
        <v>102910</v>
      </c>
      <c r="J126" s="53" t="s">
        <v>1875</v>
      </c>
      <c r="K126" s="53" t="s">
        <v>1220</v>
      </c>
      <c r="L126" s="60">
        <v>2</v>
      </c>
      <c r="M126" s="53" t="s">
        <v>1122</v>
      </c>
      <c r="N126" s="60">
        <v>574</v>
      </c>
      <c r="O126" s="60">
        <v>5711</v>
      </c>
      <c r="P126" s="60">
        <v>210</v>
      </c>
      <c r="Q126" s="223" t="s">
        <v>1876</v>
      </c>
      <c r="R126" s="223" t="s">
        <v>1877</v>
      </c>
      <c r="S126" s="53"/>
      <c r="T126" s="53"/>
      <c r="U126" s="53"/>
      <c r="V126" s="54">
        <f t="shared" si="0"/>
        <v>2.498076923076923E-2</v>
      </c>
      <c r="W126" s="53"/>
      <c r="X126" s="53"/>
      <c r="Y126" s="53"/>
      <c r="Z126" s="53"/>
    </row>
    <row r="127" spans="1:26" hidden="1">
      <c r="A127" s="47" t="s">
        <v>297</v>
      </c>
      <c r="B127" s="53" t="s">
        <v>57</v>
      </c>
      <c r="C127" s="60">
        <v>114000</v>
      </c>
      <c r="D127" s="53" t="s">
        <v>1878</v>
      </c>
      <c r="E127" s="237">
        <v>44026.299814814818</v>
      </c>
      <c r="F127" s="60">
        <v>2020</v>
      </c>
      <c r="G127" s="53" t="s">
        <v>1798</v>
      </c>
      <c r="H127" s="53" t="s">
        <v>1119</v>
      </c>
      <c r="I127" s="60">
        <v>17027</v>
      </c>
      <c r="J127" s="53" t="s">
        <v>1879</v>
      </c>
      <c r="K127" s="53" t="s">
        <v>1880</v>
      </c>
      <c r="L127" s="60">
        <v>5</v>
      </c>
      <c r="M127" s="53" t="s">
        <v>1112</v>
      </c>
      <c r="N127" s="60">
        <v>95</v>
      </c>
      <c r="O127" s="60">
        <v>1214</v>
      </c>
      <c r="P127" s="60">
        <v>14</v>
      </c>
      <c r="Q127" s="223" t="s">
        <v>1881</v>
      </c>
      <c r="R127" s="223" t="s">
        <v>1882</v>
      </c>
      <c r="S127" s="53" t="s">
        <v>1883</v>
      </c>
      <c r="T127" s="60">
        <v>45</v>
      </c>
      <c r="U127" s="53" t="s">
        <v>1867</v>
      </c>
      <c r="V127" s="54">
        <f t="shared" si="0"/>
        <v>1.1605263157894737E-2</v>
      </c>
      <c r="W127" s="53"/>
      <c r="X127" s="53"/>
      <c r="Y127" s="53"/>
      <c r="Z127" s="53"/>
    </row>
    <row r="128" spans="1:26" hidden="1">
      <c r="A128" s="47" t="s">
        <v>1884</v>
      </c>
      <c r="B128" s="53" t="s">
        <v>74</v>
      </c>
      <c r="C128" s="60">
        <v>381000</v>
      </c>
      <c r="D128" s="53" t="s">
        <v>1885</v>
      </c>
      <c r="E128" s="237">
        <v>44026.650185185186</v>
      </c>
      <c r="F128" s="60">
        <v>2020</v>
      </c>
      <c r="G128" s="53" t="s">
        <v>1798</v>
      </c>
      <c r="H128" s="53" t="s">
        <v>1119</v>
      </c>
      <c r="I128" s="60">
        <v>70199</v>
      </c>
      <c r="J128" s="53" t="s">
        <v>1886</v>
      </c>
      <c r="K128" s="53" t="s">
        <v>1887</v>
      </c>
      <c r="L128" s="60">
        <v>2</v>
      </c>
      <c r="M128" s="53" t="s">
        <v>1122</v>
      </c>
      <c r="N128" s="60">
        <v>537</v>
      </c>
      <c r="O128" s="60">
        <v>5886</v>
      </c>
      <c r="P128" s="60">
        <v>106</v>
      </c>
      <c r="Q128" s="223" t="s">
        <v>1888</v>
      </c>
      <c r="R128" s="223" t="s">
        <v>1889</v>
      </c>
      <c r="S128" s="53" t="s">
        <v>1890</v>
      </c>
      <c r="T128" s="60">
        <v>50</v>
      </c>
      <c r="U128" s="53" t="s">
        <v>1867</v>
      </c>
      <c r="V128" s="54">
        <f t="shared" si="0"/>
        <v>1.7136482939632547E-2</v>
      </c>
      <c r="W128" s="53"/>
      <c r="X128" s="53"/>
      <c r="Y128" s="53"/>
      <c r="Z128" s="53"/>
    </row>
    <row r="129" spans="1:26" hidden="1">
      <c r="A129" s="47" t="s">
        <v>1891</v>
      </c>
      <c r="B129" s="53" t="s">
        <v>267</v>
      </c>
      <c r="C129" s="60">
        <v>556000</v>
      </c>
      <c r="D129" s="53" t="s">
        <v>1892</v>
      </c>
      <c r="E129" s="237">
        <v>44026.89434027778</v>
      </c>
      <c r="F129" s="60">
        <v>2020</v>
      </c>
      <c r="G129" s="53" t="s">
        <v>1798</v>
      </c>
      <c r="H129" s="53" t="s">
        <v>1119</v>
      </c>
      <c r="I129" s="60">
        <v>805824</v>
      </c>
      <c r="J129" s="53" t="s">
        <v>1893</v>
      </c>
      <c r="K129" s="53" t="s">
        <v>1894</v>
      </c>
      <c r="L129" s="60">
        <v>4</v>
      </c>
      <c r="M129" s="53" t="s">
        <v>1491</v>
      </c>
      <c r="N129" s="60">
        <v>2338</v>
      </c>
      <c r="O129" s="60">
        <v>18753</v>
      </c>
      <c r="P129" s="60">
        <v>3341</v>
      </c>
      <c r="Q129" s="223" t="s">
        <v>1895</v>
      </c>
      <c r="R129" s="223" t="s">
        <v>1896</v>
      </c>
      <c r="S129" s="53" t="s">
        <v>1897</v>
      </c>
      <c r="T129" s="60">
        <v>45</v>
      </c>
      <c r="U129" s="53" t="s">
        <v>1867</v>
      </c>
      <c r="V129" s="54">
        <f t="shared" si="0"/>
        <v>4.3942446043165467E-2</v>
      </c>
      <c r="W129" s="53"/>
      <c r="X129" s="53"/>
      <c r="Y129" s="53"/>
      <c r="Z129" s="53"/>
    </row>
    <row r="130" spans="1:26" hidden="1">
      <c r="A130" s="47" t="s">
        <v>254</v>
      </c>
      <c r="B130" s="53" t="s">
        <v>253</v>
      </c>
      <c r="C130" s="60">
        <v>1020000</v>
      </c>
      <c r="D130" s="53" t="s">
        <v>1898</v>
      </c>
      <c r="E130" s="237">
        <v>44027.250034722223</v>
      </c>
      <c r="F130" s="60">
        <v>2020</v>
      </c>
      <c r="G130" s="53" t="s">
        <v>1798</v>
      </c>
      <c r="H130" s="53" t="s">
        <v>1109</v>
      </c>
      <c r="I130" s="60">
        <v>2095957</v>
      </c>
      <c r="J130" s="53" t="s">
        <v>1899</v>
      </c>
      <c r="K130" s="53" t="s">
        <v>1900</v>
      </c>
      <c r="L130" s="60">
        <v>1</v>
      </c>
      <c r="M130" s="53" t="s">
        <v>1306</v>
      </c>
      <c r="N130" s="60">
        <v>9877</v>
      </c>
      <c r="O130" s="60">
        <v>127323</v>
      </c>
      <c r="P130" s="60">
        <v>3239</v>
      </c>
      <c r="Q130" s="223" t="s">
        <v>1901</v>
      </c>
      <c r="R130" s="223" t="s">
        <v>1902</v>
      </c>
      <c r="S130" s="53" t="s">
        <v>253</v>
      </c>
      <c r="T130" s="60">
        <v>50</v>
      </c>
      <c r="U130" s="53" t="s">
        <v>1867</v>
      </c>
      <c r="V130" s="54">
        <f t="shared" si="0"/>
        <v>0.13768529411764707</v>
      </c>
      <c r="W130" s="53"/>
      <c r="X130" s="53"/>
      <c r="Y130" s="53"/>
      <c r="Z130" s="53"/>
    </row>
    <row r="131" spans="1:26" hidden="1">
      <c r="A131" s="47" t="s">
        <v>250</v>
      </c>
      <c r="B131" s="53" t="s">
        <v>147</v>
      </c>
      <c r="C131" s="60">
        <v>521000</v>
      </c>
      <c r="D131" s="53" t="s">
        <v>1903</v>
      </c>
      <c r="E131" s="237">
        <v>44028.333425925928</v>
      </c>
      <c r="F131" s="60">
        <v>2020</v>
      </c>
      <c r="G131" s="53" t="s">
        <v>1798</v>
      </c>
      <c r="H131" s="53" t="s">
        <v>1170</v>
      </c>
      <c r="I131" s="60">
        <v>399819</v>
      </c>
      <c r="J131" s="53" t="s">
        <v>1904</v>
      </c>
      <c r="K131" s="53" t="s">
        <v>1905</v>
      </c>
      <c r="L131" s="60">
        <v>2</v>
      </c>
      <c r="M131" s="53" t="s">
        <v>1122</v>
      </c>
      <c r="N131" s="60">
        <v>2357</v>
      </c>
      <c r="O131" s="60">
        <v>28142</v>
      </c>
      <c r="P131" s="60">
        <v>457</v>
      </c>
      <c r="Q131" s="223" t="s">
        <v>1906</v>
      </c>
      <c r="R131" s="223" t="s">
        <v>1907</v>
      </c>
      <c r="S131" s="53" t="s">
        <v>147</v>
      </c>
      <c r="T131" s="60">
        <v>50</v>
      </c>
      <c r="U131" s="53" t="s">
        <v>1867</v>
      </c>
      <c r="V131" s="54">
        <f t="shared" si="0"/>
        <v>5.9416506717850287E-2</v>
      </c>
      <c r="W131" s="53"/>
      <c r="X131" s="53"/>
      <c r="Y131" s="53"/>
      <c r="Z131" s="53"/>
    </row>
    <row r="132" spans="1:26" hidden="1">
      <c r="A132" s="47" t="s">
        <v>232</v>
      </c>
      <c r="B132" s="53" t="s">
        <v>118</v>
      </c>
      <c r="C132" s="60">
        <v>783000</v>
      </c>
      <c r="D132" s="53" t="s">
        <v>1908</v>
      </c>
      <c r="E132" s="237">
        <v>44028.552847222221</v>
      </c>
      <c r="F132" s="60">
        <v>2020</v>
      </c>
      <c r="G132" s="53" t="s">
        <v>1798</v>
      </c>
      <c r="H132" s="53" t="s">
        <v>1170</v>
      </c>
      <c r="I132" s="60">
        <v>714688</v>
      </c>
      <c r="J132" s="53" t="s">
        <v>1909</v>
      </c>
      <c r="K132" s="53" t="s">
        <v>1910</v>
      </c>
      <c r="L132" s="60">
        <v>3</v>
      </c>
      <c r="M132" s="53" t="s">
        <v>1491</v>
      </c>
      <c r="N132" s="60">
        <v>3056</v>
      </c>
      <c r="O132" s="60">
        <v>36024</v>
      </c>
      <c r="P132" s="60">
        <v>2144</v>
      </c>
      <c r="Q132" s="223" t="s">
        <v>1911</v>
      </c>
      <c r="R132" s="223" t="s">
        <v>1912</v>
      </c>
      <c r="S132" s="53" t="s">
        <v>118</v>
      </c>
      <c r="T132" s="60">
        <v>50</v>
      </c>
      <c r="U132" s="53" t="s">
        <v>1867</v>
      </c>
      <c r="V132" s="54">
        <f t="shared" si="0"/>
        <v>5.2648786717752236E-2</v>
      </c>
      <c r="W132" s="53"/>
      <c r="X132" s="53"/>
      <c r="Y132" s="53"/>
      <c r="Z132" s="53"/>
    </row>
    <row r="133" spans="1:26" hidden="1">
      <c r="A133" s="47" t="s">
        <v>244</v>
      </c>
      <c r="B133" s="53" t="s">
        <v>103</v>
      </c>
      <c r="C133" s="60">
        <v>136000</v>
      </c>
      <c r="D133" s="53" t="s">
        <v>1913</v>
      </c>
      <c r="E133" s="237">
        <v>44028.699097222219</v>
      </c>
      <c r="F133" s="60">
        <v>2020</v>
      </c>
      <c r="G133" s="53" t="s">
        <v>1798</v>
      </c>
      <c r="H133" s="53" t="s">
        <v>1170</v>
      </c>
      <c r="I133" s="60">
        <v>86489</v>
      </c>
      <c r="J133" s="53" t="s">
        <v>1914</v>
      </c>
      <c r="K133" s="53" t="s">
        <v>1915</v>
      </c>
      <c r="L133" s="60">
        <v>2</v>
      </c>
      <c r="M133" s="53" t="s">
        <v>1122</v>
      </c>
      <c r="N133" s="60">
        <v>180</v>
      </c>
      <c r="O133" s="60">
        <v>3019</v>
      </c>
      <c r="P133" s="60">
        <v>112</v>
      </c>
      <c r="Q133" s="223" t="s">
        <v>1916</v>
      </c>
      <c r="R133" s="223" t="s">
        <v>1917</v>
      </c>
      <c r="S133" s="53" t="s">
        <v>103</v>
      </c>
      <c r="T133" s="60">
        <v>50</v>
      </c>
      <c r="U133" s="53" t="s">
        <v>1867</v>
      </c>
      <c r="V133" s="54">
        <f t="shared" si="0"/>
        <v>2.4345588235294119E-2</v>
      </c>
      <c r="W133" s="53"/>
      <c r="X133" s="53"/>
      <c r="Y133" s="53"/>
      <c r="Z133" s="53"/>
    </row>
    <row r="134" spans="1:26" hidden="1">
      <c r="A134" s="47" t="s">
        <v>278</v>
      </c>
      <c r="B134" s="53" t="s">
        <v>89</v>
      </c>
      <c r="C134" s="60">
        <v>1000000</v>
      </c>
      <c r="D134" s="53" t="s">
        <v>1918</v>
      </c>
      <c r="E134" s="237">
        <v>44028.757638888892</v>
      </c>
      <c r="F134" s="60">
        <v>2020</v>
      </c>
      <c r="G134" s="53" t="s">
        <v>1798</v>
      </c>
      <c r="H134" s="53" t="s">
        <v>1170</v>
      </c>
      <c r="I134" s="60">
        <v>264611</v>
      </c>
      <c r="J134" s="53" t="s">
        <v>1919</v>
      </c>
      <c r="K134" s="53" t="s">
        <v>1915</v>
      </c>
      <c r="L134" s="60">
        <v>2</v>
      </c>
      <c r="M134" s="53" t="s">
        <v>1122</v>
      </c>
      <c r="N134" s="60">
        <v>370</v>
      </c>
      <c r="O134" s="60">
        <v>14750</v>
      </c>
      <c r="P134" s="60">
        <v>340</v>
      </c>
      <c r="Q134" s="223" t="s">
        <v>1920</v>
      </c>
      <c r="R134" s="223" t="s">
        <v>1921</v>
      </c>
      <c r="S134" s="53" t="s">
        <v>1724</v>
      </c>
      <c r="T134" s="60">
        <v>50</v>
      </c>
      <c r="U134" s="53" t="s">
        <v>1867</v>
      </c>
      <c r="V134" s="54">
        <f t="shared" si="0"/>
        <v>1.546E-2</v>
      </c>
      <c r="W134" s="53"/>
      <c r="X134" s="53"/>
      <c r="Y134" s="53"/>
      <c r="Z134" s="53"/>
    </row>
    <row r="135" spans="1:26" hidden="1">
      <c r="A135" s="47" t="s">
        <v>241</v>
      </c>
      <c r="B135" s="53" t="s">
        <v>201</v>
      </c>
      <c r="C135" s="60">
        <v>824000</v>
      </c>
      <c r="D135" s="53" t="s">
        <v>1922</v>
      </c>
      <c r="E135" s="237">
        <v>44028.76898148148</v>
      </c>
      <c r="F135" s="60">
        <v>2020</v>
      </c>
      <c r="G135" s="53" t="s">
        <v>1798</v>
      </c>
      <c r="H135" s="53" t="s">
        <v>1170</v>
      </c>
      <c r="I135" s="60">
        <v>262297</v>
      </c>
      <c r="J135" s="53" t="s">
        <v>1923</v>
      </c>
      <c r="K135" s="53" t="s">
        <v>1743</v>
      </c>
      <c r="L135" s="60">
        <v>4</v>
      </c>
      <c r="M135" s="53" t="s">
        <v>1503</v>
      </c>
      <c r="N135" s="60">
        <v>592</v>
      </c>
      <c r="O135" s="60">
        <v>22568</v>
      </c>
      <c r="P135" s="60">
        <v>367</v>
      </c>
      <c r="Q135" s="223" t="s">
        <v>1924</v>
      </c>
      <c r="R135" s="223" t="s">
        <v>1925</v>
      </c>
      <c r="S135" s="53" t="s">
        <v>1652</v>
      </c>
      <c r="T135" s="60">
        <v>45</v>
      </c>
      <c r="U135" s="53" t="s">
        <v>1867</v>
      </c>
      <c r="V135" s="54">
        <f t="shared" si="0"/>
        <v>2.8552184466019419E-2</v>
      </c>
      <c r="W135" s="53"/>
      <c r="X135" s="53"/>
      <c r="Y135" s="53"/>
      <c r="Z135" s="53"/>
    </row>
    <row r="136" spans="1:26" hidden="1">
      <c r="A136" s="47" t="s">
        <v>1926</v>
      </c>
      <c r="B136" s="53" t="s">
        <v>66</v>
      </c>
      <c r="C136" s="60">
        <v>469000</v>
      </c>
      <c r="D136" s="53" t="s">
        <v>1927</v>
      </c>
      <c r="E136" s="237">
        <v>44029.625358796293</v>
      </c>
      <c r="F136" s="60">
        <v>2020</v>
      </c>
      <c r="G136" s="53" t="s">
        <v>1798</v>
      </c>
      <c r="H136" s="53" t="s">
        <v>1157</v>
      </c>
      <c r="I136" s="60">
        <v>453367</v>
      </c>
      <c r="J136" s="53" t="s">
        <v>1928</v>
      </c>
      <c r="K136" s="53" t="s">
        <v>1929</v>
      </c>
      <c r="L136" s="60">
        <v>2</v>
      </c>
      <c r="M136" s="53" t="s">
        <v>1122</v>
      </c>
      <c r="N136" s="60">
        <v>1700</v>
      </c>
      <c r="O136" s="60">
        <v>22980</v>
      </c>
      <c r="P136" s="60">
        <v>399</v>
      </c>
      <c r="Q136" s="223" t="s">
        <v>1930</v>
      </c>
      <c r="R136" s="223" t="s">
        <v>1931</v>
      </c>
      <c r="S136" s="53"/>
      <c r="T136" s="53"/>
      <c r="U136" s="53"/>
      <c r="V136" s="54">
        <f t="shared" si="0"/>
        <v>5.3473347547974413E-2</v>
      </c>
      <c r="W136" s="53"/>
      <c r="X136" s="53"/>
      <c r="Y136" s="53"/>
      <c r="Z136" s="53"/>
    </row>
    <row r="137" spans="1:26" hidden="1">
      <c r="A137" s="47" t="s">
        <v>304</v>
      </c>
      <c r="B137" s="53" t="s">
        <v>1932</v>
      </c>
      <c r="C137" s="60">
        <v>503000</v>
      </c>
      <c r="D137" s="53" t="s">
        <v>1933</v>
      </c>
      <c r="E137" s="237">
        <v>44029.626145833332</v>
      </c>
      <c r="F137" s="60">
        <v>2020</v>
      </c>
      <c r="G137" s="53" t="s">
        <v>1798</v>
      </c>
      <c r="H137" s="53" t="s">
        <v>1157</v>
      </c>
      <c r="I137" s="60">
        <v>496554</v>
      </c>
      <c r="J137" s="53" t="s">
        <v>1934</v>
      </c>
      <c r="K137" s="53" t="s">
        <v>1935</v>
      </c>
      <c r="L137" s="60">
        <v>2</v>
      </c>
      <c r="M137" s="53" t="s">
        <v>1936</v>
      </c>
      <c r="N137" s="60">
        <v>1892</v>
      </c>
      <c r="O137" s="60">
        <v>26822</v>
      </c>
      <c r="P137" s="60">
        <v>864</v>
      </c>
      <c r="Q137" s="223" t="s">
        <v>1937</v>
      </c>
      <c r="R137" s="223" t="s">
        <v>1938</v>
      </c>
      <c r="S137" s="53" t="s">
        <v>1939</v>
      </c>
      <c r="T137" s="60">
        <v>50</v>
      </c>
      <c r="U137" s="53" t="s">
        <v>1867</v>
      </c>
      <c r="V137" s="54">
        <f t="shared" si="0"/>
        <v>5.880318091451292E-2</v>
      </c>
      <c r="W137" s="53"/>
      <c r="X137" s="53"/>
      <c r="Y137" s="53"/>
      <c r="Z137" s="53"/>
    </row>
    <row r="138" spans="1:26" hidden="1">
      <c r="A138" s="47" t="s">
        <v>1940</v>
      </c>
      <c r="B138" s="53" t="s">
        <v>134</v>
      </c>
      <c r="C138" s="60">
        <v>771000</v>
      </c>
      <c r="D138" s="53" t="s">
        <v>1941</v>
      </c>
      <c r="E138" s="237">
        <v>44030.258842592593</v>
      </c>
      <c r="F138" s="60">
        <v>2020</v>
      </c>
      <c r="G138" s="53" t="s">
        <v>1798</v>
      </c>
      <c r="H138" s="53" t="s">
        <v>1210</v>
      </c>
      <c r="I138" s="60">
        <v>129481</v>
      </c>
      <c r="J138" s="53" t="s">
        <v>1942</v>
      </c>
      <c r="K138" s="53" t="s">
        <v>1943</v>
      </c>
      <c r="L138" s="60">
        <v>4</v>
      </c>
      <c r="M138" s="53" t="s">
        <v>1112</v>
      </c>
      <c r="N138" s="60">
        <v>887</v>
      </c>
      <c r="O138" s="60">
        <v>7271</v>
      </c>
      <c r="P138" s="60">
        <v>316</v>
      </c>
      <c r="Q138" s="223" t="s">
        <v>1944</v>
      </c>
      <c r="R138" s="223" t="s">
        <v>1945</v>
      </c>
      <c r="S138" s="53" t="s">
        <v>134</v>
      </c>
      <c r="T138" s="60">
        <v>50</v>
      </c>
      <c r="U138" s="53" t="s">
        <v>1946</v>
      </c>
      <c r="V138" s="54">
        <f t="shared" si="0"/>
        <v>1.0990920881971466E-2</v>
      </c>
      <c r="W138" s="53"/>
      <c r="X138" s="53"/>
      <c r="Y138" s="53"/>
      <c r="Z138" s="53"/>
    </row>
    <row r="139" spans="1:26" hidden="1">
      <c r="A139" s="47" t="s">
        <v>243</v>
      </c>
      <c r="B139" s="53" t="s">
        <v>242</v>
      </c>
      <c r="C139" s="60">
        <v>384000</v>
      </c>
      <c r="D139" s="53" t="s">
        <v>1947</v>
      </c>
      <c r="E139" s="237">
        <v>44030.364699074074</v>
      </c>
      <c r="F139" s="60">
        <v>2020</v>
      </c>
      <c r="G139" s="53" t="s">
        <v>1798</v>
      </c>
      <c r="H139" s="53" t="s">
        <v>1210</v>
      </c>
      <c r="I139" s="60">
        <v>303683</v>
      </c>
      <c r="J139" s="53" t="s">
        <v>1948</v>
      </c>
      <c r="K139" s="53" t="s">
        <v>1949</v>
      </c>
      <c r="L139" s="60">
        <v>2</v>
      </c>
      <c r="M139" s="53" t="s">
        <v>1491</v>
      </c>
      <c r="N139" s="60">
        <v>1563</v>
      </c>
      <c r="O139" s="60">
        <v>20469</v>
      </c>
      <c r="P139" s="60">
        <v>739</v>
      </c>
      <c r="Q139" s="223" t="s">
        <v>1950</v>
      </c>
      <c r="R139" s="223" t="s">
        <v>1951</v>
      </c>
      <c r="S139" s="53" t="s">
        <v>242</v>
      </c>
      <c r="T139" s="60">
        <v>50</v>
      </c>
      <c r="U139" s="53" t="s">
        <v>1946</v>
      </c>
      <c r="V139" s="54">
        <f t="shared" si="0"/>
        <v>5.9299479166666669E-2</v>
      </c>
      <c r="W139" s="53"/>
      <c r="X139" s="53"/>
      <c r="Y139" s="53"/>
      <c r="Z139" s="53"/>
    </row>
    <row r="140" spans="1:26" hidden="1">
      <c r="A140" s="47" t="s">
        <v>249</v>
      </c>
      <c r="B140" s="53" t="s">
        <v>1952</v>
      </c>
      <c r="C140" s="60">
        <v>421000</v>
      </c>
      <c r="D140" s="53" t="s">
        <v>1953</v>
      </c>
      <c r="E140" s="237">
        <v>44030.71943287037</v>
      </c>
      <c r="F140" s="60">
        <v>2020</v>
      </c>
      <c r="G140" s="53" t="s">
        <v>1798</v>
      </c>
      <c r="H140" s="53" t="s">
        <v>1210</v>
      </c>
      <c r="I140" s="60">
        <v>144278</v>
      </c>
      <c r="J140" s="53" t="s">
        <v>1954</v>
      </c>
      <c r="K140" s="53" t="s">
        <v>1955</v>
      </c>
      <c r="L140" s="60">
        <v>3</v>
      </c>
      <c r="M140" s="53" t="s">
        <v>1122</v>
      </c>
      <c r="N140" s="60">
        <v>780</v>
      </c>
      <c r="O140" s="60">
        <v>11677</v>
      </c>
      <c r="P140" s="60">
        <v>824</v>
      </c>
      <c r="Q140" s="223" t="s">
        <v>1956</v>
      </c>
      <c r="R140" s="223" t="s">
        <v>1957</v>
      </c>
      <c r="S140" s="53" t="s">
        <v>248</v>
      </c>
      <c r="T140" s="60">
        <v>50</v>
      </c>
      <c r="U140" s="53" t="s">
        <v>1867</v>
      </c>
      <c r="V140" s="54">
        <f t="shared" si="0"/>
        <v>3.1546318289786227E-2</v>
      </c>
      <c r="W140" s="53"/>
      <c r="X140" s="53"/>
      <c r="Y140" s="53"/>
      <c r="Z140" s="53"/>
    </row>
    <row r="141" spans="1:26" hidden="1">
      <c r="A141" s="47" t="s">
        <v>1958</v>
      </c>
      <c r="B141" s="53" t="s">
        <v>1748</v>
      </c>
      <c r="C141" s="60">
        <v>2450000</v>
      </c>
      <c r="D141" s="53" t="s">
        <v>1959</v>
      </c>
      <c r="E141" s="237">
        <v>44031.47451388889</v>
      </c>
      <c r="F141" s="60">
        <v>2020</v>
      </c>
      <c r="G141" s="53" t="s">
        <v>1798</v>
      </c>
      <c r="H141" s="53" t="s">
        <v>1133</v>
      </c>
      <c r="I141" s="60">
        <v>918764</v>
      </c>
      <c r="J141" s="53" t="s">
        <v>1960</v>
      </c>
      <c r="K141" s="53" t="s">
        <v>1961</v>
      </c>
      <c r="L141" s="60">
        <v>1</v>
      </c>
      <c r="M141" s="53" t="s">
        <v>1491</v>
      </c>
      <c r="N141" s="60">
        <v>5455</v>
      </c>
      <c r="O141" s="60">
        <v>45650</v>
      </c>
      <c r="P141" s="60">
        <v>3456</v>
      </c>
      <c r="Q141" s="223" t="s">
        <v>1962</v>
      </c>
      <c r="R141" s="223" t="s">
        <v>1963</v>
      </c>
      <c r="S141" s="53" t="s">
        <v>1964</v>
      </c>
      <c r="T141" s="60">
        <v>45</v>
      </c>
      <c r="U141" s="53" t="s">
        <v>1946</v>
      </c>
      <c r="V141" s="54">
        <f t="shared" si="0"/>
        <v>2.2269795918367346E-2</v>
      </c>
      <c r="W141" s="53"/>
      <c r="X141" s="53"/>
      <c r="Y141" s="53"/>
      <c r="Z141" s="53"/>
    </row>
    <row r="142" spans="1:26" hidden="1">
      <c r="A142" s="47" t="s">
        <v>277</v>
      </c>
      <c r="B142" s="53" t="s">
        <v>103</v>
      </c>
      <c r="C142" s="60">
        <v>136000</v>
      </c>
      <c r="D142" s="53" t="s">
        <v>1965</v>
      </c>
      <c r="E142" s="237">
        <v>44033.610879629632</v>
      </c>
      <c r="F142" s="60">
        <v>2020</v>
      </c>
      <c r="G142" s="53" t="s">
        <v>1798</v>
      </c>
      <c r="H142" s="53" t="s">
        <v>1119</v>
      </c>
      <c r="I142" s="60">
        <v>38166</v>
      </c>
      <c r="J142" s="53" t="s">
        <v>1822</v>
      </c>
      <c r="K142" s="53" t="s">
        <v>1305</v>
      </c>
      <c r="L142" s="60">
        <v>2</v>
      </c>
      <c r="M142" s="53" t="s">
        <v>1122</v>
      </c>
      <c r="N142" s="60">
        <v>220</v>
      </c>
      <c r="O142" s="60">
        <v>1662</v>
      </c>
      <c r="P142" s="60">
        <v>53</v>
      </c>
      <c r="Q142" s="223" t="s">
        <v>1966</v>
      </c>
      <c r="R142" s="223" t="s">
        <v>1967</v>
      </c>
      <c r="S142" s="53" t="s">
        <v>103</v>
      </c>
      <c r="T142" s="60">
        <v>45</v>
      </c>
      <c r="U142" s="53" t="s">
        <v>1968</v>
      </c>
      <c r="V142" s="54">
        <f t="shared" si="0"/>
        <v>1.4227941176470589E-2</v>
      </c>
      <c r="W142" s="53"/>
      <c r="X142" s="53"/>
      <c r="Y142" s="53"/>
      <c r="Z142" s="53"/>
    </row>
    <row r="143" spans="1:26" hidden="1">
      <c r="A143" s="47" t="s">
        <v>1969</v>
      </c>
      <c r="B143" s="53" t="s">
        <v>1970</v>
      </c>
      <c r="C143" s="60">
        <v>514000</v>
      </c>
      <c r="D143" s="53" t="s">
        <v>1971</v>
      </c>
      <c r="E143" s="237">
        <v>44034.395844907405</v>
      </c>
      <c r="F143" s="60">
        <v>2020</v>
      </c>
      <c r="G143" s="53" t="s">
        <v>1798</v>
      </c>
      <c r="H143" s="53" t="s">
        <v>1109</v>
      </c>
      <c r="I143" s="60">
        <v>592240</v>
      </c>
      <c r="J143" s="53" t="s">
        <v>1972</v>
      </c>
      <c r="K143" s="53" t="s">
        <v>1973</v>
      </c>
      <c r="L143" s="60">
        <v>5</v>
      </c>
      <c r="M143" s="53" t="s">
        <v>1306</v>
      </c>
      <c r="N143" s="60">
        <v>1621</v>
      </c>
      <c r="O143" s="60">
        <v>20280</v>
      </c>
      <c r="P143" s="60">
        <v>1467</v>
      </c>
      <c r="Q143" s="223" t="s">
        <v>1974</v>
      </c>
      <c r="R143" s="223" t="s">
        <v>1975</v>
      </c>
      <c r="S143" s="53" t="s">
        <v>1976</v>
      </c>
      <c r="T143" s="60">
        <v>50</v>
      </c>
      <c r="U143" s="53" t="s">
        <v>1946</v>
      </c>
      <c r="V143" s="54">
        <f t="shared" si="0"/>
        <v>4.5463035019455256E-2</v>
      </c>
      <c r="W143" s="53"/>
      <c r="X143" s="53"/>
      <c r="Y143" s="53"/>
      <c r="Z143" s="53"/>
    </row>
    <row r="144" spans="1:26" hidden="1">
      <c r="A144" s="47" t="s">
        <v>1977</v>
      </c>
      <c r="B144" s="53" t="s">
        <v>198</v>
      </c>
      <c r="C144" s="60">
        <v>2130000</v>
      </c>
      <c r="D144" s="53" t="s">
        <v>1978</v>
      </c>
      <c r="E144" s="237">
        <v>44034.781840277778</v>
      </c>
      <c r="F144" s="60">
        <v>2020</v>
      </c>
      <c r="G144" s="53" t="s">
        <v>1798</v>
      </c>
      <c r="H144" s="53" t="s">
        <v>1109</v>
      </c>
      <c r="I144" s="60">
        <v>119477</v>
      </c>
      <c r="J144" s="53" t="s">
        <v>1979</v>
      </c>
      <c r="K144" s="53" t="s">
        <v>1980</v>
      </c>
      <c r="L144" s="60">
        <v>4</v>
      </c>
      <c r="M144" s="53" t="s">
        <v>1503</v>
      </c>
      <c r="N144" s="60">
        <v>1144</v>
      </c>
      <c r="O144" s="60">
        <v>11495</v>
      </c>
      <c r="P144" s="60">
        <v>465</v>
      </c>
      <c r="Q144" s="223" t="s">
        <v>1981</v>
      </c>
      <c r="R144" s="223" t="s">
        <v>1982</v>
      </c>
      <c r="S144" s="53" t="s">
        <v>764</v>
      </c>
      <c r="T144" s="60">
        <v>50</v>
      </c>
      <c r="U144" s="53" t="s">
        <v>1946</v>
      </c>
      <c r="V144" s="54">
        <f t="shared" si="0"/>
        <v>6.152112676056338E-3</v>
      </c>
      <c r="W144" s="53"/>
      <c r="X144" s="53"/>
      <c r="Y144" s="53"/>
      <c r="Z144" s="53"/>
    </row>
    <row r="145" spans="1:26" hidden="1">
      <c r="A145" s="47" t="s">
        <v>273</v>
      </c>
      <c r="B145" s="53" t="s">
        <v>1125</v>
      </c>
      <c r="C145" s="60">
        <v>1560000</v>
      </c>
      <c r="D145" s="53" t="s">
        <v>1983</v>
      </c>
      <c r="E145" s="237">
        <v>44034.793703703705</v>
      </c>
      <c r="F145" s="60">
        <v>2020</v>
      </c>
      <c r="G145" s="53" t="s">
        <v>1798</v>
      </c>
      <c r="H145" s="53" t="s">
        <v>1109</v>
      </c>
      <c r="I145" s="60">
        <v>250447</v>
      </c>
      <c r="J145" s="53" t="s">
        <v>1585</v>
      </c>
      <c r="K145" s="53" t="s">
        <v>1984</v>
      </c>
      <c r="L145" s="60">
        <v>7</v>
      </c>
      <c r="M145" s="53" t="s">
        <v>1122</v>
      </c>
      <c r="N145" s="60">
        <v>2325</v>
      </c>
      <c r="O145" s="60">
        <v>19604</v>
      </c>
      <c r="P145" s="60">
        <v>490</v>
      </c>
      <c r="Q145" s="223" t="s">
        <v>1985</v>
      </c>
      <c r="R145" s="223" t="s">
        <v>1986</v>
      </c>
      <c r="S145" s="53" t="s">
        <v>163</v>
      </c>
      <c r="T145" s="60">
        <v>45</v>
      </c>
      <c r="U145" s="53" t="s">
        <v>1946</v>
      </c>
      <c r="V145" s="54">
        <f t="shared" si="0"/>
        <v>1.4371153846153846E-2</v>
      </c>
      <c r="W145" s="53"/>
      <c r="X145" s="53"/>
      <c r="Y145" s="53"/>
      <c r="Z145" s="53"/>
    </row>
    <row r="146" spans="1:26" hidden="1">
      <c r="A146" s="47" t="s">
        <v>1987</v>
      </c>
      <c r="B146" s="53" t="s">
        <v>1988</v>
      </c>
      <c r="C146" s="60">
        <v>546000</v>
      </c>
      <c r="D146" s="53" t="s">
        <v>1989</v>
      </c>
      <c r="E146" s="237">
        <v>44035.29173611111</v>
      </c>
      <c r="F146" s="60">
        <v>2020</v>
      </c>
      <c r="G146" s="53" t="s">
        <v>1798</v>
      </c>
      <c r="H146" s="53" t="s">
        <v>1170</v>
      </c>
      <c r="I146" s="60">
        <v>376779</v>
      </c>
      <c r="J146" s="53" t="s">
        <v>1990</v>
      </c>
      <c r="K146" s="53" t="s">
        <v>1991</v>
      </c>
      <c r="L146" s="60">
        <v>2</v>
      </c>
      <c r="M146" s="53" t="s">
        <v>1221</v>
      </c>
      <c r="N146" s="60">
        <v>1747</v>
      </c>
      <c r="O146" s="60">
        <v>9586</v>
      </c>
      <c r="P146" s="60">
        <v>2694</v>
      </c>
      <c r="Q146" s="223" t="s">
        <v>1992</v>
      </c>
      <c r="R146" s="223" t="s">
        <v>1993</v>
      </c>
      <c r="S146" s="53" t="s">
        <v>1994</v>
      </c>
      <c r="T146" s="60">
        <v>50</v>
      </c>
      <c r="U146" s="53" t="s">
        <v>1995</v>
      </c>
      <c r="V146" s="54">
        <f t="shared" si="0"/>
        <v>2.5690476190476191E-2</v>
      </c>
      <c r="W146" s="53"/>
      <c r="X146" s="53"/>
      <c r="Y146" s="53"/>
      <c r="Z146" s="53"/>
    </row>
    <row r="147" spans="1:26" hidden="1">
      <c r="A147" s="47" t="s">
        <v>1996</v>
      </c>
      <c r="B147" s="53" t="s">
        <v>520</v>
      </c>
      <c r="C147" s="60">
        <v>239000</v>
      </c>
      <c r="D147" s="53" t="s">
        <v>1997</v>
      </c>
      <c r="E147" s="237">
        <v>44035.315937500003</v>
      </c>
      <c r="F147" s="60">
        <v>2020</v>
      </c>
      <c r="G147" s="53" t="s">
        <v>1798</v>
      </c>
      <c r="H147" s="53" t="s">
        <v>1170</v>
      </c>
      <c r="I147" s="60">
        <v>551199</v>
      </c>
      <c r="J147" s="53" t="s">
        <v>1998</v>
      </c>
      <c r="K147" s="53" t="s">
        <v>1999</v>
      </c>
      <c r="L147" s="60">
        <v>6</v>
      </c>
      <c r="M147" s="53" t="s">
        <v>1306</v>
      </c>
      <c r="N147" s="60">
        <v>1231</v>
      </c>
      <c r="O147" s="60">
        <v>17330</v>
      </c>
      <c r="P147" s="60">
        <v>400</v>
      </c>
      <c r="Q147" s="223" t="s">
        <v>2000</v>
      </c>
      <c r="R147" s="223" t="s">
        <v>2001</v>
      </c>
      <c r="S147" s="53" t="s">
        <v>260</v>
      </c>
      <c r="T147" s="60">
        <v>45</v>
      </c>
      <c r="U147" s="53" t="s">
        <v>1968</v>
      </c>
      <c r="V147" s="54">
        <f t="shared" si="0"/>
        <v>7.9334728033472801E-2</v>
      </c>
      <c r="W147" s="53"/>
      <c r="X147" s="53"/>
      <c r="Y147" s="53"/>
      <c r="Z147" s="53"/>
    </row>
    <row r="148" spans="1:26" hidden="1">
      <c r="A148" s="47" t="s">
        <v>2002</v>
      </c>
      <c r="B148" s="53" t="s">
        <v>186</v>
      </c>
      <c r="C148" s="60">
        <v>2150000</v>
      </c>
      <c r="D148" s="53" t="s">
        <v>2003</v>
      </c>
      <c r="E148" s="237">
        <v>44035.440532407411</v>
      </c>
      <c r="F148" s="60">
        <v>2020</v>
      </c>
      <c r="G148" s="53" t="s">
        <v>1798</v>
      </c>
      <c r="H148" s="53" t="s">
        <v>1170</v>
      </c>
      <c r="I148" s="60">
        <v>1351373</v>
      </c>
      <c r="J148" s="53" t="s">
        <v>2004</v>
      </c>
      <c r="K148" s="53" t="s">
        <v>1344</v>
      </c>
      <c r="L148" s="60">
        <v>1</v>
      </c>
      <c r="M148" s="53" t="s">
        <v>1306</v>
      </c>
      <c r="N148" s="60">
        <v>10691</v>
      </c>
      <c r="O148" s="60">
        <v>70387</v>
      </c>
      <c r="P148" s="60">
        <v>2623</v>
      </c>
      <c r="Q148" s="223" t="s">
        <v>2005</v>
      </c>
      <c r="R148" s="223" t="s">
        <v>2006</v>
      </c>
      <c r="S148" s="53" t="s">
        <v>1813</v>
      </c>
      <c r="T148" s="60">
        <v>50</v>
      </c>
      <c r="U148" s="53" t="s">
        <v>1946</v>
      </c>
      <c r="V148" s="54">
        <f t="shared" si="0"/>
        <v>3.8930697674418605E-2</v>
      </c>
      <c r="W148" s="53"/>
      <c r="X148" s="53"/>
      <c r="Y148" s="53"/>
      <c r="Z148" s="53"/>
    </row>
    <row r="149" spans="1:26" hidden="1">
      <c r="A149" s="47" t="s">
        <v>2007</v>
      </c>
      <c r="B149" s="53" t="s">
        <v>284</v>
      </c>
      <c r="C149" s="60">
        <v>331000</v>
      </c>
      <c r="D149" s="53" t="s">
        <v>2008</v>
      </c>
      <c r="E149" s="237">
        <v>44036.419074074074</v>
      </c>
      <c r="F149" s="60">
        <v>2020</v>
      </c>
      <c r="G149" s="53" t="s">
        <v>1798</v>
      </c>
      <c r="H149" s="53" t="s">
        <v>1157</v>
      </c>
      <c r="I149" s="60">
        <v>1237877</v>
      </c>
      <c r="J149" s="53" t="s">
        <v>2009</v>
      </c>
      <c r="K149" s="53" t="s">
        <v>2010</v>
      </c>
      <c r="L149" s="60">
        <v>4</v>
      </c>
      <c r="M149" s="53" t="s">
        <v>1306</v>
      </c>
      <c r="N149" s="60">
        <v>2553</v>
      </c>
      <c r="O149" s="60">
        <v>26398</v>
      </c>
      <c r="P149" s="60">
        <v>2021</v>
      </c>
      <c r="Q149" s="223" t="s">
        <v>2011</v>
      </c>
      <c r="R149" s="223" t="s">
        <v>2012</v>
      </c>
      <c r="S149" s="53" t="s">
        <v>284</v>
      </c>
      <c r="T149" s="60">
        <v>50</v>
      </c>
      <c r="U149" s="53" t="s">
        <v>1946</v>
      </c>
      <c r="V149" s="54">
        <f t="shared" si="0"/>
        <v>9.3570996978851961E-2</v>
      </c>
      <c r="W149" s="53"/>
      <c r="X149" s="53"/>
      <c r="Y149" s="53"/>
      <c r="Z149" s="53"/>
    </row>
    <row r="150" spans="1:26" hidden="1">
      <c r="A150" s="47" t="s">
        <v>2013</v>
      </c>
      <c r="B150" s="53" t="s">
        <v>2014</v>
      </c>
      <c r="C150" s="60">
        <v>9860000</v>
      </c>
      <c r="D150" s="53" t="s">
        <v>2015</v>
      </c>
      <c r="E150" s="237">
        <v>44037.692303240743</v>
      </c>
      <c r="F150" s="60">
        <v>2020</v>
      </c>
      <c r="G150" s="53" t="s">
        <v>1798</v>
      </c>
      <c r="H150" s="53" t="s">
        <v>1210</v>
      </c>
      <c r="I150" s="60">
        <v>309745</v>
      </c>
      <c r="J150" s="53" t="s">
        <v>2016</v>
      </c>
      <c r="K150" s="53" t="s">
        <v>2017</v>
      </c>
      <c r="L150" s="60">
        <v>2</v>
      </c>
      <c r="M150" s="53" t="s">
        <v>1122</v>
      </c>
      <c r="N150" s="60">
        <v>15398</v>
      </c>
      <c r="O150" s="60">
        <v>23993</v>
      </c>
      <c r="P150" s="60">
        <v>2619</v>
      </c>
      <c r="Q150" s="223" t="s">
        <v>2018</v>
      </c>
      <c r="R150" s="223" t="s">
        <v>2019</v>
      </c>
      <c r="S150" s="53" t="s">
        <v>2020</v>
      </c>
      <c r="T150" s="60">
        <v>50</v>
      </c>
      <c r="U150" s="53" t="s">
        <v>1946</v>
      </c>
      <c r="V150" s="54">
        <f t="shared" si="0"/>
        <v>4.260649087221095E-3</v>
      </c>
      <c r="W150" s="53"/>
      <c r="X150" s="53"/>
      <c r="Y150" s="53"/>
      <c r="Z150" s="53"/>
    </row>
    <row r="151" spans="1:26" hidden="1">
      <c r="A151" s="47" t="s">
        <v>305</v>
      </c>
      <c r="B151" s="53" t="s">
        <v>108</v>
      </c>
      <c r="C151" s="60">
        <v>93100</v>
      </c>
      <c r="D151" s="53" t="s">
        <v>2021</v>
      </c>
      <c r="E151" s="237">
        <v>44038.31459490741</v>
      </c>
      <c r="F151" s="60">
        <v>2020</v>
      </c>
      <c r="G151" s="53" t="s">
        <v>1798</v>
      </c>
      <c r="H151" s="53" t="s">
        <v>1133</v>
      </c>
      <c r="I151" s="60">
        <v>26487</v>
      </c>
      <c r="J151" s="53" t="s">
        <v>2022</v>
      </c>
      <c r="K151" s="53" t="s">
        <v>2023</v>
      </c>
      <c r="L151" s="60">
        <v>1</v>
      </c>
      <c r="M151" s="53" t="s">
        <v>1112</v>
      </c>
      <c r="N151" s="60">
        <v>142</v>
      </c>
      <c r="O151" s="60">
        <v>1143</v>
      </c>
      <c r="P151" s="60">
        <v>27</v>
      </c>
      <c r="Q151" s="223" t="s">
        <v>2024</v>
      </c>
      <c r="R151" s="223" t="s">
        <v>2025</v>
      </c>
      <c r="S151" s="53" t="s">
        <v>1320</v>
      </c>
      <c r="T151" s="60">
        <v>45</v>
      </c>
      <c r="U151" s="53" t="s">
        <v>2026</v>
      </c>
      <c r="V151" s="54">
        <f t="shared" si="0"/>
        <v>1.4092373791621912E-2</v>
      </c>
      <c r="W151" s="53"/>
      <c r="X151" s="53"/>
      <c r="Y151" s="53"/>
      <c r="Z151" s="53"/>
    </row>
    <row r="152" spans="1:26" hidden="1">
      <c r="A152" s="47" t="s">
        <v>2027</v>
      </c>
      <c r="B152" s="53" t="s">
        <v>86</v>
      </c>
      <c r="C152" s="60">
        <v>931000</v>
      </c>
      <c r="D152" s="53" t="s">
        <v>2028</v>
      </c>
      <c r="E152" s="237">
        <v>44038.375057870369</v>
      </c>
      <c r="F152" s="60">
        <v>2020</v>
      </c>
      <c r="G152" s="53" t="s">
        <v>1798</v>
      </c>
      <c r="H152" s="53" t="s">
        <v>1133</v>
      </c>
      <c r="I152" s="60">
        <v>331953</v>
      </c>
      <c r="J152" s="53" t="s">
        <v>2029</v>
      </c>
      <c r="K152" s="53" t="s">
        <v>2030</v>
      </c>
      <c r="L152" s="60">
        <v>2</v>
      </c>
      <c r="M152" s="53" t="s">
        <v>1122</v>
      </c>
      <c r="N152" s="60">
        <v>1600</v>
      </c>
      <c r="O152" s="60">
        <v>29851</v>
      </c>
      <c r="P152" s="60">
        <v>492</v>
      </c>
      <c r="Q152" s="223" t="s">
        <v>2031</v>
      </c>
      <c r="R152" s="223" t="s">
        <v>2032</v>
      </c>
      <c r="S152" s="53" t="s">
        <v>86</v>
      </c>
      <c r="T152" s="60">
        <v>50</v>
      </c>
      <c r="U152" s="53" t="s">
        <v>2033</v>
      </c>
      <c r="V152" s="54">
        <f t="shared" si="0"/>
        <v>3.4310418904403867E-2</v>
      </c>
      <c r="W152" s="53"/>
      <c r="X152" s="53"/>
      <c r="Y152" s="53"/>
      <c r="Z152" s="53"/>
    </row>
    <row r="153" spans="1:26" hidden="1">
      <c r="A153" s="47" t="s">
        <v>2034</v>
      </c>
      <c r="B153" s="53" t="s">
        <v>255</v>
      </c>
      <c r="C153" s="60">
        <v>632000</v>
      </c>
      <c r="D153" s="53" t="s">
        <v>2035</v>
      </c>
      <c r="E153" s="237">
        <v>44038.562662037039</v>
      </c>
      <c r="F153" s="60">
        <v>2020</v>
      </c>
      <c r="G153" s="53" t="s">
        <v>1798</v>
      </c>
      <c r="H153" s="53" t="s">
        <v>1133</v>
      </c>
      <c r="I153" s="60">
        <v>83724</v>
      </c>
      <c r="J153" s="53" t="s">
        <v>2036</v>
      </c>
      <c r="K153" s="53" t="s">
        <v>2037</v>
      </c>
      <c r="L153" s="60">
        <v>4</v>
      </c>
      <c r="M153" s="53" t="s">
        <v>1112</v>
      </c>
      <c r="N153" s="60">
        <v>478</v>
      </c>
      <c r="O153" s="60">
        <v>4725</v>
      </c>
      <c r="P153" s="60">
        <v>295</v>
      </c>
      <c r="Q153" s="223" t="s">
        <v>2038</v>
      </c>
      <c r="R153" s="223" t="s">
        <v>2039</v>
      </c>
      <c r="S153" s="53"/>
      <c r="T153" s="53"/>
      <c r="U153" s="53"/>
      <c r="V153" s="54">
        <f t="shared" si="0"/>
        <v>8.6993670886075947E-3</v>
      </c>
      <c r="W153" s="53"/>
      <c r="X153" s="53"/>
      <c r="Y153" s="53"/>
      <c r="Z153" s="53"/>
    </row>
    <row r="154" spans="1:26" hidden="1">
      <c r="A154" s="47" t="s">
        <v>307</v>
      </c>
      <c r="B154" s="53" t="s">
        <v>2040</v>
      </c>
      <c r="C154" s="60">
        <v>234000</v>
      </c>
      <c r="D154" s="53" t="s">
        <v>2041</v>
      </c>
      <c r="E154" s="237">
        <v>44039.320567129631</v>
      </c>
      <c r="F154" s="60">
        <v>2020</v>
      </c>
      <c r="G154" s="53" t="s">
        <v>1798</v>
      </c>
      <c r="H154" s="53" t="s">
        <v>1100</v>
      </c>
      <c r="I154" s="60">
        <v>33978</v>
      </c>
      <c r="J154" s="53" t="s">
        <v>2042</v>
      </c>
      <c r="K154" s="53" t="s">
        <v>2043</v>
      </c>
      <c r="L154" s="60">
        <v>6</v>
      </c>
      <c r="M154" s="53" t="s">
        <v>1773</v>
      </c>
      <c r="N154" s="60">
        <v>272</v>
      </c>
      <c r="O154" s="60">
        <v>2044</v>
      </c>
      <c r="P154" s="60">
        <v>200</v>
      </c>
      <c r="Q154" s="223" t="s">
        <v>2044</v>
      </c>
      <c r="R154" s="223" t="s">
        <v>2045</v>
      </c>
      <c r="S154" s="53" t="s">
        <v>2046</v>
      </c>
      <c r="T154" s="60">
        <v>50</v>
      </c>
      <c r="U154" s="53" t="s">
        <v>1946</v>
      </c>
      <c r="V154" s="54">
        <f t="shared" si="0"/>
        <v>1.0752136752136753E-2</v>
      </c>
      <c r="W154" s="53"/>
      <c r="X154" s="53"/>
      <c r="Y154" s="53"/>
      <c r="Z154" s="53"/>
    </row>
    <row r="155" spans="1:26" hidden="1">
      <c r="A155" s="47" t="s">
        <v>2047</v>
      </c>
      <c r="B155" s="53" t="s">
        <v>57</v>
      </c>
      <c r="C155" s="60">
        <v>114000</v>
      </c>
      <c r="D155" s="53" t="s">
        <v>2048</v>
      </c>
      <c r="E155" s="237">
        <v>44040.197928240741</v>
      </c>
      <c r="F155" s="60">
        <v>2020</v>
      </c>
      <c r="G155" s="53" t="s">
        <v>1798</v>
      </c>
      <c r="H155" s="53" t="s">
        <v>1119</v>
      </c>
      <c r="I155" s="60">
        <v>69426</v>
      </c>
      <c r="J155" s="53" t="s">
        <v>2049</v>
      </c>
      <c r="K155" s="53" t="s">
        <v>2050</v>
      </c>
      <c r="L155" s="60">
        <v>4</v>
      </c>
      <c r="M155" s="53" t="s">
        <v>1112</v>
      </c>
      <c r="N155" s="60">
        <v>299</v>
      </c>
      <c r="O155" s="60">
        <v>2490</v>
      </c>
      <c r="P155" s="60">
        <v>207</v>
      </c>
      <c r="Q155" s="223" t="s">
        <v>2051</v>
      </c>
      <c r="R155" s="223" t="s">
        <v>2052</v>
      </c>
      <c r="S155" s="53" t="s">
        <v>1883</v>
      </c>
      <c r="T155" s="60">
        <v>50</v>
      </c>
      <c r="U155" s="53" t="s">
        <v>1867</v>
      </c>
      <c r="V155" s="54">
        <f t="shared" si="0"/>
        <v>2.6280701754385963E-2</v>
      </c>
      <c r="W155" s="53"/>
      <c r="X155" s="53"/>
      <c r="Y155" s="53"/>
      <c r="Z155" s="53"/>
    </row>
    <row r="156" spans="1:26" hidden="1">
      <c r="A156" s="47" t="s">
        <v>2053</v>
      </c>
      <c r="B156" s="53" t="s">
        <v>2054</v>
      </c>
      <c r="C156" s="60">
        <v>1560000</v>
      </c>
      <c r="D156" s="53" t="s">
        <v>2055</v>
      </c>
      <c r="E156" s="237">
        <v>44040.409050925926</v>
      </c>
      <c r="F156" s="60">
        <v>2020</v>
      </c>
      <c r="G156" s="53" t="s">
        <v>1798</v>
      </c>
      <c r="H156" s="53" t="s">
        <v>1119</v>
      </c>
      <c r="I156" s="60">
        <v>753765</v>
      </c>
      <c r="J156" s="53" t="s">
        <v>2056</v>
      </c>
      <c r="K156" s="53" t="s">
        <v>1285</v>
      </c>
      <c r="L156" s="60">
        <v>1</v>
      </c>
      <c r="M156" s="53" t="s">
        <v>1103</v>
      </c>
      <c r="N156" s="60">
        <v>1970</v>
      </c>
      <c r="O156" s="60">
        <v>62985</v>
      </c>
      <c r="P156" s="60">
        <v>1201</v>
      </c>
      <c r="Q156" s="223" t="s">
        <v>2057</v>
      </c>
      <c r="R156" s="223" t="s">
        <v>2058</v>
      </c>
      <c r="S156" s="53" t="s">
        <v>2059</v>
      </c>
      <c r="T156" s="60">
        <v>50</v>
      </c>
      <c r="U156" s="53" t="s">
        <v>1946</v>
      </c>
      <c r="V156" s="54">
        <f t="shared" si="0"/>
        <v>4.2407692307692306E-2</v>
      </c>
      <c r="W156" s="53"/>
      <c r="X156" s="53"/>
      <c r="Y156" s="53"/>
      <c r="Z156" s="53"/>
    </row>
    <row r="157" spans="1:26" hidden="1">
      <c r="A157" s="47" t="s">
        <v>2060</v>
      </c>
      <c r="B157" s="53" t="s">
        <v>262</v>
      </c>
      <c r="C157" s="60">
        <v>913000</v>
      </c>
      <c r="D157" s="53" t="s">
        <v>2061</v>
      </c>
      <c r="E157" s="237">
        <v>44040.693796296298</v>
      </c>
      <c r="F157" s="60">
        <v>2020</v>
      </c>
      <c r="G157" s="53" t="s">
        <v>1798</v>
      </c>
      <c r="H157" s="53" t="s">
        <v>1119</v>
      </c>
      <c r="I157" s="60">
        <v>339605</v>
      </c>
      <c r="J157" s="53" t="s">
        <v>2062</v>
      </c>
      <c r="K157" s="53" t="s">
        <v>2063</v>
      </c>
      <c r="L157" s="60">
        <v>1</v>
      </c>
      <c r="M157" s="53" t="s">
        <v>1122</v>
      </c>
      <c r="N157" s="60">
        <v>1826</v>
      </c>
      <c r="O157" s="60">
        <v>24440</v>
      </c>
      <c r="P157" s="60">
        <v>1388</v>
      </c>
      <c r="Q157" s="223" t="s">
        <v>2064</v>
      </c>
      <c r="R157" s="223" t="s">
        <v>2065</v>
      </c>
      <c r="S157" s="53" t="s">
        <v>262</v>
      </c>
      <c r="T157" s="60">
        <v>50</v>
      </c>
      <c r="U157" s="53" t="s">
        <v>1968</v>
      </c>
      <c r="V157" s="54">
        <f t="shared" si="0"/>
        <v>3.0289156626506025E-2</v>
      </c>
      <c r="W157" s="53"/>
      <c r="X157" s="53"/>
      <c r="Y157" s="53"/>
      <c r="Z157" s="53"/>
    </row>
    <row r="158" spans="1:26" hidden="1">
      <c r="A158" s="47" t="s">
        <v>2066</v>
      </c>
      <c r="B158" s="53" t="s">
        <v>2067</v>
      </c>
      <c r="C158" s="60">
        <v>2470000</v>
      </c>
      <c r="D158" s="53" t="s">
        <v>2068</v>
      </c>
      <c r="E158" s="237">
        <v>44040.815046296295</v>
      </c>
      <c r="F158" s="60">
        <v>2020</v>
      </c>
      <c r="G158" s="53" t="s">
        <v>1798</v>
      </c>
      <c r="H158" s="53" t="s">
        <v>1119</v>
      </c>
      <c r="I158" s="60">
        <v>209578</v>
      </c>
      <c r="J158" s="53" t="s">
        <v>2069</v>
      </c>
      <c r="K158" s="53" t="s">
        <v>2070</v>
      </c>
      <c r="L158" s="60">
        <v>3</v>
      </c>
      <c r="M158" s="53" t="s">
        <v>1306</v>
      </c>
      <c r="N158" s="60">
        <v>474</v>
      </c>
      <c r="O158" s="60">
        <v>5774</v>
      </c>
      <c r="P158" s="60">
        <v>602</v>
      </c>
      <c r="Q158" s="223" t="s">
        <v>2071</v>
      </c>
      <c r="R158" s="223" t="s">
        <v>2072</v>
      </c>
      <c r="S158" s="53" t="s">
        <v>308</v>
      </c>
      <c r="T158" s="60">
        <v>50</v>
      </c>
      <c r="U158" s="53"/>
      <c r="V158" s="54">
        <f t="shared" si="0"/>
        <v>2.7732793522267205E-3</v>
      </c>
      <c r="W158" s="53"/>
      <c r="X158" s="53"/>
      <c r="Y158" s="53"/>
      <c r="Z158" s="53"/>
    </row>
    <row r="159" spans="1:26" hidden="1">
      <c r="A159" s="47" t="s">
        <v>2073</v>
      </c>
      <c r="B159" s="53" t="s">
        <v>2074</v>
      </c>
      <c r="C159" s="60">
        <v>566000</v>
      </c>
      <c r="D159" s="53" t="s">
        <v>2075</v>
      </c>
      <c r="E159" s="237">
        <v>44041.270844907405</v>
      </c>
      <c r="F159" s="60">
        <v>2020</v>
      </c>
      <c r="G159" s="53" t="s">
        <v>1798</v>
      </c>
      <c r="H159" s="53" t="s">
        <v>1109</v>
      </c>
      <c r="I159" s="60">
        <v>175747</v>
      </c>
      <c r="J159" s="53" t="s">
        <v>2076</v>
      </c>
      <c r="K159" s="53" t="s">
        <v>1292</v>
      </c>
      <c r="L159" s="60">
        <v>2</v>
      </c>
      <c r="M159" s="53" t="s">
        <v>1773</v>
      </c>
      <c r="N159" s="60">
        <v>1336</v>
      </c>
      <c r="O159" s="60">
        <v>10060</v>
      </c>
      <c r="P159" s="60">
        <v>345</v>
      </c>
      <c r="Q159" s="223" t="s">
        <v>2077</v>
      </c>
      <c r="R159" s="223" t="s">
        <v>2078</v>
      </c>
      <c r="S159" s="53" t="s">
        <v>2079</v>
      </c>
      <c r="T159" s="60">
        <v>50</v>
      </c>
      <c r="U159" s="53" t="s">
        <v>1968</v>
      </c>
      <c r="V159" s="54">
        <f t="shared" si="0"/>
        <v>2.0743816254416961E-2</v>
      </c>
      <c r="W159" s="53"/>
      <c r="X159" s="53"/>
      <c r="Y159" s="53"/>
      <c r="Z159" s="53"/>
    </row>
    <row r="160" spans="1:26" hidden="1">
      <c r="A160" s="47" t="s">
        <v>2080</v>
      </c>
      <c r="B160" s="53" t="s">
        <v>2081</v>
      </c>
      <c r="C160" s="60">
        <v>581000</v>
      </c>
      <c r="D160" s="53" t="s">
        <v>2082</v>
      </c>
      <c r="E160" s="237">
        <v>44041.418078703704</v>
      </c>
      <c r="F160" s="60">
        <v>2020</v>
      </c>
      <c r="G160" s="53" t="s">
        <v>1798</v>
      </c>
      <c r="H160" s="53" t="s">
        <v>1109</v>
      </c>
      <c r="I160" s="60">
        <v>380368</v>
      </c>
      <c r="J160" s="53" t="s">
        <v>2083</v>
      </c>
      <c r="K160" s="53" t="s">
        <v>1382</v>
      </c>
      <c r="L160" s="60">
        <v>1</v>
      </c>
      <c r="M160" s="53" t="s">
        <v>1364</v>
      </c>
      <c r="N160" s="60">
        <v>1317</v>
      </c>
      <c r="O160" s="60">
        <v>46184</v>
      </c>
      <c r="P160" s="60">
        <v>502</v>
      </c>
      <c r="Q160" s="223" t="s">
        <v>2084</v>
      </c>
      <c r="R160" s="223" t="s">
        <v>2085</v>
      </c>
      <c r="S160" s="53" t="s">
        <v>2086</v>
      </c>
      <c r="T160" s="60">
        <v>50</v>
      </c>
      <c r="U160" s="53" t="s">
        <v>1968</v>
      </c>
      <c r="V160" s="54">
        <f t="shared" si="0"/>
        <v>8.2621342512908771E-2</v>
      </c>
      <c r="W160" s="53"/>
      <c r="X160" s="53"/>
      <c r="Y160" s="53"/>
      <c r="Z160" s="53"/>
    </row>
    <row r="161" spans="1:26" hidden="1">
      <c r="A161" s="47" t="s">
        <v>2087</v>
      </c>
      <c r="B161" s="53" t="s">
        <v>2088</v>
      </c>
      <c r="C161" s="60">
        <v>81200</v>
      </c>
      <c r="D161" s="53" t="s">
        <v>2089</v>
      </c>
      <c r="E161" s="237">
        <v>44042.600844907407</v>
      </c>
      <c r="F161" s="60">
        <v>2020</v>
      </c>
      <c r="G161" s="53" t="s">
        <v>1798</v>
      </c>
      <c r="H161" s="53" t="s">
        <v>1170</v>
      </c>
      <c r="I161" s="60">
        <v>111914</v>
      </c>
      <c r="J161" s="53" t="s">
        <v>2090</v>
      </c>
      <c r="K161" s="53" t="s">
        <v>1477</v>
      </c>
      <c r="L161" s="60">
        <v>6</v>
      </c>
      <c r="M161" s="53" t="s">
        <v>1306</v>
      </c>
      <c r="N161" s="60">
        <v>672</v>
      </c>
      <c r="O161" s="60">
        <v>11135</v>
      </c>
      <c r="P161" s="60">
        <v>101</v>
      </c>
      <c r="Q161" s="223" t="s">
        <v>2091</v>
      </c>
      <c r="R161" s="223" t="s">
        <v>2092</v>
      </c>
      <c r="S161" s="53"/>
      <c r="T161" s="53"/>
      <c r="U161" s="53"/>
      <c r="V161" s="54">
        <f t="shared" si="0"/>
        <v>0.14665024630541873</v>
      </c>
      <c r="W161" s="53"/>
      <c r="X161" s="53"/>
      <c r="Y161" s="53"/>
      <c r="Z161" s="53"/>
    </row>
    <row r="162" spans="1:26" hidden="1">
      <c r="A162" s="47" t="s">
        <v>2093</v>
      </c>
      <c r="B162" s="53" t="s">
        <v>211</v>
      </c>
      <c r="C162" s="60">
        <v>608000</v>
      </c>
      <c r="D162" s="53" t="s">
        <v>2094</v>
      </c>
      <c r="E162" s="237">
        <v>44042.654745370368</v>
      </c>
      <c r="F162" s="60">
        <v>2020</v>
      </c>
      <c r="G162" s="53" t="s">
        <v>1798</v>
      </c>
      <c r="H162" s="53" t="s">
        <v>1170</v>
      </c>
      <c r="I162" s="60">
        <v>56983</v>
      </c>
      <c r="J162" s="53" t="s">
        <v>2095</v>
      </c>
      <c r="K162" s="53" t="s">
        <v>1264</v>
      </c>
      <c r="L162" s="60">
        <v>1</v>
      </c>
      <c r="M162" s="53" t="s">
        <v>1122</v>
      </c>
      <c r="N162" s="60">
        <v>270</v>
      </c>
      <c r="O162" s="60">
        <v>5853</v>
      </c>
      <c r="P162" s="60">
        <v>248</v>
      </c>
      <c r="Q162" s="223" t="s">
        <v>2096</v>
      </c>
      <c r="R162" s="223" t="s">
        <v>2097</v>
      </c>
      <c r="S162" s="53" t="s">
        <v>2098</v>
      </c>
      <c r="T162" s="60">
        <v>50</v>
      </c>
      <c r="U162" s="53" t="s">
        <v>1946</v>
      </c>
      <c r="V162" s="54">
        <f t="shared" si="0"/>
        <v>1.0478618421052632E-2</v>
      </c>
      <c r="W162" s="53"/>
      <c r="X162" s="53"/>
      <c r="Y162" s="53"/>
      <c r="Z162" s="53"/>
    </row>
    <row r="163" spans="1:26" hidden="1">
      <c r="A163" s="47" t="s">
        <v>2099</v>
      </c>
      <c r="B163" s="53" t="s">
        <v>239</v>
      </c>
      <c r="C163" s="60">
        <v>58500</v>
      </c>
      <c r="D163" s="53" t="s">
        <v>2100</v>
      </c>
      <c r="E163" s="237">
        <v>44042.84103009259</v>
      </c>
      <c r="F163" s="60">
        <v>2020</v>
      </c>
      <c r="G163" s="53" t="s">
        <v>1798</v>
      </c>
      <c r="H163" s="53" t="s">
        <v>1170</v>
      </c>
      <c r="I163" s="60">
        <v>21379</v>
      </c>
      <c r="J163" s="53" t="s">
        <v>2101</v>
      </c>
      <c r="K163" s="53" t="s">
        <v>2102</v>
      </c>
      <c r="L163" s="60">
        <v>3</v>
      </c>
      <c r="M163" s="53" t="s">
        <v>1112</v>
      </c>
      <c r="N163" s="60">
        <v>115</v>
      </c>
      <c r="O163" s="60">
        <v>718</v>
      </c>
      <c r="P163" s="60">
        <v>23</v>
      </c>
      <c r="Q163" s="223" t="s">
        <v>2103</v>
      </c>
      <c r="R163" s="223" t="s">
        <v>2104</v>
      </c>
      <c r="S163" s="53" t="s">
        <v>239</v>
      </c>
      <c r="T163" s="60">
        <v>50</v>
      </c>
      <c r="U163" s="53" t="s">
        <v>2105</v>
      </c>
      <c r="V163" s="54">
        <f t="shared" si="0"/>
        <v>1.4632478632478633E-2</v>
      </c>
      <c r="W163" s="53"/>
      <c r="X163" s="53"/>
      <c r="Y163" s="53"/>
      <c r="Z163" s="53"/>
    </row>
    <row r="164" spans="1:26" hidden="1">
      <c r="A164" s="47" t="s">
        <v>2106</v>
      </c>
      <c r="B164" s="53" t="s">
        <v>2107</v>
      </c>
      <c r="C164" s="60">
        <v>2000000</v>
      </c>
      <c r="D164" s="53" t="s">
        <v>2108</v>
      </c>
      <c r="E164" s="237">
        <v>44043.375787037039</v>
      </c>
      <c r="F164" s="60">
        <v>2020</v>
      </c>
      <c r="G164" s="53" t="s">
        <v>1798</v>
      </c>
      <c r="H164" s="53" t="s">
        <v>1157</v>
      </c>
      <c r="I164" s="60">
        <v>169437</v>
      </c>
      <c r="J164" s="53" t="s">
        <v>2109</v>
      </c>
      <c r="K164" s="53" t="s">
        <v>2110</v>
      </c>
      <c r="L164" s="60">
        <v>2</v>
      </c>
      <c r="M164" s="53" t="s">
        <v>1503</v>
      </c>
      <c r="N164" s="60">
        <v>336</v>
      </c>
      <c r="O164" s="60">
        <v>4227</v>
      </c>
      <c r="P164" s="60">
        <v>355</v>
      </c>
      <c r="Q164" s="223" t="s">
        <v>2111</v>
      </c>
      <c r="R164" s="223" t="s">
        <v>2112</v>
      </c>
      <c r="S164" s="53"/>
      <c r="T164" s="53"/>
      <c r="U164" s="53"/>
      <c r="V164" s="54">
        <f t="shared" si="0"/>
        <v>2.4589999999999998E-3</v>
      </c>
      <c r="W164" s="53"/>
      <c r="X164" s="53"/>
      <c r="Y164" s="53"/>
      <c r="Z164" s="53"/>
    </row>
    <row r="165" spans="1:26" hidden="1">
      <c r="A165" s="47" t="s">
        <v>312</v>
      </c>
      <c r="B165" s="53" t="s">
        <v>1125</v>
      </c>
      <c r="C165" s="60">
        <v>1560000</v>
      </c>
      <c r="D165" s="53" t="s">
        <v>2113</v>
      </c>
      <c r="E165" s="237">
        <v>44044.633645833332</v>
      </c>
      <c r="F165" s="60">
        <v>2020</v>
      </c>
      <c r="G165" s="53" t="s">
        <v>2114</v>
      </c>
      <c r="H165" s="53" t="s">
        <v>1210</v>
      </c>
      <c r="I165" s="60">
        <v>328440</v>
      </c>
      <c r="J165" s="53" t="s">
        <v>1362</v>
      </c>
      <c r="K165" s="53" t="s">
        <v>2102</v>
      </c>
      <c r="L165" s="60">
        <v>5</v>
      </c>
      <c r="M165" s="53" t="s">
        <v>1122</v>
      </c>
      <c r="N165" s="60">
        <v>2097</v>
      </c>
      <c r="O165" s="60">
        <v>20967</v>
      </c>
      <c r="P165" s="60">
        <v>1121</v>
      </c>
      <c r="Q165" s="223" t="s">
        <v>2115</v>
      </c>
      <c r="R165" s="223" t="s">
        <v>2116</v>
      </c>
      <c r="S165" s="53" t="s">
        <v>163</v>
      </c>
      <c r="T165" s="60">
        <v>45</v>
      </c>
      <c r="U165" s="53" t="s">
        <v>1946</v>
      </c>
      <c r="V165" s="54">
        <f t="shared" si="0"/>
        <v>1.5503205128205128E-2</v>
      </c>
      <c r="W165" s="53"/>
      <c r="X165" s="53"/>
      <c r="Y165" s="53"/>
      <c r="Z165" s="53"/>
    </row>
    <row r="166" spans="1:26" hidden="1">
      <c r="A166" s="47" t="s">
        <v>2117</v>
      </c>
      <c r="B166" s="53" t="s">
        <v>341</v>
      </c>
      <c r="C166" s="60">
        <v>1330000</v>
      </c>
      <c r="D166" s="53" t="s">
        <v>2118</v>
      </c>
      <c r="E166" s="237">
        <v>44045.479166666664</v>
      </c>
      <c r="F166" s="60">
        <v>2020</v>
      </c>
      <c r="G166" s="53" t="s">
        <v>2114</v>
      </c>
      <c r="H166" s="53" t="s">
        <v>1133</v>
      </c>
      <c r="I166" s="60">
        <v>108007</v>
      </c>
      <c r="J166" s="53" t="s">
        <v>2119</v>
      </c>
      <c r="K166" s="53" t="s">
        <v>2120</v>
      </c>
      <c r="L166" s="60">
        <v>3</v>
      </c>
      <c r="M166" s="53" t="s">
        <v>1112</v>
      </c>
      <c r="N166" s="60">
        <v>562</v>
      </c>
      <c r="O166" s="60">
        <v>7708</v>
      </c>
      <c r="P166" s="60">
        <v>186</v>
      </c>
      <c r="Q166" s="223" t="s">
        <v>2121</v>
      </c>
      <c r="R166" s="223" t="s">
        <v>2122</v>
      </c>
      <c r="S166" s="53" t="s">
        <v>2123</v>
      </c>
      <c r="T166" s="60">
        <v>45</v>
      </c>
      <c r="U166" s="53" t="s">
        <v>2026</v>
      </c>
      <c r="V166" s="54">
        <f t="shared" si="0"/>
        <v>6.3578947368421049E-3</v>
      </c>
      <c r="W166" s="53"/>
      <c r="X166" s="53"/>
      <c r="Y166" s="53"/>
      <c r="Z166" s="53"/>
    </row>
    <row r="167" spans="1:26" hidden="1">
      <c r="A167" s="47" t="s">
        <v>2124</v>
      </c>
      <c r="B167" s="53" t="s">
        <v>361</v>
      </c>
      <c r="C167" s="60">
        <v>5910000</v>
      </c>
      <c r="D167" s="53" t="s">
        <v>2125</v>
      </c>
      <c r="E167" s="237">
        <v>44046.416805555556</v>
      </c>
      <c r="F167" s="60">
        <v>2020</v>
      </c>
      <c r="G167" s="53" t="s">
        <v>2114</v>
      </c>
      <c r="H167" s="53" t="s">
        <v>1100</v>
      </c>
      <c r="I167" s="60">
        <v>1388494</v>
      </c>
      <c r="J167" s="53" t="s">
        <v>2126</v>
      </c>
      <c r="K167" s="53" t="s">
        <v>1264</v>
      </c>
      <c r="L167" s="60">
        <v>1</v>
      </c>
      <c r="M167" s="53" t="s">
        <v>2127</v>
      </c>
      <c r="N167" s="60">
        <v>1101</v>
      </c>
      <c r="O167" s="60">
        <v>39244</v>
      </c>
      <c r="P167" s="60">
        <v>2798</v>
      </c>
      <c r="Q167" s="223" t="s">
        <v>2128</v>
      </c>
      <c r="R167" s="223" t="s">
        <v>2129</v>
      </c>
      <c r="S167" s="53" t="s">
        <v>2130</v>
      </c>
      <c r="T167" s="60">
        <v>50</v>
      </c>
      <c r="U167" s="53"/>
      <c r="V167" s="54">
        <f t="shared" si="0"/>
        <v>7.3000000000000001E-3</v>
      </c>
      <c r="W167" s="53"/>
      <c r="X167" s="53"/>
      <c r="Y167" s="53"/>
      <c r="Z167" s="53"/>
    </row>
    <row r="168" spans="1:26" hidden="1">
      <c r="A168" s="47" t="s">
        <v>2131</v>
      </c>
      <c r="B168" s="53" t="s">
        <v>207</v>
      </c>
      <c r="C168" s="60">
        <v>785000</v>
      </c>
      <c r="D168" s="53" t="s">
        <v>2132</v>
      </c>
      <c r="E168" s="237">
        <v>44047.683067129627</v>
      </c>
      <c r="F168" s="60">
        <v>2020</v>
      </c>
      <c r="G168" s="53" t="s">
        <v>2114</v>
      </c>
      <c r="H168" s="53" t="s">
        <v>1119</v>
      </c>
      <c r="I168" s="60">
        <v>208911</v>
      </c>
      <c r="J168" s="53" t="s">
        <v>2133</v>
      </c>
      <c r="K168" s="53" t="s">
        <v>2134</v>
      </c>
      <c r="L168" s="60">
        <v>3</v>
      </c>
      <c r="M168" s="53" t="s">
        <v>1122</v>
      </c>
      <c r="N168" s="60">
        <v>735</v>
      </c>
      <c r="O168" s="60">
        <v>15683</v>
      </c>
      <c r="P168" s="60">
        <v>247</v>
      </c>
      <c r="Q168" s="223" t="s">
        <v>2135</v>
      </c>
      <c r="R168" s="223" t="s">
        <v>2136</v>
      </c>
      <c r="S168" s="53" t="s">
        <v>207</v>
      </c>
      <c r="T168" s="60">
        <v>50</v>
      </c>
      <c r="U168" s="53" t="s">
        <v>2105</v>
      </c>
      <c r="V168" s="54">
        <f t="shared" si="0"/>
        <v>2.1229299363057324E-2</v>
      </c>
      <c r="W168" s="53"/>
      <c r="X168" s="53"/>
      <c r="Y168" s="53"/>
      <c r="Z168" s="53"/>
    </row>
    <row r="169" spans="1:26" hidden="1">
      <c r="A169" s="47" t="s">
        <v>315</v>
      </c>
      <c r="B169" s="53" t="s">
        <v>2137</v>
      </c>
      <c r="C169" s="60">
        <v>261000</v>
      </c>
      <c r="D169" s="53" t="s">
        <v>2138</v>
      </c>
      <c r="E169" s="237">
        <v>44048.441192129627</v>
      </c>
      <c r="F169" s="60">
        <v>2020</v>
      </c>
      <c r="G169" s="53" t="s">
        <v>2114</v>
      </c>
      <c r="H169" s="53" t="s">
        <v>1109</v>
      </c>
      <c r="I169" s="60">
        <v>280541</v>
      </c>
      <c r="J169" s="53" t="s">
        <v>2139</v>
      </c>
      <c r="K169" s="53" t="s">
        <v>2140</v>
      </c>
      <c r="L169" s="60">
        <v>2</v>
      </c>
      <c r="M169" s="53" t="s">
        <v>1306</v>
      </c>
      <c r="N169" s="60">
        <v>1328</v>
      </c>
      <c r="O169" s="60">
        <v>19286</v>
      </c>
      <c r="P169" s="60">
        <v>694</v>
      </c>
      <c r="Q169" s="223" t="s">
        <v>2141</v>
      </c>
      <c r="R169" s="223" t="s">
        <v>2142</v>
      </c>
      <c r="S169" s="53" t="s">
        <v>314</v>
      </c>
      <c r="T169" s="60">
        <v>50</v>
      </c>
      <c r="U169" s="53" t="s">
        <v>2105</v>
      </c>
      <c r="V169" s="54">
        <f t="shared" si="0"/>
        <v>8.1639846743295025E-2</v>
      </c>
      <c r="W169" s="53"/>
      <c r="X169" s="53"/>
      <c r="Y169" s="53"/>
      <c r="Z169" s="53"/>
    </row>
    <row r="170" spans="1:26" hidden="1">
      <c r="A170" s="47" t="s">
        <v>2143</v>
      </c>
      <c r="B170" s="60">
        <v>808</v>
      </c>
      <c r="C170" s="60">
        <v>2750000</v>
      </c>
      <c r="D170" s="53" t="s">
        <v>2144</v>
      </c>
      <c r="E170" s="237">
        <v>44048.584062499998</v>
      </c>
      <c r="F170" s="60">
        <v>2020</v>
      </c>
      <c r="G170" s="53" t="s">
        <v>2114</v>
      </c>
      <c r="H170" s="53" t="s">
        <v>1109</v>
      </c>
      <c r="I170" s="60">
        <v>716296</v>
      </c>
      <c r="J170" s="53" t="s">
        <v>2145</v>
      </c>
      <c r="K170" s="53" t="s">
        <v>1264</v>
      </c>
      <c r="L170" s="60">
        <v>1</v>
      </c>
      <c r="M170" s="53" t="s">
        <v>1122</v>
      </c>
      <c r="N170" s="60">
        <v>2672</v>
      </c>
      <c r="O170" s="60">
        <v>26398</v>
      </c>
      <c r="P170" s="60">
        <v>1590</v>
      </c>
      <c r="Q170" s="223" t="s">
        <v>2146</v>
      </c>
      <c r="R170" s="223" t="s">
        <v>2147</v>
      </c>
      <c r="S170" s="60">
        <v>808</v>
      </c>
      <c r="T170" s="60">
        <v>50</v>
      </c>
      <c r="U170" s="53" t="s">
        <v>2026</v>
      </c>
      <c r="V170" s="54">
        <f t="shared" si="0"/>
        <v>1.1149090909090909E-2</v>
      </c>
      <c r="W170" s="53"/>
      <c r="X170" s="53"/>
      <c r="Y170" s="53"/>
      <c r="Z170" s="53"/>
    </row>
    <row r="171" spans="1:26" hidden="1">
      <c r="A171" s="47" t="s">
        <v>2148</v>
      </c>
      <c r="B171" s="53" t="s">
        <v>89</v>
      </c>
      <c r="C171" s="60">
        <v>1000000</v>
      </c>
      <c r="D171" s="53" t="s">
        <v>2149</v>
      </c>
      <c r="E171" s="237">
        <v>44052.464456018519</v>
      </c>
      <c r="F171" s="60">
        <v>2020</v>
      </c>
      <c r="G171" s="53" t="s">
        <v>2114</v>
      </c>
      <c r="H171" s="53" t="s">
        <v>1133</v>
      </c>
      <c r="I171" s="60">
        <v>208680</v>
      </c>
      <c r="J171" s="53" t="s">
        <v>2150</v>
      </c>
      <c r="K171" s="53" t="s">
        <v>2151</v>
      </c>
      <c r="L171" s="60">
        <v>2</v>
      </c>
      <c r="M171" s="53" t="s">
        <v>1122</v>
      </c>
      <c r="N171" s="60">
        <v>492</v>
      </c>
      <c r="O171" s="60">
        <v>14783</v>
      </c>
      <c r="P171" s="60">
        <v>296</v>
      </c>
      <c r="Q171" s="223" t="s">
        <v>2152</v>
      </c>
      <c r="R171" s="223" t="s">
        <v>2153</v>
      </c>
      <c r="S171" s="53" t="s">
        <v>1724</v>
      </c>
      <c r="T171" s="60">
        <v>45</v>
      </c>
      <c r="U171" s="53" t="s">
        <v>2033</v>
      </c>
      <c r="V171" s="54">
        <f t="shared" si="0"/>
        <v>1.5571E-2</v>
      </c>
      <c r="W171" s="53"/>
      <c r="X171" s="53"/>
      <c r="Y171" s="53"/>
      <c r="Z171" s="53"/>
    </row>
    <row r="172" spans="1:26" hidden="1">
      <c r="A172" s="47" t="s">
        <v>317</v>
      </c>
      <c r="B172" s="53" t="s">
        <v>1790</v>
      </c>
      <c r="C172" s="60">
        <v>204000</v>
      </c>
      <c r="D172" s="53" t="s">
        <v>2154</v>
      </c>
      <c r="E172" s="237">
        <v>44052.528298611112</v>
      </c>
      <c r="F172" s="60">
        <v>2020</v>
      </c>
      <c r="G172" s="53" t="s">
        <v>2114</v>
      </c>
      <c r="H172" s="53" t="s">
        <v>1133</v>
      </c>
      <c r="I172" s="60">
        <v>40567</v>
      </c>
      <c r="J172" s="53" t="s">
        <v>2155</v>
      </c>
      <c r="K172" s="53" t="s">
        <v>2156</v>
      </c>
      <c r="L172" s="60">
        <v>8</v>
      </c>
      <c r="M172" s="53" t="s">
        <v>1608</v>
      </c>
      <c r="N172" s="60">
        <v>136</v>
      </c>
      <c r="O172" s="60">
        <v>4661</v>
      </c>
      <c r="P172" s="60">
        <v>20</v>
      </c>
      <c r="Q172" s="223" t="s">
        <v>2157</v>
      </c>
      <c r="R172" s="223" t="s">
        <v>2158</v>
      </c>
      <c r="S172" s="53" t="s">
        <v>316</v>
      </c>
      <c r="T172" s="60">
        <v>45</v>
      </c>
      <c r="U172" s="53" t="s">
        <v>2159</v>
      </c>
      <c r="V172" s="54">
        <f t="shared" si="0"/>
        <v>2.3612745098039217E-2</v>
      </c>
      <c r="W172" s="53"/>
      <c r="X172" s="53"/>
      <c r="Y172" s="53"/>
      <c r="Z172" s="53"/>
    </row>
    <row r="173" spans="1:26" hidden="1">
      <c r="A173" s="47" t="s">
        <v>320</v>
      </c>
      <c r="B173" s="53" t="s">
        <v>2160</v>
      </c>
      <c r="C173" s="60">
        <v>125000</v>
      </c>
      <c r="D173" s="53" t="s">
        <v>2161</v>
      </c>
      <c r="E173" s="237">
        <v>44054.291678240741</v>
      </c>
      <c r="F173" s="60">
        <v>2020</v>
      </c>
      <c r="G173" s="53" t="s">
        <v>2114</v>
      </c>
      <c r="H173" s="53" t="s">
        <v>1119</v>
      </c>
      <c r="I173" s="60">
        <v>125463</v>
      </c>
      <c r="J173" s="53" t="s">
        <v>2162</v>
      </c>
      <c r="K173" s="53" t="s">
        <v>2163</v>
      </c>
      <c r="L173" s="60">
        <v>5</v>
      </c>
      <c r="M173" s="53" t="s">
        <v>1112</v>
      </c>
      <c r="N173" s="60">
        <v>621</v>
      </c>
      <c r="O173" s="60">
        <v>5210</v>
      </c>
      <c r="P173" s="60">
        <v>140</v>
      </c>
      <c r="Q173" s="223" t="s">
        <v>2164</v>
      </c>
      <c r="R173" s="223" t="s">
        <v>2165</v>
      </c>
      <c r="S173" s="53" t="s">
        <v>2166</v>
      </c>
      <c r="T173" s="60">
        <v>45</v>
      </c>
      <c r="U173" s="53" t="s">
        <v>2159</v>
      </c>
      <c r="V173" s="54">
        <f t="shared" si="0"/>
        <v>4.7767999999999998E-2</v>
      </c>
      <c r="W173" s="53"/>
      <c r="X173" s="53"/>
      <c r="Y173" s="53"/>
      <c r="Z173" s="53"/>
    </row>
    <row r="174" spans="1:26" hidden="1">
      <c r="A174" s="47" t="s">
        <v>2167</v>
      </c>
      <c r="B174" s="53" t="s">
        <v>1761</v>
      </c>
      <c r="C174" s="60">
        <v>938000</v>
      </c>
      <c r="D174" s="53" t="s">
        <v>2168</v>
      </c>
      <c r="E174" s="237">
        <v>44054.541759259257</v>
      </c>
      <c r="F174" s="60">
        <v>2020</v>
      </c>
      <c r="G174" s="53" t="s">
        <v>2114</v>
      </c>
      <c r="H174" s="53" t="s">
        <v>1119</v>
      </c>
      <c r="I174" s="60">
        <v>97078</v>
      </c>
      <c r="J174" s="53" t="s">
        <v>2169</v>
      </c>
      <c r="K174" s="53" t="s">
        <v>2170</v>
      </c>
      <c r="L174" s="60">
        <v>4</v>
      </c>
      <c r="M174" s="53" t="s">
        <v>1471</v>
      </c>
      <c r="N174" s="60">
        <v>597</v>
      </c>
      <c r="O174" s="60">
        <v>6247</v>
      </c>
      <c r="P174" s="60">
        <v>269</v>
      </c>
      <c r="Q174" s="223" t="s">
        <v>2171</v>
      </c>
      <c r="R174" s="223" t="s">
        <v>2172</v>
      </c>
      <c r="S174" s="53" t="s">
        <v>321</v>
      </c>
      <c r="T174" s="60">
        <v>45</v>
      </c>
      <c r="U174" s="53" t="s">
        <v>2173</v>
      </c>
      <c r="V174" s="54">
        <f t="shared" si="0"/>
        <v>7.5831556503198295E-3</v>
      </c>
      <c r="W174" s="53"/>
      <c r="X174" s="53"/>
      <c r="Y174" s="53"/>
      <c r="Z174" s="53"/>
    </row>
    <row r="175" spans="1:26" hidden="1">
      <c r="A175" s="47" t="s">
        <v>2174</v>
      </c>
      <c r="B175" s="53" t="s">
        <v>2175</v>
      </c>
      <c r="C175" s="60">
        <v>1730000</v>
      </c>
      <c r="D175" s="53" t="s">
        <v>2176</v>
      </c>
      <c r="E175" s="237">
        <v>44055.359375</v>
      </c>
      <c r="F175" s="60">
        <v>2020</v>
      </c>
      <c r="G175" s="53" t="s">
        <v>2114</v>
      </c>
      <c r="H175" s="53" t="s">
        <v>1109</v>
      </c>
      <c r="I175" s="60">
        <v>748484</v>
      </c>
      <c r="J175" s="53" t="s">
        <v>2177</v>
      </c>
      <c r="K175" s="53" t="s">
        <v>2178</v>
      </c>
      <c r="L175" s="60">
        <v>5</v>
      </c>
      <c r="M175" s="53" t="s">
        <v>1306</v>
      </c>
      <c r="N175" s="60">
        <v>3392</v>
      </c>
      <c r="O175" s="60">
        <v>16729</v>
      </c>
      <c r="P175" s="60">
        <v>4411</v>
      </c>
      <c r="Q175" s="223" t="s">
        <v>2179</v>
      </c>
      <c r="R175" s="223" t="s">
        <v>2180</v>
      </c>
      <c r="S175" s="53" t="s">
        <v>2181</v>
      </c>
      <c r="T175" s="60">
        <v>45</v>
      </c>
      <c r="U175" s="53" t="s">
        <v>2182</v>
      </c>
      <c r="V175" s="54">
        <f t="shared" si="0"/>
        <v>1.4180346820809249E-2</v>
      </c>
      <c r="W175" s="53"/>
      <c r="X175" s="53"/>
      <c r="Y175" s="53"/>
      <c r="Z175" s="53"/>
    </row>
    <row r="176" spans="1:26" hidden="1">
      <c r="A176" s="47" t="s">
        <v>2183</v>
      </c>
      <c r="B176" s="53" t="s">
        <v>1769</v>
      </c>
      <c r="C176" s="60">
        <v>301000</v>
      </c>
      <c r="D176" s="53" t="s">
        <v>2184</v>
      </c>
      <c r="E176" s="237">
        <v>44055.384768518517</v>
      </c>
      <c r="F176" s="60">
        <v>2020</v>
      </c>
      <c r="G176" s="53" t="s">
        <v>2114</v>
      </c>
      <c r="H176" s="53" t="s">
        <v>1109</v>
      </c>
      <c r="I176" s="60">
        <v>73444</v>
      </c>
      <c r="J176" s="53" t="s">
        <v>2185</v>
      </c>
      <c r="K176" s="53" t="s">
        <v>2186</v>
      </c>
      <c r="L176" s="60">
        <v>3</v>
      </c>
      <c r="M176" s="53" t="s">
        <v>1773</v>
      </c>
      <c r="N176" s="60">
        <v>212</v>
      </c>
      <c r="O176" s="60">
        <v>3878</v>
      </c>
      <c r="P176" s="60">
        <v>108</v>
      </c>
      <c r="Q176" s="223" t="s">
        <v>2187</v>
      </c>
      <c r="R176" s="223" t="s">
        <v>2188</v>
      </c>
      <c r="S176" s="53" t="s">
        <v>158</v>
      </c>
      <c r="T176" s="60">
        <v>50</v>
      </c>
      <c r="U176" s="53" t="s">
        <v>2159</v>
      </c>
      <c r="V176" s="54">
        <f t="shared" si="0"/>
        <v>1.3946843853820598E-2</v>
      </c>
      <c r="W176" s="53"/>
      <c r="X176" s="53"/>
      <c r="Y176" s="53"/>
      <c r="Z176" s="53"/>
    </row>
    <row r="177" spans="1:26" hidden="1">
      <c r="A177" s="47" t="s">
        <v>326</v>
      </c>
      <c r="B177" s="53" t="s">
        <v>2189</v>
      </c>
      <c r="C177" s="60">
        <v>5680000</v>
      </c>
      <c r="D177" s="53" t="s">
        <v>2190</v>
      </c>
      <c r="E177" s="237">
        <v>44055.61681712963</v>
      </c>
      <c r="F177" s="60">
        <v>2020</v>
      </c>
      <c r="G177" s="53" t="s">
        <v>2114</v>
      </c>
      <c r="H177" s="53" t="s">
        <v>1109</v>
      </c>
      <c r="I177" s="60">
        <v>336587</v>
      </c>
      <c r="J177" s="53" t="s">
        <v>2191</v>
      </c>
      <c r="K177" s="53" t="s">
        <v>1602</v>
      </c>
      <c r="L177" s="60">
        <v>4</v>
      </c>
      <c r="M177" s="53" t="s">
        <v>1503</v>
      </c>
      <c r="N177" s="60">
        <v>2530</v>
      </c>
      <c r="O177" s="60">
        <v>34821</v>
      </c>
      <c r="P177" s="60">
        <v>851</v>
      </c>
      <c r="Q177" s="223" t="s">
        <v>2192</v>
      </c>
      <c r="R177" s="223" t="s">
        <v>2193</v>
      </c>
      <c r="S177" s="53" t="s">
        <v>2194</v>
      </c>
      <c r="T177" s="60">
        <v>50</v>
      </c>
      <c r="U177" s="53" t="s">
        <v>2195</v>
      </c>
      <c r="V177" s="54">
        <f t="shared" si="0"/>
        <v>6.7257042253521127E-3</v>
      </c>
      <c r="W177" s="53"/>
      <c r="X177" s="53"/>
      <c r="Y177" s="53"/>
      <c r="Z177" s="53"/>
    </row>
    <row r="178" spans="1:26" hidden="1">
      <c r="A178" s="47" t="s">
        <v>2196</v>
      </c>
      <c r="B178" s="53" t="s">
        <v>147</v>
      </c>
      <c r="C178" s="60">
        <v>521000</v>
      </c>
      <c r="D178" s="53" t="s">
        <v>2197</v>
      </c>
      <c r="E178" s="237">
        <v>44056.333368055559</v>
      </c>
      <c r="F178" s="60">
        <v>2020</v>
      </c>
      <c r="G178" s="53" t="s">
        <v>2114</v>
      </c>
      <c r="H178" s="53" t="s">
        <v>1170</v>
      </c>
      <c r="I178" s="60">
        <v>285777</v>
      </c>
      <c r="J178" s="53" t="s">
        <v>2198</v>
      </c>
      <c r="K178" s="53" t="s">
        <v>2199</v>
      </c>
      <c r="L178" s="60">
        <v>2</v>
      </c>
      <c r="M178" s="53" t="s">
        <v>1122</v>
      </c>
      <c r="N178" s="60">
        <v>3041</v>
      </c>
      <c r="O178" s="60">
        <v>27940</v>
      </c>
      <c r="P178" s="60">
        <v>389</v>
      </c>
      <c r="Q178" s="223" t="s">
        <v>2200</v>
      </c>
      <c r="R178" s="223" t="s">
        <v>2201</v>
      </c>
      <c r="S178" s="53" t="s">
        <v>147</v>
      </c>
      <c r="T178" s="60">
        <v>45</v>
      </c>
      <c r="U178" s="53" t="s">
        <v>2195</v>
      </c>
      <c r="V178" s="54">
        <f t="shared" si="0"/>
        <v>6.0211132437619962E-2</v>
      </c>
      <c r="W178" s="53"/>
      <c r="X178" s="53"/>
      <c r="Y178" s="53"/>
      <c r="Z178" s="53"/>
    </row>
    <row r="179" spans="1:26" hidden="1">
      <c r="A179" s="47" t="s">
        <v>2202</v>
      </c>
      <c r="B179" s="53" t="s">
        <v>331</v>
      </c>
      <c r="C179" s="60">
        <v>2240000</v>
      </c>
      <c r="D179" s="53" t="s">
        <v>2203</v>
      </c>
      <c r="E179" s="237">
        <v>44056.424178240741</v>
      </c>
      <c r="F179" s="60">
        <v>2020</v>
      </c>
      <c r="G179" s="53" t="s">
        <v>2114</v>
      </c>
      <c r="H179" s="53" t="s">
        <v>1170</v>
      </c>
      <c r="I179" s="60">
        <v>191831</v>
      </c>
      <c r="J179" s="53" t="s">
        <v>2204</v>
      </c>
      <c r="K179" s="53" t="s">
        <v>2205</v>
      </c>
      <c r="L179" s="60">
        <v>8</v>
      </c>
      <c r="M179" s="53" t="s">
        <v>1122</v>
      </c>
      <c r="N179" s="60">
        <v>417</v>
      </c>
      <c r="O179" s="60">
        <v>12532</v>
      </c>
      <c r="P179" s="60">
        <v>490</v>
      </c>
      <c r="Q179" s="223" t="s">
        <v>2206</v>
      </c>
      <c r="R179" s="223" t="s">
        <v>2207</v>
      </c>
      <c r="S179" s="53" t="s">
        <v>699</v>
      </c>
      <c r="T179" s="60">
        <v>45</v>
      </c>
      <c r="U179" s="53" t="s">
        <v>2033</v>
      </c>
      <c r="V179" s="54">
        <f t="shared" si="0"/>
        <v>5.9995535714285715E-3</v>
      </c>
      <c r="W179" s="53"/>
      <c r="X179" s="53"/>
      <c r="Y179" s="53"/>
      <c r="Z179" s="53"/>
    </row>
    <row r="180" spans="1:26" hidden="1">
      <c r="A180" s="47" t="s">
        <v>2208</v>
      </c>
      <c r="B180" s="53" t="s">
        <v>118</v>
      </c>
      <c r="C180" s="60">
        <v>783000</v>
      </c>
      <c r="D180" s="53" t="s">
        <v>2209</v>
      </c>
      <c r="E180" s="237">
        <v>44056.537824074076</v>
      </c>
      <c r="F180" s="60">
        <v>2020</v>
      </c>
      <c r="G180" s="53" t="s">
        <v>2114</v>
      </c>
      <c r="H180" s="53" t="s">
        <v>1170</v>
      </c>
      <c r="I180" s="60">
        <v>385053</v>
      </c>
      <c r="J180" s="53" t="s">
        <v>2210</v>
      </c>
      <c r="K180" s="53" t="s">
        <v>2211</v>
      </c>
      <c r="L180" s="60">
        <v>4</v>
      </c>
      <c r="M180" s="53" t="s">
        <v>1491</v>
      </c>
      <c r="N180" s="60">
        <v>3242</v>
      </c>
      <c r="O180" s="60">
        <v>34153</v>
      </c>
      <c r="P180" s="60">
        <v>584</v>
      </c>
      <c r="Q180" s="223" t="s">
        <v>2212</v>
      </c>
      <c r="R180" s="223" t="s">
        <v>2213</v>
      </c>
      <c r="S180" s="53" t="s">
        <v>2214</v>
      </c>
      <c r="T180" s="60">
        <v>45</v>
      </c>
      <c r="U180" s="53" t="s">
        <v>2195</v>
      </c>
      <c r="V180" s="54">
        <f t="shared" si="0"/>
        <v>4.8504469987228606E-2</v>
      </c>
      <c r="W180" s="53"/>
      <c r="X180" s="53"/>
      <c r="Y180" s="53"/>
      <c r="Z180" s="53"/>
    </row>
    <row r="181" spans="1:26" hidden="1">
      <c r="A181" s="47" t="s">
        <v>2215</v>
      </c>
      <c r="B181" s="53" t="s">
        <v>334</v>
      </c>
      <c r="C181" s="60">
        <v>529000</v>
      </c>
      <c r="D181" s="53" t="s">
        <v>2216</v>
      </c>
      <c r="E181" s="237">
        <v>44056.598263888889</v>
      </c>
      <c r="F181" s="60">
        <v>2020</v>
      </c>
      <c r="G181" s="53" t="s">
        <v>2114</v>
      </c>
      <c r="H181" s="53" t="s">
        <v>1170</v>
      </c>
      <c r="I181" s="60">
        <v>182575</v>
      </c>
      <c r="J181" s="53" t="s">
        <v>2217</v>
      </c>
      <c r="K181" s="53" t="s">
        <v>1465</v>
      </c>
      <c r="L181" s="60">
        <v>5</v>
      </c>
      <c r="M181" s="53" t="s">
        <v>1112</v>
      </c>
      <c r="N181" s="60">
        <v>701</v>
      </c>
      <c r="O181" s="60">
        <v>18290</v>
      </c>
      <c r="P181" s="60">
        <v>204</v>
      </c>
      <c r="Q181" s="223" t="s">
        <v>2218</v>
      </c>
      <c r="R181" s="223" t="s">
        <v>2219</v>
      </c>
      <c r="S181" s="53" t="s">
        <v>334</v>
      </c>
      <c r="T181" s="60">
        <v>45</v>
      </c>
      <c r="U181" s="53"/>
      <c r="V181" s="54">
        <f t="shared" si="0"/>
        <v>3.6285444234404537E-2</v>
      </c>
      <c r="W181" s="53"/>
      <c r="X181" s="53"/>
      <c r="Y181" s="53"/>
      <c r="Z181" s="53"/>
    </row>
    <row r="182" spans="1:26" hidden="1">
      <c r="A182" s="47" t="s">
        <v>330</v>
      </c>
      <c r="B182" s="47" t="s">
        <v>329</v>
      </c>
      <c r="C182" s="60">
        <v>1420000</v>
      </c>
      <c r="D182" s="53" t="s">
        <v>2220</v>
      </c>
      <c r="E182" s="237">
        <v>44056.715543981481</v>
      </c>
      <c r="F182" s="60">
        <v>2020</v>
      </c>
      <c r="G182" s="53" t="s">
        <v>2114</v>
      </c>
      <c r="H182" s="53" t="s">
        <v>1170</v>
      </c>
      <c r="I182" s="60">
        <v>380489</v>
      </c>
      <c r="J182" s="53" t="s">
        <v>2221</v>
      </c>
      <c r="K182" s="53" t="s">
        <v>2222</v>
      </c>
      <c r="L182" s="60">
        <v>2</v>
      </c>
      <c r="M182" s="53" t="s">
        <v>1122</v>
      </c>
      <c r="N182" s="60">
        <v>13567</v>
      </c>
      <c r="O182" s="60">
        <v>26139</v>
      </c>
      <c r="P182" s="60">
        <v>1165</v>
      </c>
      <c r="Q182" s="223" t="s">
        <v>2223</v>
      </c>
      <c r="R182" s="223" t="s">
        <v>2224</v>
      </c>
      <c r="S182" s="53" t="s">
        <v>2225</v>
      </c>
      <c r="T182" s="60">
        <v>50</v>
      </c>
      <c r="U182" s="53" t="s">
        <v>2026</v>
      </c>
      <c r="V182" s="54">
        <f t="shared" si="0"/>
        <v>2.8782394366197183E-2</v>
      </c>
      <c r="W182" s="53"/>
      <c r="X182" s="53"/>
      <c r="Y182" s="53"/>
      <c r="Z182" s="53"/>
    </row>
    <row r="183" spans="1:26" hidden="1">
      <c r="A183" s="47" t="s">
        <v>2226</v>
      </c>
      <c r="B183" s="53" t="s">
        <v>2014</v>
      </c>
      <c r="C183" s="60">
        <v>9860000</v>
      </c>
      <c r="D183" s="53" t="s">
        <v>2227</v>
      </c>
      <c r="E183" s="237">
        <v>44057.758842592593</v>
      </c>
      <c r="F183" s="60">
        <v>2020</v>
      </c>
      <c r="G183" s="53" t="s">
        <v>2114</v>
      </c>
      <c r="H183" s="53" t="s">
        <v>1157</v>
      </c>
      <c r="I183" s="60">
        <v>484904</v>
      </c>
      <c r="J183" s="53" t="s">
        <v>2228</v>
      </c>
      <c r="K183" s="53" t="s">
        <v>2229</v>
      </c>
      <c r="L183" s="60">
        <v>2</v>
      </c>
      <c r="M183" s="53" t="s">
        <v>1122</v>
      </c>
      <c r="N183" s="60">
        <v>1298</v>
      </c>
      <c r="O183" s="60">
        <v>23191</v>
      </c>
      <c r="P183" s="60">
        <v>3367</v>
      </c>
      <c r="Q183" s="223" t="s">
        <v>2230</v>
      </c>
      <c r="R183" s="223" t="s">
        <v>2231</v>
      </c>
      <c r="S183" s="53" t="s">
        <v>339</v>
      </c>
      <c r="T183" s="60">
        <v>50</v>
      </c>
      <c r="U183" s="53" t="s">
        <v>2159</v>
      </c>
      <c r="V183" s="54">
        <f t="shared" si="0"/>
        <v>2.8251521298174442E-3</v>
      </c>
      <c r="W183" s="53"/>
      <c r="X183" s="53"/>
      <c r="Y183" s="53"/>
      <c r="Z183" s="53"/>
    </row>
    <row r="184" spans="1:26" hidden="1">
      <c r="A184" s="47" t="s">
        <v>2232</v>
      </c>
      <c r="B184" s="53" t="s">
        <v>89</v>
      </c>
      <c r="C184" s="60">
        <v>1000000</v>
      </c>
      <c r="D184" s="53" t="s">
        <v>2233</v>
      </c>
      <c r="E184" s="237">
        <v>44059.263703703706</v>
      </c>
      <c r="F184" s="60">
        <v>2020</v>
      </c>
      <c r="G184" s="53" t="s">
        <v>2114</v>
      </c>
      <c r="H184" s="53" t="s">
        <v>1133</v>
      </c>
      <c r="I184" s="60">
        <v>353056</v>
      </c>
      <c r="J184" s="53" t="s">
        <v>2234</v>
      </c>
      <c r="K184" s="53" t="s">
        <v>2235</v>
      </c>
      <c r="L184" s="60">
        <v>2</v>
      </c>
      <c r="M184" s="53" t="s">
        <v>1122</v>
      </c>
      <c r="N184" s="60">
        <v>700</v>
      </c>
      <c r="O184" s="60">
        <v>18702</v>
      </c>
      <c r="P184" s="60">
        <v>464</v>
      </c>
      <c r="Q184" s="223" t="s">
        <v>2236</v>
      </c>
      <c r="R184" s="223" t="s">
        <v>2237</v>
      </c>
      <c r="S184" s="53" t="s">
        <v>89</v>
      </c>
      <c r="T184" s="60">
        <v>45</v>
      </c>
      <c r="U184" s="53" t="s">
        <v>2195</v>
      </c>
      <c r="V184" s="54">
        <f t="shared" si="0"/>
        <v>1.9866000000000002E-2</v>
      </c>
      <c r="W184" s="53"/>
      <c r="X184" s="53"/>
      <c r="Y184" s="53"/>
      <c r="Z184" s="53"/>
    </row>
    <row r="185" spans="1:26" hidden="1">
      <c r="A185" s="47" t="s">
        <v>343</v>
      </c>
      <c r="B185" s="53" t="s">
        <v>186</v>
      </c>
      <c r="C185" s="60">
        <v>2150000</v>
      </c>
      <c r="D185" s="53" t="s">
        <v>2238</v>
      </c>
      <c r="E185" s="237">
        <v>44059.360775462963</v>
      </c>
      <c r="F185" s="60">
        <v>2020</v>
      </c>
      <c r="G185" s="53" t="s">
        <v>2114</v>
      </c>
      <c r="H185" s="53" t="s">
        <v>1133</v>
      </c>
      <c r="I185" s="60">
        <v>1501496</v>
      </c>
      <c r="J185" s="53" t="s">
        <v>2239</v>
      </c>
      <c r="K185" s="53" t="s">
        <v>2240</v>
      </c>
      <c r="L185" s="60">
        <v>2</v>
      </c>
      <c r="M185" s="53" t="s">
        <v>1306</v>
      </c>
      <c r="N185" s="60">
        <v>7969</v>
      </c>
      <c r="O185" s="60">
        <v>87836</v>
      </c>
      <c r="P185" s="60">
        <v>4493</v>
      </c>
      <c r="Q185" s="223" t="s">
        <v>2241</v>
      </c>
      <c r="R185" s="223" t="s">
        <v>2242</v>
      </c>
      <c r="S185" s="53" t="s">
        <v>186</v>
      </c>
      <c r="T185" s="60">
        <v>50</v>
      </c>
      <c r="U185" s="53" t="s">
        <v>2243</v>
      </c>
      <c r="V185" s="54">
        <f t="shared" si="0"/>
        <v>4.6650232558139534E-2</v>
      </c>
      <c r="W185" s="53"/>
      <c r="X185" s="53"/>
      <c r="Y185" s="53"/>
      <c r="Z185" s="53"/>
    </row>
    <row r="186" spans="1:26" hidden="1">
      <c r="A186" s="47" t="s">
        <v>2244</v>
      </c>
      <c r="B186" s="53" t="s">
        <v>118</v>
      </c>
      <c r="C186" s="60">
        <v>783000</v>
      </c>
      <c r="D186" s="53" t="s">
        <v>2245</v>
      </c>
      <c r="E186" s="237">
        <v>44060.589756944442</v>
      </c>
      <c r="F186" s="60">
        <v>2020</v>
      </c>
      <c r="G186" s="53" t="s">
        <v>2114</v>
      </c>
      <c r="H186" s="53" t="s">
        <v>1100</v>
      </c>
      <c r="I186" s="60">
        <v>169542</v>
      </c>
      <c r="J186" s="53" t="s">
        <v>2246</v>
      </c>
      <c r="K186" s="53" t="s">
        <v>2247</v>
      </c>
      <c r="L186" s="60">
        <v>3</v>
      </c>
      <c r="M186" s="53" t="s">
        <v>1491</v>
      </c>
      <c r="N186" s="60">
        <v>1667</v>
      </c>
      <c r="O186" s="60">
        <v>12441</v>
      </c>
      <c r="P186" s="60">
        <v>372</v>
      </c>
      <c r="Q186" s="223" t="s">
        <v>2248</v>
      </c>
      <c r="R186" s="223" t="s">
        <v>2249</v>
      </c>
      <c r="S186" s="53"/>
      <c r="T186" s="60">
        <v>50</v>
      </c>
      <c r="U186" s="53"/>
      <c r="V186" s="54">
        <f t="shared" si="0"/>
        <v>1.8492975734355044E-2</v>
      </c>
      <c r="W186" s="53"/>
      <c r="X186" s="53"/>
      <c r="Y186" s="53"/>
      <c r="Z186" s="53"/>
    </row>
    <row r="187" spans="1:26" hidden="1">
      <c r="A187" s="47" t="s">
        <v>346</v>
      </c>
      <c r="B187" s="53" t="s">
        <v>2250</v>
      </c>
      <c r="C187" s="60">
        <v>409000</v>
      </c>
      <c r="D187" s="53" t="s">
        <v>2251</v>
      </c>
      <c r="E187" s="237">
        <v>44061.229166666664</v>
      </c>
      <c r="F187" s="60">
        <v>2020</v>
      </c>
      <c r="G187" s="53" t="s">
        <v>2114</v>
      </c>
      <c r="H187" s="53" t="s">
        <v>1119</v>
      </c>
      <c r="I187" s="60">
        <v>657626</v>
      </c>
      <c r="J187" s="53" t="s">
        <v>2252</v>
      </c>
      <c r="K187" s="53" t="s">
        <v>2253</v>
      </c>
      <c r="L187" s="60">
        <v>3</v>
      </c>
      <c r="M187" s="53" t="s">
        <v>1471</v>
      </c>
      <c r="N187" s="60">
        <v>3070</v>
      </c>
      <c r="O187" s="60">
        <v>18945</v>
      </c>
      <c r="P187" s="60">
        <v>702</v>
      </c>
      <c r="Q187" s="223" t="s">
        <v>2254</v>
      </c>
      <c r="R187" s="223" t="s">
        <v>2255</v>
      </c>
      <c r="S187" s="53" t="s">
        <v>2256</v>
      </c>
      <c r="T187" s="60">
        <v>50</v>
      </c>
      <c r="U187" s="53" t="s">
        <v>2257</v>
      </c>
      <c r="V187" s="54">
        <f t="shared" si="0"/>
        <v>5.5542787286063572E-2</v>
      </c>
      <c r="W187" s="53"/>
      <c r="X187" s="53"/>
      <c r="Y187" s="53"/>
      <c r="Z187" s="53"/>
    </row>
    <row r="188" spans="1:26" hidden="1">
      <c r="A188" s="47" t="s">
        <v>2258</v>
      </c>
      <c r="B188" s="53" t="s">
        <v>1125</v>
      </c>
      <c r="C188" s="60">
        <v>1560000</v>
      </c>
      <c r="D188" s="53" t="s">
        <v>2259</v>
      </c>
      <c r="E188" s="237">
        <v>44061.818391203706</v>
      </c>
      <c r="F188" s="60">
        <v>2020</v>
      </c>
      <c r="G188" s="53" t="s">
        <v>2114</v>
      </c>
      <c r="H188" s="53" t="s">
        <v>1119</v>
      </c>
      <c r="I188" s="60">
        <v>387333</v>
      </c>
      <c r="J188" s="53" t="s">
        <v>2260</v>
      </c>
      <c r="K188" s="53" t="s">
        <v>1703</v>
      </c>
      <c r="L188" s="60">
        <v>6</v>
      </c>
      <c r="M188" s="53" t="s">
        <v>1122</v>
      </c>
      <c r="N188" s="60">
        <v>2262</v>
      </c>
      <c r="O188" s="60">
        <v>30365</v>
      </c>
      <c r="P188" s="60">
        <v>628</v>
      </c>
      <c r="Q188" s="223" t="s">
        <v>2261</v>
      </c>
      <c r="R188" s="223" t="s">
        <v>2262</v>
      </c>
      <c r="S188" s="53" t="s">
        <v>163</v>
      </c>
      <c r="T188" s="60">
        <v>45</v>
      </c>
      <c r="U188" s="53" t="s">
        <v>2263</v>
      </c>
      <c r="V188" s="54">
        <f t="shared" si="0"/>
        <v>2.1317307692307691E-2</v>
      </c>
      <c r="W188" s="53"/>
      <c r="X188" s="53"/>
      <c r="Y188" s="53"/>
      <c r="Z188" s="53"/>
    </row>
    <row r="189" spans="1:26" hidden="1">
      <c r="A189" s="47" t="s">
        <v>349</v>
      </c>
      <c r="B189" s="53" t="s">
        <v>348</v>
      </c>
      <c r="C189" s="60">
        <v>161000</v>
      </c>
      <c r="D189" s="53" t="s">
        <v>2264</v>
      </c>
      <c r="E189" s="237">
        <v>44062.681284722225</v>
      </c>
      <c r="F189" s="60">
        <v>2020</v>
      </c>
      <c r="G189" s="53" t="s">
        <v>2114</v>
      </c>
      <c r="H189" s="53" t="s">
        <v>1109</v>
      </c>
      <c r="I189" s="60">
        <v>39271</v>
      </c>
      <c r="J189" s="53" t="s">
        <v>2265</v>
      </c>
      <c r="K189" s="53" t="s">
        <v>2266</v>
      </c>
      <c r="L189" s="60">
        <v>4</v>
      </c>
      <c r="M189" s="53" t="s">
        <v>1306</v>
      </c>
      <c r="N189" s="60">
        <v>644</v>
      </c>
      <c r="O189" s="60">
        <v>4754</v>
      </c>
      <c r="P189" s="60">
        <v>196</v>
      </c>
      <c r="Q189" s="223" t="s">
        <v>2267</v>
      </c>
      <c r="R189" s="223" t="s">
        <v>2268</v>
      </c>
      <c r="S189" s="53" t="s">
        <v>348</v>
      </c>
      <c r="T189" s="60">
        <v>50</v>
      </c>
      <c r="U189" s="53" t="s">
        <v>2195</v>
      </c>
      <c r="V189" s="54">
        <f t="shared" si="0"/>
        <v>3.4745341614906833E-2</v>
      </c>
      <c r="W189" s="53"/>
      <c r="X189" s="53"/>
      <c r="Y189" s="53"/>
      <c r="Z189" s="53"/>
    </row>
    <row r="190" spans="1:26" hidden="1">
      <c r="A190" s="47" t="s">
        <v>2269</v>
      </c>
      <c r="B190" s="53" t="s">
        <v>1328</v>
      </c>
      <c r="C190" s="60">
        <v>252000</v>
      </c>
      <c r="D190" s="53" t="s">
        <v>2270</v>
      </c>
      <c r="E190" s="237">
        <v>44063.422858796293</v>
      </c>
      <c r="F190" s="60">
        <v>2020</v>
      </c>
      <c r="G190" s="53" t="s">
        <v>2114</v>
      </c>
      <c r="H190" s="53" t="s">
        <v>1170</v>
      </c>
      <c r="I190" s="60">
        <v>57381</v>
      </c>
      <c r="J190" s="53" t="s">
        <v>2271</v>
      </c>
      <c r="K190" s="53" t="s">
        <v>2272</v>
      </c>
      <c r="L190" s="60">
        <v>1</v>
      </c>
      <c r="M190" s="53" t="s">
        <v>1122</v>
      </c>
      <c r="N190" s="60">
        <v>301</v>
      </c>
      <c r="O190" s="60">
        <v>2391</v>
      </c>
      <c r="P190" s="60">
        <v>110</v>
      </c>
      <c r="Q190" s="223" t="s">
        <v>2273</v>
      </c>
      <c r="R190" s="223" t="s">
        <v>2274</v>
      </c>
      <c r="S190" s="53" t="s">
        <v>100</v>
      </c>
      <c r="T190" s="60">
        <v>45</v>
      </c>
      <c r="U190" s="53" t="s">
        <v>2263</v>
      </c>
      <c r="V190" s="54">
        <f t="shared" si="0"/>
        <v>1.1119047619047619E-2</v>
      </c>
      <c r="W190" s="53"/>
      <c r="X190" s="53"/>
      <c r="Y190" s="53"/>
      <c r="Z190" s="53"/>
    </row>
    <row r="191" spans="1:26" hidden="1">
      <c r="A191" s="47" t="s">
        <v>2275</v>
      </c>
      <c r="B191" s="53" t="s">
        <v>2276</v>
      </c>
      <c r="C191" s="60">
        <v>1000000</v>
      </c>
      <c r="D191" s="53" t="s">
        <v>2277</v>
      </c>
      <c r="E191" s="237">
        <v>44063.720289351855</v>
      </c>
      <c r="F191" s="60">
        <v>2020</v>
      </c>
      <c r="G191" s="53" t="s">
        <v>2114</v>
      </c>
      <c r="H191" s="53" t="s">
        <v>1170</v>
      </c>
      <c r="I191" s="60">
        <v>268639</v>
      </c>
      <c r="J191" s="53" t="s">
        <v>2278</v>
      </c>
      <c r="K191" s="53" t="s">
        <v>1147</v>
      </c>
      <c r="L191" s="60">
        <v>1</v>
      </c>
      <c r="M191" s="53" t="s">
        <v>1306</v>
      </c>
      <c r="N191" s="60">
        <v>589</v>
      </c>
      <c r="O191" s="60">
        <v>10596</v>
      </c>
      <c r="P191" s="60">
        <v>305</v>
      </c>
      <c r="Q191" s="223" t="s">
        <v>2279</v>
      </c>
      <c r="R191" s="223" t="s">
        <v>2280</v>
      </c>
      <c r="S191" s="53"/>
      <c r="T191" s="60">
        <v>50</v>
      </c>
      <c r="U191" s="53"/>
      <c r="V191" s="54">
        <f t="shared" si="0"/>
        <v>1.149E-2</v>
      </c>
      <c r="W191" s="53"/>
      <c r="X191" s="53"/>
      <c r="Y191" s="53"/>
      <c r="Z191" s="53"/>
    </row>
    <row r="192" spans="1:26" hidden="1">
      <c r="A192" s="47" t="s">
        <v>355</v>
      </c>
      <c r="B192" s="53" t="s">
        <v>2281</v>
      </c>
      <c r="C192" s="60">
        <v>397000</v>
      </c>
      <c r="D192" s="53" t="s">
        <v>2282</v>
      </c>
      <c r="E192" s="237">
        <v>44064.729166666664</v>
      </c>
      <c r="F192" s="60">
        <v>2020</v>
      </c>
      <c r="G192" s="53" t="s">
        <v>2114</v>
      </c>
      <c r="H192" s="53" t="s">
        <v>1157</v>
      </c>
      <c r="I192" s="60">
        <v>597780</v>
      </c>
      <c r="J192" s="53" t="s">
        <v>2283</v>
      </c>
      <c r="K192" s="53" t="s">
        <v>2284</v>
      </c>
      <c r="L192" s="60">
        <v>2</v>
      </c>
      <c r="M192" s="53" t="s">
        <v>1103</v>
      </c>
      <c r="N192" s="60">
        <v>843</v>
      </c>
      <c r="O192" s="60">
        <v>28065</v>
      </c>
      <c r="P192" s="60">
        <v>517</v>
      </c>
      <c r="Q192" s="223" t="s">
        <v>2285</v>
      </c>
      <c r="R192" s="223" t="s">
        <v>2286</v>
      </c>
      <c r="S192" s="53" t="s">
        <v>2281</v>
      </c>
      <c r="T192" s="60">
        <v>50</v>
      </c>
      <c r="U192" s="53"/>
      <c r="V192" s="54">
        <f t="shared" si="0"/>
        <v>7.4118387909319905E-2</v>
      </c>
      <c r="W192" s="53"/>
      <c r="X192" s="53"/>
      <c r="Y192" s="53"/>
      <c r="Z192" s="53"/>
    </row>
    <row r="193" spans="1:26" hidden="1">
      <c r="A193" s="47" t="s">
        <v>360</v>
      </c>
      <c r="B193" s="53" t="s">
        <v>2287</v>
      </c>
      <c r="C193" s="60">
        <v>2060000</v>
      </c>
      <c r="D193" s="53" t="s">
        <v>2288</v>
      </c>
      <c r="E193" s="237">
        <v>44065.364942129629</v>
      </c>
      <c r="F193" s="60">
        <v>2020</v>
      </c>
      <c r="G193" s="53" t="s">
        <v>2114</v>
      </c>
      <c r="H193" s="53" t="s">
        <v>1210</v>
      </c>
      <c r="I193" s="60">
        <v>1598239</v>
      </c>
      <c r="J193" s="53" t="s">
        <v>2289</v>
      </c>
      <c r="K193" s="53" t="s">
        <v>2290</v>
      </c>
      <c r="L193" s="60">
        <v>2</v>
      </c>
      <c r="M193" s="53" t="s">
        <v>1306</v>
      </c>
      <c r="N193" s="60">
        <v>8068</v>
      </c>
      <c r="O193" s="60">
        <v>33321</v>
      </c>
      <c r="P193" s="60">
        <v>7837</v>
      </c>
      <c r="Q193" s="223" t="s">
        <v>2291</v>
      </c>
      <c r="R193" s="223" t="s">
        <v>2292</v>
      </c>
      <c r="S193" s="53" t="s">
        <v>438</v>
      </c>
      <c r="T193" s="60">
        <v>50</v>
      </c>
      <c r="U193" s="53" t="s">
        <v>2257</v>
      </c>
      <c r="V193" s="54">
        <f t="shared" si="0"/>
        <v>2.3896116504854369E-2</v>
      </c>
      <c r="W193" s="53"/>
      <c r="X193" s="53"/>
      <c r="Y193" s="53"/>
      <c r="Z193" s="53"/>
    </row>
    <row r="194" spans="1:26" hidden="1">
      <c r="A194" s="47" t="s">
        <v>357</v>
      </c>
      <c r="B194" s="53" t="s">
        <v>356</v>
      </c>
      <c r="C194" s="60">
        <v>192000</v>
      </c>
      <c r="D194" s="53" t="s">
        <v>2293</v>
      </c>
      <c r="E194" s="237">
        <v>44065.807060185187</v>
      </c>
      <c r="F194" s="60">
        <v>2020</v>
      </c>
      <c r="G194" s="53" t="s">
        <v>2114</v>
      </c>
      <c r="H194" s="53" t="s">
        <v>1210</v>
      </c>
      <c r="I194" s="60">
        <v>175094</v>
      </c>
      <c r="J194" s="53" t="s">
        <v>2294</v>
      </c>
      <c r="K194" s="53" t="s">
        <v>2295</v>
      </c>
      <c r="L194" s="60">
        <v>8</v>
      </c>
      <c r="M194" s="53" t="s">
        <v>2127</v>
      </c>
      <c r="N194" s="60">
        <v>982</v>
      </c>
      <c r="O194" s="60">
        <v>17656</v>
      </c>
      <c r="P194" s="60">
        <v>337</v>
      </c>
      <c r="Q194" s="223" t="s">
        <v>2296</v>
      </c>
      <c r="R194" s="223" t="s">
        <v>2297</v>
      </c>
      <c r="S194" s="53" t="s">
        <v>2298</v>
      </c>
      <c r="T194" s="60">
        <v>50</v>
      </c>
      <c r="U194" s="53" t="s">
        <v>2159</v>
      </c>
      <c r="V194" s="54">
        <f t="shared" si="0"/>
        <v>9.8828125000000003E-2</v>
      </c>
      <c r="W194" s="53"/>
      <c r="X194" s="53"/>
      <c r="Y194" s="53"/>
      <c r="Z194" s="53"/>
    </row>
    <row r="195" spans="1:26" hidden="1">
      <c r="A195" s="47" t="s">
        <v>2299</v>
      </c>
      <c r="B195" s="53" t="s">
        <v>2137</v>
      </c>
      <c r="C195" s="60">
        <v>261000</v>
      </c>
      <c r="D195" s="53" t="s">
        <v>2300</v>
      </c>
      <c r="E195" s="237">
        <v>44066.378634259258</v>
      </c>
      <c r="F195" s="60">
        <v>2020</v>
      </c>
      <c r="G195" s="53" t="s">
        <v>2114</v>
      </c>
      <c r="H195" s="53" t="s">
        <v>1133</v>
      </c>
      <c r="I195" s="60">
        <v>236771</v>
      </c>
      <c r="J195" s="53" t="s">
        <v>2301</v>
      </c>
      <c r="K195" s="53" t="s">
        <v>2302</v>
      </c>
      <c r="L195" s="60">
        <v>2</v>
      </c>
      <c r="M195" s="53" t="s">
        <v>1306</v>
      </c>
      <c r="N195" s="60">
        <v>1197</v>
      </c>
      <c r="O195" s="60">
        <v>16364</v>
      </c>
      <c r="P195" s="60">
        <v>425</v>
      </c>
      <c r="Q195" s="223" t="s">
        <v>2303</v>
      </c>
      <c r="R195" s="223" t="s">
        <v>2304</v>
      </c>
      <c r="S195" s="53" t="s">
        <v>314</v>
      </c>
      <c r="T195" s="60">
        <v>45</v>
      </c>
      <c r="U195" s="53" t="s">
        <v>2305</v>
      </c>
      <c r="V195" s="54">
        <f t="shared" si="0"/>
        <v>6.8911877394636015E-2</v>
      </c>
      <c r="W195" s="53"/>
      <c r="X195" s="53"/>
      <c r="Y195" s="53"/>
      <c r="Z195" s="53"/>
    </row>
    <row r="196" spans="1:26" hidden="1">
      <c r="A196" s="47" t="s">
        <v>2306</v>
      </c>
      <c r="B196" s="53" t="s">
        <v>1748</v>
      </c>
      <c r="C196" s="60">
        <v>2450000</v>
      </c>
      <c r="D196" s="53" t="s">
        <v>2307</v>
      </c>
      <c r="E196" s="237">
        <v>44066.463900462964</v>
      </c>
      <c r="F196" s="60">
        <v>2020</v>
      </c>
      <c r="G196" s="53" t="s">
        <v>2114</v>
      </c>
      <c r="H196" s="53" t="s">
        <v>1133</v>
      </c>
      <c r="I196" s="60">
        <v>1161060</v>
      </c>
      <c r="J196" s="53" t="s">
        <v>2308</v>
      </c>
      <c r="K196" s="53" t="s">
        <v>2309</v>
      </c>
      <c r="L196" s="60">
        <v>3</v>
      </c>
      <c r="M196" s="53" t="s">
        <v>1491</v>
      </c>
      <c r="N196" s="60">
        <v>6175</v>
      </c>
      <c r="O196" s="60">
        <v>50593</v>
      </c>
      <c r="P196" s="60">
        <v>2517</v>
      </c>
      <c r="Q196" s="223" t="s">
        <v>2310</v>
      </c>
      <c r="R196" s="223" t="s">
        <v>2311</v>
      </c>
      <c r="S196" s="53" t="s">
        <v>170</v>
      </c>
      <c r="T196" s="60">
        <v>50</v>
      </c>
      <c r="U196" s="53" t="s">
        <v>2195</v>
      </c>
      <c r="V196" s="54">
        <f t="shared" si="0"/>
        <v>2.419795918367347E-2</v>
      </c>
      <c r="W196" s="53"/>
      <c r="X196" s="53"/>
      <c r="Y196" s="53"/>
      <c r="Z196" s="53"/>
    </row>
    <row r="197" spans="1:26" hidden="1">
      <c r="A197" s="47" t="s">
        <v>2312</v>
      </c>
      <c r="B197" s="53" t="s">
        <v>368</v>
      </c>
      <c r="C197" s="60">
        <v>3480000</v>
      </c>
      <c r="D197" s="53" t="s">
        <v>2313</v>
      </c>
      <c r="E197" s="237">
        <v>44068.292291666665</v>
      </c>
      <c r="F197" s="60">
        <v>2020</v>
      </c>
      <c r="G197" s="53" t="s">
        <v>2114</v>
      </c>
      <c r="H197" s="53" t="s">
        <v>1119</v>
      </c>
      <c r="I197" s="60">
        <v>11308890</v>
      </c>
      <c r="J197" s="53" t="s">
        <v>2314</v>
      </c>
      <c r="K197" s="53" t="s">
        <v>2315</v>
      </c>
      <c r="L197" s="60">
        <v>4</v>
      </c>
      <c r="M197" s="53" t="s">
        <v>1306</v>
      </c>
      <c r="N197" s="60">
        <v>25833</v>
      </c>
      <c r="O197" s="60">
        <v>336394</v>
      </c>
      <c r="P197" s="60">
        <v>10746</v>
      </c>
      <c r="Q197" s="223" t="s">
        <v>2316</v>
      </c>
      <c r="R197" s="223" t="s">
        <v>2317</v>
      </c>
      <c r="S197" s="53" t="s">
        <v>2318</v>
      </c>
      <c r="T197" s="60">
        <v>45</v>
      </c>
      <c r="U197" s="53" t="s">
        <v>2026</v>
      </c>
      <c r="V197" s="54">
        <f t="shared" si="0"/>
        <v>0.10717614942528736</v>
      </c>
      <c r="W197" s="53"/>
      <c r="X197" s="53"/>
      <c r="Y197" s="53"/>
      <c r="Z197" s="53"/>
    </row>
    <row r="198" spans="1:26" hidden="1">
      <c r="A198" s="47" t="s">
        <v>2319</v>
      </c>
      <c r="B198" s="53" t="s">
        <v>1125</v>
      </c>
      <c r="C198" s="60">
        <v>1560000</v>
      </c>
      <c r="D198" s="53" t="s">
        <v>2320</v>
      </c>
      <c r="E198" s="237">
        <v>44068.681122685186</v>
      </c>
      <c r="F198" s="60">
        <v>2020</v>
      </c>
      <c r="G198" s="53" t="s">
        <v>2114</v>
      </c>
      <c r="H198" s="53" t="s">
        <v>1119</v>
      </c>
      <c r="I198" s="60">
        <v>236635</v>
      </c>
      <c r="J198" s="53" t="s">
        <v>2321</v>
      </c>
      <c r="K198" s="53" t="s">
        <v>2322</v>
      </c>
      <c r="L198" s="60">
        <v>7</v>
      </c>
      <c r="M198" s="53" t="s">
        <v>1122</v>
      </c>
      <c r="N198" s="60">
        <v>1880</v>
      </c>
      <c r="O198" s="60">
        <v>17681</v>
      </c>
      <c r="P198" s="60">
        <v>485</v>
      </c>
      <c r="Q198" s="223" t="s">
        <v>2323</v>
      </c>
      <c r="R198" s="223" t="s">
        <v>2324</v>
      </c>
      <c r="S198" s="53" t="s">
        <v>163</v>
      </c>
      <c r="T198" s="60">
        <v>45</v>
      </c>
      <c r="U198" s="53" t="s">
        <v>2263</v>
      </c>
      <c r="V198" s="54">
        <f t="shared" si="0"/>
        <v>1.285E-2</v>
      </c>
      <c r="W198" s="53"/>
      <c r="X198" s="53"/>
      <c r="Y198" s="53"/>
      <c r="Z198" s="53"/>
    </row>
    <row r="199" spans="1:26" hidden="1">
      <c r="A199" s="47" t="s">
        <v>2325</v>
      </c>
      <c r="B199" s="53" t="s">
        <v>662</v>
      </c>
      <c r="C199" s="60">
        <v>2540000</v>
      </c>
      <c r="D199" s="53" t="s">
        <v>2326</v>
      </c>
      <c r="E199" s="237">
        <v>44068.74726851852</v>
      </c>
      <c r="F199" s="60">
        <v>2020</v>
      </c>
      <c r="G199" s="53" t="s">
        <v>2114</v>
      </c>
      <c r="H199" s="53" t="s">
        <v>1119</v>
      </c>
      <c r="I199" s="60">
        <v>1151531</v>
      </c>
      <c r="J199" s="53" t="s">
        <v>2162</v>
      </c>
      <c r="K199" s="53" t="s">
        <v>2327</v>
      </c>
      <c r="L199" s="60">
        <v>3</v>
      </c>
      <c r="M199" s="53" t="s">
        <v>1491</v>
      </c>
      <c r="N199" s="60">
        <v>2983</v>
      </c>
      <c r="O199" s="60">
        <v>117640</v>
      </c>
      <c r="P199" s="60">
        <v>3208</v>
      </c>
      <c r="Q199" s="223" t="s">
        <v>2328</v>
      </c>
      <c r="R199" s="223" t="s">
        <v>2329</v>
      </c>
      <c r="S199" s="53"/>
      <c r="T199" s="53"/>
      <c r="U199" s="53"/>
      <c r="V199" s="54">
        <f t="shared" si="0"/>
        <v>4.8752362204724412E-2</v>
      </c>
      <c r="W199" s="53"/>
      <c r="X199" s="53"/>
      <c r="Y199" s="53"/>
      <c r="Z199" s="53"/>
    </row>
    <row r="200" spans="1:26" hidden="1">
      <c r="A200" s="47" t="s">
        <v>2330</v>
      </c>
      <c r="B200" s="53" t="s">
        <v>370</v>
      </c>
      <c r="C200" s="60">
        <v>25700</v>
      </c>
      <c r="D200" s="53" t="s">
        <v>2331</v>
      </c>
      <c r="E200" s="237">
        <v>44069.208391203705</v>
      </c>
      <c r="F200" s="60">
        <v>2020</v>
      </c>
      <c r="G200" s="53" t="s">
        <v>2114</v>
      </c>
      <c r="H200" s="53" t="s">
        <v>1109</v>
      </c>
      <c r="I200" s="60">
        <v>7101</v>
      </c>
      <c r="J200" s="53" t="s">
        <v>2332</v>
      </c>
      <c r="K200" s="53" t="s">
        <v>1135</v>
      </c>
      <c r="L200" s="60">
        <v>1</v>
      </c>
      <c r="M200" s="53" t="s">
        <v>1364</v>
      </c>
      <c r="N200" s="60">
        <v>45</v>
      </c>
      <c r="O200" s="60">
        <v>476</v>
      </c>
      <c r="P200" s="60">
        <v>2</v>
      </c>
      <c r="Q200" s="223" t="s">
        <v>1466</v>
      </c>
      <c r="R200" s="223" t="s">
        <v>2333</v>
      </c>
      <c r="S200" s="53" t="s">
        <v>2334</v>
      </c>
      <c r="T200" s="60">
        <v>45</v>
      </c>
      <c r="U200" s="53" t="s">
        <v>2026</v>
      </c>
      <c r="V200" s="54">
        <f t="shared" si="0"/>
        <v>2.0350194552529184E-2</v>
      </c>
      <c r="W200" s="53"/>
      <c r="X200" s="53"/>
      <c r="Y200" s="53"/>
      <c r="Z200" s="53"/>
    </row>
    <row r="201" spans="1:26" hidden="1">
      <c r="A201" s="47" t="s">
        <v>374</v>
      </c>
      <c r="B201" s="53" t="s">
        <v>2189</v>
      </c>
      <c r="C201" s="60">
        <v>5680000</v>
      </c>
      <c r="D201" s="53" t="s">
        <v>2335</v>
      </c>
      <c r="E201" s="237">
        <v>44069.542071759257</v>
      </c>
      <c r="F201" s="60">
        <v>2020</v>
      </c>
      <c r="G201" s="53" t="s">
        <v>2114</v>
      </c>
      <c r="H201" s="53" t="s">
        <v>1109</v>
      </c>
      <c r="I201" s="60">
        <v>304375</v>
      </c>
      <c r="J201" s="53" t="s">
        <v>2336</v>
      </c>
      <c r="K201" s="53" t="s">
        <v>2337</v>
      </c>
      <c r="L201" s="60">
        <v>4</v>
      </c>
      <c r="M201" s="53" t="s">
        <v>1503</v>
      </c>
      <c r="N201" s="60">
        <v>1845</v>
      </c>
      <c r="O201" s="60">
        <v>37184</v>
      </c>
      <c r="P201" s="60">
        <v>402</v>
      </c>
      <c r="Q201" s="223" t="s">
        <v>2338</v>
      </c>
      <c r="R201" s="223" t="s">
        <v>2339</v>
      </c>
      <c r="S201" s="53" t="s">
        <v>2194</v>
      </c>
      <c r="T201" s="60">
        <v>45</v>
      </c>
      <c r="U201" s="53" t="s">
        <v>2305</v>
      </c>
      <c r="V201" s="54">
        <f t="shared" si="0"/>
        <v>6.9420774647887323E-3</v>
      </c>
      <c r="W201" s="53"/>
      <c r="X201" s="53"/>
      <c r="Y201" s="53"/>
      <c r="Z201" s="53"/>
    </row>
    <row r="202" spans="1:26" hidden="1">
      <c r="A202" s="47" t="s">
        <v>2340</v>
      </c>
      <c r="B202" s="53" t="s">
        <v>2341</v>
      </c>
      <c r="C202" s="60">
        <v>1240000</v>
      </c>
      <c r="D202" s="53" t="s">
        <v>2342</v>
      </c>
      <c r="E202" s="237">
        <v>44069.663090277776</v>
      </c>
      <c r="F202" s="60">
        <v>2020</v>
      </c>
      <c r="G202" s="53" t="s">
        <v>2114</v>
      </c>
      <c r="H202" s="53" t="s">
        <v>1109</v>
      </c>
      <c r="I202" s="60">
        <v>567013</v>
      </c>
      <c r="J202" s="53" t="s">
        <v>2343</v>
      </c>
      <c r="K202" s="53" t="s">
        <v>2344</v>
      </c>
      <c r="L202" s="60">
        <v>4</v>
      </c>
      <c r="M202" s="53" t="s">
        <v>1122</v>
      </c>
      <c r="N202" s="60">
        <v>3391</v>
      </c>
      <c r="O202" s="60">
        <v>48062</v>
      </c>
      <c r="P202" s="60">
        <v>596</v>
      </c>
      <c r="Q202" s="223" t="s">
        <v>2345</v>
      </c>
      <c r="R202" s="223" t="s">
        <v>2346</v>
      </c>
      <c r="S202" s="53" t="s">
        <v>375</v>
      </c>
      <c r="T202" s="60">
        <v>50</v>
      </c>
      <c r="U202" s="53" t="s">
        <v>2257</v>
      </c>
      <c r="V202" s="54">
        <f t="shared" si="0"/>
        <v>4.1974999999999998E-2</v>
      </c>
      <c r="W202" s="53"/>
      <c r="X202" s="53"/>
      <c r="Y202" s="53"/>
      <c r="Z202" s="53"/>
    </row>
    <row r="203" spans="1:26" hidden="1">
      <c r="A203" s="47" t="s">
        <v>2347</v>
      </c>
      <c r="B203" s="53" t="s">
        <v>2175</v>
      </c>
      <c r="C203" s="60">
        <v>1730000</v>
      </c>
      <c r="D203" s="53" t="s">
        <v>2348</v>
      </c>
      <c r="E203" s="237">
        <v>44070.345439814817</v>
      </c>
      <c r="F203" s="60">
        <v>2020</v>
      </c>
      <c r="G203" s="53" t="s">
        <v>2114</v>
      </c>
      <c r="H203" s="53" t="s">
        <v>1170</v>
      </c>
      <c r="I203" s="60">
        <v>2149188</v>
      </c>
      <c r="J203" s="53" t="s">
        <v>2349</v>
      </c>
      <c r="K203" s="53" t="s">
        <v>2350</v>
      </c>
      <c r="L203" s="60">
        <v>4</v>
      </c>
      <c r="M203" s="53" t="s">
        <v>1306</v>
      </c>
      <c r="N203" s="60">
        <v>21729</v>
      </c>
      <c r="O203" s="60">
        <v>119949</v>
      </c>
      <c r="P203" s="60">
        <v>2757</v>
      </c>
      <c r="Q203" s="223" t="s">
        <v>2351</v>
      </c>
      <c r="R203" s="223" t="s">
        <v>2352</v>
      </c>
      <c r="S203" s="53" t="s">
        <v>327</v>
      </c>
      <c r="T203" s="60">
        <v>50</v>
      </c>
      <c r="U203" s="53" t="s">
        <v>2353</v>
      </c>
      <c r="V203" s="54">
        <f t="shared" si="0"/>
        <v>8.3488439306358381E-2</v>
      </c>
      <c r="W203" s="53"/>
      <c r="X203" s="53"/>
      <c r="Y203" s="53"/>
      <c r="Z203" s="53"/>
    </row>
    <row r="204" spans="1:26" hidden="1">
      <c r="A204" s="47" t="s">
        <v>2354</v>
      </c>
      <c r="B204" s="53" t="s">
        <v>331</v>
      </c>
      <c r="C204" s="60">
        <v>2240000</v>
      </c>
      <c r="D204" s="53" t="s">
        <v>2355</v>
      </c>
      <c r="E204" s="237">
        <v>44070.455833333333</v>
      </c>
      <c r="F204" s="60">
        <v>2020</v>
      </c>
      <c r="G204" s="53" t="s">
        <v>2114</v>
      </c>
      <c r="H204" s="53" t="s">
        <v>1170</v>
      </c>
      <c r="I204" s="60">
        <v>277401</v>
      </c>
      <c r="J204" s="53" t="s">
        <v>2356</v>
      </c>
      <c r="K204" s="53" t="s">
        <v>2357</v>
      </c>
      <c r="L204" s="60">
        <v>7</v>
      </c>
      <c r="M204" s="53" t="s">
        <v>1122</v>
      </c>
      <c r="N204" s="60">
        <v>1370</v>
      </c>
      <c r="O204" s="60">
        <v>18662</v>
      </c>
      <c r="P204" s="60">
        <v>464</v>
      </c>
      <c r="Q204" s="223" t="s">
        <v>2206</v>
      </c>
      <c r="R204" s="223" t="s">
        <v>2358</v>
      </c>
      <c r="S204" s="53" t="s">
        <v>2359</v>
      </c>
      <c r="T204" s="60">
        <v>50</v>
      </c>
      <c r="U204" s="53"/>
      <c r="V204" s="54">
        <f t="shared" si="0"/>
        <v>9.1500000000000001E-3</v>
      </c>
      <c r="W204" s="53"/>
      <c r="X204" s="53"/>
      <c r="Y204" s="53"/>
      <c r="Z204" s="53"/>
    </row>
    <row r="205" spans="1:26" hidden="1">
      <c r="A205" s="47" t="s">
        <v>378</v>
      </c>
      <c r="B205" s="53" t="s">
        <v>2360</v>
      </c>
      <c r="C205" s="60">
        <v>1370000</v>
      </c>
      <c r="D205" s="53" t="s">
        <v>2361</v>
      </c>
      <c r="E205" s="237">
        <v>44070.632037037038</v>
      </c>
      <c r="F205" s="60">
        <v>2020</v>
      </c>
      <c r="G205" s="53" t="s">
        <v>2114</v>
      </c>
      <c r="H205" s="53" t="s">
        <v>1170</v>
      </c>
      <c r="I205" s="60">
        <v>241728</v>
      </c>
      <c r="J205" s="53" t="s">
        <v>2362</v>
      </c>
      <c r="K205" s="53" t="s">
        <v>2363</v>
      </c>
      <c r="L205" s="60">
        <v>3</v>
      </c>
      <c r="M205" s="53" t="s">
        <v>1608</v>
      </c>
      <c r="N205" s="60">
        <v>597</v>
      </c>
      <c r="O205" s="60">
        <v>13678</v>
      </c>
      <c r="P205" s="60">
        <v>238</v>
      </c>
      <c r="Q205" s="223" t="s">
        <v>2364</v>
      </c>
      <c r="R205" s="223" t="s">
        <v>2365</v>
      </c>
      <c r="S205" s="53" t="s">
        <v>2366</v>
      </c>
      <c r="T205" s="60">
        <v>45</v>
      </c>
      <c r="U205" s="53"/>
      <c r="V205" s="54">
        <f t="shared" si="0"/>
        <v>1.0593430656934306E-2</v>
      </c>
      <c r="W205" s="53"/>
      <c r="X205" s="53"/>
      <c r="Y205" s="53"/>
      <c r="Z205" s="53"/>
    </row>
    <row r="206" spans="1:26" hidden="1">
      <c r="A206" s="47" t="s">
        <v>387</v>
      </c>
      <c r="B206" s="53" t="s">
        <v>889</v>
      </c>
      <c r="C206" s="60">
        <v>143000</v>
      </c>
      <c r="D206" s="53" t="s">
        <v>2367</v>
      </c>
      <c r="E206" s="237">
        <v>44070.677476851852</v>
      </c>
      <c r="F206" s="60">
        <v>2020</v>
      </c>
      <c r="G206" s="53" t="s">
        <v>2114</v>
      </c>
      <c r="H206" s="53" t="s">
        <v>1170</v>
      </c>
      <c r="I206" s="60">
        <v>579960</v>
      </c>
      <c r="J206" s="53" t="s">
        <v>2368</v>
      </c>
      <c r="K206" s="53" t="s">
        <v>2369</v>
      </c>
      <c r="L206" s="60">
        <v>5</v>
      </c>
      <c r="M206" s="53" t="s">
        <v>1122</v>
      </c>
      <c r="N206" s="60">
        <v>1506</v>
      </c>
      <c r="O206" s="60">
        <v>32838</v>
      </c>
      <c r="P206" s="60">
        <v>801</v>
      </c>
      <c r="Q206" s="223" t="s">
        <v>2370</v>
      </c>
      <c r="R206" s="223" t="s">
        <v>2371</v>
      </c>
      <c r="S206" s="53" t="s">
        <v>889</v>
      </c>
      <c r="T206" s="60">
        <v>50</v>
      </c>
      <c r="U206" s="53" t="s">
        <v>2263</v>
      </c>
      <c r="V206" s="54">
        <f t="shared" si="0"/>
        <v>0.24576923076923077</v>
      </c>
      <c r="W206" s="53"/>
      <c r="X206" s="53"/>
      <c r="Y206" s="53"/>
      <c r="Z206" s="53"/>
    </row>
    <row r="207" spans="1:26" hidden="1">
      <c r="A207" s="47" t="s">
        <v>2372</v>
      </c>
      <c r="B207" s="53" t="s">
        <v>807</v>
      </c>
      <c r="C207" s="60">
        <v>1110000</v>
      </c>
      <c r="D207" s="53" t="s">
        <v>2373</v>
      </c>
      <c r="E207" s="237">
        <v>44071.377638888887</v>
      </c>
      <c r="F207" s="60">
        <v>2020</v>
      </c>
      <c r="G207" s="53" t="s">
        <v>2114</v>
      </c>
      <c r="H207" s="53" t="s">
        <v>1157</v>
      </c>
      <c r="I207" s="60">
        <v>2441252</v>
      </c>
      <c r="J207" s="53" t="s">
        <v>2374</v>
      </c>
      <c r="K207" s="53" t="s">
        <v>2375</v>
      </c>
      <c r="L207" s="60">
        <v>2</v>
      </c>
      <c r="M207" s="53" t="s">
        <v>1936</v>
      </c>
      <c r="N207" s="60">
        <v>25403</v>
      </c>
      <c r="O207" s="60">
        <v>209641</v>
      </c>
      <c r="P207" s="60">
        <v>3413</v>
      </c>
      <c r="Q207" s="223" t="s">
        <v>2376</v>
      </c>
      <c r="R207" s="223" t="s">
        <v>2377</v>
      </c>
      <c r="S207" s="53" t="s">
        <v>314</v>
      </c>
      <c r="T207" s="60">
        <v>45</v>
      </c>
      <c r="U207" s="53" t="s">
        <v>2378</v>
      </c>
      <c r="V207" s="54">
        <f t="shared" si="0"/>
        <v>0.21482612612612612</v>
      </c>
      <c r="W207" s="53"/>
      <c r="X207" s="53"/>
      <c r="Y207" s="53"/>
      <c r="Z207" s="53"/>
    </row>
    <row r="208" spans="1:26" hidden="1">
      <c r="A208" s="47" t="s">
        <v>2379</v>
      </c>
      <c r="B208" s="53" t="s">
        <v>89</v>
      </c>
      <c r="C208" s="60">
        <v>1000000</v>
      </c>
      <c r="D208" s="53" t="s">
        <v>2380</v>
      </c>
      <c r="E208" s="237">
        <v>44071.436967592592</v>
      </c>
      <c r="F208" s="60">
        <v>2020</v>
      </c>
      <c r="G208" s="53" t="s">
        <v>2114</v>
      </c>
      <c r="H208" s="53" t="s">
        <v>1157</v>
      </c>
      <c r="I208" s="60">
        <v>155414</v>
      </c>
      <c r="J208" s="53" t="s">
        <v>2049</v>
      </c>
      <c r="K208" s="53" t="s">
        <v>1141</v>
      </c>
      <c r="L208" s="60">
        <v>2</v>
      </c>
      <c r="M208" s="53" t="s">
        <v>1122</v>
      </c>
      <c r="N208" s="60">
        <v>209</v>
      </c>
      <c r="O208" s="60">
        <v>8867</v>
      </c>
      <c r="P208" s="60">
        <v>140</v>
      </c>
      <c r="Q208" s="223" t="s">
        <v>2381</v>
      </c>
      <c r="R208" s="223" t="s">
        <v>2382</v>
      </c>
      <c r="S208" s="53"/>
      <c r="T208" s="60">
        <v>50</v>
      </c>
      <c r="U208" s="53" t="s">
        <v>2305</v>
      </c>
      <c r="V208" s="54">
        <f t="shared" si="0"/>
        <v>9.2160000000000002E-3</v>
      </c>
      <c r="W208" s="53"/>
      <c r="X208" s="53"/>
      <c r="Y208" s="53"/>
      <c r="Z208" s="53"/>
    </row>
    <row r="209" spans="1:26" hidden="1">
      <c r="A209" s="47" t="s">
        <v>2383</v>
      </c>
      <c r="B209" s="53" t="s">
        <v>390</v>
      </c>
      <c r="C209" s="60">
        <v>64400</v>
      </c>
      <c r="D209" s="53" t="s">
        <v>2384</v>
      </c>
      <c r="E209" s="237">
        <v>44072.353333333333</v>
      </c>
      <c r="F209" s="60">
        <v>2020</v>
      </c>
      <c r="G209" s="53" t="s">
        <v>2114</v>
      </c>
      <c r="H209" s="53" t="s">
        <v>1210</v>
      </c>
      <c r="I209" s="60">
        <v>40199</v>
      </c>
      <c r="J209" s="53" t="s">
        <v>2385</v>
      </c>
      <c r="K209" s="53" t="s">
        <v>2386</v>
      </c>
      <c r="L209" s="60">
        <v>2</v>
      </c>
      <c r="M209" s="53" t="s">
        <v>1503</v>
      </c>
      <c r="N209" s="60">
        <v>488</v>
      </c>
      <c r="O209" s="60">
        <v>3603</v>
      </c>
      <c r="P209" s="60">
        <v>69</v>
      </c>
      <c r="Q209" s="223" t="s">
        <v>2387</v>
      </c>
      <c r="R209" s="223" t="s">
        <v>2388</v>
      </c>
      <c r="S209" s="53" t="s">
        <v>2389</v>
      </c>
      <c r="T209" s="60">
        <v>45</v>
      </c>
      <c r="U209" s="53"/>
      <c r="V209" s="54">
        <f t="shared" si="0"/>
        <v>6.4596273291925466E-2</v>
      </c>
      <c r="W209" s="53"/>
      <c r="X209" s="53"/>
      <c r="Y209" s="53"/>
      <c r="Z209" s="53"/>
    </row>
    <row r="210" spans="1:26" hidden="1">
      <c r="A210" s="47" t="s">
        <v>395</v>
      </c>
      <c r="B210" s="53" t="s">
        <v>549</v>
      </c>
      <c r="C210" s="60">
        <v>653000</v>
      </c>
      <c r="D210" s="53" t="s">
        <v>2390</v>
      </c>
      <c r="E210" s="237">
        <v>44072.383402777778</v>
      </c>
      <c r="F210" s="60">
        <v>2020</v>
      </c>
      <c r="G210" s="53" t="s">
        <v>2114</v>
      </c>
      <c r="H210" s="53" t="s">
        <v>1210</v>
      </c>
      <c r="I210" s="60">
        <v>461617</v>
      </c>
      <c r="J210" s="53" t="s">
        <v>2362</v>
      </c>
      <c r="K210" s="53" t="s">
        <v>2391</v>
      </c>
      <c r="L210" s="60">
        <v>1</v>
      </c>
      <c r="M210" s="53" t="s">
        <v>1608</v>
      </c>
      <c r="N210" s="60">
        <v>990</v>
      </c>
      <c r="O210" s="60">
        <v>27301</v>
      </c>
      <c r="P210" s="60">
        <v>394</v>
      </c>
      <c r="Q210" s="223" t="s">
        <v>2392</v>
      </c>
      <c r="R210" s="223" t="s">
        <v>2393</v>
      </c>
      <c r="S210" s="53" t="s">
        <v>549</v>
      </c>
      <c r="T210" s="60">
        <v>45</v>
      </c>
      <c r="U210" s="53" t="s">
        <v>2305</v>
      </c>
      <c r="V210" s="54">
        <f t="shared" si="0"/>
        <v>4.3928024502297089E-2</v>
      </c>
      <c r="W210" s="53"/>
      <c r="X210" s="53"/>
      <c r="Y210" s="53"/>
      <c r="Z210" s="53"/>
    </row>
    <row r="211" spans="1:26" hidden="1">
      <c r="A211" s="47" t="s">
        <v>2394</v>
      </c>
      <c r="B211" s="53" t="s">
        <v>134</v>
      </c>
      <c r="C211" s="60">
        <v>771000</v>
      </c>
      <c r="D211" s="53" t="s">
        <v>2395</v>
      </c>
      <c r="E211" s="237">
        <v>44072.472662037035</v>
      </c>
      <c r="F211" s="60">
        <v>2020</v>
      </c>
      <c r="G211" s="53" t="s">
        <v>2114</v>
      </c>
      <c r="H211" s="53" t="s">
        <v>1210</v>
      </c>
      <c r="I211" s="60">
        <v>81548</v>
      </c>
      <c r="J211" s="53" t="s">
        <v>2396</v>
      </c>
      <c r="K211" s="53" t="s">
        <v>2397</v>
      </c>
      <c r="L211" s="60">
        <v>4</v>
      </c>
      <c r="M211" s="53" t="s">
        <v>1112</v>
      </c>
      <c r="N211" s="60">
        <v>406</v>
      </c>
      <c r="O211" s="60">
        <v>5445</v>
      </c>
      <c r="P211" s="60">
        <v>232</v>
      </c>
      <c r="Q211" s="223" t="s">
        <v>2398</v>
      </c>
      <c r="R211" s="223" t="s">
        <v>2399</v>
      </c>
      <c r="S211" s="53" t="s">
        <v>2400</v>
      </c>
      <c r="T211" s="60">
        <v>50</v>
      </c>
      <c r="U211" s="53" t="s">
        <v>2263</v>
      </c>
      <c r="V211" s="54">
        <f t="shared" si="0"/>
        <v>7.8897535667963679E-3</v>
      </c>
      <c r="W211" s="53"/>
      <c r="X211" s="53"/>
      <c r="Y211" s="53"/>
      <c r="Z211" s="53"/>
    </row>
    <row r="212" spans="1:26" hidden="1">
      <c r="A212" s="47" t="s">
        <v>397</v>
      </c>
      <c r="B212" s="53" t="s">
        <v>2401</v>
      </c>
      <c r="C212" s="60">
        <v>714000</v>
      </c>
      <c r="D212" s="53" t="s">
        <v>2402</v>
      </c>
      <c r="E212" s="237">
        <v>44072.637824074074</v>
      </c>
      <c r="F212" s="60">
        <v>2020</v>
      </c>
      <c r="G212" s="53" t="s">
        <v>2114</v>
      </c>
      <c r="H212" s="53" t="s">
        <v>1210</v>
      </c>
      <c r="I212" s="60">
        <v>243691</v>
      </c>
      <c r="J212" s="53" t="s">
        <v>2403</v>
      </c>
      <c r="K212" s="53" t="s">
        <v>2363</v>
      </c>
      <c r="L212" s="60">
        <v>3</v>
      </c>
      <c r="M212" s="53" t="s">
        <v>1306</v>
      </c>
      <c r="N212" s="60">
        <v>1298</v>
      </c>
      <c r="O212" s="60">
        <v>13814</v>
      </c>
      <c r="P212" s="60">
        <v>430</v>
      </c>
      <c r="Q212" s="223" t="s">
        <v>2404</v>
      </c>
      <c r="R212" s="223" t="s">
        <v>2405</v>
      </c>
      <c r="S212" s="53" t="s">
        <v>734</v>
      </c>
      <c r="T212" s="60">
        <v>45</v>
      </c>
      <c r="U212" s="53" t="s">
        <v>2263</v>
      </c>
      <c r="V212" s="54">
        <f t="shared" si="0"/>
        <v>2.1767507002801119E-2</v>
      </c>
      <c r="W212" s="53"/>
      <c r="X212" s="53"/>
      <c r="Y212" s="53"/>
      <c r="Z212" s="53"/>
    </row>
    <row r="213" spans="1:26" hidden="1">
      <c r="A213" s="47" t="s">
        <v>2406</v>
      </c>
      <c r="B213" s="53" t="s">
        <v>2137</v>
      </c>
      <c r="C213" s="60">
        <v>261000</v>
      </c>
      <c r="D213" s="53" t="s">
        <v>2407</v>
      </c>
      <c r="E213" s="237">
        <v>44075.946238425924</v>
      </c>
      <c r="F213" s="60">
        <v>2020</v>
      </c>
      <c r="G213" s="53" t="s">
        <v>2408</v>
      </c>
      <c r="H213" s="53" t="s">
        <v>1119</v>
      </c>
      <c r="I213" s="60">
        <v>266398</v>
      </c>
      <c r="J213" s="53" t="s">
        <v>2409</v>
      </c>
      <c r="K213" s="53" t="s">
        <v>2410</v>
      </c>
      <c r="L213" s="60">
        <v>4</v>
      </c>
      <c r="M213" s="53" t="s">
        <v>1306</v>
      </c>
      <c r="N213" s="60">
        <v>1921</v>
      </c>
      <c r="O213" s="60">
        <v>18123</v>
      </c>
      <c r="P213" s="60">
        <v>476</v>
      </c>
      <c r="Q213" s="223" t="s">
        <v>2411</v>
      </c>
      <c r="R213" s="223" t="s">
        <v>2412</v>
      </c>
      <c r="S213" s="53"/>
      <c r="T213" s="60">
        <v>50</v>
      </c>
      <c r="U213" s="53" t="s">
        <v>2305</v>
      </c>
      <c r="V213" s="54">
        <f t="shared" si="0"/>
        <v>7.862068965517241E-2</v>
      </c>
      <c r="W213" s="53"/>
      <c r="X213" s="53"/>
      <c r="Y213" s="53"/>
      <c r="Z213" s="53"/>
    </row>
    <row r="214" spans="1:26" hidden="1">
      <c r="A214" s="47" t="s">
        <v>410</v>
      </c>
      <c r="B214" s="53" t="s">
        <v>2413</v>
      </c>
      <c r="C214" s="60">
        <v>87800</v>
      </c>
      <c r="D214" s="53" t="s">
        <v>2414</v>
      </c>
      <c r="E214" s="237">
        <v>44076.502060185187</v>
      </c>
      <c r="F214" s="60">
        <v>2020</v>
      </c>
      <c r="G214" s="53" t="s">
        <v>2408</v>
      </c>
      <c r="H214" s="53" t="s">
        <v>1109</v>
      </c>
      <c r="I214" s="60">
        <v>36584</v>
      </c>
      <c r="J214" s="53" t="s">
        <v>2415</v>
      </c>
      <c r="K214" s="53" t="s">
        <v>2416</v>
      </c>
      <c r="L214" s="60">
        <v>2</v>
      </c>
      <c r="M214" s="53" t="s">
        <v>1122</v>
      </c>
      <c r="N214" s="60">
        <v>1459</v>
      </c>
      <c r="O214" s="60">
        <v>7058</v>
      </c>
      <c r="P214" s="60">
        <v>120</v>
      </c>
      <c r="Q214" s="223" t="s">
        <v>2417</v>
      </c>
      <c r="R214" s="223" t="s">
        <v>2418</v>
      </c>
      <c r="S214" s="53" t="s">
        <v>2419</v>
      </c>
      <c r="T214" s="60">
        <v>45</v>
      </c>
      <c r="U214" s="53" t="s">
        <v>2420</v>
      </c>
      <c r="V214" s="54">
        <f t="shared" si="0"/>
        <v>9.8371298405466975E-2</v>
      </c>
      <c r="W214" s="53"/>
      <c r="X214" s="53"/>
      <c r="Y214" s="53"/>
      <c r="Z214" s="53"/>
    </row>
    <row r="215" spans="1:26" hidden="1">
      <c r="A215" s="47" t="s">
        <v>2421</v>
      </c>
      <c r="B215" s="53" t="s">
        <v>2422</v>
      </c>
      <c r="C215" s="60">
        <v>511000</v>
      </c>
      <c r="D215" s="53" t="s">
        <v>2423</v>
      </c>
      <c r="E215" s="237">
        <v>44076.683530092596</v>
      </c>
      <c r="F215" s="60">
        <v>2020</v>
      </c>
      <c r="G215" s="53" t="s">
        <v>2408</v>
      </c>
      <c r="H215" s="53" t="s">
        <v>1109</v>
      </c>
      <c r="I215" s="60">
        <v>50368</v>
      </c>
      <c r="J215" s="53" t="s">
        <v>2016</v>
      </c>
      <c r="K215" s="53" t="s">
        <v>2424</v>
      </c>
      <c r="L215" s="60">
        <v>5</v>
      </c>
      <c r="M215" s="53" t="s">
        <v>1122</v>
      </c>
      <c r="N215" s="60">
        <v>320</v>
      </c>
      <c r="O215" s="60">
        <v>4399</v>
      </c>
      <c r="P215" s="60">
        <v>76</v>
      </c>
      <c r="Q215" s="223" t="s">
        <v>2425</v>
      </c>
      <c r="R215" s="223" t="s">
        <v>2426</v>
      </c>
      <c r="S215" s="53"/>
      <c r="T215" s="60">
        <v>50</v>
      </c>
      <c r="U215" s="53" t="s">
        <v>2305</v>
      </c>
      <c r="V215" s="54">
        <f t="shared" si="0"/>
        <v>9.3835616438356171E-3</v>
      </c>
      <c r="W215" s="53"/>
      <c r="X215" s="53"/>
      <c r="Y215" s="53"/>
      <c r="Z215" s="53"/>
    </row>
    <row r="216" spans="1:26" hidden="1">
      <c r="A216" s="47" t="s">
        <v>2427</v>
      </c>
      <c r="B216" s="53" t="s">
        <v>2088</v>
      </c>
      <c r="C216" s="60">
        <v>81200</v>
      </c>
      <c r="D216" s="53" t="s">
        <v>2428</v>
      </c>
      <c r="E216" s="237">
        <v>44078.534907407404</v>
      </c>
      <c r="F216" s="60">
        <v>2020</v>
      </c>
      <c r="G216" s="53" t="s">
        <v>2408</v>
      </c>
      <c r="H216" s="53" t="s">
        <v>1157</v>
      </c>
      <c r="I216" s="60">
        <v>11709</v>
      </c>
      <c r="J216" s="53" t="s">
        <v>2429</v>
      </c>
      <c r="K216" s="53" t="s">
        <v>2430</v>
      </c>
      <c r="L216" s="60">
        <v>6</v>
      </c>
      <c r="M216" s="53" t="s">
        <v>1306</v>
      </c>
      <c r="N216" s="60">
        <v>107</v>
      </c>
      <c r="O216" s="60">
        <v>1248</v>
      </c>
      <c r="P216" s="60">
        <v>30</v>
      </c>
      <c r="Q216" s="223" t="s">
        <v>2431</v>
      </c>
      <c r="R216" s="223" t="s">
        <v>2432</v>
      </c>
      <c r="S216" s="53"/>
      <c r="T216" s="53"/>
      <c r="U216" s="53"/>
      <c r="V216" s="54">
        <f t="shared" si="0"/>
        <v>1.705665024630542E-2</v>
      </c>
      <c r="W216" s="53"/>
      <c r="X216" s="53"/>
      <c r="Y216" s="53"/>
      <c r="Z216" s="53"/>
    </row>
    <row r="217" spans="1:26" hidden="1">
      <c r="A217" s="47" t="s">
        <v>2433</v>
      </c>
      <c r="B217" s="53" t="s">
        <v>242</v>
      </c>
      <c r="C217" s="60">
        <v>384000</v>
      </c>
      <c r="D217" s="53" t="s">
        <v>2434</v>
      </c>
      <c r="E217" s="237">
        <v>44078.625104166669</v>
      </c>
      <c r="F217" s="60">
        <v>2020</v>
      </c>
      <c r="G217" s="53" t="s">
        <v>2408</v>
      </c>
      <c r="H217" s="53" t="s">
        <v>1157</v>
      </c>
      <c r="I217" s="60">
        <v>216278</v>
      </c>
      <c r="J217" s="53" t="s">
        <v>2435</v>
      </c>
      <c r="K217" s="53" t="s">
        <v>2017</v>
      </c>
      <c r="L217" s="60">
        <v>1</v>
      </c>
      <c r="M217" s="53" t="s">
        <v>1491</v>
      </c>
      <c r="N217" s="60">
        <v>1373</v>
      </c>
      <c r="O217" s="60">
        <v>22703</v>
      </c>
      <c r="P217" s="60">
        <v>389</v>
      </c>
      <c r="Q217" s="223" t="s">
        <v>2436</v>
      </c>
      <c r="R217" s="223" t="s">
        <v>2437</v>
      </c>
      <c r="S217" s="53" t="s">
        <v>2438</v>
      </c>
      <c r="T217" s="60">
        <v>45</v>
      </c>
      <c r="U217" s="53" t="s">
        <v>2263</v>
      </c>
      <c r="V217" s="54">
        <f t="shared" si="0"/>
        <v>6.3710937499999995E-2</v>
      </c>
      <c r="W217" s="53"/>
      <c r="X217" s="53"/>
      <c r="Y217" s="53"/>
      <c r="Z217" s="53"/>
    </row>
    <row r="218" spans="1:26" hidden="1">
      <c r="A218" s="47" t="s">
        <v>2439</v>
      </c>
      <c r="B218" s="53" t="s">
        <v>118</v>
      </c>
      <c r="C218" s="60">
        <v>783000</v>
      </c>
      <c r="D218" s="53" t="s">
        <v>2440</v>
      </c>
      <c r="E218" s="237">
        <v>44080.44636574074</v>
      </c>
      <c r="F218" s="60">
        <v>2020</v>
      </c>
      <c r="G218" s="53" t="s">
        <v>2408</v>
      </c>
      <c r="H218" s="53" t="s">
        <v>1133</v>
      </c>
      <c r="I218" s="60">
        <v>307860</v>
      </c>
      <c r="J218" s="53" t="s">
        <v>2441</v>
      </c>
      <c r="K218" s="53" t="s">
        <v>2442</v>
      </c>
      <c r="L218" s="60">
        <v>3</v>
      </c>
      <c r="M218" s="53" t="s">
        <v>1491</v>
      </c>
      <c r="N218" s="60">
        <v>1397</v>
      </c>
      <c r="O218" s="60">
        <v>22937</v>
      </c>
      <c r="P218" s="60">
        <v>409</v>
      </c>
      <c r="Q218" s="223" t="s">
        <v>2443</v>
      </c>
      <c r="R218" s="223" t="s">
        <v>2444</v>
      </c>
      <c r="S218" s="53" t="s">
        <v>118</v>
      </c>
      <c r="T218" s="60">
        <v>45</v>
      </c>
      <c r="U218" s="53"/>
      <c r="V218" s="54">
        <f t="shared" si="0"/>
        <v>3.1600255427841638E-2</v>
      </c>
      <c r="W218" s="53"/>
      <c r="X218" s="53"/>
      <c r="Y218" s="53"/>
      <c r="Z218" s="53"/>
    </row>
    <row r="219" spans="1:26" hidden="1">
      <c r="A219" s="47" t="s">
        <v>427</v>
      </c>
      <c r="B219" s="53" t="s">
        <v>86</v>
      </c>
      <c r="C219" s="60">
        <v>931000</v>
      </c>
      <c r="D219" s="53" t="s">
        <v>2445</v>
      </c>
      <c r="E219" s="237">
        <v>44082.375104166669</v>
      </c>
      <c r="F219" s="60">
        <v>2020</v>
      </c>
      <c r="G219" s="53" t="s">
        <v>2408</v>
      </c>
      <c r="H219" s="53" t="s">
        <v>1119</v>
      </c>
      <c r="I219" s="60">
        <v>217259</v>
      </c>
      <c r="J219" s="53" t="s">
        <v>2446</v>
      </c>
      <c r="K219" s="53" t="s">
        <v>1434</v>
      </c>
      <c r="L219" s="60">
        <v>2</v>
      </c>
      <c r="M219" s="53" t="s">
        <v>1122</v>
      </c>
      <c r="N219" s="60">
        <v>1040</v>
      </c>
      <c r="O219" s="60">
        <v>21538</v>
      </c>
      <c r="P219" s="60">
        <v>413</v>
      </c>
      <c r="Q219" s="223" t="s">
        <v>2447</v>
      </c>
      <c r="R219" s="223" t="s">
        <v>2448</v>
      </c>
      <c r="S219" s="53" t="s">
        <v>86</v>
      </c>
      <c r="T219" s="60">
        <v>50</v>
      </c>
      <c r="U219" s="53" t="s">
        <v>2263</v>
      </c>
      <c r="V219" s="54">
        <f t="shared" si="0"/>
        <v>2.4694951664876476E-2</v>
      </c>
      <c r="W219" s="53"/>
      <c r="X219" s="53"/>
      <c r="Y219" s="53"/>
      <c r="Z219" s="53"/>
    </row>
    <row r="220" spans="1:26" hidden="1">
      <c r="A220" s="47" t="s">
        <v>2449</v>
      </c>
      <c r="B220" s="53" t="s">
        <v>331</v>
      </c>
      <c r="C220" s="60">
        <v>2240000</v>
      </c>
      <c r="D220" s="53" t="s">
        <v>2450</v>
      </c>
      <c r="E220" s="237">
        <v>44082.469259259262</v>
      </c>
      <c r="F220" s="60">
        <v>2020</v>
      </c>
      <c r="G220" s="53" t="s">
        <v>2408</v>
      </c>
      <c r="H220" s="53" t="s">
        <v>1119</v>
      </c>
      <c r="I220" s="60">
        <v>206940</v>
      </c>
      <c r="J220" s="53" t="s">
        <v>1489</v>
      </c>
      <c r="K220" s="53" t="s">
        <v>2451</v>
      </c>
      <c r="L220" s="60">
        <v>5</v>
      </c>
      <c r="M220" s="53" t="s">
        <v>1122</v>
      </c>
      <c r="N220" s="60">
        <v>524</v>
      </c>
      <c r="O220" s="60">
        <v>13188</v>
      </c>
      <c r="P220" s="60">
        <v>523</v>
      </c>
      <c r="Q220" s="223" t="s">
        <v>2206</v>
      </c>
      <c r="R220" s="223" t="s">
        <v>2452</v>
      </c>
      <c r="S220" s="53" t="s">
        <v>2359</v>
      </c>
      <c r="T220" s="60">
        <v>50</v>
      </c>
      <c r="U220" s="53" t="s">
        <v>2263</v>
      </c>
      <c r="V220" s="54">
        <f t="shared" si="0"/>
        <v>6.354910714285714E-3</v>
      </c>
      <c r="W220" s="53"/>
      <c r="X220" s="53"/>
      <c r="Y220" s="53"/>
      <c r="Z220" s="53"/>
    </row>
    <row r="221" spans="1:26" hidden="1">
      <c r="A221" s="47" t="s">
        <v>435</v>
      </c>
      <c r="B221" s="53" t="s">
        <v>2453</v>
      </c>
      <c r="C221" s="60">
        <v>64200</v>
      </c>
      <c r="D221" s="53" t="s">
        <v>2454</v>
      </c>
      <c r="E221" s="237">
        <v>44083.547708333332</v>
      </c>
      <c r="F221" s="60">
        <v>2020</v>
      </c>
      <c r="G221" s="53" t="s">
        <v>2408</v>
      </c>
      <c r="H221" s="53" t="s">
        <v>1109</v>
      </c>
      <c r="I221" s="60">
        <v>18418</v>
      </c>
      <c r="J221" s="53" t="s">
        <v>2455</v>
      </c>
      <c r="K221" s="53" t="s">
        <v>1285</v>
      </c>
      <c r="L221" s="60">
        <v>1</v>
      </c>
      <c r="M221" s="53" t="s">
        <v>1112</v>
      </c>
      <c r="N221" s="60">
        <v>186</v>
      </c>
      <c r="O221" s="60">
        <v>1457</v>
      </c>
      <c r="P221" s="60">
        <v>59</v>
      </c>
      <c r="Q221" s="223" t="s">
        <v>2456</v>
      </c>
      <c r="R221" s="223" t="s">
        <v>2457</v>
      </c>
      <c r="S221" s="53" t="s">
        <v>2453</v>
      </c>
      <c r="T221" s="60">
        <v>45</v>
      </c>
      <c r="U221" s="53" t="s">
        <v>2263</v>
      </c>
      <c r="V221" s="54">
        <f t="shared" si="0"/>
        <v>2.6510903426791278E-2</v>
      </c>
      <c r="W221" s="53"/>
      <c r="X221" s="53"/>
      <c r="Y221" s="53"/>
      <c r="Z221" s="53"/>
    </row>
    <row r="222" spans="1:26" hidden="1">
      <c r="A222" s="47" t="s">
        <v>431</v>
      </c>
      <c r="B222" s="53" t="s">
        <v>430</v>
      </c>
      <c r="C222" s="60">
        <v>687000</v>
      </c>
      <c r="D222" s="53" t="s">
        <v>2458</v>
      </c>
      <c r="E222" s="237">
        <v>44083.667210648149</v>
      </c>
      <c r="F222" s="60">
        <v>2020</v>
      </c>
      <c r="G222" s="53" t="s">
        <v>2408</v>
      </c>
      <c r="H222" s="53" t="s">
        <v>1109</v>
      </c>
      <c r="I222" s="60">
        <v>110535</v>
      </c>
      <c r="J222" s="53" t="s">
        <v>2459</v>
      </c>
      <c r="K222" s="53" t="s">
        <v>1692</v>
      </c>
      <c r="L222" s="60">
        <v>4</v>
      </c>
      <c r="M222" s="53" t="s">
        <v>1773</v>
      </c>
      <c r="N222" s="60">
        <v>501</v>
      </c>
      <c r="O222" s="60">
        <v>8955</v>
      </c>
      <c r="P222" s="60">
        <v>446</v>
      </c>
      <c r="Q222" s="223" t="s">
        <v>2460</v>
      </c>
      <c r="R222" s="223" t="s">
        <v>2461</v>
      </c>
      <c r="S222" s="53" t="s">
        <v>1834</v>
      </c>
      <c r="T222" s="60">
        <v>45</v>
      </c>
      <c r="U222" s="53" t="s">
        <v>2420</v>
      </c>
      <c r="V222" s="54">
        <f t="shared" si="0"/>
        <v>1.4413391557496361E-2</v>
      </c>
      <c r="W222" s="53"/>
      <c r="X222" s="53"/>
      <c r="Y222" s="53"/>
      <c r="Z222" s="53"/>
    </row>
    <row r="223" spans="1:26" hidden="1">
      <c r="A223" s="47" t="s">
        <v>433</v>
      </c>
      <c r="B223" s="53" t="s">
        <v>2462</v>
      </c>
      <c r="C223" s="60">
        <v>927000</v>
      </c>
      <c r="D223" s="53" t="s">
        <v>2463</v>
      </c>
      <c r="E223" s="237">
        <v>44084.791319444441</v>
      </c>
      <c r="F223" s="60">
        <v>2020</v>
      </c>
      <c r="G223" s="53" t="s">
        <v>2408</v>
      </c>
      <c r="H223" s="53" t="s">
        <v>1170</v>
      </c>
      <c r="I223" s="60">
        <v>245659</v>
      </c>
      <c r="J223" s="53" t="s">
        <v>2464</v>
      </c>
      <c r="K223" s="53" t="s">
        <v>2465</v>
      </c>
      <c r="L223" s="60">
        <v>4</v>
      </c>
      <c r="M223" s="53" t="s">
        <v>1122</v>
      </c>
      <c r="N223" s="60">
        <v>1543</v>
      </c>
      <c r="O223" s="60">
        <v>25585</v>
      </c>
      <c r="P223" s="60">
        <v>467</v>
      </c>
      <c r="Q223" s="223" t="s">
        <v>2466</v>
      </c>
      <c r="R223" s="223" t="s">
        <v>2467</v>
      </c>
      <c r="S223" s="53" t="s">
        <v>432</v>
      </c>
      <c r="T223" s="60">
        <v>45</v>
      </c>
      <c r="U223" s="53" t="s">
        <v>2420</v>
      </c>
      <c r="V223" s="54">
        <f t="shared" si="0"/>
        <v>2.9768069039913699E-2</v>
      </c>
      <c r="W223" s="53"/>
      <c r="X223" s="53"/>
      <c r="Y223" s="53"/>
      <c r="Z223" s="53"/>
    </row>
    <row r="224" spans="1:26" hidden="1">
      <c r="A224" s="47" t="s">
        <v>437</v>
      </c>
      <c r="B224" s="53" t="s">
        <v>2468</v>
      </c>
      <c r="C224" s="60">
        <v>140000</v>
      </c>
      <c r="D224" s="53" t="s">
        <v>2469</v>
      </c>
      <c r="E224" s="237">
        <v>44085.291770833333</v>
      </c>
      <c r="F224" s="60">
        <v>2020</v>
      </c>
      <c r="G224" s="53" t="s">
        <v>2408</v>
      </c>
      <c r="H224" s="53" t="s">
        <v>1157</v>
      </c>
      <c r="I224" s="60">
        <v>35954</v>
      </c>
      <c r="J224" s="53" t="s">
        <v>2470</v>
      </c>
      <c r="K224" s="53" t="s">
        <v>2471</v>
      </c>
      <c r="L224" s="60">
        <v>3</v>
      </c>
      <c r="M224" s="53" t="s">
        <v>1936</v>
      </c>
      <c r="N224" s="60">
        <v>295</v>
      </c>
      <c r="O224" s="60">
        <v>2545</v>
      </c>
      <c r="P224" s="60">
        <v>73</v>
      </c>
      <c r="Q224" s="223" t="s">
        <v>2472</v>
      </c>
      <c r="R224" s="223" t="s">
        <v>2473</v>
      </c>
      <c r="S224" s="53"/>
      <c r="T224" s="53"/>
      <c r="U224" s="53"/>
      <c r="V224" s="54">
        <f t="shared" si="0"/>
        <v>2.0807142857142857E-2</v>
      </c>
      <c r="W224" s="53"/>
      <c r="X224" s="53"/>
      <c r="Y224" s="53"/>
      <c r="Z224" s="53"/>
    </row>
    <row r="225" spans="1:26" hidden="1">
      <c r="A225" s="47" t="s">
        <v>2474</v>
      </c>
      <c r="B225" s="53" t="s">
        <v>2287</v>
      </c>
      <c r="C225" s="60">
        <v>2060000</v>
      </c>
      <c r="D225" s="53" t="s">
        <v>2475</v>
      </c>
      <c r="E225" s="237">
        <v>44085.368275462963</v>
      </c>
      <c r="F225" s="60">
        <v>2020</v>
      </c>
      <c r="G225" s="53" t="s">
        <v>2408</v>
      </c>
      <c r="H225" s="53" t="s">
        <v>1157</v>
      </c>
      <c r="I225" s="60">
        <v>874978</v>
      </c>
      <c r="J225" s="53" t="s">
        <v>2476</v>
      </c>
      <c r="K225" s="53" t="s">
        <v>2477</v>
      </c>
      <c r="L225" s="60">
        <v>2</v>
      </c>
      <c r="M225" s="53" t="s">
        <v>1306</v>
      </c>
      <c r="N225" s="60">
        <v>3362</v>
      </c>
      <c r="O225" s="60">
        <v>25435</v>
      </c>
      <c r="P225" s="60">
        <v>2653</v>
      </c>
      <c r="Q225" s="223" t="s">
        <v>2291</v>
      </c>
      <c r="R225" s="223" t="s">
        <v>2478</v>
      </c>
      <c r="S225" s="53" t="s">
        <v>438</v>
      </c>
      <c r="T225" s="60">
        <v>50</v>
      </c>
      <c r="U225" s="53" t="s">
        <v>2479</v>
      </c>
      <c r="V225" s="54">
        <f t="shared" si="0"/>
        <v>1.5266990291262135E-2</v>
      </c>
      <c r="W225" s="53"/>
      <c r="X225" s="53"/>
      <c r="Y225" s="53"/>
      <c r="Z225" s="53"/>
    </row>
    <row r="226" spans="1:26" hidden="1">
      <c r="A226" s="47" t="s">
        <v>2480</v>
      </c>
      <c r="B226" s="53" t="s">
        <v>66</v>
      </c>
      <c r="C226" s="60">
        <v>469000</v>
      </c>
      <c r="D226" s="53" t="s">
        <v>2481</v>
      </c>
      <c r="E226" s="237">
        <v>44086.427094907405</v>
      </c>
      <c r="F226" s="60">
        <v>2020</v>
      </c>
      <c r="G226" s="53" t="s">
        <v>2408</v>
      </c>
      <c r="H226" s="53" t="s">
        <v>1210</v>
      </c>
      <c r="I226" s="60">
        <v>226704</v>
      </c>
      <c r="J226" s="53" t="s">
        <v>2482</v>
      </c>
      <c r="K226" s="53" t="s">
        <v>1864</v>
      </c>
      <c r="L226" s="60">
        <v>1</v>
      </c>
      <c r="M226" s="53" t="s">
        <v>1122</v>
      </c>
      <c r="N226" s="60">
        <v>799</v>
      </c>
      <c r="O226" s="60">
        <v>13346</v>
      </c>
      <c r="P226" s="60">
        <v>298</v>
      </c>
      <c r="Q226" s="223" t="s">
        <v>1293</v>
      </c>
      <c r="R226" s="223" t="s">
        <v>2483</v>
      </c>
      <c r="S226" s="53" t="s">
        <v>301</v>
      </c>
      <c r="T226" s="60">
        <v>50</v>
      </c>
      <c r="U226" s="53" t="s">
        <v>2263</v>
      </c>
      <c r="V226" s="54">
        <f t="shared" si="0"/>
        <v>3.0795309168443495E-2</v>
      </c>
      <c r="W226" s="53"/>
      <c r="X226" s="53"/>
      <c r="Y226" s="53"/>
      <c r="Z226" s="53"/>
    </row>
    <row r="227" spans="1:26" hidden="1">
      <c r="A227" s="47" t="s">
        <v>442</v>
      </c>
      <c r="B227" s="53" t="s">
        <v>441</v>
      </c>
      <c r="C227" s="60">
        <v>160000</v>
      </c>
      <c r="D227" s="53" t="s">
        <v>2484</v>
      </c>
      <c r="E227" s="237">
        <v>44087.464849537035</v>
      </c>
      <c r="F227" s="60">
        <v>2020</v>
      </c>
      <c r="G227" s="53" t="s">
        <v>2408</v>
      </c>
      <c r="H227" s="53" t="s">
        <v>1133</v>
      </c>
      <c r="I227" s="60">
        <v>34926</v>
      </c>
      <c r="J227" s="53" t="s">
        <v>2485</v>
      </c>
      <c r="K227" s="53" t="s">
        <v>2486</v>
      </c>
      <c r="L227" s="60">
        <v>3</v>
      </c>
      <c r="M227" s="53" t="s">
        <v>1306</v>
      </c>
      <c r="N227" s="60">
        <v>165</v>
      </c>
      <c r="O227" s="60">
        <v>1766</v>
      </c>
      <c r="P227" s="60">
        <v>78</v>
      </c>
      <c r="Q227" s="223" t="s">
        <v>2487</v>
      </c>
      <c r="R227" s="223" t="s">
        <v>2488</v>
      </c>
      <c r="S227" s="53" t="s">
        <v>2489</v>
      </c>
      <c r="T227" s="60">
        <v>45</v>
      </c>
      <c r="U227" s="53" t="s">
        <v>2263</v>
      </c>
      <c r="V227" s="54">
        <f t="shared" si="0"/>
        <v>1.255625E-2</v>
      </c>
      <c r="W227" s="53"/>
      <c r="X227" s="53"/>
      <c r="Y227" s="53"/>
      <c r="Z227" s="53"/>
    </row>
    <row r="228" spans="1:26" hidden="1">
      <c r="A228" s="47" t="s">
        <v>2490</v>
      </c>
      <c r="B228" s="53" t="s">
        <v>443</v>
      </c>
      <c r="C228" s="60">
        <v>889000</v>
      </c>
      <c r="D228" s="53" t="s">
        <v>2491</v>
      </c>
      <c r="E228" s="237">
        <v>44087.51290509259</v>
      </c>
      <c r="F228" s="60">
        <v>2020</v>
      </c>
      <c r="G228" s="53" t="s">
        <v>2408</v>
      </c>
      <c r="H228" s="53" t="s">
        <v>1133</v>
      </c>
      <c r="I228" s="60">
        <v>587520</v>
      </c>
      <c r="J228" s="53" t="s">
        <v>2492</v>
      </c>
      <c r="K228" s="53" t="s">
        <v>2284</v>
      </c>
      <c r="L228" s="60">
        <v>3</v>
      </c>
      <c r="M228" s="53" t="s">
        <v>1122</v>
      </c>
      <c r="N228" s="60">
        <v>1276</v>
      </c>
      <c r="O228" s="60">
        <v>40482</v>
      </c>
      <c r="P228" s="60">
        <v>814</v>
      </c>
      <c r="Q228" s="223" t="s">
        <v>2493</v>
      </c>
      <c r="R228" s="223" t="s">
        <v>2494</v>
      </c>
      <c r="S228" s="53" t="s">
        <v>2495</v>
      </c>
      <c r="T228" s="60">
        <v>50</v>
      </c>
      <c r="U228" s="53"/>
      <c r="V228" s="54">
        <f t="shared" si="0"/>
        <v>4.788751406074241E-2</v>
      </c>
      <c r="W228" s="53"/>
      <c r="X228" s="53"/>
      <c r="Y228" s="53"/>
      <c r="Z228" s="53"/>
    </row>
    <row r="229" spans="1:26" hidden="1">
      <c r="A229" s="47" t="s">
        <v>2496</v>
      </c>
      <c r="B229" s="53" t="s">
        <v>1748</v>
      </c>
      <c r="C229" s="60">
        <v>2450000</v>
      </c>
      <c r="D229" s="53" t="s">
        <v>2497</v>
      </c>
      <c r="E229" s="237">
        <v>44087.569409722222</v>
      </c>
      <c r="F229" s="60">
        <v>2020</v>
      </c>
      <c r="G229" s="53" t="s">
        <v>2408</v>
      </c>
      <c r="H229" s="53" t="s">
        <v>1133</v>
      </c>
      <c r="I229" s="60">
        <v>606076</v>
      </c>
      <c r="J229" s="53" t="s">
        <v>2498</v>
      </c>
      <c r="K229" s="53" t="s">
        <v>2499</v>
      </c>
      <c r="L229" s="60">
        <v>3</v>
      </c>
      <c r="M229" s="53" t="s">
        <v>1491</v>
      </c>
      <c r="N229" s="60">
        <v>4234</v>
      </c>
      <c r="O229" s="60">
        <v>35360</v>
      </c>
      <c r="P229" s="60">
        <v>1385</v>
      </c>
      <c r="Q229" s="223" t="s">
        <v>2500</v>
      </c>
      <c r="R229" s="223" t="s">
        <v>2501</v>
      </c>
      <c r="S229" s="53" t="s">
        <v>170</v>
      </c>
      <c r="T229" s="60">
        <v>45</v>
      </c>
      <c r="U229" s="53" t="s">
        <v>2502</v>
      </c>
      <c r="V229" s="54">
        <f t="shared" si="0"/>
        <v>1.6726122448979593E-2</v>
      </c>
      <c r="W229" s="53"/>
      <c r="X229" s="53"/>
      <c r="Y229" s="53"/>
      <c r="Z229" s="53"/>
    </row>
    <row r="230" spans="1:26" hidden="1">
      <c r="A230" s="47" t="s">
        <v>2503</v>
      </c>
      <c r="B230" s="53" t="s">
        <v>2504</v>
      </c>
      <c r="C230" s="60">
        <v>671000</v>
      </c>
      <c r="D230" s="53" t="s">
        <v>2505</v>
      </c>
      <c r="E230" s="237">
        <v>44089.420694444445</v>
      </c>
      <c r="F230" s="60">
        <v>2020</v>
      </c>
      <c r="G230" s="53" t="s">
        <v>2408</v>
      </c>
      <c r="H230" s="53" t="s">
        <v>1119</v>
      </c>
      <c r="I230" s="60">
        <v>45243</v>
      </c>
      <c r="J230" s="53" t="s">
        <v>2492</v>
      </c>
      <c r="K230" s="53" t="s">
        <v>1285</v>
      </c>
      <c r="L230" s="60">
        <v>2</v>
      </c>
      <c r="M230" s="53" t="s">
        <v>1306</v>
      </c>
      <c r="N230" s="60">
        <v>344</v>
      </c>
      <c r="O230" s="60">
        <v>3774</v>
      </c>
      <c r="P230" s="60">
        <v>293</v>
      </c>
      <c r="Q230" s="223" t="s">
        <v>2506</v>
      </c>
      <c r="R230" s="223" t="s">
        <v>2507</v>
      </c>
      <c r="S230" s="53" t="s">
        <v>450</v>
      </c>
      <c r="T230" s="60">
        <v>45</v>
      </c>
      <c r="U230" s="53" t="s">
        <v>2502</v>
      </c>
      <c r="V230" s="54">
        <f t="shared" si="0"/>
        <v>6.5737704918032783E-3</v>
      </c>
      <c r="W230" s="53"/>
      <c r="X230" s="53"/>
      <c r="Y230" s="53"/>
      <c r="Z230" s="53"/>
    </row>
    <row r="231" spans="1:26" hidden="1">
      <c r="A231" s="47" t="s">
        <v>2508</v>
      </c>
      <c r="B231" s="53" t="s">
        <v>2509</v>
      </c>
      <c r="C231" s="60">
        <v>187000</v>
      </c>
      <c r="D231" s="53" t="s">
        <v>2510</v>
      </c>
      <c r="E231" s="237">
        <v>44089.541817129626</v>
      </c>
      <c r="F231" s="60">
        <v>2020</v>
      </c>
      <c r="G231" s="53" t="s">
        <v>2408</v>
      </c>
      <c r="H231" s="53" t="s">
        <v>1119</v>
      </c>
      <c r="I231" s="60">
        <v>46846</v>
      </c>
      <c r="J231" s="53" t="s">
        <v>2511</v>
      </c>
      <c r="K231" s="53" t="s">
        <v>2512</v>
      </c>
      <c r="L231" s="60">
        <v>4</v>
      </c>
      <c r="M231" s="53" t="s">
        <v>1112</v>
      </c>
      <c r="N231" s="60">
        <v>311</v>
      </c>
      <c r="O231" s="60">
        <v>4850</v>
      </c>
      <c r="P231" s="60">
        <v>59</v>
      </c>
      <c r="Q231" s="223" t="s">
        <v>2513</v>
      </c>
      <c r="R231" s="223" t="s">
        <v>2514</v>
      </c>
      <c r="S231" s="53" t="s">
        <v>2515</v>
      </c>
      <c r="T231" s="60">
        <v>45</v>
      </c>
      <c r="U231" s="53" t="s">
        <v>2420</v>
      </c>
      <c r="V231" s="54">
        <f t="shared" si="0"/>
        <v>2.7914438502673798E-2</v>
      </c>
      <c r="W231" s="53"/>
      <c r="X231" s="53"/>
      <c r="Y231" s="53"/>
      <c r="Z231" s="53"/>
    </row>
    <row r="232" spans="1:26" hidden="1">
      <c r="A232" s="47" t="s">
        <v>2516</v>
      </c>
      <c r="B232" s="53" t="s">
        <v>1125</v>
      </c>
      <c r="C232" s="60">
        <v>1560000</v>
      </c>
      <c r="D232" s="53" t="s">
        <v>2517</v>
      </c>
      <c r="E232" s="237">
        <v>44089.751238425924</v>
      </c>
      <c r="F232" s="60">
        <v>2020</v>
      </c>
      <c r="G232" s="53" t="s">
        <v>2408</v>
      </c>
      <c r="H232" s="53" t="s">
        <v>1119</v>
      </c>
      <c r="I232" s="60">
        <v>140038</v>
      </c>
      <c r="J232" s="53" t="s">
        <v>2518</v>
      </c>
      <c r="K232" s="53" t="s">
        <v>2337</v>
      </c>
      <c r="L232" s="60">
        <v>5</v>
      </c>
      <c r="M232" s="53" t="s">
        <v>1122</v>
      </c>
      <c r="N232" s="60">
        <v>1356</v>
      </c>
      <c r="O232" s="60">
        <v>10991</v>
      </c>
      <c r="P232" s="60">
        <v>191</v>
      </c>
      <c r="Q232" s="223" t="s">
        <v>2519</v>
      </c>
      <c r="R232" s="223" t="s">
        <v>2520</v>
      </c>
      <c r="S232" s="53" t="s">
        <v>163</v>
      </c>
      <c r="T232" s="60">
        <v>45</v>
      </c>
      <c r="U232" s="53"/>
      <c r="V232" s="54">
        <f t="shared" si="0"/>
        <v>8.0371794871794879E-3</v>
      </c>
      <c r="W232" s="53"/>
      <c r="X232" s="53"/>
      <c r="Y232" s="53"/>
      <c r="Z232" s="53"/>
    </row>
    <row r="233" spans="1:26" hidden="1">
      <c r="A233" s="47" t="s">
        <v>454</v>
      </c>
      <c r="B233" s="53" t="s">
        <v>2137</v>
      </c>
      <c r="C233" s="60">
        <v>261000</v>
      </c>
      <c r="D233" s="53" t="s">
        <v>2521</v>
      </c>
      <c r="E233" s="237">
        <v>44089.942175925928</v>
      </c>
      <c r="F233" s="60">
        <v>2020</v>
      </c>
      <c r="G233" s="53" t="s">
        <v>2408</v>
      </c>
      <c r="H233" s="53" t="s">
        <v>1119</v>
      </c>
      <c r="I233" s="60">
        <v>262859</v>
      </c>
      <c r="J233" s="53" t="s">
        <v>2522</v>
      </c>
      <c r="K233" s="53" t="s">
        <v>2523</v>
      </c>
      <c r="L233" s="60">
        <v>3</v>
      </c>
      <c r="M233" s="53" t="s">
        <v>1306</v>
      </c>
      <c r="N233" s="60">
        <v>2808</v>
      </c>
      <c r="O233" s="60">
        <v>16646</v>
      </c>
      <c r="P233" s="60">
        <v>1055</v>
      </c>
      <c r="Q233" s="223" t="s">
        <v>2524</v>
      </c>
      <c r="R233" s="223" t="s">
        <v>2525</v>
      </c>
      <c r="S233" s="53" t="s">
        <v>314</v>
      </c>
      <c r="T233" s="60">
        <v>45</v>
      </c>
      <c r="U233" s="53" t="s">
        <v>2502</v>
      </c>
      <c r="V233" s="54">
        <f t="shared" si="0"/>
        <v>7.8578544061302685E-2</v>
      </c>
      <c r="W233" s="53"/>
      <c r="X233" s="53"/>
      <c r="Y233" s="53"/>
      <c r="Z233" s="53"/>
    </row>
    <row r="234" spans="1:26" hidden="1">
      <c r="A234" s="47" t="s">
        <v>2526</v>
      </c>
      <c r="B234" s="53" t="s">
        <v>134</v>
      </c>
      <c r="C234" s="60">
        <v>771000</v>
      </c>
      <c r="D234" s="53" t="s">
        <v>2527</v>
      </c>
      <c r="E234" s="237">
        <v>44093.166712962964</v>
      </c>
      <c r="F234" s="60">
        <v>2020</v>
      </c>
      <c r="G234" s="53" t="s">
        <v>2408</v>
      </c>
      <c r="H234" s="53" t="s">
        <v>1210</v>
      </c>
      <c r="I234" s="60">
        <v>82501</v>
      </c>
      <c r="J234" s="53" t="s">
        <v>2528</v>
      </c>
      <c r="K234" s="53" t="s">
        <v>1279</v>
      </c>
      <c r="L234" s="60">
        <v>2</v>
      </c>
      <c r="M234" s="53" t="s">
        <v>1112</v>
      </c>
      <c r="N234" s="60">
        <v>334</v>
      </c>
      <c r="O234" s="60">
        <v>5535</v>
      </c>
      <c r="P234" s="60">
        <v>188</v>
      </c>
      <c r="Q234" s="223" t="s">
        <v>2529</v>
      </c>
      <c r="R234" s="223" t="s">
        <v>2530</v>
      </c>
      <c r="S234" s="53" t="s">
        <v>134</v>
      </c>
      <c r="T234" s="60">
        <v>50</v>
      </c>
      <c r="U234" s="53" t="s">
        <v>2502</v>
      </c>
      <c r="V234" s="54">
        <f t="shared" si="0"/>
        <v>7.85603112840467E-3</v>
      </c>
      <c r="W234" s="53"/>
      <c r="X234" s="53"/>
      <c r="Y234" s="53"/>
      <c r="Z234" s="53"/>
    </row>
    <row r="235" spans="1:26" hidden="1">
      <c r="A235" s="47" t="s">
        <v>459</v>
      </c>
      <c r="B235" s="53" t="s">
        <v>458</v>
      </c>
      <c r="C235" s="60">
        <v>113000</v>
      </c>
      <c r="D235" s="53" t="s">
        <v>2531</v>
      </c>
      <c r="E235" s="237">
        <v>44093.291759259257</v>
      </c>
      <c r="F235" s="60">
        <v>2020</v>
      </c>
      <c r="G235" s="53" t="s">
        <v>2408</v>
      </c>
      <c r="H235" s="53" t="s">
        <v>1210</v>
      </c>
      <c r="I235" s="60">
        <v>43701</v>
      </c>
      <c r="J235" s="53" t="s">
        <v>2532</v>
      </c>
      <c r="K235" s="53" t="s">
        <v>1655</v>
      </c>
      <c r="L235" s="60">
        <v>1</v>
      </c>
      <c r="M235" s="53" t="s">
        <v>1471</v>
      </c>
      <c r="N235" s="60">
        <v>758</v>
      </c>
      <c r="O235" s="60">
        <v>4557</v>
      </c>
      <c r="P235" s="60">
        <v>43</v>
      </c>
      <c r="Q235" s="223" t="s">
        <v>2533</v>
      </c>
      <c r="R235" s="223" t="s">
        <v>2534</v>
      </c>
      <c r="S235" s="53"/>
      <c r="T235" s="53"/>
      <c r="U235" s="53"/>
      <c r="V235" s="54">
        <f t="shared" si="0"/>
        <v>4.7415929203539826E-2</v>
      </c>
      <c r="W235" s="53"/>
      <c r="X235" s="53"/>
      <c r="Y235" s="53"/>
      <c r="Z235" s="53"/>
    </row>
    <row r="236" spans="1:26" hidden="1">
      <c r="A236" s="47" t="s">
        <v>455</v>
      </c>
      <c r="B236" s="53" t="s">
        <v>89</v>
      </c>
      <c r="C236" s="60">
        <v>1000000</v>
      </c>
      <c r="D236" s="53" t="s">
        <v>2535</v>
      </c>
      <c r="E236" s="237">
        <v>44093.324756944443</v>
      </c>
      <c r="F236" s="60">
        <v>2020</v>
      </c>
      <c r="G236" s="53" t="s">
        <v>2408</v>
      </c>
      <c r="H236" s="53" t="s">
        <v>1210</v>
      </c>
      <c r="I236" s="60">
        <v>110346</v>
      </c>
      <c r="J236" s="53" t="s">
        <v>2536</v>
      </c>
      <c r="K236" s="53" t="s">
        <v>1864</v>
      </c>
      <c r="L236" s="60">
        <v>2</v>
      </c>
      <c r="M236" s="53" t="s">
        <v>1122</v>
      </c>
      <c r="N236" s="60">
        <v>326</v>
      </c>
      <c r="O236" s="60">
        <v>8074</v>
      </c>
      <c r="P236" s="60">
        <v>160</v>
      </c>
      <c r="Q236" s="223" t="s">
        <v>2537</v>
      </c>
      <c r="R236" s="223" t="s">
        <v>2538</v>
      </c>
      <c r="S236" s="53" t="s">
        <v>89</v>
      </c>
      <c r="T236" s="60">
        <v>50</v>
      </c>
      <c r="U236" s="53" t="s">
        <v>2502</v>
      </c>
      <c r="V236" s="54">
        <f t="shared" si="0"/>
        <v>8.5599999999999999E-3</v>
      </c>
      <c r="W236" s="53"/>
      <c r="X236" s="53"/>
      <c r="Y236" s="53"/>
      <c r="Z236" s="53"/>
    </row>
    <row r="237" spans="1:26" hidden="1">
      <c r="A237" s="47" t="s">
        <v>457</v>
      </c>
      <c r="B237" s="53" t="s">
        <v>2539</v>
      </c>
      <c r="C237" s="60">
        <v>499000</v>
      </c>
      <c r="D237" s="53" t="s">
        <v>2540</v>
      </c>
      <c r="E237" s="237">
        <v>44093.583425925928</v>
      </c>
      <c r="F237" s="60">
        <v>2020</v>
      </c>
      <c r="G237" s="53" t="s">
        <v>2408</v>
      </c>
      <c r="H237" s="53" t="s">
        <v>1210</v>
      </c>
      <c r="I237" s="60">
        <v>109958</v>
      </c>
      <c r="J237" s="53" t="s">
        <v>2541</v>
      </c>
      <c r="K237" s="53" t="s">
        <v>1864</v>
      </c>
      <c r="L237" s="60">
        <v>2</v>
      </c>
      <c r="M237" s="53" t="s">
        <v>1122</v>
      </c>
      <c r="N237" s="60">
        <v>1664</v>
      </c>
      <c r="O237" s="60">
        <v>12394</v>
      </c>
      <c r="P237" s="60">
        <v>252</v>
      </c>
      <c r="Q237" s="223" t="s">
        <v>2542</v>
      </c>
      <c r="R237" s="223" t="s">
        <v>2543</v>
      </c>
      <c r="S237" s="53" t="s">
        <v>456</v>
      </c>
      <c r="T237" s="60">
        <v>45</v>
      </c>
      <c r="U237" s="53" t="s">
        <v>2544</v>
      </c>
      <c r="V237" s="54">
        <f t="shared" si="0"/>
        <v>2.8677354709418838E-2</v>
      </c>
      <c r="W237" s="53"/>
      <c r="X237" s="53"/>
      <c r="Y237" s="53"/>
      <c r="Z237" s="53"/>
    </row>
    <row r="238" spans="1:26" hidden="1">
      <c r="A238" s="47" t="s">
        <v>2545</v>
      </c>
      <c r="B238" s="53" t="s">
        <v>2546</v>
      </c>
      <c r="C238" s="60">
        <v>779000</v>
      </c>
      <c r="D238" s="53" t="s">
        <v>2547</v>
      </c>
      <c r="E238" s="237">
        <v>44094.374074074076</v>
      </c>
      <c r="F238" s="60">
        <v>2020</v>
      </c>
      <c r="G238" s="53" t="s">
        <v>2408</v>
      </c>
      <c r="H238" s="53" t="s">
        <v>1133</v>
      </c>
      <c r="I238" s="60">
        <v>512457</v>
      </c>
      <c r="J238" s="53" t="s">
        <v>2548</v>
      </c>
      <c r="K238" s="53" t="s">
        <v>2549</v>
      </c>
      <c r="L238" s="60">
        <v>6</v>
      </c>
      <c r="M238" s="53" t="s">
        <v>1936</v>
      </c>
      <c r="N238" s="60">
        <v>1377</v>
      </c>
      <c r="O238" s="60">
        <v>27424</v>
      </c>
      <c r="P238" s="60">
        <v>747</v>
      </c>
      <c r="Q238" s="223" t="s">
        <v>2550</v>
      </c>
      <c r="R238" s="223" t="s">
        <v>2551</v>
      </c>
      <c r="S238" s="53" t="s">
        <v>2552</v>
      </c>
      <c r="T238" s="60">
        <v>50</v>
      </c>
      <c r="U238" s="53" t="s">
        <v>2502</v>
      </c>
      <c r="V238" s="54">
        <f t="shared" si="0"/>
        <v>3.793068035943517E-2</v>
      </c>
      <c r="W238" s="53"/>
      <c r="X238" s="53"/>
      <c r="Y238" s="53"/>
      <c r="Z238" s="53"/>
    </row>
    <row r="239" spans="1:26" hidden="1">
      <c r="A239" s="47" t="s">
        <v>466</v>
      </c>
      <c r="B239" s="53" t="s">
        <v>2553</v>
      </c>
      <c r="C239" s="60">
        <v>210000</v>
      </c>
      <c r="D239" s="53" t="s">
        <v>2554</v>
      </c>
      <c r="E239" s="237">
        <v>44095.34752314815</v>
      </c>
      <c r="F239" s="60">
        <v>2020</v>
      </c>
      <c r="G239" s="53" t="s">
        <v>2408</v>
      </c>
      <c r="H239" s="53" t="s">
        <v>1100</v>
      </c>
      <c r="I239" s="60">
        <v>93006</v>
      </c>
      <c r="J239" s="53" t="s">
        <v>2555</v>
      </c>
      <c r="K239" s="53" t="s">
        <v>2556</v>
      </c>
      <c r="L239" s="60">
        <v>5</v>
      </c>
      <c r="M239" s="53" t="s">
        <v>1306</v>
      </c>
      <c r="N239" s="60">
        <v>261</v>
      </c>
      <c r="O239" s="60">
        <v>7518</v>
      </c>
      <c r="P239" s="60">
        <v>37</v>
      </c>
      <c r="Q239" s="223" t="s">
        <v>1466</v>
      </c>
      <c r="R239" s="223" t="s">
        <v>2557</v>
      </c>
      <c r="S239" s="53" t="s">
        <v>671</v>
      </c>
      <c r="T239" s="60">
        <v>45</v>
      </c>
      <c r="U239" s="53" t="s">
        <v>2544</v>
      </c>
      <c r="V239" s="54">
        <f t="shared" si="0"/>
        <v>3.7219047619047617E-2</v>
      </c>
      <c r="W239" s="53"/>
      <c r="X239" s="53"/>
      <c r="Y239" s="53"/>
      <c r="Z239" s="53"/>
    </row>
    <row r="240" spans="1:26" hidden="1">
      <c r="A240" s="47" t="s">
        <v>2558</v>
      </c>
      <c r="B240" s="53" t="s">
        <v>463</v>
      </c>
      <c r="C240" s="60">
        <v>170000</v>
      </c>
      <c r="D240" s="53" t="s">
        <v>2559</v>
      </c>
      <c r="E240" s="237">
        <v>44095.464131944442</v>
      </c>
      <c r="F240" s="60">
        <v>2020</v>
      </c>
      <c r="G240" s="53" t="s">
        <v>2408</v>
      </c>
      <c r="H240" s="53" t="s">
        <v>1100</v>
      </c>
      <c r="I240" s="60">
        <v>50164</v>
      </c>
      <c r="J240" s="53" t="s">
        <v>2560</v>
      </c>
      <c r="K240" s="53" t="s">
        <v>2561</v>
      </c>
      <c r="L240" s="60">
        <v>1</v>
      </c>
      <c r="M240" s="53" t="s">
        <v>1306</v>
      </c>
      <c r="N240" s="60">
        <v>281</v>
      </c>
      <c r="O240" s="60">
        <v>4960</v>
      </c>
      <c r="P240" s="60">
        <v>54</v>
      </c>
      <c r="Q240" s="223" t="s">
        <v>2562</v>
      </c>
      <c r="R240" s="223" t="s">
        <v>2563</v>
      </c>
      <c r="S240" s="53" t="s">
        <v>463</v>
      </c>
      <c r="T240" s="60">
        <v>50</v>
      </c>
      <c r="U240" s="53"/>
      <c r="V240" s="54">
        <f t="shared" si="0"/>
        <v>3.1147058823529413E-2</v>
      </c>
      <c r="W240" s="53"/>
      <c r="X240" s="53"/>
      <c r="Y240" s="53"/>
      <c r="Z240" s="53"/>
    </row>
    <row r="241" spans="1:26" hidden="1">
      <c r="A241" s="47" t="s">
        <v>2564</v>
      </c>
      <c r="B241" s="53" t="s">
        <v>118</v>
      </c>
      <c r="C241" s="60">
        <v>783000</v>
      </c>
      <c r="D241" s="53" t="s">
        <v>2565</v>
      </c>
      <c r="E241" s="237">
        <v>44096.53261574074</v>
      </c>
      <c r="F241" s="60">
        <v>2020</v>
      </c>
      <c r="G241" s="53" t="s">
        <v>2408</v>
      </c>
      <c r="H241" s="53" t="s">
        <v>1119</v>
      </c>
      <c r="I241" s="60">
        <v>220617</v>
      </c>
      <c r="J241" s="53" t="s">
        <v>2566</v>
      </c>
      <c r="K241" s="53" t="s">
        <v>2567</v>
      </c>
      <c r="L241" s="60">
        <v>3</v>
      </c>
      <c r="M241" s="53" t="s">
        <v>1491</v>
      </c>
      <c r="N241" s="60">
        <v>1927</v>
      </c>
      <c r="O241" s="60">
        <v>22113</v>
      </c>
      <c r="P241" s="60">
        <v>407</v>
      </c>
      <c r="Q241" s="223" t="s">
        <v>2568</v>
      </c>
      <c r="R241" s="223" t="s">
        <v>2569</v>
      </c>
      <c r="S241" s="53" t="s">
        <v>118</v>
      </c>
      <c r="T241" s="60">
        <v>50</v>
      </c>
      <c r="U241" s="53" t="s">
        <v>2544</v>
      </c>
      <c r="V241" s="54">
        <f t="shared" si="0"/>
        <v>3.1222222222222221E-2</v>
      </c>
      <c r="W241" s="53"/>
      <c r="X241" s="53"/>
      <c r="Y241" s="53"/>
      <c r="Z241" s="53"/>
    </row>
    <row r="242" spans="1:26" hidden="1">
      <c r="A242" s="47" t="s">
        <v>2570</v>
      </c>
      <c r="B242" s="53" t="s">
        <v>2571</v>
      </c>
      <c r="C242" s="60">
        <v>942000</v>
      </c>
      <c r="D242" s="53" t="s">
        <v>2572</v>
      </c>
      <c r="E242" s="237">
        <v>44096.678773148145</v>
      </c>
      <c r="F242" s="60">
        <v>2020</v>
      </c>
      <c r="G242" s="53" t="s">
        <v>2408</v>
      </c>
      <c r="H242" s="53" t="s">
        <v>1119</v>
      </c>
      <c r="I242" s="60">
        <v>224972</v>
      </c>
      <c r="J242" s="53" t="s">
        <v>2573</v>
      </c>
      <c r="K242" s="53" t="s">
        <v>2574</v>
      </c>
      <c r="L242" s="60">
        <v>2</v>
      </c>
      <c r="M242" s="53" t="s">
        <v>1608</v>
      </c>
      <c r="N242" s="60">
        <v>756</v>
      </c>
      <c r="O242" s="60">
        <v>15124</v>
      </c>
      <c r="P242" s="60">
        <v>391</v>
      </c>
      <c r="Q242" s="223" t="s">
        <v>2575</v>
      </c>
      <c r="R242" s="223" t="s">
        <v>2576</v>
      </c>
      <c r="S242" s="53" t="s">
        <v>2577</v>
      </c>
      <c r="T242" s="60">
        <v>45</v>
      </c>
      <c r="U242" s="53" t="s">
        <v>2578</v>
      </c>
      <c r="V242" s="54">
        <f t="shared" si="0"/>
        <v>1.7272823779193206E-2</v>
      </c>
      <c r="W242" s="53"/>
      <c r="X242" s="53"/>
      <c r="Y242" s="53"/>
      <c r="Z242" s="53"/>
    </row>
    <row r="243" spans="1:26" hidden="1">
      <c r="A243" s="47" t="s">
        <v>471</v>
      </c>
      <c r="B243" s="53" t="s">
        <v>662</v>
      </c>
      <c r="C243" s="60">
        <v>2540000</v>
      </c>
      <c r="D243" s="53" t="s">
        <v>2579</v>
      </c>
      <c r="E243" s="237">
        <v>44096.778657407405</v>
      </c>
      <c r="F243" s="60">
        <v>2020</v>
      </c>
      <c r="G243" s="53" t="s">
        <v>2408</v>
      </c>
      <c r="H243" s="53" t="s">
        <v>1119</v>
      </c>
      <c r="I243" s="60">
        <v>1301604</v>
      </c>
      <c r="J243" s="53" t="s">
        <v>2580</v>
      </c>
      <c r="K243" s="53" t="s">
        <v>2581</v>
      </c>
      <c r="L243" s="60">
        <v>3</v>
      </c>
      <c r="M243" s="53" t="s">
        <v>1491</v>
      </c>
      <c r="N243" s="60">
        <v>2973</v>
      </c>
      <c r="O243" s="60">
        <v>127607</v>
      </c>
      <c r="P243" s="60">
        <v>1999</v>
      </c>
      <c r="Q243" s="223" t="s">
        <v>2582</v>
      </c>
      <c r="R243" s="223" t="s">
        <v>2583</v>
      </c>
      <c r="S243" s="53" t="s">
        <v>2584</v>
      </c>
      <c r="T243" s="60">
        <v>45</v>
      </c>
      <c r="U243" s="53"/>
      <c r="V243" s="54">
        <f t="shared" si="0"/>
        <v>5.2196456692913389E-2</v>
      </c>
      <c r="W243" s="53"/>
      <c r="X243" s="53"/>
      <c r="Y243" s="53"/>
      <c r="Z243" s="53"/>
    </row>
    <row r="244" spans="1:26" hidden="1">
      <c r="A244" s="47" t="s">
        <v>473</v>
      </c>
      <c r="B244" s="53" t="s">
        <v>267</v>
      </c>
      <c r="C244" s="60">
        <v>556000</v>
      </c>
      <c r="D244" s="53" t="s">
        <v>2585</v>
      </c>
      <c r="E244" s="237">
        <v>44096.799131944441</v>
      </c>
      <c r="F244" s="60">
        <v>2020</v>
      </c>
      <c r="G244" s="53" t="s">
        <v>2408</v>
      </c>
      <c r="H244" s="53" t="s">
        <v>1119</v>
      </c>
      <c r="I244" s="60">
        <v>473193</v>
      </c>
      <c r="J244" s="53" t="s">
        <v>2586</v>
      </c>
      <c r="K244" s="53" t="s">
        <v>1984</v>
      </c>
      <c r="L244" s="60">
        <v>3</v>
      </c>
      <c r="M244" s="53" t="s">
        <v>1491</v>
      </c>
      <c r="N244" s="60">
        <v>2412</v>
      </c>
      <c r="O244" s="60">
        <v>12191</v>
      </c>
      <c r="P244" s="60">
        <v>10913</v>
      </c>
      <c r="Q244" s="223" t="s">
        <v>2587</v>
      </c>
      <c r="R244" s="223" t="s">
        <v>2588</v>
      </c>
      <c r="S244" s="53" t="s">
        <v>1897</v>
      </c>
      <c r="T244" s="60">
        <v>45</v>
      </c>
      <c r="U244" s="53"/>
      <c r="V244" s="54">
        <f t="shared" si="0"/>
        <v>4.589208633093525E-2</v>
      </c>
      <c r="W244" s="53"/>
      <c r="X244" s="53"/>
      <c r="Y244" s="53"/>
      <c r="Z244" s="53"/>
    </row>
    <row r="245" spans="1:26" hidden="1">
      <c r="A245" s="47" t="s">
        <v>476</v>
      </c>
      <c r="B245" s="53" t="s">
        <v>2137</v>
      </c>
      <c r="C245" s="60">
        <v>261000</v>
      </c>
      <c r="D245" s="53" t="s">
        <v>2589</v>
      </c>
      <c r="E245" s="237">
        <v>44096.953518518516</v>
      </c>
      <c r="F245" s="60">
        <v>2020</v>
      </c>
      <c r="G245" s="53" t="s">
        <v>2408</v>
      </c>
      <c r="H245" s="53" t="s">
        <v>1119</v>
      </c>
      <c r="I245" s="60">
        <v>328383</v>
      </c>
      <c r="J245" s="53" t="s">
        <v>2590</v>
      </c>
      <c r="K245" s="53" t="s">
        <v>1607</v>
      </c>
      <c r="L245" s="60">
        <v>2</v>
      </c>
      <c r="M245" s="53" t="s">
        <v>1306</v>
      </c>
      <c r="N245" s="60">
        <v>1342</v>
      </c>
      <c r="O245" s="60">
        <v>37930</v>
      </c>
      <c r="P245" s="60">
        <v>851</v>
      </c>
      <c r="Q245" s="223" t="s">
        <v>2591</v>
      </c>
      <c r="R245" s="223" t="s">
        <v>2592</v>
      </c>
      <c r="S245" s="53" t="s">
        <v>314</v>
      </c>
      <c r="T245" s="60">
        <v>45</v>
      </c>
      <c r="U245" s="53" t="s">
        <v>2263</v>
      </c>
      <c r="V245" s="54">
        <f t="shared" si="0"/>
        <v>0.15372796934865901</v>
      </c>
      <c r="W245" s="53"/>
      <c r="X245" s="53"/>
      <c r="Y245" s="53"/>
      <c r="Z245" s="53"/>
    </row>
    <row r="246" spans="1:26" hidden="1">
      <c r="A246" s="47" t="s">
        <v>475</v>
      </c>
      <c r="B246" s="53" t="s">
        <v>2593</v>
      </c>
      <c r="C246" s="60">
        <v>45500</v>
      </c>
      <c r="D246" s="53" t="s">
        <v>2594</v>
      </c>
      <c r="E246" s="237">
        <v>44098.589282407411</v>
      </c>
      <c r="F246" s="60">
        <v>2020</v>
      </c>
      <c r="G246" s="53" t="s">
        <v>2408</v>
      </c>
      <c r="H246" s="53" t="s">
        <v>1170</v>
      </c>
      <c r="I246" s="60">
        <v>33419</v>
      </c>
      <c r="J246" s="53" t="s">
        <v>2595</v>
      </c>
      <c r="K246" s="53" t="s">
        <v>2023</v>
      </c>
      <c r="L246" s="60">
        <v>2</v>
      </c>
      <c r="M246" s="53" t="s">
        <v>1306</v>
      </c>
      <c r="N246" s="60">
        <v>501</v>
      </c>
      <c r="O246" s="60">
        <v>3690</v>
      </c>
      <c r="P246" s="60">
        <v>162</v>
      </c>
      <c r="Q246" s="223" t="s">
        <v>2596</v>
      </c>
      <c r="R246" s="223" t="s">
        <v>2597</v>
      </c>
      <c r="S246" s="53" t="s">
        <v>474</v>
      </c>
      <c r="T246" s="60">
        <v>50</v>
      </c>
      <c r="U246" s="53"/>
      <c r="V246" s="54">
        <f t="shared" si="0"/>
        <v>9.5670329670329665E-2</v>
      </c>
      <c r="W246" s="53"/>
      <c r="X246" s="53"/>
      <c r="Y246" s="53"/>
      <c r="Z246" s="53"/>
    </row>
    <row r="247" spans="1:26" hidden="1">
      <c r="A247" s="47" t="s">
        <v>478</v>
      </c>
      <c r="B247" s="53" t="s">
        <v>477</v>
      </c>
      <c r="C247" s="60">
        <v>216000</v>
      </c>
      <c r="D247" s="53" t="s">
        <v>2598</v>
      </c>
      <c r="E247" s="237">
        <v>44099.541805555556</v>
      </c>
      <c r="F247" s="60">
        <v>2020</v>
      </c>
      <c r="G247" s="53" t="s">
        <v>2408</v>
      </c>
      <c r="H247" s="53" t="s">
        <v>1157</v>
      </c>
      <c r="I247" s="60">
        <v>222383</v>
      </c>
      <c r="J247" s="53" t="s">
        <v>2599</v>
      </c>
      <c r="K247" s="53" t="s">
        <v>1630</v>
      </c>
      <c r="L247" s="60">
        <v>1</v>
      </c>
      <c r="M247" s="53" t="s">
        <v>1471</v>
      </c>
      <c r="N247" s="60">
        <v>1476</v>
      </c>
      <c r="O247" s="60">
        <v>11674</v>
      </c>
      <c r="P247" s="60">
        <v>416</v>
      </c>
      <c r="Q247" s="223" t="s">
        <v>2600</v>
      </c>
      <c r="R247" s="223" t="s">
        <v>2601</v>
      </c>
      <c r="S247" s="53" t="s">
        <v>2602</v>
      </c>
      <c r="T247" s="60">
        <v>50</v>
      </c>
      <c r="U247" s="53"/>
      <c r="V247" s="54">
        <f t="shared" si="0"/>
        <v>6.2805555555555559E-2</v>
      </c>
      <c r="W247" s="53"/>
      <c r="X247" s="53"/>
      <c r="Y247" s="53"/>
      <c r="Z247" s="53"/>
    </row>
    <row r="248" spans="1:26" hidden="1">
      <c r="A248" s="47" t="s">
        <v>2603</v>
      </c>
      <c r="B248" s="53" t="s">
        <v>334</v>
      </c>
      <c r="C248" s="60">
        <v>529000</v>
      </c>
      <c r="D248" s="53" t="s">
        <v>2604</v>
      </c>
      <c r="E248" s="237">
        <v>44099.630289351851</v>
      </c>
      <c r="F248" s="60">
        <v>2020</v>
      </c>
      <c r="G248" s="53" t="s">
        <v>2408</v>
      </c>
      <c r="H248" s="53" t="s">
        <v>1157</v>
      </c>
      <c r="I248" s="60">
        <v>416797</v>
      </c>
      <c r="J248" s="53" t="s">
        <v>2605</v>
      </c>
      <c r="K248" s="53" t="s">
        <v>2266</v>
      </c>
      <c r="L248" s="60">
        <v>2</v>
      </c>
      <c r="M248" s="53" t="s">
        <v>1112</v>
      </c>
      <c r="N248" s="60">
        <v>915</v>
      </c>
      <c r="O248" s="60">
        <v>27352</v>
      </c>
      <c r="P248" s="60">
        <v>548</v>
      </c>
      <c r="Q248" s="223" t="s">
        <v>1466</v>
      </c>
      <c r="R248" s="223" t="s">
        <v>2606</v>
      </c>
      <c r="S248" s="53" t="s">
        <v>334</v>
      </c>
      <c r="T248" s="60">
        <v>50</v>
      </c>
      <c r="U248" s="53" t="s">
        <v>2544</v>
      </c>
      <c r="V248" s="54">
        <f t="shared" si="0"/>
        <v>5.4470699432892247E-2</v>
      </c>
      <c r="W248" s="53"/>
      <c r="X248" s="53"/>
      <c r="Y248" s="53"/>
      <c r="Z248" s="53"/>
    </row>
    <row r="249" spans="1:26" hidden="1">
      <c r="A249" s="47" t="s">
        <v>2607</v>
      </c>
      <c r="B249" s="53" t="s">
        <v>1726</v>
      </c>
      <c r="C249" s="60">
        <v>454000</v>
      </c>
      <c r="D249" s="53" t="s">
        <v>2608</v>
      </c>
      <c r="E249" s="237">
        <v>44100.341365740744</v>
      </c>
      <c r="F249" s="60">
        <v>2020</v>
      </c>
      <c r="G249" s="53" t="s">
        <v>2408</v>
      </c>
      <c r="H249" s="53" t="s">
        <v>1210</v>
      </c>
      <c r="I249" s="60">
        <v>78226</v>
      </c>
      <c r="J249" s="53" t="s">
        <v>2609</v>
      </c>
      <c r="K249" s="53" t="s">
        <v>2610</v>
      </c>
      <c r="L249" s="60">
        <v>5</v>
      </c>
      <c r="M249" s="53" t="s">
        <v>1306</v>
      </c>
      <c r="N249" s="60">
        <v>255</v>
      </c>
      <c r="O249" s="60">
        <v>2508</v>
      </c>
      <c r="P249" s="60">
        <v>127</v>
      </c>
      <c r="Q249" s="223" t="s">
        <v>2611</v>
      </c>
      <c r="R249" s="223" t="s">
        <v>2612</v>
      </c>
      <c r="S249" s="53"/>
      <c r="T249" s="53"/>
      <c r="U249" s="53"/>
      <c r="V249" s="54">
        <f t="shared" si="0"/>
        <v>6.365638766519824E-3</v>
      </c>
      <c r="W249" s="53"/>
      <c r="X249" s="53"/>
      <c r="Y249" s="53"/>
      <c r="Z249" s="53"/>
    </row>
    <row r="250" spans="1:26" hidden="1">
      <c r="A250" s="47" t="s">
        <v>2613</v>
      </c>
      <c r="B250" s="53" t="s">
        <v>331</v>
      </c>
      <c r="C250" s="60">
        <v>2240000</v>
      </c>
      <c r="D250" s="53" t="s">
        <v>2614</v>
      </c>
      <c r="E250" s="237">
        <v>44100.457789351851</v>
      </c>
      <c r="F250" s="60">
        <v>2020</v>
      </c>
      <c r="G250" s="53" t="s">
        <v>2408</v>
      </c>
      <c r="H250" s="53" t="s">
        <v>1210</v>
      </c>
      <c r="I250" s="60">
        <v>277096</v>
      </c>
      <c r="J250" s="53" t="s">
        <v>2615</v>
      </c>
      <c r="K250" s="53" t="s">
        <v>2616</v>
      </c>
      <c r="L250" s="60">
        <v>6</v>
      </c>
      <c r="M250" s="53" t="s">
        <v>1122</v>
      </c>
      <c r="N250" s="60">
        <v>672</v>
      </c>
      <c r="O250" s="60">
        <v>16163</v>
      </c>
      <c r="P250" s="60">
        <v>522</v>
      </c>
      <c r="Q250" s="223" t="s">
        <v>2617</v>
      </c>
      <c r="R250" s="223" t="s">
        <v>2618</v>
      </c>
      <c r="S250" s="53" t="s">
        <v>2359</v>
      </c>
      <c r="T250" s="60">
        <v>50</v>
      </c>
      <c r="U250" s="53" t="s">
        <v>2619</v>
      </c>
      <c r="V250" s="54">
        <f t="shared" si="0"/>
        <v>7.748660714285714E-3</v>
      </c>
      <c r="W250" s="53"/>
      <c r="X250" s="53"/>
      <c r="Y250" s="53"/>
      <c r="Z250" s="53"/>
    </row>
    <row r="251" spans="1:26" hidden="1">
      <c r="A251" s="47" t="s">
        <v>482</v>
      </c>
      <c r="B251" s="53" t="s">
        <v>2620</v>
      </c>
      <c r="C251" s="60">
        <v>133000</v>
      </c>
      <c r="D251" s="53" t="s">
        <v>2621</v>
      </c>
      <c r="E251" s="237">
        <v>44100.540335648147</v>
      </c>
      <c r="F251" s="60">
        <v>2020</v>
      </c>
      <c r="G251" s="53" t="s">
        <v>2408</v>
      </c>
      <c r="H251" s="53" t="s">
        <v>1210</v>
      </c>
      <c r="I251" s="60">
        <v>10862</v>
      </c>
      <c r="J251" s="53" t="s">
        <v>2622</v>
      </c>
      <c r="K251" s="53" t="s">
        <v>1570</v>
      </c>
      <c r="L251" s="60">
        <v>2</v>
      </c>
      <c r="M251" s="53" t="s">
        <v>1112</v>
      </c>
      <c r="N251" s="60">
        <v>193</v>
      </c>
      <c r="O251" s="60">
        <v>1028</v>
      </c>
      <c r="P251" s="60">
        <v>32</v>
      </c>
      <c r="Q251" s="223" t="s">
        <v>2623</v>
      </c>
      <c r="R251" s="223" t="s">
        <v>2624</v>
      </c>
      <c r="S251" s="53" t="s">
        <v>481</v>
      </c>
      <c r="T251" s="60">
        <v>45</v>
      </c>
      <c r="U251" s="53"/>
      <c r="V251" s="54">
        <f t="shared" si="0"/>
        <v>9.4210526315789481E-3</v>
      </c>
      <c r="W251" s="53"/>
      <c r="X251" s="53"/>
      <c r="Y251" s="53"/>
      <c r="Z251" s="53"/>
    </row>
    <row r="252" spans="1:26" hidden="1">
      <c r="A252" s="47" t="s">
        <v>2625</v>
      </c>
      <c r="B252" s="53" t="s">
        <v>483</v>
      </c>
      <c r="C252" s="60">
        <v>143000</v>
      </c>
      <c r="D252" s="53" t="s">
        <v>2626</v>
      </c>
      <c r="E252" s="237">
        <v>44100.708391203705</v>
      </c>
      <c r="F252" s="60">
        <v>2020</v>
      </c>
      <c r="G252" s="53" t="s">
        <v>2408</v>
      </c>
      <c r="H252" s="53" t="s">
        <v>1210</v>
      </c>
      <c r="I252" s="60">
        <v>1244041</v>
      </c>
      <c r="J252" s="53" t="s">
        <v>2627</v>
      </c>
      <c r="K252" s="53" t="s">
        <v>2628</v>
      </c>
      <c r="L252" s="60">
        <v>5</v>
      </c>
      <c r="M252" s="53" t="s">
        <v>1306</v>
      </c>
      <c r="N252" s="60">
        <v>5133</v>
      </c>
      <c r="O252" s="60">
        <v>35888</v>
      </c>
      <c r="P252" s="60">
        <v>1308</v>
      </c>
      <c r="Q252" s="223" t="s">
        <v>2629</v>
      </c>
      <c r="R252" s="223" t="s">
        <v>2630</v>
      </c>
      <c r="S252" s="53" t="s">
        <v>942</v>
      </c>
      <c r="T252" s="60">
        <v>45</v>
      </c>
      <c r="U252" s="53" t="s">
        <v>2544</v>
      </c>
      <c r="V252" s="54">
        <f t="shared" si="0"/>
        <v>0.29600699300699301</v>
      </c>
      <c r="W252" s="53"/>
      <c r="X252" s="53"/>
      <c r="Y252" s="53"/>
      <c r="Z252" s="53"/>
    </row>
    <row r="253" spans="1:26" hidden="1">
      <c r="A253" s="47" t="s">
        <v>2631</v>
      </c>
      <c r="B253" s="53" t="s">
        <v>86</v>
      </c>
      <c r="C253" s="60">
        <v>931000</v>
      </c>
      <c r="D253" s="53" t="s">
        <v>2632</v>
      </c>
      <c r="E253" s="237">
        <v>44101.374212962961</v>
      </c>
      <c r="F253" s="60">
        <v>2020</v>
      </c>
      <c r="G253" s="53" t="s">
        <v>2408</v>
      </c>
      <c r="H253" s="53" t="s">
        <v>1133</v>
      </c>
      <c r="I253" s="60">
        <v>1361802</v>
      </c>
      <c r="J253" s="53" t="s">
        <v>2633</v>
      </c>
      <c r="K253" s="53" t="s">
        <v>2199</v>
      </c>
      <c r="L253" s="60">
        <v>2</v>
      </c>
      <c r="M253" s="53" t="s">
        <v>1122</v>
      </c>
      <c r="N253" s="60">
        <v>7587</v>
      </c>
      <c r="O253" s="60">
        <v>136335</v>
      </c>
      <c r="P253" s="60">
        <v>2018</v>
      </c>
      <c r="Q253" s="223" t="s">
        <v>2634</v>
      </c>
      <c r="R253" s="223" t="s">
        <v>2635</v>
      </c>
      <c r="S253" s="53" t="s">
        <v>86</v>
      </c>
      <c r="T253" s="60">
        <v>50</v>
      </c>
      <c r="U253" s="53" t="s">
        <v>2619</v>
      </c>
      <c r="V253" s="54">
        <f t="shared" si="0"/>
        <v>0.15675617615467238</v>
      </c>
      <c r="W253" s="53"/>
      <c r="X253" s="53"/>
      <c r="Y253" s="53"/>
      <c r="Z253" s="53"/>
    </row>
    <row r="254" spans="1:26" hidden="1">
      <c r="A254" s="47" t="s">
        <v>2636</v>
      </c>
      <c r="B254" s="53" t="s">
        <v>486</v>
      </c>
      <c r="C254" s="60">
        <v>438000</v>
      </c>
      <c r="D254" s="53" t="s">
        <v>2637</v>
      </c>
      <c r="E254" s="237">
        <v>44101.649282407408</v>
      </c>
      <c r="F254" s="60">
        <v>2020</v>
      </c>
      <c r="G254" s="53" t="s">
        <v>2408</v>
      </c>
      <c r="H254" s="53" t="s">
        <v>1133</v>
      </c>
      <c r="I254" s="60">
        <v>429163</v>
      </c>
      <c r="J254" s="53" t="s">
        <v>2638</v>
      </c>
      <c r="K254" s="53" t="s">
        <v>1399</v>
      </c>
      <c r="L254" s="60">
        <v>4</v>
      </c>
      <c r="M254" s="53" t="s">
        <v>1503</v>
      </c>
      <c r="N254" s="60">
        <v>1221</v>
      </c>
      <c r="O254" s="60">
        <v>34736</v>
      </c>
      <c r="P254" s="60">
        <v>422</v>
      </c>
      <c r="Q254" s="223" t="s">
        <v>2639</v>
      </c>
      <c r="R254" s="223" t="s">
        <v>2640</v>
      </c>
      <c r="S254" s="53" t="s">
        <v>486</v>
      </c>
      <c r="T254" s="60">
        <v>50</v>
      </c>
      <c r="U254" s="53" t="s">
        <v>2641</v>
      </c>
      <c r="V254" s="54">
        <f t="shared" si="0"/>
        <v>8.3057077625570783E-2</v>
      </c>
      <c r="W254" s="53"/>
      <c r="X254" s="53"/>
      <c r="Y254" s="53"/>
      <c r="Z254" s="53"/>
    </row>
    <row r="255" spans="1:26" hidden="1">
      <c r="A255" s="47" t="s">
        <v>2642</v>
      </c>
      <c r="B255" s="53" t="s">
        <v>807</v>
      </c>
      <c r="C255" s="60">
        <v>1110000</v>
      </c>
      <c r="D255" s="53" t="s">
        <v>2643</v>
      </c>
      <c r="E255" s="237">
        <v>44102.386932870373</v>
      </c>
      <c r="F255" s="60">
        <v>2020</v>
      </c>
      <c r="G255" s="53" t="s">
        <v>2408</v>
      </c>
      <c r="H255" s="53" t="s">
        <v>1100</v>
      </c>
      <c r="I255" s="60">
        <v>490158</v>
      </c>
      <c r="J255" s="53" t="s">
        <v>2644</v>
      </c>
      <c r="K255" s="53" t="s">
        <v>2567</v>
      </c>
      <c r="L255" s="60">
        <v>3</v>
      </c>
      <c r="M255" s="53" t="s">
        <v>1936</v>
      </c>
      <c r="N255" s="60">
        <v>2862</v>
      </c>
      <c r="O255" s="60">
        <v>31754</v>
      </c>
      <c r="P255" s="60">
        <v>1316</v>
      </c>
      <c r="Q255" s="223" t="s">
        <v>2645</v>
      </c>
      <c r="R255" s="223" t="s">
        <v>2646</v>
      </c>
      <c r="S255" s="53" t="s">
        <v>314</v>
      </c>
      <c r="T255" s="60">
        <v>50</v>
      </c>
      <c r="U255" s="53" t="s">
        <v>2641</v>
      </c>
      <c r="V255" s="54">
        <f t="shared" si="0"/>
        <v>3.2371171171171172E-2</v>
      </c>
      <c r="W255" s="53"/>
      <c r="X255" s="53"/>
      <c r="Y255" s="53"/>
      <c r="Z255" s="53"/>
    </row>
    <row r="256" spans="1:26" hidden="1">
      <c r="A256" s="47" t="s">
        <v>2647</v>
      </c>
      <c r="B256" s="53" t="s">
        <v>2648</v>
      </c>
      <c r="C256" s="60">
        <v>236000</v>
      </c>
      <c r="D256" s="53" t="s">
        <v>2649</v>
      </c>
      <c r="E256" s="237">
        <v>44102.406261574077</v>
      </c>
      <c r="F256" s="60">
        <v>2020</v>
      </c>
      <c r="G256" s="53" t="s">
        <v>2408</v>
      </c>
      <c r="H256" s="53" t="s">
        <v>1100</v>
      </c>
      <c r="I256" s="60">
        <v>185921</v>
      </c>
      <c r="J256" s="53" t="s">
        <v>2650</v>
      </c>
      <c r="K256" s="53" t="s">
        <v>1458</v>
      </c>
      <c r="L256" s="60">
        <v>5</v>
      </c>
      <c r="M256" s="53" t="s">
        <v>1503</v>
      </c>
      <c r="N256" s="60">
        <v>742</v>
      </c>
      <c r="O256" s="60">
        <v>11761</v>
      </c>
      <c r="P256" s="60">
        <v>200</v>
      </c>
      <c r="Q256" s="223" t="s">
        <v>2651</v>
      </c>
      <c r="R256" s="223" t="s">
        <v>2652</v>
      </c>
      <c r="S256" s="53" t="s">
        <v>2653</v>
      </c>
      <c r="T256" s="60">
        <v>50</v>
      </c>
      <c r="U256" s="53"/>
      <c r="V256" s="54">
        <f t="shared" si="0"/>
        <v>5.3826271186440677E-2</v>
      </c>
      <c r="W256" s="53"/>
      <c r="X256" s="53"/>
      <c r="Y256" s="53"/>
      <c r="Z256" s="53"/>
    </row>
    <row r="257" spans="1:26" hidden="1">
      <c r="A257" s="47" t="s">
        <v>2654</v>
      </c>
      <c r="B257" s="53" t="s">
        <v>2655</v>
      </c>
      <c r="C257" s="60">
        <v>1880000</v>
      </c>
      <c r="D257" s="53" t="s">
        <v>2656</v>
      </c>
      <c r="E257" s="237">
        <v>44102.679710648146</v>
      </c>
      <c r="F257" s="60">
        <v>2020</v>
      </c>
      <c r="G257" s="53" t="s">
        <v>2408</v>
      </c>
      <c r="H257" s="53" t="s">
        <v>1100</v>
      </c>
      <c r="I257" s="60">
        <v>144207</v>
      </c>
      <c r="J257" s="53" t="s">
        <v>2657</v>
      </c>
      <c r="K257" s="53" t="s">
        <v>1943</v>
      </c>
      <c r="L257" s="60">
        <v>6</v>
      </c>
      <c r="M257" s="53" t="s">
        <v>1306</v>
      </c>
      <c r="N257" s="60">
        <v>543</v>
      </c>
      <c r="O257" s="60">
        <v>10914</v>
      </c>
      <c r="P257" s="60">
        <v>497</v>
      </c>
      <c r="Q257" s="223" t="s">
        <v>2658</v>
      </c>
      <c r="R257" s="223" t="s">
        <v>2659</v>
      </c>
      <c r="S257" s="53" t="s">
        <v>499</v>
      </c>
      <c r="T257" s="60">
        <v>50</v>
      </c>
      <c r="U257" s="53" t="s">
        <v>2641</v>
      </c>
      <c r="V257" s="54">
        <f t="shared" si="0"/>
        <v>6.3585106382978724E-3</v>
      </c>
      <c r="W257" s="53"/>
      <c r="X257" s="53"/>
      <c r="Y257" s="53"/>
      <c r="Z257" s="53"/>
    </row>
    <row r="258" spans="1:26" hidden="1">
      <c r="A258" s="47" t="s">
        <v>2660</v>
      </c>
      <c r="B258" s="53" t="s">
        <v>497</v>
      </c>
      <c r="C258" s="60">
        <v>354000</v>
      </c>
      <c r="D258" s="53" t="s">
        <v>2661</v>
      </c>
      <c r="E258" s="237">
        <v>44103.218784722223</v>
      </c>
      <c r="F258" s="60">
        <v>2020</v>
      </c>
      <c r="G258" s="53" t="s">
        <v>2408</v>
      </c>
      <c r="H258" s="53" t="s">
        <v>1119</v>
      </c>
      <c r="I258" s="60">
        <v>126573</v>
      </c>
      <c r="J258" s="53" t="s">
        <v>1648</v>
      </c>
      <c r="K258" s="53" t="s">
        <v>2662</v>
      </c>
      <c r="L258" s="60">
        <v>2</v>
      </c>
      <c r="M258" s="53" t="s">
        <v>1103</v>
      </c>
      <c r="N258" s="60">
        <v>594</v>
      </c>
      <c r="O258" s="60">
        <v>12435</v>
      </c>
      <c r="P258" s="60">
        <v>355</v>
      </c>
      <c r="Q258" s="223" t="s">
        <v>1466</v>
      </c>
      <c r="R258" s="223" t="s">
        <v>2663</v>
      </c>
      <c r="S258" s="53" t="s">
        <v>2664</v>
      </c>
      <c r="T258" s="60">
        <v>45</v>
      </c>
      <c r="U258" s="53" t="s">
        <v>2619</v>
      </c>
      <c r="V258" s="54">
        <f t="shared" si="0"/>
        <v>3.7807909604519775E-2</v>
      </c>
      <c r="W258" s="53"/>
      <c r="X258" s="53"/>
      <c r="Y258" s="53"/>
      <c r="Z258" s="53"/>
    </row>
    <row r="259" spans="1:26" hidden="1">
      <c r="A259" s="47" t="s">
        <v>496</v>
      </c>
      <c r="B259" s="53" t="s">
        <v>2665</v>
      </c>
      <c r="C259" s="60">
        <v>681000</v>
      </c>
      <c r="D259" s="53" t="s">
        <v>2666</v>
      </c>
      <c r="E259" s="237">
        <v>44103.578333333331</v>
      </c>
      <c r="F259" s="60">
        <v>2020</v>
      </c>
      <c r="G259" s="53" t="s">
        <v>2408</v>
      </c>
      <c r="H259" s="53" t="s">
        <v>1119</v>
      </c>
      <c r="I259" s="60">
        <v>630514</v>
      </c>
      <c r="J259" s="53" t="s">
        <v>2667</v>
      </c>
      <c r="K259" s="53" t="s">
        <v>2668</v>
      </c>
      <c r="L259" s="60">
        <v>1</v>
      </c>
      <c r="M259" s="53" t="s">
        <v>1103</v>
      </c>
      <c r="N259" s="60">
        <v>1376</v>
      </c>
      <c r="O259" s="60">
        <v>31725</v>
      </c>
      <c r="P259" s="60">
        <v>641</v>
      </c>
      <c r="Q259" s="223" t="s">
        <v>2669</v>
      </c>
      <c r="R259" s="223" t="s">
        <v>2670</v>
      </c>
      <c r="S259" s="53" t="s">
        <v>2671</v>
      </c>
      <c r="T259" s="60">
        <v>45</v>
      </c>
      <c r="U259" s="53"/>
      <c r="V259" s="54">
        <f t="shared" si="0"/>
        <v>4.9547723935389136E-2</v>
      </c>
      <c r="W259" s="53"/>
      <c r="X259" s="53"/>
      <c r="Y259" s="53"/>
      <c r="Z259" s="53"/>
    </row>
    <row r="260" spans="1:26" hidden="1">
      <c r="A260" s="47" t="s">
        <v>2672</v>
      </c>
      <c r="B260" s="53" t="s">
        <v>2673</v>
      </c>
      <c r="C260" s="60">
        <v>15</v>
      </c>
      <c r="D260" s="53" t="s">
        <v>2674</v>
      </c>
      <c r="E260" s="237">
        <v>44103.814768518518</v>
      </c>
      <c r="F260" s="60">
        <v>2020</v>
      </c>
      <c r="G260" s="53" t="s">
        <v>2408</v>
      </c>
      <c r="H260" s="53" t="s">
        <v>1119</v>
      </c>
      <c r="I260" s="60">
        <v>6</v>
      </c>
      <c r="J260" s="53" t="s">
        <v>2675</v>
      </c>
      <c r="K260" s="53" t="s">
        <v>1264</v>
      </c>
      <c r="L260" s="60">
        <v>1</v>
      </c>
      <c r="M260" s="53" t="s">
        <v>1306</v>
      </c>
      <c r="N260" s="60">
        <v>0</v>
      </c>
      <c r="O260" s="60">
        <v>0</v>
      </c>
      <c r="P260" s="60">
        <v>0</v>
      </c>
      <c r="Q260" s="223" t="s">
        <v>1466</v>
      </c>
      <c r="R260" s="223"/>
      <c r="S260" s="53"/>
      <c r="T260" s="53"/>
      <c r="U260" s="53"/>
      <c r="V260" s="54">
        <f t="shared" si="0"/>
        <v>0</v>
      </c>
      <c r="W260" s="53"/>
      <c r="X260" s="53"/>
      <c r="Y260" s="53"/>
      <c r="Z260" s="53"/>
    </row>
    <row r="261" spans="1:26" hidden="1">
      <c r="A261" s="47" t="s">
        <v>505</v>
      </c>
      <c r="B261" s="53" t="s">
        <v>2137</v>
      </c>
      <c r="C261" s="60">
        <v>261000</v>
      </c>
      <c r="D261" s="53" t="s">
        <v>2676</v>
      </c>
      <c r="E261" s="237">
        <v>44103.92900462963</v>
      </c>
      <c r="F261" s="60">
        <v>2020</v>
      </c>
      <c r="G261" s="53" t="s">
        <v>2408</v>
      </c>
      <c r="H261" s="53" t="s">
        <v>1119</v>
      </c>
      <c r="I261" s="60">
        <v>239737</v>
      </c>
      <c r="J261" s="53" t="s">
        <v>2677</v>
      </c>
      <c r="K261" s="53" t="s">
        <v>2678</v>
      </c>
      <c r="L261" s="60">
        <v>2</v>
      </c>
      <c r="M261" s="53" t="s">
        <v>1306</v>
      </c>
      <c r="N261" s="60">
        <v>1643</v>
      </c>
      <c r="O261" s="60">
        <v>25966</v>
      </c>
      <c r="P261" s="60">
        <v>1541</v>
      </c>
      <c r="Q261" s="223" t="s">
        <v>2679</v>
      </c>
      <c r="R261" s="223" t="s">
        <v>2680</v>
      </c>
      <c r="S261" s="53"/>
      <c r="T261" s="53"/>
      <c r="U261" s="53"/>
      <c r="V261" s="54">
        <f t="shared" si="0"/>
        <v>0.11168582375478928</v>
      </c>
      <c r="W261" s="53"/>
      <c r="X261" s="53"/>
      <c r="Y261" s="53"/>
      <c r="Z261" s="53"/>
    </row>
    <row r="262" spans="1:26" hidden="1">
      <c r="A262" s="47" t="s">
        <v>502</v>
      </c>
      <c r="B262" s="53" t="s">
        <v>501</v>
      </c>
      <c r="C262" s="60">
        <v>309000</v>
      </c>
      <c r="D262" s="53" t="s">
        <v>2681</v>
      </c>
      <c r="E262" s="237">
        <v>44104.442106481481</v>
      </c>
      <c r="F262" s="60">
        <v>2020</v>
      </c>
      <c r="G262" s="53" t="s">
        <v>2408</v>
      </c>
      <c r="H262" s="53" t="s">
        <v>1109</v>
      </c>
      <c r="I262" s="60">
        <v>41769</v>
      </c>
      <c r="J262" s="53" t="s">
        <v>2090</v>
      </c>
      <c r="K262" s="53" t="s">
        <v>2424</v>
      </c>
      <c r="L262" s="60">
        <v>7</v>
      </c>
      <c r="M262" s="53" t="s">
        <v>1103</v>
      </c>
      <c r="N262" s="60">
        <v>155</v>
      </c>
      <c r="O262" s="60">
        <v>3227</v>
      </c>
      <c r="P262" s="60">
        <v>82</v>
      </c>
      <c r="Q262" s="223" t="s">
        <v>2682</v>
      </c>
      <c r="R262" s="223" t="s">
        <v>2683</v>
      </c>
      <c r="S262" s="53" t="s">
        <v>2684</v>
      </c>
      <c r="T262" s="60">
        <v>45</v>
      </c>
      <c r="U262" s="53"/>
      <c r="V262" s="54">
        <f t="shared" si="0"/>
        <v>1.1210355987055016E-2</v>
      </c>
      <c r="W262" s="53"/>
      <c r="X262" s="53"/>
      <c r="Y262" s="53"/>
      <c r="Z262" s="53"/>
    </row>
    <row r="263" spans="1:26" hidden="1">
      <c r="A263" s="47" t="s">
        <v>2685</v>
      </c>
      <c r="B263" s="53" t="s">
        <v>2686</v>
      </c>
      <c r="C263" s="60">
        <v>570000</v>
      </c>
      <c r="D263" s="53" t="s">
        <v>2687</v>
      </c>
      <c r="E263" s="237">
        <v>44104.458460648151</v>
      </c>
      <c r="F263" s="60">
        <v>2020</v>
      </c>
      <c r="G263" s="53" t="s">
        <v>2408</v>
      </c>
      <c r="H263" s="53" t="s">
        <v>1109</v>
      </c>
      <c r="I263" s="60">
        <v>280302</v>
      </c>
      <c r="J263" s="53" t="s">
        <v>2688</v>
      </c>
      <c r="K263" s="53" t="s">
        <v>2689</v>
      </c>
      <c r="L263" s="60">
        <v>1</v>
      </c>
      <c r="M263" s="53" t="s">
        <v>2127</v>
      </c>
      <c r="N263" s="60">
        <v>1869</v>
      </c>
      <c r="O263" s="60">
        <v>41494</v>
      </c>
      <c r="P263" s="60">
        <v>988</v>
      </c>
      <c r="Q263" s="223" t="s">
        <v>2690</v>
      </c>
      <c r="R263" s="223" t="s">
        <v>2691</v>
      </c>
      <c r="S263" s="53" t="s">
        <v>511</v>
      </c>
      <c r="T263" s="60">
        <v>50</v>
      </c>
      <c r="U263" s="53"/>
      <c r="V263" s="54">
        <f t="shared" si="0"/>
        <v>7.7808771929824563E-2</v>
      </c>
      <c r="W263" s="53"/>
      <c r="X263" s="53"/>
      <c r="Y263" s="53"/>
      <c r="Z263" s="53"/>
    </row>
    <row r="264" spans="1:26" hidden="1">
      <c r="A264" s="47" t="s">
        <v>2692</v>
      </c>
      <c r="B264" s="53" t="s">
        <v>2693</v>
      </c>
      <c r="C264" s="60">
        <v>637000</v>
      </c>
      <c r="D264" s="53" t="s">
        <v>2694</v>
      </c>
      <c r="E264" s="237">
        <v>44104.520844907405</v>
      </c>
      <c r="F264" s="60">
        <v>2020</v>
      </c>
      <c r="G264" s="53" t="s">
        <v>2408</v>
      </c>
      <c r="H264" s="53" t="s">
        <v>1109</v>
      </c>
      <c r="I264" s="60">
        <v>63023</v>
      </c>
      <c r="J264" s="53" t="s">
        <v>2016</v>
      </c>
      <c r="K264" s="53" t="s">
        <v>1619</v>
      </c>
      <c r="L264" s="60">
        <v>3</v>
      </c>
      <c r="M264" s="53" t="s">
        <v>1112</v>
      </c>
      <c r="N264" s="60">
        <v>236</v>
      </c>
      <c r="O264" s="60">
        <v>5596</v>
      </c>
      <c r="P264" s="60">
        <v>128</v>
      </c>
      <c r="Q264" s="223" t="s">
        <v>2695</v>
      </c>
      <c r="R264" s="223" t="s">
        <v>2696</v>
      </c>
      <c r="S264" s="53" t="s">
        <v>503</v>
      </c>
      <c r="T264" s="60">
        <v>45</v>
      </c>
      <c r="U264" s="53" t="s">
        <v>2544</v>
      </c>
      <c r="V264" s="54">
        <f t="shared" si="0"/>
        <v>9.3563579277864996E-3</v>
      </c>
      <c r="W264" s="53"/>
      <c r="X264" s="53"/>
      <c r="Y264" s="53"/>
      <c r="Z264" s="53"/>
    </row>
    <row r="265" spans="1:26" hidden="1">
      <c r="A265" s="47" t="s">
        <v>2697</v>
      </c>
      <c r="B265" s="53" t="s">
        <v>509</v>
      </c>
      <c r="C265" s="60">
        <v>283000</v>
      </c>
      <c r="D265" s="53" t="s">
        <v>2698</v>
      </c>
      <c r="E265" s="237">
        <v>44104.670115740744</v>
      </c>
      <c r="F265" s="60">
        <v>2020</v>
      </c>
      <c r="G265" s="53" t="s">
        <v>2408</v>
      </c>
      <c r="H265" s="53" t="s">
        <v>1109</v>
      </c>
      <c r="I265" s="60">
        <v>308024</v>
      </c>
      <c r="J265" s="53" t="s">
        <v>2699</v>
      </c>
      <c r="K265" s="53" t="s">
        <v>2700</v>
      </c>
      <c r="L265" s="60">
        <v>3</v>
      </c>
      <c r="M265" s="53" t="s">
        <v>1503</v>
      </c>
      <c r="N265" s="60">
        <v>1108</v>
      </c>
      <c r="O265" s="60">
        <v>25801</v>
      </c>
      <c r="P265" s="60">
        <v>110</v>
      </c>
      <c r="Q265" s="223" t="s">
        <v>2701</v>
      </c>
      <c r="R265" s="223" t="s">
        <v>2702</v>
      </c>
      <c r="S265" s="53" t="s">
        <v>2703</v>
      </c>
      <c r="T265" s="60">
        <v>45</v>
      </c>
      <c r="U265" s="53" t="s">
        <v>2502</v>
      </c>
      <c r="V265" s="54">
        <f t="shared" si="0"/>
        <v>9.5473498233215548E-2</v>
      </c>
      <c r="W265" s="53"/>
      <c r="X265" s="53"/>
      <c r="Y265" s="53"/>
      <c r="Z265" s="53"/>
    </row>
    <row r="266" spans="1:26" hidden="1">
      <c r="A266" s="47" t="s">
        <v>508</v>
      </c>
      <c r="B266" s="53" t="s">
        <v>2704</v>
      </c>
      <c r="C266" s="60">
        <v>381000</v>
      </c>
      <c r="D266" s="53" t="s">
        <v>2705</v>
      </c>
      <c r="E266" s="237">
        <v>44104.783368055556</v>
      </c>
      <c r="F266" s="60">
        <v>2020</v>
      </c>
      <c r="G266" s="53" t="s">
        <v>2408</v>
      </c>
      <c r="H266" s="53" t="s">
        <v>1109</v>
      </c>
      <c r="I266" s="60">
        <v>92091</v>
      </c>
      <c r="J266" s="53" t="s">
        <v>2706</v>
      </c>
      <c r="K266" s="53" t="s">
        <v>2707</v>
      </c>
      <c r="L266" s="60">
        <v>1</v>
      </c>
      <c r="M266" s="53" t="s">
        <v>1936</v>
      </c>
      <c r="N266" s="60">
        <v>941</v>
      </c>
      <c r="O266" s="60">
        <v>9006</v>
      </c>
      <c r="P266" s="60">
        <v>114</v>
      </c>
      <c r="Q266" s="223" t="s">
        <v>2708</v>
      </c>
      <c r="R266" s="223" t="s">
        <v>2709</v>
      </c>
      <c r="S266" s="53" t="s">
        <v>506</v>
      </c>
      <c r="T266" s="60">
        <v>45</v>
      </c>
      <c r="U266" s="53"/>
      <c r="V266" s="54">
        <f t="shared" si="0"/>
        <v>2.6406824146981627E-2</v>
      </c>
      <c r="W266" s="53"/>
      <c r="X266" s="53"/>
      <c r="Y266" s="53"/>
      <c r="Z266" s="53"/>
    </row>
    <row r="267" spans="1:26" hidden="1">
      <c r="A267" s="47" t="s">
        <v>401</v>
      </c>
      <c r="B267" s="53" t="s">
        <v>400</v>
      </c>
      <c r="C267" s="60">
        <v>227000</v>
      </c>
      <c r="D267" s="53" t="s">
        <v>2710</v>
      </c>
      <c r="E267" s="237">
        <v>44105.354826388888</v>
      </c>
      <c r="F267" s="60">
        <v>2020</v>
      </c>
      <c r="G267" s="53" t="s">
        <v>2711</v>
      </c>
      <c r="H267" s="53" t="s">
        <v>1170</v>
      </c>
      <c r="I267" s="60">
        <v>73952</v>
      </c>
      <c r="J267" s="53" t="s">
        <v>1886</v>
      </c>
      <c r="K267" s="53" t="s">
        <v>1943</v>
      </c>
      <c r="L267" s="60">
        <v>4</v>
      </c>
      <c r="M267" s="53" t="s">
        <v>1103</v>
      </c>
      <c r="N267" s="60">
        <v>357</v>
      </c>
      <c r="O267" s="60">
        <v>5093</v>
      </c>
      <c r="P267" s="60">
        <v>272</v>
      </c>
      <c r="Q267" s="223" t="s">
        <v>2712</v>
      </c>
      <c r="R267" s="223" t="s">
        <v>2713</v>
      </c>
      <c r="S267" s="53" t="s">
        <v>400</v>
      </c>
      <c r="T267" s="60">
        <v>45</v>
      </c>
      <c r="U267" s="53"/>
      <c r="V267" s="54">
        <f t="shared" si="0"/>
        <v>2.5207048458149781E-2</v>
      </c>
      <c r="W267" s="53"/>
      <c r="X267" s="53"/>
      <c r="Y267" s="53"/>
      <c r="Z267" s="53"/>
    </row>
    <row r="268" spans="1:26" hidden="1">
      <c r="A268" s="47" t="s">
        <v>2714</v>
      </c>
      <c r="B268" s="53" t="s">
        <v>402</v>
      </c>
      <c r="C268" s="60">
        <v>189000</v>
      </c>
      <c r="D268" s="53" t="s">
        <v>2715</v>
      </c>
      <c r="E268" s="237">
        <v>44105.564791666664</v>
      </c>
      <c r="F268" s="60">
        <v>2020</v>
      </c>
      <c r="G268" s="53" t="s">
        <v>2711</v>
      </c>
      <c r="H268" s="53" t="s">
        <v>1170</v>
      </c>
      <c r="I268" s="60">
        <v>106336</v>
      </c>
      <c r="J268" s="53" t="s">
        <v>2716</v>
      </c>
      <c r="K268" s="53" t="s">
        <v>1630</v>
      </c>
      <c r="L268" s="60">
        <v>2</v>
      </c>
      <c r="M268" s="53" t="s">
        <v>1503</v>
      </c>
      <c r="N268" s="60">
        <v>1116</v>
      </c>
      <c r="O268" s="60">
        <v>16061</v>
      </c>
      <c r="P268" s="60">
        <v>318</v>
      </c>
      <c r="Q268" s="223" t="s">
        <v>2717</v>
      </c>
      <c r="R268" s="223" t="s">
        <v>2718</v>
      </c>
      <c r="S268" s="53" t="s">
        <v>2719</v>
      </c>
      <c r="T268" s="60">
        <v>50</v>
      </c>
      <c r="U268" s="53" t="s">
        <v>2720</v>
      </c>
      <c r="V268" s="54">
        <f t="shared" si="0"/>
        <v>9.256613756613756E-2</v>
      </c>
      <c r="W268" s="53"/>
      <c r="X268" s="53"/>
      <c r="Y268" s="53"/>
      <c r="Z268" s="53"/>
    </row>
    <row r="269" spans="1:26" hidden="1">
      <c r="A269" s="47" t="s">
        <v>405</v>
      </c>
      <c r="B269" s="53" t="s">
        <v>404</v>
      </c>
      <c r="C269" s="60">
        <v>1340000</v>
      </c>
      <c r="D269" s="53" t="s">
        <v>2721</v>
      </c>
      <c r="E269" s="237">
        <v>44105.579826388886</v>
      </c>
      <c r="F269" s="60">
        <v>2020</v>
      </c>
      <c r="G269" s="53" t="s">
        <v>2711</v>
      </c>
      <c r="H269" s="53" t="s">
        <v>1170</v>
      </c>
      <c r="I269" s="60">
        <v>315623</v>
      </c>
      <c r="J269" s="53" t="s">
        <v>2722</v>
      </c>
      <c r="K269" s="53" t="s">
        <v>2723</v>
      </c>
      <c r="L269" s="60">
        <v>5</v>
      </c>
      <c r="M269" s="53" t="s">
        <v>1221</v>
      </c>
      <c r="N269" s="60">
        <v>916</v>
      </c>
      <c r="O269" s="60">
        <v>12688</v>
      </c>
      <c r="P269" s="60">
        <v>314</v>
      </c>
      <c r="Q269" s="223" t="s">
        <v>2724</v>
      </c>
      <c r="R269" s="223" t="s">
        <v>2725</v>
      </c>
      <c r="S269" s="53" t="s">
        <v>404</v>
      </c>
      <c r="T269" s="60">
        <v>45</v>
      </c>
      <c r="U269" s="53"/>
      <c r="V269" s="54">
        <f t="shared" si="0"/>
        <v>1.0386567164179104E-2</v>
      </c>
      <c r="W269" s="53"/>
      <c r="X269" s="53"/>
      <c r="Y269" s="53"/>
      <c r="Z269" s="53"/>
    </row>
    <row r="270" spans="1:26" hidden="1">
      <c r="A270" s="47" t="s">
        <v>407</v>
      </c>
      <c r="B270" s="53" t="s">
        <v>1988</v>
      </c>
      <c r="C270" s="60">
        <v>546000</v>
      </c>
      <c r="D270" s="53" t="s">
        <v>2726</v>
      </c>
      <c r="E270" s="237">
        <v>44105.677094907405</v>
      </c>
      <c r="F270" s="60">
        <v>2020</v>
      </c>
      <c r="G270" s="53" t="s">
        <v>2711</v>
      </c>
      <c r="H270" s="53" t="s">
        <v>1170</v>
      </c>
      <c r="I270" s="60">
        <v>342237</v>
      </c>
      <c r="J270" s="53" t="s">
        <v>2727</v>
      </c>
      <c r="K270" s="53" t="s">
        <v>2728</v>
      </c>
      <c r="L270" s="60">
        <v>2</v>
      </c>
      <c r="M270" s="53" t="s">
        <v>1221</v>
      </c>
      <c r="N270" s="60">
        <v>979</v>
      </c>
      <c r="O270" s="60">
        <v>10734</v>
      </c>
      <c r="P270" s="60">
        <v>302</v>
      </c>
      <c r="Q270" s="223" t="s">
        <v>2729</v>
      </c>
      <c r="R270" s="223" t="s">
        <v>2730</v>
      </c>
      <c r="S270" s="53" t="s">
        <v>2731</v>
      </c>
      <c r="T270" s="60">
        <v>45</v>
      </c>
      <c r="U270" s="53" t="s">
        <v>2732</v>
      </c>
      <c r="V270" s="54">
        <f t="shared" si="0"/>
        <v>2.2005494505494504E-2</v>
      </c>
      <c r="W270" s="53"/>
      <c r="X270" s="53"/>
      <c r="Y270" s="53"/>
      <c r="Z270" s="53"/>
    </row>
    <row r="271" spans="1:26" hidden="1">
      <c r="A271" s="47" t="s">
        <v>2733</v>
      </c>
      <c r="B271" s="53" t="s">
        <v>2734</v>
      </c>
      <c r="C271" s="60">
        <v>229000</v>
      </c>
      <c r="D271" s="53" t="s">
        <v>2735</v>
      </c>
      <c r="E271" s="237">
        <v>44105.710486111115</v>
      </c>
      <c r="F271" s="60">
        <v>2020</v>
      </c>
      <c r="G271" s="53" t="s">
        <v>2711</v>
      </c>
      <c r="H271" s="53" t="s">
        <v>1170</v>
      </c>
      <c r="I271" s="60">
        <v>46479</v>
      </c>
      <c r="J271" s="53" t="s">
        <v>1667</v>
      </c>
      <c r="K271" s="53" t="s">
        <v>2736</v>
      </c>
      <c r="L271" s="60">
        <v>7</v>
      </c>
      <c r="M271" s="53" t="s">
        <v>1122</v>
      </c>
      <c r="N271" s="60">
        <v>451</v>
      </c>
      <c r="O271" s="60">
        <v>4597</v>
      </c>
      <c r="P271" s="60">
        <v>259</v>
      </c>
      <c r="Q271" s="223" t="s">
        <v>2737</v>
      </c>
      <c r="R271" s="223" t="s">
        <v>2738</v>
      </c>
      <c r="S271" s="53" t="s">
        <v>413</v>
      </c>
      <c r="T271" s="60">
        <v>45</v>
      </c>
      <c r="U271" s="53"/>
      <c r="V271" s="54">
        <f t="shared" si="0"/>
        <v>2.3174672489082969E-2</v>
      </c>
      <c r="W271" s="53"/>
      <c r="X271" s="53"/>
      <c r="Y271" s="53"/>
      <c r="Z271" s="53"/>
    </row>
    <row r="272" spans="1:26" hidden="1">
      <c r="A272" s="47" t="s">
        <v>412</v>
      </c>
      <c r="B272" s="53" t="s">
        <v>2739</v>
      </c>
      <c r="C272" s="60">
        <v>78900</v>
      </c>
      <c r="D272" s="53" t="s">
        <v>2740</v>
      </c>
      <c r="E272" s="237">
        <v>44106.458425925928</v>
      </c>
      <c r="F272" s="60">
        <v>2020</v>
      </c>
      <c r="G272" s="53" t="s">
        <v>2711</v>
      </c>
      <c r="H272" s="53" t="s">
        <v>1157</v>
      </c>
      <c r="I272" s="60">
        <v>41103</v>
      </c>
      <c r="J272" s="53" t="s">
        <v>2741</v>
      </c>
      <c r="K272" s="53" t="s">
        <v>2742</v>
      </c>
      <c r="L272" s="60">
        <v>6</v>
      </c>
      <c r="M272" s="53" t="s">
        <v>1306</v>
      </c>
      <c r="N272" s="60">
        <v>336</v>
      </c>
      <c r="O272" s="60">
        <v>2192</v>
      </c>
      <c r="P272" s="60">
        <v>85</v>
      </c>
      <c r="Q272" s="223" t="s">
        <v>2743</v>
      </c>
      <c r="R272" s="223" t="s">
        <v>2744</v>
      </c>
      <c r="S272" s="53" t="s">
        <v>2745</v>
      </c>
      <c r="T272" s="60">
        <v>50</v>
      </c>
      <c r="U272" s="53"/>
      <c r="V272" s="54">
        <f t="shared" si="0"/>
        <v>3.3117870722433461E-2</v>
      </c>
      <c r="W272" s="53"/>
      <c r="X272" s="53"/>
      <c r="Y272" s="53"/>
      <c r="Z272" s="53"/>
    </row>
    <row r="273" spans="1:26" hidden="1">
      <c r="A273" s="47" t="s">
        <v>420</v>
      </c>
      <c r="B273" s="53" t="s">
        <v>2746</v>
      </c>
      <c r="C273" s="60">
        <v>806000</v>
      </c>
      <c r="D273" s="53" t="s">
        <v>2747</v>
      </c>
      <c r="E273" s="237">
        <v>44106.708368055559</v>
      </c>
      <c r="F273" s="60">
        <v>2020</v>
      </c>
      <c r="G273" s="53" t="s">
        <v>2711</v>
      </c>
      <c r="H273" s="53" t="s">
        <v>1157</v>
      </c>
      <c r="I273" s="60">
        <v>193196</v>
      </c>
      <c r="J273" s="53" t="s">
        <v>2748</v>
      </c>
      <c r="K273" s="53" t="s">
        <v>1228</v>
      </c>
      <c r="L273" s="60">
        <v>1</v>
      </c>
      <c r="M273" s="53" t="s">
        <v>1122</v>
      </c>
      <c r="N273" s="60">
        <v>960</v>
      </c>
      <c r="O273" s="60">
        <v>23305</v>
      </c>
      <c r="P273" s="60">
        <v>1029</v>
      </c>
      <c r="Q273" s="223" t="s">
        <v>2749</v>
      </c>
      <c r="R273" s="223" t="s">
        <v>2750</v>
      </c>
      <c r="S273" s="53" t="s">
        <v>419</v>
      </c>
      <c r="T273" s="60">
        <v>45</v>
      </c>
      <c r="U273" s="53" t="s">
        <v>2732</v>
      </c>
      <c r="V273" s="54">
        <f t="shared" si="0"/>
        <v>3.1382133995037219E-2</v>
      </c>
      <c r="W273" s="53"/>
      <c r="X273" s="53"/>
      <c r="Y273" s="53"/>
      <c r="Z273" s="53"/>
    </row>
    <row r="274" spans="1:26" hidden="1">
      <c r="A274" s="47" t="s">
        <v>2751</v>
      </c>
      <c r="B274" s="53" t="s">
        <v>515</v>
      </c>
      <c r="C274" s="60">
        <v>407000</v>
      </c>
      <c r="D274" s="53" t="s">
        <v>2752</v>
      </c>
      <c r="E274" s="237">
        <v>44107.312523148146</v>
      </c>
      <c r="F274" s="60">
        <v>2020</v>
      </c>
      <c r="G274" s="53" t="s">
        <v>2711</v>
      </c>
      <c r="H274" s="53" t="s">
        <v>1210</v>
      </c>
      <c r="I274" s="60">
        <v>178597</v>
      </c>
      <c r="J274" s="53" t="s">
        <v>2753</v>
      </c>
      <c r="K274" s="53" t="s">
        <v>2754</v>
      </c>
      <c r="L274" s="60">
        <v>2</v>
      </c>
      <c r="M274" s="53" t="s">
        <v>1306</v>
      </c>
      <c r="N274" s="60">
        <v>1745</v>
      </c>
      <c r="O274" s="60">
        <v>7099</v>
      </c>
      <c r="P274" s="60">
        <v>304</v>
      </c>
      <c r="Q274" s="223" t="s">
        <v>2755</v>
      </c>
      <c r="R274" s="223" t="s">
        <v>2756</v>
      </c>
      <c r="S274" s="53" t="s">
        <v>515</v>
      </c>
      <c r="T274" s="60">
        <v>45</v>
      </c>
      <c r="U274" s="53" t="s">
        <v>2544</v>
      </c>
      <c r="V274" s="54">
        <f t="shared" si="0"/>
        <v>2.2476658476658477E-2</v>
      </c>
      <c r="W274" s="53"/>
      <c r="X274" s="53"/>
      <c r="Y274" s="53"/>
      <c r="Z274" s="53"/>
    </row>
    <row r="275" spans="1:26" hidden="1">
      <c r="A275" s="47" t="s">
        <v>2757</v>
      </c>
      <c r="B275" s="53" t="s">
        <v>2758</v>
      </c>
      <c r="C275" s="60">
        <v>434000</v>
      </c>
      <c r="D275" s="53" t="s">
        <v>2759</v>
      </c>
      <c r="E275" s="237">
        <v>44107.333518518521</v>
      </c>
      <c r="F275" s="60">
        <v>2020</v>
      </c>
      <c r="G275" s="53" t="s">
        <v>2711</v>
      </c>
      <c r="H275" s="53" t="s">
        <v>1210</v>
      </c>
      <c r="I275" s="60">
        <v>215799</v>
      </c>
      <c r="J275" s="53" t="s">
        <v>2760</v>
      </c>
      <c r="K275" s="53" t="s">
        <v>2761</v>
      </c>
      <c r="L275" s="60">
        <v>4</v>
      </c>
      <c r="M275" s="53" t="s">
        <v>1503</v>
      </c>
      <c r="N275" s="60">
        <v>1507</v>
      </c>
      <c r="O275" s="60">
        <v>19985</v>
      </c>
      <c r="P275" s="60">
        <v>217</v>
      </c>
      <c r="Q275" s="223" t="s">
        <v>2762</v>
      </c>
      <c r="R275" s="223" t="s">
        <v>2763</v>
      </c>
      <c r="S275" s="53" t="s">
        <v>2758</v>
      </c>
      <c r="T275" s="60">
        <v>45</v>
      </c>
      <c r="U275" s="53"/>
      <c r="V275" s="54">
        <f t="shared" si="0"/>
        <v>5.0020737327188938E-2</v>
      </c>
      <c r="W275" s="53"/>
      <c r="X275" s="53"/>
      <c r="Y275" s="53"/>
      <c r="Z275" s="53"/>
    </row>
    <row r="276" spans="1:26" hidden="1">
      <c r="A276" s="47" t="s">
        <v>2764</v>
      </c>
      <c r="B276" s="53" t="s">
        <v>520</v>
      </c>
      <c r="C276" s="60">
        <v>239000</v>
      </c>
      <c r="D276" s="53" t="s">
        <v>2765</v>
      </c>
      <c r="E276" s="237">
        <v>44109.464988425927</v>
      </c>
      <c r="F276" s="60">
        <v>2020</v>
      </c>
      <c r="G276" s="53" t="s">
        <v>2711</v>
      </c>
      <c r="H276" s="53" t="s">
        <v>1100</v>
      </c>
      <c r="I276" s="60">
        <v>953823</v>
      </c>
      <c r="J276" s="53" t="s">
        <v>2766</v>
      </c>
      <c r="K276" s="53" t="s">
        <v>2767</v>
      </c>
      <c r="L276" s="60">
        <v>6</v>
      </c>
      <c r="M276" s="53" t="s">
        <v>1306</v>
      </c>
      <c r="N276" s="60">
        <v>2077</v>
      </c>
      <c r="O276" s="60">
        <v>24806</v>
      </c>
      <c r="P276" s="60">
        <v>1777</v>
      </c>
      <c r="Q276" s="223" t="s">
        <v>2768</v>
      </c>
      <c r="R276" s="223" t="s">
        <v>2769</v>
      </c>
      <c r="S276" s="53" t="s">
        <v>260</v>
      </c>
      <c r="T276" s="60">
        <v>45</v>
      </c>
      <c r="U276" s="53"/>
      <c r="V276" s="54">
        <f t="shared" si="0"/>
        <v>0.1199163179916318</v>
      </c>
      <c r="W276" s="53"/>
      <c r="X276" s="53"/>
      <c r="Y276" s="53"/>
      <c r="Z276" s="53"/>
    </row>
    <row r="277" spans="1:26" hidden="1">
      <c r="A277" s="47" t="s">
        <v>2770</v>
      </c>
      <c r="B277" s="53" t="s">
        <v>518</v>
      </c>
      <c r="C277" s="60">
        <v>476000</v>
      </c>
      <c r="D277" s="53" t="s">
        <v>2771</v>
      </c>
      <c r="E277" s="237">
        <v>44109.708472222221</v>
      </c>
      <c r="F277" s="60">
        <v>2020</v>
      </c>
      <c r="G277" s="53" t="s">
        <v>2711</v>
      </c>
      <c r="H277" s="53" t="s">
        <v>1100</v>
      </c>
      <c r="I277" s="60">
        <v>134794</v>
      </c>
      <c r="J277" s="53" t="s">
        <v>2772</v>
      </c>
      <c r="K277" s="53" t="s">
        <v>2773</v>
      </c>
      <c r="L277" s="60">
        <v>3</v>
      </c>
      <c r="M277" s="53" t="s">
        <v>1306</v>
      </c>
      <c r="N277" s="60">
        <v>668</v>
      </c>
      <c r="O277" s="60">
        <v>6092</v>
      </c>
      <c r="P277" s="60">
        <v>183</v>
      </c>
      <c r="Q277" s="223" t="s">
        <v>2774</v>
      </c>
      <c r="R277" s="223" t="s">
        <v>2775</v>
      </c>
      <c r="S277" s="53" t="s">
        <v>2776</v>
      </c>
      <c r="T277" s="60">
        <v>45</v>
      </c>
      <c r="U277" s="53"/>
      <c r="V277" s="54">
        <f t="shared" si="0"/>
        <v>1.4586134453781513E-2</v>
      </c>
      <c r="W277" s="53"/>
      <c r="X277" s="53"/>
      <c r="Y277" s="53"/>
      <c r="Z277" s="53"/>
    </row>
    <row r="278" spans="1:26" hidden="1">
      <c r="A278" s="47" t="s">
        <v>517</v>
      </c>
      <c r="B278" s="53" t="s">
        <v>89</v>
      </c>
      <c r="C278" s="60">
        <v>1000000</v>
      </c>
      <c r="D278" s="53" t="s">
        <v>2777</v>
      </c>
      <c r="E278" s="237">
        <v>44109.71398148148</v>
      </c>
      <c r="F278" s="60">
        <v>2020</v>
      </c>
      <c r="G278" s="53" t="s">
        <v>2711</v>
      </c>
      <c r="H278" s="53" t="s">
        <v>1100</v>
      </c>
      <c r="I278" s="60">
        <v>176675</v>
      </c>
      <c r="J278" s="53" t="s">
        <v>2778</v>
      </c>
      <c r="K278" s="53" t="s">
        <v>1655</v>
      </c>
      <c r="L278" s="60">
        <v>2</v>
      </c>
      <c r="M278" s="53" t="s">
        <v>1122</v>
      </c>
      <c r="N278" s="60">
        <v>246</v>
      </c>
      <c r="O278" s="60">
        <v>8908</v>
      </c>
      <c r="P278" s="60">
        <v>206</v>
      </c>
      <c r="Q278" s="223" t="s">
        <v>2779</v>
      </c>
      <c r="R278" s="223" t="s">
        <v>2780</v>
      </c>
      <c r="S278" s="53" t="s">
        <v>89</v>
      </c>
      <c r="T278" s="60">
        <v>45</v>
      </c>
      <c r="U278" s="53" t="s">
        <v>2619</v>
      </c>
      <c r="V278" s="54">
        <f t="shared" si="0"/>
        <v>9.3600000000000003E-3</v>
      </c>
      <c r="W278" s="53"/>
      <c r="X278" s="53"/>
      <c r="Y278" s="53"/>
      <c r="Z278" s="53"/>
    </row>
    <row r="279" spans="1:26" hidden="1">
      <c r="A279" s="47" t="s">
        <v>2781</v>
      </c>
      <c r="B279" s="53" t="s">
        <v>186</v>
      </c>
      <c r="C279" s="60">
        <v>2150000</v>
      </c>
      <c r="D279" s="53" t="s">
        <v>2782</v>
      </c>
      <c r="E279" s="237">
        <v>44110.382361111115</v>
      </c>
      <c r="F279" s="60">
        <v>2020</v>
      </c>
      <c r="G279" s="53" t="s">
        <v>2711</v>
      </c>
      <c r="H279" s="53" t="s">
        <v>1119</v>
      </c>
      <c r="I279" s="60">
        <v>5859522</v>
      </c>
      <c r="J279" s="53" t="s">
        <v>2783</v>
      </c>
      <c r="K279" s="53" t="s">
        <v>1129</v>
      </c>
      <c r="L279" s="60">
        <v>1</v>
      </c>
      <c r="M279" s="53" t="s">
        <v>1306</v>
      </c>
      <c r="N279" s="60">
        <v>21683</v>
      </c>
      <c r="O279" s="60">
        <v>144534</v>
      </c>
      <c r="P279" s="60">
        <v>5362</v>
      </c>
      <c r="Q279" s="223" t="s">
        <v>2784</v>
      </c>
      <c r="R279" s="223" t="s">
        <v>2785</v>
      </c>
      <c r="S279" s="53"/>
      <c r="T279" s="53"/>
      <c r="U279" s="53"/>
      <c r="V279" s="54">
        <f t="shared" si="0"/>
        <v>7.9804186046511627E-2</v>
      </c>
      <c r="W279" s="53"/>
      <c r="X279" s="53"/>
      <c r="Y279" s="53"/>
      <c r="Z279" s="53"/>
    </row>
    <row r="280" spans="1:26" hidden="1">
      <c r="A280" s="47" t="s">
        <v>523</v>
      </c>
      <c r="B280" s="53" t="s">
        <v>2786</v>
      </c>
      <c r="C280" s="60">
        <v>687000</v>
      </c>
      <c r="D280" s="53" t="s">
        <v>2787</v>
      </c>
      <c r="E280" s="237">
        <v>44110.659537037034</v>
      </c>
      <c r="F280" s="60">
        <v>2020</v>
      </c>
      <c r="G280" s="53" t="s">
        <v>2711</v>
      </c>
      <c r="H280" s="53" t="s">
        <v>1119</v>
      </c>
      <c r="I280" s="60">
        <v>190096</v>
      </c>
      <c r="J280" s="53" t="s">
        <v>2788</v>
      </c>
      <c r="K280" s="53" t="s">
        <v>2789</v>
      </c>
      <c r="L280" s="60">
        <v>3</v>
      </c>
      <c r="M280" s="53" t="s">
        <v>1503</v>
      </c>
      <c r="N280" s="60">
        <v>942</v>
      </c>
      <c r="O280" s="60">
        <v>18504</v>
      </c>
      <c r="P280" s="60">
        <v>412</v>
      </c>
      <c r="Q280" s="223" t="s">
        <v>2790</v>
      </c>
      <c r="R280" s="223" t="s">
        <v>2791</v>
      </c>
      <c r="S280" s="53" t="s">
        <v>2792</v>
      </c>
      <c r="T280" s="60">
        <v>45</v>
      </c>
      <c r="U280" s="53" t="s">
        <v>2544</v>
      </c>
      <c r="V280" s="54">
        <f t="shared" si="0"/>
        <v>2.8905385735080058E-2</v>
      </c>
      <c r="W280" s="53"/>
      <c r="X280" s="53"/>
      <c r="Y280" s="53"/>
      <c r="Z280" s="53"/>
    </row>
    <row r="281" spans="1:26" hidden="1">
      <c r="A281" s="47" t="s">
        <v>2793</v>
      </c>
      <c r="B281" s="53" t="s">
        <v>222</v>
      </c>
      <c r="C281" s="60">
        <v>261000</v>
      </c>
      <c r="D281" s="53" t="s">
        <v>2794</v>
      </c>
      <c r="E281" s="237">
        <v>44111.21875</v>
      </c>
      <c r="F281" s="60">
        <v>2020</v>
      </c>
      <c r="G281" s="53" t="s">
        <v>2711</v>
      </c>
      <c r="H281" s="53" t="s">
        <v>1109</v>
      </c>
      <c r="I281" s="60">
        <v>199077</v>
      </c>
      <c r="J281" s="53" t="s">
        <v>2795</v>
      </c>
      <c r="K281" s="53" t="s">
        <v>2796</v>
      </c>
      <c r="L281" s="60">
        <v>2</v>
      </c>
      <c r="M281" s="53" t="s">
        <v>1491</v>
      </c>
      <c r="N281" s="60">
        <v>1471</v>
      </c>
      <c r="O281" s="60">
        <v>22859</v>
      </c>
      <c r="P281" s="60">
        <v>317</v>
      </c>
      <c r="Q281" s="223" t="s">
        <v>2797</v>
      </c>
      <c r="R281" s="223" t="s">
        <v>2798</v>
      </c>
      <c r="S281" s="53" t="s">
        <v>2799</v>
      </c>
      <c r="T281" s="60">
        <v>45</v>
      </c>
      <c r="U281" s="53" t="s">
        <v>2732</v>
      </c>
      <c r="V281" s="54">
        <f t="shared" si="0"/>
        <v>9.4432950191570886E-2</v>
      </c>
      <c r="W281" s="53"/>
      <c r="X281" s="53"/>
      <c r="Y281" s="53"/>
      <c r="Z281" s="53"/>
    </row>
    <row r="282" spans="1:26" hidden="1">
      <c r="A282" s="47" t="s">
        <v>528</v>
      </c>
      <c r="B282" s="53" t="s">
        <v>527</v>
      </c>
      <c r="C282" s="60">
        <v>278000</v>
      </c>
      <c r="D282" s="53" t="s">
        <v>2800</v>
      </c>
      <c r="E282" s="237">
        <v>44112.541863425926</v>
      </c>
      <c r="F282" s="60">
        <v>2020</v>
      </c>
      <c r="G282" s="53" t="s">
        <v>2711</v>
      </c>
      <c r="H282" s="53" t="s">
        <v>1170</v>
      </c>
      <c r="I282" s="60">
        <v>454354</v>
      </c>
      <c r="J282" s="53" t="s">
        <v>2801</v>
      </c>
      <c r="K282" s="53" t="s">
        <v>1264</v>
      </c>
      <c r="L282" s="60">
        <v>1</v>
      </c>
      <c r="M282" s="53" t="s">
        <v>1112</v>
      </c>
      <c r="N282" s="60">
        <v>5157</v>
      </c>
      <c r="O282" s="60">
        <v>38043</v>
      </c>
      <c r="P282" s="60">
        <v>405</v>
      </c>
      <c r="Q282" s="223" t="s">
        <v>2802</v>
      </c>
      <c r="R282" s="223" t="s">
        <v>2803</v>
      </c>
      <c r="S282" s="53" t="s">
        <v>527</v>
      </c>
      <c r="T282" s="60">
        <v>50</v>
      </c>
      <c r="U282" s="53" t="s">
        <v>2619</v>
      </c>
      <c r="V282" s="54">
        <f t="shared" si="0"/>
        <v>0.15685251798561151</v>
      </c>
      <c r="W282" s="53"/>
      <c r="X282" s="53"/>
      <c r="Y282" s="53"/>
      <c r="Z282" s="53"/>
    </row>
    <row r="283" spans="1:26" hidden="1">
      <c r="A283" s="47" t="s">
        <v>2804</v>
      </c>
      <c r="B283" s="53" t="s">
        <v>529</v>
      </c>
      <c r="C283" s="60">
        <v>94000</v>
      </c>
      <c r="D283" s="53" t="s">
        <v>2805</v>
      </c>
      <c r="E283" s="237">
        <v>44113.572916666664</v>
      </c>
      <c r="F283" s="60">
        <v>2020</v>
      </c>
      <c r="G283" s="53" t="s">
        <v>2711</v>
      </c>
      <c r="H283" s="53" t="s">
        <v>1157</v>
      </c>
      <c r="I283" s="60">
        <v>27653</v>
      </c>
      <c r="J283" s="53" t="s">
        <v>2806</v>
      </c>
      <c r="K283" s="53" t="s">
        <v>2807</v>
      </c>
      <c r="L283" s="60">
        <v>2</v>
      </c>
      <c r="M283" s="53" t="s">
        <v>1122</v>
      </c>
      <c r="N283" s="60">
        <v>532</v>
      </c>
      <c r="O283" s="60">
        <v>4680</v>
      </c>
      <c r="P283" s="60">
        <v>37</v>
      </c>
      <c r="Q283" s="223" t="s">
        <v>2808</v>
      </c>
      <c r="R283" s="223" t="s">
        <v>2809</v>
      </c>
      <c r="S283" s="53" t="s">
        <v>529</v>
      </c>
      <c r="T283" s="60">
        <v>45</v>
      </c>
      <c r="U283" s="53" t="s">
        <v>2619</v>
      </c>
      <c r="V283" s="54">
        <f t="shared" si="0"/>
        <v>5.5840425531914893E-2</v>
      </c>
      <c r="W283" s="53"/>
      <c r="X283" s="53"/>
      <c r="Y283" s="53"/>
      <c r="Z283" s="53"/>
    </row>
    <row r="284" spans="1:26" hidden="1">
      <c r="A284" s="47" t="s">
        <v>539</v>
      </c>
      <c r="B284" s="53" t="s">
        <v>2810</v>
      </c>
      <c r="C284" s="60">
        <v>4490000</v>
      </c>
      <c r="D284" s="53" t="s">
        <v>2811</v>
      </c>
      <c r="E284" s="237">
        <v>44114.291817129626</v>
      </c>
      <c r="F284" s="60">
        <v>2020</v>
      </c>
      <c r="G284" s="53" t="s">
        <v>2711</v>
      </c>
      <c r="H284" s="53" t="s">
        <v>1210</v>
      </c>
      <c r="I284" s="60">
        <v>2993613</v>
      </c>
      <c r="J284" s="53" t="s">
        <v>2812</v>
      </c>
      <c r="K284" s="53" t="s">
        <v>2813</v>
      </c>
      <c r="L284" s="60">
        <v>6</v>
      </c>
      <c r="M284" s="53" t="s">
        <v>1364</v>
      </c>
      <c r="N284" s="60">
        <v>10274</v>
      </c>
      <c r="O284" s="60">
        <v>138063</v>
      </c>
      <c r="P284" s="60">
        <v>5005</v>
      </c>
      <c r="Q284" s="223" t="s">
        <v>2814</v>
      </c>
      <c r="R284" s="223" t="s">
        <v>2815</v>
      </c>
      <c r="S284" s="53" t="s">
        <v>2810</v>
      </c>
      <c r="T284" s="60">
        <v>45</v>
      </c>
      <c r="U284" s="53" t="s">
        <v>2816</v>
      </c>
      <c r="V284" s="54">
        <f t="shared" si="0"/>
        <v>3.4151893095768375E-2</v>
      </c>
      <c r="W284" s="53"/>
      <c r="X284" s="53"/>
      <c r="Y284" s="53"/>
      <c r="Z284" s="53"/>
    </row>
    <row r="285" spans="1:26" hidden="1">
      <c r="A285" s="47" t="s">
        <v>533</v>
      </c>
      <c r="B285" s="53" t="s">
        <v>531</v>
      </c>
      <c r="C285" s="60">
        <v>131000</v>
      </c>
      <c r="D285" s="53" t="s">
        <v>2817</v>
      </c>
      <c r="E285" s="237">
        <v>44114.440046296295</v>
      </c>
      <c r="F285" s="60">
        <v>2020</v>
      </c>
      <c r="G285" s="53" t="s">
        <v>2711</v>
      </c>
      <c r="H285" s="53" t="s">
        <v>1210</v>
      </c>
      <c r="I285" s="60">
        <v>194748</v>
      </c>
      <c r="J285" s="53" t="s">
        <v>2818</v>
      </c>
      <c r="K285" s="53" t="s">
        <v>2819</v>
      </c>
      <c r="L285" s="60">
        <v>5</v>
      </c>
      <c r="M285" s="53" t="s">
        <v>1608</v>
      </c>
      <c r="N285" s="60">
        <v>1060</v>
      </c>
      <c r="O285" s="60">
        <v>33024</v>
      </c>
      <c r="P285" s="60">
        <v>95</v>
      </c>
      <c r="Q285" s="223" t="s">
        <v>2820</v>
      </c>
      <c r="R285" s="223" t="s">
        <v>2821</v>
      </c>
      <c r="S285" s="53" t="s">
        <v>531</v>
      </c>
      <c r="T285" s="60">
        <v>45</v>
      </c>
      <c r="U285" s="53" t="s">
        <v>2720</v>
      </c>
      <c r="V285" s="54">
        <f t="shared" si="0"/>
        <v>0.26090839694656487</v>
      </c>
      <c r="W285" s="53"/>
      <c r="X285" s="53"/>
      <c r="Y285" s="53"/>
      <c r="Z285" s="53"/>
    </row>
    <row r="286" spans="1:26" hidden="1">
      <c r="A286" s="47" t="s">
        <v>2822</v>
      </c>
      <c r="B286" s="53" t="s">
        <v>2823</v>
      </c>
      <c r="C286" s="60">
        <v>544000</v>
      </c>
      <c r="D286" s="53" t="s">
        <v>2824</v>
      </c>
      <c r="E286" s="237">
        <v>44115.287361111114</v>
      </c>
      <c r="F286" s="60">
        <v>2020</v>
      </c>
      <c r="G286" s="53" t="s">
        <v>2711</v>
      </c>
      <c r="H286" s="53" t="s">
        <v>1133</v>
      </c>
      <c r="I286" s="60">
        <v>423310</v>
      </c>
      <c r="J286" s="53" t="s">
        <v>2825</v>
      </c>
      <c r="K286" s="53" t="s">
        <v>1264</v>
      </c>
      <c r="L286" s="60">
        <v>1</v>
      </c>
      <c r="M286" s="53" t="s">
        <v>1103</v>
      </c>
      <c r="N286" s="60">
        <v>2954</v>
      </c>
      <c r="O286" s="60">
        <v>50175</v>
      </c>
      <c r="P286" s="60">
        <v>642</v>
      </c>
      <c r="Q286" s="223" t="s">
        <v>2826</v>
      </c>
      <c r="R286" s="223" t="s">
        <v>2827</v>
      </c>
      <c r="S286" s="53" t="s">
        <v>2823</v>
      </c>
      <c r="T286" s="60">
        <v>45</v>
      </c>
      <c r="U286" s="53" t="s">
        <v>2619</v>
      </c>
      <c r="V286" s="54">
        <f t="shared" si="0"/>
        <v>9.8843749999999994E-2</v>
      </c>
      <c r="W286" s="53"/>
      <c r="X286" s="53"/>
      <c r="Y286" s="53"/>
      <c r="Z286" s="53"/>
    </row>
    <row r="287" spans="1:26" hidden="1">
      <c r="A287" s="47" t="s">
        <v>2828</v>
      </c>
      <c r="B287" s="53" t="s">
        <v>1748</v>
      </c>
      <c r="C287" s="60">
        <v>2450000</v>
      </c>
      <c r="D287" s="53" t="s">
        <v>2829</v>
      </c>
      <c r="E287" s="237">
        <v>44115.520266203705</v>
      </c>
      <c r="F287" s="60">
        <v>2020</v>
      </c>
      <c r="G287" s="53" t="s">
        <v>2711</v>
      </c>
      <c r="H287" s="53" t="s">
        <v>1133</v>
      </c>
      <c r="I287" s="60">
        <v>881825</v>
      </c>
      <c r="J287" s="53" t="s">
        <v>2830</v>
      </c>
      <c r="K287" s="53" t="s">
        <v>1550</v>
      </c>
      <c r="L287" s="60">
        <v>1</v>
      </c>
      <c r="M287" s="53" t="s">
        <v>1491</v>
      </c>
      <c r="N287" s="60">
        <v>4338</v>
      </c>
      <c r="O287" s="60">
        <v>35219</v>
      </c>
      <c r="P287" s="60">
        <v>1535</v>
      </c>
      <c r="Q287" s="223" t="s">
        <v>2831</v>
      </c>
      <c r="R287" s="223" t="s">
        <v>2832</v>
      </c>
      <c r="S287" s="53" t="s">
        <v>170</v>
      </c>
      <c r="T287" s="60">
        <v>45</v>
      </c>
      <c r="U287" s="53" t="s">
        <v>2732</v>
      </c>
      <c r="V287" s="54">
        <f t="shared" si="0"/>
        <v>1.6772244897959185E-2</v>
      </c>
      <c r="W287" s="53"/>
      <c r="X287" s="53"/>
      <c r="Y287" s="53"/>
      <c r="Z287" s="53"/>
    </row>
    <row r="288" spans="1:26" hidden="1">
      <c r="A288" s="47" t="s">
        <v>537</v>
      </c>
      <c r="B288" s="53" t="s">
        <v>2137</v>
      </c>
      <c r="C288" s="60">
        <v>261000</v>
      </c>
      <c r="D288" s="53" t="s">
        <v>2833</v>
      </c>
      <c r="E288" s="237">
        <v>44117.911527777775</v>
      </c>
      <c r="F288" s="60">
        <v>2020</v>
      </c>
      <c r="G288" s="53" t="s">
        <v>2711</v>
      </c>
      <c r="H288" s="53" t="s">
        <v>1119</v>
      </c>
      <c r="I288" s="60">
        <v>217203</v>
      </c>
      <c r="J288" s="53" t="s">
        <v>2834</v>
      </c>
      <c r="K288" s="53" t="s">
        <v>2835</v>
      </c>
      <c r="L288" s="60">
        <v>3</v>
      </c>
      <c r="M288" s="53" t="s">
        <v>1306</v>
      </c>
      <c r="N288" s="60">
        <v>1386</v>
      </c>
      <c r="O288" s="60">
        <v>15382</v>
      </c>
      <c r="P288" s="60">
        <v>1774</v>
      </c>
      <c r="Q288" s="223" t="s">
        <v>2836</v>
      </c>
      <c r="R288" s="223" t="s">
        <v>2837</v>
      </c>
      <c r="S288" s="53" t="s">
        <v>314</v>
      </c>
      <c r="T288" s="60">
        <v>45</v>
      </c>
      <c r="U288" s="53"/>
      <c r="V288" s="54">
        <f t="shared" si="0"/>
        <v>7.1042145593869732E-2</v>
      </c>
      <c r="W288" s="53"/>
      <c r="X288" s="53"/>
      <c r="Y288" s="53"/>
      <c r="Z288" s="53"/>
    </row>
    <row r="289" spans="1:26" hidden="1">
      <c r="A289" s="47" t="s">
        <v>542</v>
      </c>
      <c r="B289" s="53" t="s">
        <v>541</v>
      </c>
      <c r="C289" s="60">
        <v>823000</v>
      </c>
      <c r="D289" s="53" t="s">
        <v>2838</v>
      </c>
      <c r="E289" s="237">
        <v>44118.380486111113</v>
      </c>
      <c r="F289" s="60">
        <v>2020</v>
      </c>
      <c r="G289" s="53" t="s">
        <v>2711</v>
      </c>
      <c r="H289" s="53" t="s">
        <v>1109</v>
      </c>
      <c r="I289" s="60">
        <v>1288379</v>
      </c>
      <c r="J289" s="53" t="s">
        <v>2839</v>
      </c>
      <c r="K289" s="53" t="s">
        <v>2199</v>
      </c>
      <c r="L289" s="60">
        <v>1</v>
      </c>
      <c r="M289" s="53" t="s">
        <v>1503</v>
      </c>
      <c r="N289" s="60">
        <v>3229</v>
      </c>
      <c r="O289" s="60">
        <v>66841</v>
      </c>
      <c r="P289" s="60">
        <v>1227</v>
      </c>
      <c r="Q289" s="223" t="s">
        <v>2840</v>
      </c>
      <c r="R289" s="223" t="s">
        <v>2841</v>
      </c>
      <c r="S289" s="53" t="s">
        <v>541</v>
      </c>
      <c r="T289" s="60">
        <v>45</v>
      </c>
      <c r="U289" s="53"/>
      <c r="V289" s="54">
        <f t="shared" si="0"/>
        <v>8.663061968408263E-2</v>
      </c>
      <c r="W289" s="53"/>
      <c r="X289" s="53"/>
      <c r="Y289" s="53"/>
      <c r="Z289" s="53"/>
    </row>
    <row r="290" spans="1:26" hidden="1">
      <c r="A290" s="47" t="s">
        <v>546</v>
      </c>
      <c r="B290" s="53" t="s">
        <v>194</v>
      </c>
      <c r="C290" s="60">
        <v>1940000</v>
      </c>
      <c r="D290" s="53" t="s">
        <v>2842</v>
      </c>
      <c r="E290" s="237">
        <v>44120.416828703703</v>
      </c>
      <c r="F290" s="60">
        <v>2020</v>
      </c>
      <c r="G290" s="53" t="s">
        <v>2711</v>
      </c>
      <c r="H290" s="53" t="s">
        <v>1157</v>
      </c>
      <c r="I290" s="60">
        <v>206599</v>
      </c>
      <c r="J290" s="53" t="s">
        <v>2843</v>
      </c>
      <c r="K290" s="53" t="s">
        <v>2199</v>
      </c>
      <c r="L290" s="60">
        <v>2</v>
      </c>
      <c r="M290" s="53" t="s">
        <v>1122</v>
      </c>
      <c r="N290" s="60">
        <v>1658</v>
      </c>
      <c r="O290" s="60">
        <v>20331</v>
      </c>
      <c r="P290" s="60">
        <v>673</v>
      </c>
      <c r="Q290" s="223" t="s">
        <v>2844</v>
      </c>
      <c r="R290" s="223" t="s">
        <v>2845</v>
      </c>
      <c r="S290" s="53" t="s">
        <v>545</v>
      </c>
      <c r="T290" s="60">
        <v>45</v>
      </c>
      <c r="U290" s="53" t="s">
        <v>2732</v>
      </c>
      <c r="V290" s="54">
        <f t="shared" si="0"/>
        <v>1.1681443298969071E-2</v>
      </c>
      <c r="W290" s="53"/>
      <c r="X290" s="53"/>
      <c r="Y290" s="53"/>
      <c r="Z290" s="53"/>
    </row>
    <row r="291" spans="1:26" hidden="1">
      <c r="A291" s="47" t="s">
        <v>548</v>
      </c>
      <c r="B291" s="53" t="s">
        <v>2846</v>
      </c>
      <c r="C291" s="60">
        <v>319000</v>
      </c>
      <c r="D291" s="53" t="s">
        <v>2847</v>
      </c>
      <c r="E291" s="237">
        <v>44120.458414351851</v>
      </c>
      <c r="F291" s="60">
        <v>2020</v>
      </c>
      <c r="G291" s="53" t="s">
        <v>2711</v>
      </c>
      <c r="H291" s="53" t="s">
        <v>1157</v>
      </c>
      <c r="I291" s="60">
        <v>620955</v>
      </c>
      <c r="J291" s="53" t="s">
        <v>2848</v>
      </c>
      <c r="K291" s="53" t="s">
        <v>2849</v>
      </c>
      <c r="L291" s="60">
        <v>3</v>
      </c>
      <c r="M291" s="53" t="s">
        <v>1306</v>
      </c>
      <c r="N291" s="60">
        <v>650</v>
      </c>
      <c r="O291" s="60">
        <v>10787</v>
      </c>
      <c r="P291" s="60">
        <v>419</v>
      </c>
      <c r="Q291" s="223" t="s">
        <v>2850</v>
      </c>
      <c r="R291" s="223" t="s">
        <v>2851</v>
      </c>
      <c r="S291" s="53" t="s">
        <v>2852</v>
      </c>
      <c r="T291" s="60">
        <v>45</v>
      </c>
      <c r="U291" s="53"/>
      <c r="V291" s="54">
        <f t="shared" si="0"/>
        <v>3.7166144200626958E-2</v>
      </c>
      <c r="W291" s="53"/>
      <c r="X291" s="53"/>
      <c r="Y291" s="53"/>
      <c r="Z291" s="53"/>
    </row>
    <row r="292" spans="1:26" hidden="1">
      <c r="A292" s="47" t="s">
        <v>544</v>
      </c>
      <c r="B292" s="53" t="s">
        <v>2853</v>
      </c>
      <c r="C292" s="60">
        <v>328000</v>
      </c>
      <c r="D292" s="53" t="s">
        <v>2854</v>
      </c>
      <c r="E292" s="237">
        <v>44120.635439814818</v>
      </c>
      <c r="F292" s="60">
        <v>2020</v>
      </c>
      <c r="G292" s="53" t="s">
        <v>2711</v>
      </c>
      <c r="H292" s="53" t="s">
        <v>1157</v>
      </c>
      <c r="I292" s="60">
        <v>481824</v>
      </c>
      <c r="J292" s="53" t="s">
        <v>2855</v>
      </c>
      <c r="K292" s="53" t="s">
        <v>1135</v>
      </c>
      <c r="L292" s="60">
        <v>2</v>
      </c>
      <c r="M292" s="53" t="s">
        <v>1306</v>
      </c>
      <c r="N292" s="60">
        <v>4162</v>
      </c>
      <c r="O292" s="60">
        <v>38006</v>
      </c>
      <c r="P292" s="60">
        <v>669</v>
      </c>
      <c r="Q292" s="223" t="s">
        <v>2856</v>
      </c>
      <c r="R292" s="223" t="s">
        <v>2857</v>
      </c>
      <c r="S292" s="53" t="s">
        <v>543</v>
      </c>
      <c r="T292" s="60">
        <v>45</v>
      </c>
      <c r="U292" s="53" t="s">
        <v>2858</v>
      </c>
      <c r="V292" s="54">
        <f t="shared" si="0"/>
        <v>0.13060060975609755</v>
      </c>
      <c r="W292" s="53"/>
      <c r="X292" s="53"/>
      <c r="Y292" s="53"/>
      <c r="Z292" s="53"/>
    </row>
    <row r="293" spans="1:26" hidden="1">
      <c r="A293" s="47" t="s">
        <v>552</v>
      </c>
      <c r="B293" s="53" t="s">
        <v>2859</v>
      </c>
      <c r="C293" s="60">
        <v>474000</v>
      </c>
      <c r="D293" s="53" t="s">
        <v>2860</v>
      </c>
      <c r="E293" s="237">
        <v>44121.250011574077</v>
      </c>
      <c r="F293" s="60">
        <v>2020</v>
      </c>
      <c r="G293" s="53" t="s">
        <v>2711</v>
      </c>
      <c r="H293" s="53" t="s">
        <v>1210</v>
      </c>
      <c r="I293" s="60">
        <v>130547</v>
      </c>
      <c r="J293" s="53" t="s">
        <v>2861</v>
      </c>
      <c r="K293" s="53" t="s">
        <v>1838</v>
      </c>
      <c r="L293" s="60">
        <v>2</v>
      </c>
      <c r="M293" s="53" t="s">
        <v>1122</v>
      </c>
      <c r="N293" s="60">
        <v>379</v>
      </c>
      <c r="O293" s="60">
        <v>4847</v>
      </c>
      <c r="P293" s="60">
        <v>336</v>
      </c>
      <c r="Q293" s="223" t="s">
        <v>2862</v>
      </c>
      <c r="R293" s="223" t="s">
        <v>2863</v>
      </c>
      <c r="S293" s="53"/>
      <c r="T293" s="53"/>
      <c r="U293" s="53"/>
      <c r="V293" s="54">
        <f t="shared" si="0"/>
        <v>1.1734177215189873E-2</v>
      </c>
      <c r="W293" s="53"/>
      <c r="X293" s="53"/>
      <c r="Y293" s="53"/>
      <c r="Z293" s="53"/>
    </row>
    <row r="294" spans="1:26" hidden="1">
      <c r="A294" s="47" t="s">
        <v>2864</v>
      </c>
      <c r="B294" s="53" t="s">
        <v>555</v>
      </c>
      <c r="C294" s="60">
        <v>17600</v>
      </c>
      <c r="D294" s="53" t="s">
        <v>2865</v>
      </c>
      <c r="E294" s="237">
        <v>44121.311562499999</v>
      </c>
      <c r="F294" s="60">
        <v>2020</v>
      </c>
      <c r="G294" s="53" t="s">
        <v>2711</v>
      </c>
      <c r="H294" s="53" t="s">
        <v>1210</v>
      </c>
      <c r="I294" s="60">
        <v>19619</v>
      </c>
      <c r="J294" s="53" t="s">
        <v>2866</v>
      </c>
      <c r="K294" s="53" t="s">
        <v>2442</v>
      </c>
      <c r="L294" s="60">
        <v>1</v>
      </c>
      <c r="M294" s="53" t="s">
        <v>1112</v>
      </c>
      <c r="N294" s="60">
        <v>72</v>
      </c>
      <c r="O294" s="60">
        <v>667</v>
      </c>
      <c r="P294" s="60">
        <v>54</v>
      </c>
      <c r="Q294" s="223" t="s">
        <v>2867</v>
      </c>
      <c r="R294" s="223" t="s">
        <v>2868</v>
      </c>
      <c r="S294" s="53" t="s">
        <v>555</v>
      </c>
      <c r="T294" s="60">
        <v>45</v>
      </c>
      <c r="U294" s="53" t="s">
        <v>2869</v>
      </c>
      <c r="V294" s="54">
        <f t="shared" si="0"/>
        <v>4.5056818181818184E-2</v>
      </c>
      <c r="W294" s="53"/>
      <c r="X294" s="53"/>
      <c r="Y294" s="53"/>
      <c r="Z294" s="53"/>
    </row>
    <row r="295" spans="1:26" hidden="1">
      <c r="A295" s="47" t="s">
        <v>2870</v>
      </c>
      <c r="B295" s="53" t="s">
        <v>126</v>
      </c>
      <c r="C295" s="60">
        <v>388000</v>
      </c>
      <c r="D295" s="53" t="s">
        <v>2871</v>
      </c>
      <c r="E295" s="237">
        <v>44121.63490740741</v>
      </c>
      <c r="F295" s="60">
        <v>2020</v>
      </c>
      <c r="G295" s="53" t="s">
        <v>2711</v>
      </c>
      <c r="H295" s="53" t="s">
        <v>1210</v>
      </c>
      <c r="I295" s="60">
        <v>100158</v>
      </c>
      <c r="J295" s="53" t="s">
        <v>2872</v>
      </c>
      <c r="K295" s="53" t="s">
        <v>2873</v>
      </c>
      <c r="L295" s="60">
        <v>3</v>
      </c>
      <c r="M295" s="53" t="s">
        <v>1364</v>
      </c>
      <c r="N295" s="60">
        <v>424</v>
      </c>
      <c r="O295" s="60">
        <v>12368</v>
      </c>
      <c r="P295" s="60">
        <v>39</v>
      </c>
      <c r="Q295" s="223" t="s">
        <v>2874</v>
      </c>
      <c r="R295" s="223" t="s">
        <v>2875</v>
      </c>
      <c r="S295" s="53" t="s">
        <v>2876</v>
      </c>
      <c r="T295" s="60">
        <v>45</v>
      </c>
      <c r="U295" s="53" t="s">
        <v>2619</v>
      </c>
      <c r="V295" s="54">
        <f t="shared" si="0"/>
        <v>3.3069587628865978E-2</v>
      </c>
      <c r="W295" s="53"/>
      <c r="X295" s="53"/>
      <c r="Y295" s="53"/>
      <c r="Z295" s="53"/>
    </row>
    <row r="296" spans="1:26" hidden="1">
      <c r="A296" s="47" t="s">
        <v>2877</v>
      </c>
      <c r="B296" s="53" t="s">
        <v>549</v>
      </c>
      <c r="C296" s="60">
        <v>653000</v>
      </c>
      <c r="D296" s="53" t="s">
        <v>2878</v>
      </c>
      <c r="E296" s="237">
        <v>44122.427800925929</v>
      </c>
      <c r="F296" s="60">
        <v>2020</v>
      </c>
      <c r="G296" s="53" t="s">
        <v>2711</v>
      </c>
      <c r="H296" s="53" t="s">
        <v>1133</v>
      </c>
      <c r="I296" s="60">
        <v>647413</v>
      </c>
      <c r="J296" s="53" t="s">
        <v>2879</v>
      </c>
      <c r="K296" s="53" t="s">
        <v>1264</v>
      </c>
      <c r="L296" s="60">
        <v>1</v>
      </c>
      <c r="M296" s="53" t="s">
        <v>1608</v>
      </c>
      <c r="N296" s="60">
        <v>2513</v>
      </c>
      <c r="O296" s="60">
        <v>34854</v>
      </c>
      <c r="P296" s="60">
        <v>955</v>
      </c>
      <c r="Q296" s="223" t="s">
        <v>2880</v>
      </c>
      <c r="R296" s="223" t="s">
        <v>2881</v>
      </c>
      <c r="S296" s="53" t="s">
        <v>549</v>
      </c>
      <c r="T296" s="60">
        <v>45</v>
      </c>
      <c r="U296" s="53" t="s">
        <v>2732</v>
      </c>
      <c r="V296" s="54">
        <f t="shared" si="0"/>
        <v>5.8686064318529865E-2</v>
      </c>
      <c r="W296" s="53"/>
      <c r="X296" s="53"/>
      <c r="Y296" s="53"/>
      <c r="Z296" s="53"/>
    </row>
    <row r="297" spans="1:26" hidden="1">
      <c r="A297" s="47" t="s">
        <v>2882</v>
      </c>
      <c r="B297" s="53" t="s">
        <v>331</v>
      </c>
      <c r="C297" s="60">
        <v>2240000</v>
      </c>
      <c r="D297" s="53" t="s">
        <v>2883</v>
      </c>
      <c r="E297" s="237">
        <v>44122.717499999999</v>
      </c>
      <c r="F297" s="60">
        <v>2020</v>
      </c>
      <c r="G297" s="53" t="s">
        <v>2711</v>
      </c>
      <c r="H297" s="53" t="s">
        <v>1133</v>
      </c>
      <c r="I297" s="60">
        <v>241588</v>
      </c>
      <c r="J297" s="53" t="s">
        <v>2884</v>
      </c>
      <c r="K297" s="53" t="s">
        <v>1943</v>
      </c>
      <c r="L297" s="60">
        <v>4</v>
      </c>
      <c r="M297" s="53" t="s">
        <v>1122</v>
      </c>
      <c r="N297" s="60">
        <v>881</v>
      </c>
      <c r="O297" s="60">
        <v>18299</v>
      </c>
      <c r="P297" s="60">
        <v>368</v>
      </c>
      <c r="Q297" s="223" t="s">
        <v>2885</v>
      </c>
      <c r="R297" s="223" t="s">
        <v>2886</v>
      </c>
      <c r="S297" s="53" t="s">
        <v>2359</v>
      </c>
      <c r="T297" s="60">
        <v>50</v>
      </c>
      <c r="U297" s="53"/>
      <c r="V297" s="54">
        <f t="shared" si="0"/>
        <v>8.7267857142857147E-3</v>
      </c>
      <c r="W297" s="53"/>
      <c r="X297" s="53"/>
      <c r="Y297" s="53"/>
      <c r="Z297" s="53"/>
    </row>
    <row r="298" spans="1:26" hidden="1">
      <c r="A298" s="47" t="s">
        <v>2887</v>
      </c>
      <c r="B298" s="53" t="s">
        <v>2888</v>
      </c>
      <c r="C298" s="60">
        <v>1110000</v>
      </c>
      <c r="D298" s="53" t="s">
        <v>2889</v>
      </c>
      <c r="E298" s="237">
        <v>44124.528969907406</v>
      </c>
      <c r="F298" s="60">
        <v>2020</v>
      </c>
      <c r="G298" s="53" t="s">
        <v>2711</v>
      </c>
      <c r="H298" s="53" t="s">
        <v>1119</v>
      </c>
      <c r="I298" s="60">
        <v>196139</v>
      </c>
      <c r="J298" s="53" t="s">
        <v>1979</v>
      </c>
      <c r="K298" s="53" t="s">
        <v>1258</v>
      </c>
      <c r="L298" s="60">
        <v>2</v>
      </c>
      <c r="M298" s="53" t="s">
        <v>1608</v>
      </c>
      <c r="N298" s="60">
        <v>1077</v>
      </c>
      <c r="O298" s="60">
        <v>15146</v>
      </c>
      <c r="P298" s="60">
        <v>1146</v>
      </c>
      <c r="Q298" s="223" t="s">
        <v>2890</v>
      </c>
      <c r="R298" s="223" t="s">
        <v>2891</v>
      </c>
      <c r="S298" s="53" t="s">
        <v>557</v>
      </c>
      <c r="T298" s="60">
        <v>45</v>
      </c>
      <c r="U298" s="53"/>
      <c r="V298" s="54">
        <f t="shared" si="0"/>
        <v>1.5647747747747749E-2</v>
      </c>
      <c r="W298" s="53"/>
      <c r="X298" s="53"/>
      <c r="Y298" s="53"/>
      <c r="Z298" s="53"/>
    </row>
    <row r="299" spans="1:26" hidden="1">
      <c r="A299" s="47" t="s">
        <v>559</v>
      </c>
      <c r="B299" s="53" t="s">
        <v>807</v>
      </c>
      <c r="C299" s="60">
        <v>1110000</v>
      </c>
      <c r="D299" s="53" t="s">
        <v>2892</v>
      </c>
      <c r="E299" s="237">
        <v>44124.57613425926</v>
      </c>
      <c r="F299" s="60">
        <v>2020</v>
      </c>
      <c r="G299" s="53" t="s">
        <v>2711</v>
      </c>
      <c r="H299" s="53" t="s">
        <v>1119</v>
      </c>
      <c r="I299" s="60">
        <v>382685</v>
      </c>
      <c r="J299" s="53" t="s">
        <v>2893</v>
      </c>
      <c r="K299" s="53" t="s">
        <v>2894</v>
      </c>
      <c r="L299" s="60">
        <v>2</v>
      </c>
      <c r="M299" s="53" t="s">
        <v>1936</v>
      </c>
      <c r="N299" s="60">
        <v>2010</v>
      </c>
      <c r="O299" s="60">
        <v>21916</v>
      </c>
      <c r="P299" s="60">
        <v>849</v>
      </c>
      <c r="Q299" s="223" t="s">
        <v>2895</v>
      </c>
      <c r="R299" s="223" t="s">
        <v>2896</v>
      </c>
      <c r="S299" s="53" t="s">
        <v>314</v>
      </c>
      <c r="T299" s="60">
        <v>45</v>
      </c>
      <c r="U299" s="53" t="s">
        <v>2897</v>
      </c>
      <c r="V299" s="54">
        <f t="shared" si="0"/>
        <v>2.2319819819819821E-2</v>
      </c>
      <c r="W299" s="53"/>
      <c r="X299" s="53"/>
      <c r="Y299" s="53"/>
      <c r="Z299" s="53"/>
    </row>
    <row r="300" spans="1:26" hidden="1">
      <c r="A300" s="47" t="s">
        <v>561</v>
      </c>
      <c r="B300" s="53" t="s">
        <v>2898</v>
      </c>
      <c r="C300" s="60">
        <v>1300000</v>
      </c>
      <c r="D300" s="53" t="s">
        <v>2899</v>
      </c>
      <c r="E300" s="237">
        <v>44124.625127314815</v>
      </c>
      <c r="F300" s="60">
        <v>2020</v>
      </c>
      <c r="G300" s="53" t="s">
        <v>2711</v>
      </c>
      <c r="H300" s="53" t="s">
        <v>1119</v>
      </c>
      <c r="I300" s="60">
        <v>818371</v>
      </c>
      <c r="J300" s="53" t="s">
        <v>2900</v>
      </c>
      <c r="K300" s="53" t="s">
        <v>2295</v>
      </c>
      <c r="L300" s="60">
        <v>4</v>
      </c>
      <c r="M300" s="53" t="s">
        <v>1306</v>
      </c>
      <c r="N300" s="60">
        <v>4709</v>
      </c>
      <c r="O300" s="60">
        <v>61889</v>
      </c>
      <c r="P300" s="60">
        <v>633</v>
      </c>
      <c r="Q300" s="223" t="s">
        <v>2901</v>
      </c>
      <c r="R300" s="223" t="s">
        <v>2902</v>
      </c>
      <c r="S300" s="53" t="s">
        <v>2903</v>
      </c>
      <c r="T300" s="60">
        <v>45</v>
      </c>
      <c r="U300" s="53" t="s">
        <v>2904</v>
      </c>
      <c r="V300" s="54">
        <f t="shared" si="0"/>
        <v>5.1716153846153849E-2</v>
      </c>
      <c r="W300" s="53"/>
      <c r="X300" s="53"/>
      <c r="Y300" s="53"/>
      <c r="Z300" s="53"/>
    </row>
    <row r="301" spans="1:26" hidden="1">
      <c r="A301" s="47" t="s">
        <v>2905</v>
      </c>
      <c r="B301" s="53" t="s">
        <v>2906</v>
      </c>
      <c r="C301" s="60">
        <v>485000</v>
      </c>
      <c r="D301" s="53" t="s">
        <v>2907</v>
      </c>
      <c r="E301" s="237">
        <v>44125.505983796298</v>
      </c>
      <c r="F301" s="60">
        <v>2020</v>
      </c>
      <c r="G301" s="53" t="s">
        <v>2711</v>
      </c>
      <c r="H301" s="53" t="s">
        <v>1109</v>
      </c>
      <c r="I301" s="60">
        <v>410423</v>
      </c>
      <c r="J301" s="53" t="s">
        <v>2908</v>
      </c>
      <c r="K301" s="53" t="s">
        <v>2909</v>
      </c>
      <c r="L301" s="60">
        <v>2</v>
      </c>
      <c r="M301" s="53" t="s">
        <v>2127</v>
      </c>
      <c r="N301" s="60">
        <v>1773</v>
      </c>
      <c r="O301" s="60">
        <v>47027</v>
      </c>
      <c r="P301" s="60">
        <v>206</v>
      </c>
      <c r="Q301" s="223" t="s">
        <v>2910</v>
      </c>
      <c r="R301" s="223" t="s">
        <v>2911</v>
      </c>
      <c r="S301" s="53" t="s">
        <v>2912</v>
      </c>
      <c r="T301" s="60">
        <v>45</v>
      </c>
      <c r="U301" s="53" t="s">
        <v>2732</v>
      </c>
      <c r="V301" s="54">
        <f t="shared" si="0"/>
        <v>0.10104329896907216</v>
      </c>
      <c r="W301" s="53"/>
      <c r="X301" s="53"/>
      <c r="Y301" s="53"/>
      <c r="Z301" s="53"/>
    </row>
    <row r="302" spans="1:26" hidden="1">
      <c r="A302" s="47" t="s">
        <v>2913</v>
      </c>
      <c r="B302" s="53" t="s">
        <v>2175</v>
      </c>
      <c r="C302" s="60">
        <v>1730000</v>
      </c>
      <c r="D302" s="53" t="s">
        <v>2914</v>
      </c>
      <c r="E302" s="237">
        <v>44126.336168981485</v>
      </c>
      <c r="F302" s="60">
        <v>2020</v>
      </c>
      <c r="G302" s="53" t="s">
        <v>2711</v>
      </c>
      <c r="H302" s="53" t="s">
        <v>1170</v>
      </c>
      <c r="I302" s="60">
        <v>2631003</v>
      </c>
      <c r="J302" s="53" t="s">
        <v>2915</v>
      </c>
      <c r="K302" s="53" t="s">
        <v>2916</v>
      </c>
      <c r="L302" s="60">
        <v>2</v>
      </c>
      <c r="M302" s="53" t="s">
        <v>1306</v>
      </c>
      <c r="N302" s="60">
        <v>27735</v>
      </c>
      <c r="O302" s="60">
        <v>131384</v>
      </c>
      <c r="P302" s="60">
        <v>12632</v>
      </c>
      <c r="Q302" s="223" t="s">
        <v>2917</v>
      </c>
      <c r="R302" s="223" t="s">
        <v>2918</v>
      </c>
      <c r="S302" s="53" t="s">
        <v>327</v>
      </c>
      <c r="T302" s="60">
        <v>45</v>
      </c>
      <c r="U302" s="53" t="s">
        <v>2919</v>
      </c>
      <c r="V302" s="54">
        <f t="shared" si="0"/>
        <v>9.9278034682080921E-2</v>
      </c>
      <c r="W302" s="53"/>
      <c r="X302" s="53"/>
      <c r="Y302" s="53"/>
      <c r="Z302" s="53"/>
    </row>
    <row r="303" spans="1:26" hidden="1">
      <c r="A303" s="47" t="s">
        <v>2920</v>
      </c>
      <c r="B303" s="53" t="s">
        <v>2921</v>
      </c>
      <c r="C303" s="60">
        <v>325000</v>
      </c>
      <c r="D303" s="53" t="s">
        <v>2922</v>
      </c>
      <c r="E303" s="237">
        <v>44126.623923611114</v>
      </c>
      <c r="F303" s="60">
        <v>2020</v>
      </c>
      <c r="G303" s="53" t="s">
        <v>2711</v>
      </c>
      <c r="H303" s="53" t="s">
        <v>1170</v>
      </c>
      <c r="I303" s="60">
        <v>990064</v>
      </c>
      <c r="J303" s="53" t="s">
        <v>2923</v>
      </c>
      <c r="K303" s="53" t="s">
        <v>1483</v>
      </c>
      <c r="L303" s="60">
        <v>2</v>
      </c>
      <c r="M303" s="53" t="s">
        <v>1306</v>
      </c>
      <c r="N303" s="60">
        <v>1605</v>
      </c>
      <c r="O303" s="60">
        <v>56599</v>
      </c>
      <c r="P303" s="60">
        <v>1146</v>
      </c>
      <c r="Q303" s="223" t="s">
        <v>2924</v>
      </c>
      <c r="R303" s="223" t="s">
        <v>2925</v>
      </c>
      <c r="S303" s="53" t="s">
        <v>564</v>
      </c>
      <c r="T303" s="60">
        <v>45</v>
      </c>
      <c r="U303" s="53" t="s">
        <v>2816</v>
      </c>
      <c r="V303" s="54">
        <f t="shared" si="0"/>
        <v>0.18261538461538462</v>
      </c>
      <c r="W303" s="53"/>
      <c r="X303" s="53"/>
      <c r="Y303" s="53"/>
      <c r="Z303" s="53"/>
    </row>
    <row r="304" spans="1:26" hidden="1">
      <c r="A304" s="47" t="s">
        <v>568</v>
      </c>
      <c r="B304" s="53" t="s">
        <v>2926</v>
      </c>
      <c r="C304" s="60">
        <v>493000</v>
      </c>
      <c r="D304" s="53" t="s">
        <v>2927</v>
      </c>
      <c r="E304" s="237">
        <v>44126.6875</v>
      </c>
      <c r="F304" s="60">
        <v>2020</v>
      </c>
      <c r="G304" s="53" t="s">
        <v>2711</v>
      </c>
      <c r="H304" s="53" t="s">
        <v>1170</v>
      </c>
      <c r="I304" s="60">
        <v>212818</v>
      </c>
      <c r="J304" s="53" t="s">
        <v>2928</v>
      </c>
      <c r="K304" s="53" t="s">
        <v>2929</v>
      </c>
      <c r="L304" s="60">
        <v>3</v>
      </c>
      <c r="M304" s="53" t="s">
        <v>1306</v>
      </c>
      <c r="N304" s="60">
        <v>2307</v>
      </c>
      <c r="O304" s="60">
        <v>12378</v>
      </c>
      <c r="P304" s="60">
        <v>2063</v>
      </c>
      <c r="Q304" s="223" t="s">
        <v>2930</v>
      </c>
      <c r="R304" s="223" t="s">
        <v>2931</v>
      </c>
      <c r="S304" s="53" t="s">
        <v>567</v>
      </c>
      <c r="T304" s="60">
        <v>45</v>
      </c>
      <c r="U304" s="53" t="s">
        <v>2932</v>
      </c>
      <c r="V304" s="54">
        <f t="shared" si="0"/>
        <v>3.3971602434077076E-2</v>
      </c>
      <c r="W304" s="53"/>
      <c r="X304" s="53"/>
      <c r="Y304" s="53"/>
      <c r="Z304" s="53"/>
    </row>
    <row r="305" spans="1:26" hidden="1">
      <c r="A305" s="47" t="s">
        <v>573</v>
      </c>
      <c r="B305" s="53" t="s">
        <v>2933</v>
      </c>
      <c r="C305" s="60">
        <v>2300000</v>
      </c>
      <c r="D305" s="53" t="s">
        <v>2934</v>
      </c>
      <c r="E305" s="237">
        <v>44126.75309027778</v>
      </c>
      <c r="F305" s="60">
        <v>2020</v>
      </c>
      <c r="G305" s="53" t="s">
        <v>2711</v>
      </c>
      <c r="H305" s="53" t="s">
        <v>1170</v>
      </c>
      <c r="I305" s="60">
        <v>696850</v>
      </c>
      <c r="J305" s="53" t="s">
        <v>2935</v>
      </c>
      <c r="K305" s="53" t="s">
        <v>2936</v>
      </c>
      <c r="L305" s="60">
        <v>2</v>
      </c>
      <c r="M305" s="53" t="s">
        <v>1503</v>
      </c>
      <c r="N305" s="60">
        <v>4420</v>
      </c>
      <c r="O305" s="60">
        <v>67027</v>
      </c>
      <c r="P305" s="60">
        <v>2340</v>
      </c>
      <c r="Q305" s="223" t="s">
        <v>2937</v>
      </c>
      <c r="R305" s="223" t="s">
        <v>2938</v>
      </c>
      <c r="S305" s="53" t="s">
        <v>2933</v>
      </c>
      <c r="T305" s="60">
        <v>50</v>
      </c>
      <c r="U305" s="53" t="s">
        <v>2619</v>
      </c>
      <c r="V305" s="54">
        <f t="shared" si="0"/>
        <v>3.2081304347826085E-2</v>
      </c>
      <c r="W305" s="53"/>
      <c r="X305" s="53"/>
      <c r="Y305" s="53"/>
      <c r="Z305" s="53"/>
    </row>
    <row r="306" spans="1:26" hidden="1">
      <c r="A306" s="47" t="s">
        <v>571</v>
      </c>
      <c r="B306" s="53" t="s">
        <v>2939</v>
      </c>
      <c r="C306" s="60">
        <v>167000</v>
      </c>
      <c r="D306" s="53" t="s">
        <v>2940</v>
      </c>
      <c r="E306" s="237">
        <v>44128.321886574071</v>
      </c>
      <c r="F306" s="60">
        <v>2020</v>
      </c>
      <c r="G306" s="53" t="s">
        <v>2711</v>
      </c>
      <c r="H306" s="53" t="s">
        <v>1210</v>
      </c>
      <c r="I306" s="60">
        <v>228224</v>
      </c>
      <c r="J306" s="53" t="s">
        <v>2941</v>
      </c>
      <c r="K306" s="53" t="s">
        <v>2942</v>
      </c>
      <c r="L306" s="60">
        <v>4</v>
      </c>
      <c r="M306" s="53" t="s">
        <v>1103</v>
      </c>
      <c r="N306" s="60">
        <v>1480</v>
      </c>
      <c r="O306" s="60">
        <v>18323</v>
      </c>
      <c r="P306" s="60">
        <v>421</v>
      </c>
      <c r="Q306" s="223" t="s">
        <v>2943</v>
      </c>
      <c r="R306" s="223" t="s">
        <v>2944</v>
      </c>
      <c r="S306" s="53" t="s">
        <v>570</v>
      </c>
      <c r="T306" s="60">
        <v>45</v>
      </c>
      <c r="U306" s="53"/>
      <c r="V306" s="54">
        <f t="shared" si="0"/>
        <v>0.12110179640718563</v>
      </c>
      <c r="W306" s="53"/>
      <c r="X306" s="53"/>
      <c r="Y306" s="53"/>
      <c r="Z306" s="53"/>
    </row>
    <row r="307" spans="1:26" hidden="1">
      <c r="A307" s="47" t="s">
        <v>575</v>
      </c>
      <c r="B307" s="53" t="s">
        <v>2945</v>
      </c>
      <c r="C307" s="60">
        <v>347000</v>
      </c>
      <c r="D307" s="53" t="s">
        <v>2946</v>
      </c>
      <c r="E307" s="237">
        <v>44128.643275462964</v>
      </c>
      <c r="F307" s="60">
        <v>2020</v>
      </c>
      <c r="G307" s="53" t="s">
        <v>2711</v>
      </c>
      <c r="H307" s="53" t="s">
        <v>1210</v>
      </c>
      <c r="I307" s="60">
        <v>132330</v>
      </c>
      <c r="J307" s="53" t="s">
        <v>2947</v>
      </c>
      <c r="K307" s="53" t="s">
        <v>2948</v>
      </c>
      <c r="L307" s="60">
        <v>4</v>
      </c>
      <c r="M307" s="53" t="s">
        <v>1503</v>
      </c>
      <c r="N307" s="60">
        <v>612</v>
      </c>
      <c r="O307" s="60">
        <v>5885</v>
      </c>
      <c r="P307" s="60">
        <v>386</v>
      </c>
      <c r="Q307" s="223" t="s">
        <v>2949</v>
      </c>
      <c r="R307" s="223" t="s">
        <v>2950</v>
      </c>
      <c r="S307" s="53" t="s">
        <v>2951</v>
      </c>
      <c r="T307" s="60">
        <v>45</v>
      </c>
      <c r="U307" s="53" t="s">
        <v>2816</v>
      </c>
      <c r="V307" s="54">
        <f t="shared" si="0"/>
        <v>1.9835734870317003E-2</v>
      </c>
      <c r="W307" s="53"/>
      <c r="X307" s="53"/>
      <c r="Y307" s="53"/>
      <c r="Z307" s="53"/>
    </row>
    <row r="308" spans="1:26" hidden="1">
      <c r="A308" s="47" t="s">
        <v>2952</v>
      </c>
      <c r="B308" s="53" t="s">
        <v>576</v>
      </c>
      <c r="C308" s="60">
        <v>403000</v>
      </c>
      <c r="D308" s="53" t="s">
        <v>2953</v>
      </c>
      <c r="E308" s="237">
        <v>44129.287939814814</v>
      </c>
      <c r="F308" s="60">
        <v>2020</v>
      </c>
      <c r="G308" s="53" t="s">
        <v>2711</v>
      </c>
      <c r="H308" s="53" t="s">
        <v>1133</v>
      </c>
      <c r="I308" s="60">
        <v>333570</v>
      </c>
      <c r="J308" s="53" t="s">
        <v>2954</v>
      </c>
      <c r="K308" s="53" t="s">
        <v>2955</v>
      </c>
      <c r="L308" s="60">
        <v>2</v>
      </c>
      <c r="M308" s="53" t="s">
        <v>1112</v>
      </c>
      <c r="N308" s="60">
        <v>3374</v>
      </c>
      <c r="O308" s="60">
        <v>21116</v>
      </c>
      <c r="P308" s="60">
        <v>542</v>
      </c>
      <c r="Q308" s="223" t="s">
        <v>2956</v>
      </c>
      <c r="R308" s="223" t="s">
        <v>2957</v>
      </c>
      <c r="S308" s="53" t="s">
        <v>2958</v>
      </c>
      <c r="T308" s="60">
        <v>45</v>
      </c>
      <c r="U308" s="53" t="s">
        <v>2869</v>
      </c>
      <c r="V308" s="54">
        <f t="shared" si="0"/>
        <v>6.2114143920595534E-2</v>
      </c>
      <c r="W308" s="53"/>
      <c r="X308" s="53"/>
      <c r="Y308" s="53"/>
      <c r="Z308" s="53"/>
    </row>
    <row r="309" spans="1:26" hidden="1">
      <c r="A309" s="47" t="s">
        <v>579</v>
      </c>
      <c r="B309" s="53" t="s">
        <v>601</v>
      </c>
      <c r="C309" s="60">
        <v>98500</v>
      </c>
      <c r="D309" s="53" t="s">
        <v>2959</v>
      </c>
      <c r="E309" s="237">
        <v>44130.083425925928</v>
      </c>
      <c r="F309" s="60">
        <v>2020</v>
      </c>
      <c r="G309" s="53" t="s">
        <v>2711</v>
      </c>
      <c r="H309" s="53" t="s">
        <v>1100</v>
      </c>
      <c r="I309" s="60">
        <v>102281</v>
      </c>
      <c r="J309" s="53" t="s">
        <v>2960</v>
      </c>
      <c r="K309" s="53" t="s">
        <v>2961</v>
      </c>
      <c r="L309" s="60">
        <v>6</v>
      </c>
      <c r="M309" s="53" t="s">
        <v>1503</v>
      </c>
      <c r="N309" s="60">
        <v>603</v>
      </c>
      <c r="O309" s="60">
        <v>9074</v>
      </c>
      <c r="P309" s="60">
        <v>42</v>
      </c>
      <c r="Q309" s="223" t="s">
        <v>2962</v>
      </c>
      <c r="R309" s="223" t="s">
        <v>2963</v>
      </c>
      <c r="S309" s="53" t="s">
        <v>2964</v>
      </c>
      <c r="T309" s="60">
        <v>45</v>
      </c>
      <c r="U309" s="53" t="s">
        <v>2869</v>
      </c>
      <c r="V309" s="54">
        <f t="shared" si="0"/>
        <v>9.8670050761421324E-2</v>
      </c>
      <c r="W309" s="53"/>
      <c r="X309" s="53"/>
      <c r="Y309" s="53"/>
      <c r="Z309" s="53"/>
    </row>
    <row r="310" spans="1:26" hidden="1">
      <c r="A310" s="47" t="s">
        <v>2965</v>
      </c>
      <c r="B310" s="53" t="s">
        <v>584</v>
      </c>
      <c r="C310" s="60">
        <v>934000</v>
      </c>
      <c r="D310" s="53" t="s">
        <v>2966</v>
      </c>
      <c r="E310" s="237">
        <v>44131.375023148146</v>
      </c>
      <c r="F310" s="60">
        <v>2020</v>
      </c>
      <c r="G310" s="53" t="s">
        <v>2711</v>
      </c>
      <c r="H310" s="53" t="s">
        <v>1119</v>
      </c>
      <c r="I310" s="60">
        <v>402596</v>
      </c>
      <c r="J310" s="53" t="s">
        <v>2967</v>
      </c>
      <c r="K310" s="53" t="s">
        <v>2968</v>
      </c>
      <c r="L310" s="60">
        <v>4</v>
      </c>
      <c r="M310" s="53" t="s">
        <v>1503</v>
      </c>
      <c r="N310" s="60">
        <v>1590</v>
      </c>
      <c r="O310" s="60">
        <v>17913</v>
      </c>
      <c r="P310" s="60">
        <v>367</v>
      </c>
      <c r="Q310" s="223" t="s">
        <v>2969</v>
      </c>
      <c r="R310" s="223" t="s">
        <v>2970</v>
      </c>
      <c r="S310" s="53" t="s">
        <v>584</v>
      </c>
      <c r="T310" s="60">
        <v>45</v>
      </c>
      <c r="U310" s="53" t="s">
        <v>2897</v>
      </c>
      <c r="V310" s="54">
        <f t="shared" si="0"/>
        <v>2.127408993576017E-2</v>
      </c>
      <c r="W310" s="53"/>
      <c r="X310" s="53"/>
      <c r="Y310" s="53"/>
      <c r="Z310" s="53"/>
    </row>
    <row r="311" spans="1:26" hidden="1">
      <c r="A311" s="47" t="s">
        <v>2971</v>
      </c>
      <c r="B311" s="53" t="s">
        <v>334</v>
      </c>
      <c r="C311" s="60">
        <v>529000</v>
      </c>
      <c r="D311" s="53" t="s">
        <v>2972</v>
      </c>
      <c r="E311" s="237">
        <v>44131.385416666664</v>
      </c>
      <c r="F311" s="60">
        <v>2020</v>
      </c>
      <c r="G311" s="53" t="s">
        <v>2711</v>
      </c>
      <c r="H311" s="53" t="s">
        <v>1119</v>
      </c>
      <c r="I311" s="60">
        <v>275114</v>
      </c>
      <c r="J311" s="53" t="s">
        <v>2973</v>
      </c>
      <c r="K311" s="53" t="s">
        <v>2974</v>
      </c>
      <c r="L311" s="60">
        <v>3</v>
      </c>
      <c r="M311" s="53" t="s">
        <v>1112</v>
      </c>
      <c r="N311" s="60">
        <v>783</v>
      </c>
      <c r="O311" s="60">
        <v>19334</v>
      </c>
      <c r="P311" s="60">
        <v>384</v>
      </c>
      <c r="Q311" s="223" t="s">
        <v>2975</v>
      </c>
      <c r="R311" s="223" t="s">
        <v>2976</v>
      </c>
      <c r="S311" s="53" t="s">
        <v>2977</v>
      </c>
      <c r="T311" s="60">
        <v>45</v>
      </c>
      <c r="U311" s="53"/>
      <c r="V311" s="54">
        <f t="shared" si="0"/>
        <v>3.8754253308128546E-2</v>
      </c>
      <c r="W311" s="53"/>
      <c r="X311" s="53"/>
      <c r="Y311" s="53"/>
      <c r="Z311" s="53"/>
    </row>
    <row r="312" spans="1:26" hidden="1">
      <c r="A312" s="47" t="s">
        <v>581</v>
      </c>
      <c r="B312" s="53" t="s">
        <v>108</v>
      </c>
      <c r="C312" s="60">
        <v>93100</v>
      </c>
      <c r="D312" s="53" t="s">
        <v>2978</v>
      </c>
      <c r="E312" s="237">
        <v>44131.791678240741</v>
      </c>
      <c r="F312" s="60">
        <v>2020</v>
      </c>
      <c r="G312" s="53" t="s">
        <v>2711</v>
      </c>
      <c r="H312" s="53" t="s">
        <v>1119</v>
      </c>
      <c r="I312" s="60">
        <v>67811</v>
      </c>
      <c r="J312" s="53" t="s">
        <v>2979</v>
      </c>
      <c r="K312" s="53" t="s">
        <v>2980</v>
      </c>
      <c r="L312" s="60">
        <v>2</v>
      </c>
      <c r="M312" s="53" t="s">
        <v>1112</v>
      </c>
      <c r="N312" s="60">
        <v>820</v>
      </c>
      <c r="O312" s="60">
        <v>4289</v>
      </c>
      <c r="P312" s="60">
        <v>118</v>
      </c>
      <c r="Q312" s="223" t="s">
        <v>2981</v>
      </c>
      <c r="R312" s="223" t="s">
        <v>2982</v>
      </c>
      <c r="S312" s="53" t="s">
        <v>1320</v>
      </c>
      <c r="T312" s="60">
        <v>45</v>
      </c>
      <c r="U312" s="53" t="s">
        <v>2869</v>
      </c>
      <c r="V312" s="54">
        <f t="shared" si="0"/>
        <v>5.6143931256713214E-2</v>
      </c>
      <c r="W312" s="53"/>
      <c r="X312" s="53"/>
      <c r="Y312" s="53"/>
      <c r="Z312" s="53"/>
    </row>
    <row r="313" spans="1:26" hidden="1">
      <c r="A313" s="47" t="s">
        <v>587</v>
      </c>
      <c r="B313" s="53" t="s">
        <v>2137</v>
      </c>
      <c r="C313" s="60">
        <v>261000</v>
      </c>
      <c r="D313" s="53" t="s">
        <v>2983</v>
      </c>
      <c r="E313" s="237">
        <v>44131.896828703706</v>
      </c>
      <c r="F313" s="60">
        <v>2020</v>
      </c>
      <c r="G313" s="53" t="s">
        <v>2711</v>
      </c>
      <c r="H313" s="53" t="s">
        <v>1119</v>
      </c>
      <c r="I313" s="60">
        <v>245987</v>
      </c>
      <c r="J313" s="53" t="s">
        <v>2984</v>
      </c>
      <c r="K313" s="53" t="s">
        <v>2985</v>
      </c>
      <c r="L313" s="60">
        <v>3</v>
      </c>
      <c r="M313" s="53" t="s">
        <v>1306</v>
      </c>
      <c r="N313" s="60">
        <v>2466</v>
      </c>
      <c r="O313" s="60">
        <v>16923</v>
      </c>
      <c r="P313" s="60">
        <v>372</v>
      </c>
      <c r="Q313" s="223" t="s">
        <v>2986</v>
      </c>
      <c r="R313" s="223" t="s">
        <v>2987</v>
      </c>
      <c r="S313" s="53" t="s">
        <v>314</v>
      </c>
      <c r="T313" s="60">
        <v>45</v>
      </c>
      <c r="U313" s="53" t="s">
        <v>2904</v>
      </c>
      <c r="V313" s="54">
        <f t="shared" si="0"/>
        <v>7.5712643678160926E-2</v>
      </c>
      <c r="W313" s="53"/>
      <c r="X313" s="53"/>
      <c r="Y313" s="53"/>
      <c r="Z313" s="53"/>
    </row>
    <row r="314" spans="1:26" hidden="1">
      <c r="A314" s="47" t="s">
        <v>2988</v>
      </c>
      <c r="B314" s="53" t="s">
        <v>2189</v>
      </c>
      <c r="C314" s="60">
        <v>5680000</v>
      </c>
      <c r="D314" s="53" t="s">
        <v>2989</v>
      </c>
      <c r="E314" s="237">
        <v>44132.634270833332</v>
      </c>
      <c r="F314" s="60">
        <v>2020</v>
      </c>
      <c r="G314" s="53" t="s">
        <v>2711</v>
      </c>
      <c r="H314" s="53" t="s">
        <v>1109</v>
      </c>
      <c r="I314" s="60">
        <v>339078</v>
      </c>
      <c r="J314" s="53" t="s">
        <v>2990</v>
      </c>
      <c r="K314" s="53" t="s">
        <v>2991</v>
      </c>
      <c r="L314" s="60">
        <v>5</v>
      </c>
      <c r="M314" s="53" t="s">
        <v>1503</v>
      </c>
      <c r="N314" s="60">
        <v>2426</v>
      </c>
      <c r="O314" s="60">
        <v>37741</v>
      </c>
      <c r="P314" s="60">
        <v>636</v>
      </c>
      <c r="Q314" s="223" t="s">
        <v>2992</v>
      </c>
      <c r="R314" s="223" t="s">
        <v>2993</v>
      </c>
      <c r="S314" s="53" t="s">
        <v>2994</v>
      </c>
      <c r="T314" s="60">
        <v>45</v>
      </c>
      <c r="U314" s="53" t="s">
        <v>2897</v>
      </c>
      <c r="V314" s="54">
        <f t="shared" si="0"/>
        <v>7.1836267605633799E-3</v>
      </c>
      <c r="W314" s="53"/>
      <c r="X314" s="53"/>
      <c r="Y314" s="53"/>
      <c r="Z314" s="53"/>
    </row>
    <row r="315" spans="1:26" hidden="1">
      <c r="A315" s="47" t="s">
        <v>591</v>
      </c>
      <c r="B315" s="53" t="s">
        <v>483</v>
      </c>
      <c r="C315" s="60">
        <v>143000</v>
      </c>
      <c r="D315" s="53" t="s">
        <v>2995</v>
      </c>
      <c r="E315" s="237">
        <v>44132.708680555559</v>
      </c>
      <c r="F315" s="60">
        <v>2020</v>
      </c>
      <c r="G315" s="53" t="s">
        <v>2711</v>
      </c>
      <c r="H315" s="53" t="s">
        <v>1109</v>
      </c>
      <c r="I315" s="60">
        <v>217460</v>
      </c>
      <c r="J315" s="53" t="s">
        <v>2996</v>
      </c>
      <c r="K315" s="53" t="s">
        <v>2997</v>
      </c>
      <c r="L315" s="60">
        <v>7</v>
      </c>
      <c r="M315" s="53" t="s">
        <v>1306</v>
      </c>
      <c r="N315" s="60">
        <v>832</v>
      </c>
      <c r="O315" s="60">
        <v>9864</v>
      </c>
      <c r="P315" s="60">
        <v>237</v>
      </c>
      <c r="Q315" s="223" t="s">
        <v>2998</v>
      </c>
      <c r="R315" s="223" t="s">
        <v>2999</v>
      </c>
      <c r="S315" s="53" t="s">
        <v>942</v>
      </c>
      <c r="T315" s="60">
        <v>45</v>
      </c>
      <c r="U315" s="53"/>
      <c r="V315" s="54">
        <f t="shared" si="0"/>
        <v>7.6454545454545456E-2</v>
      </c>
      <c r="W315" s="53"/>
      <c r="X315" s="53"/>
      <c r="Y315" s="53"/>
      <c r="Z315" s="53"/>
    </row>
    <row r="316" spans="1:26" hidden="1">
      <c r="A316" s="47" t="s">
        <v>3000</v>
      </c>
      <c r="B316" s="53" t="s">
        <v>594</v>
      </c>
      <c r="C316" s="60">
        <v>347000</v>
      </c>
      <c r="D316" s="53" t="s">
        <v>3001</v>
      </c>
      <c r="E316" s="237">
        <v>44133.376608796294</v>
      </c>
      <c r="F316" s="60">
        <v>2020</v>
      </c>
      <c r="G316" s="53" t="s">
        <v>2711</v>
      </c>
      <c r="H316" s="53" t="s">
        <v>1170</v>
      </c>
      <c r="I316" s="60">
        <v>177903</v>
      </c>
      <c r="J316" s="53" t="s">
        <v>3002</v>
      </c>
      <c r="K316" s="53" t="s">
        <v>1387</v>
      </c>
      <c r="L316" s="60">
        <v>1</v>
      </c>
      <c r="M316" s="53" t="s">
        <v>1306</v>
      </c>
      <c r="N316" s="60">
        <v>1125</v>
      </c>
      <c r="O316" s="60">
        <v>8362</v>
      </c>
      <c r="P316" s="60">
        <v>3042</v>
      </c>
      <c r="Q316" s="223" t="s">
        <v>3003</v>
      </c>
      <c r="R316" s="223" t="s">
        <v>3004</v>
      </c>
      <c r="S316" s="53" t="s">
        <v>594</v>
      </c>
      <c r="T316" s="60">
        <v>45</v>
      </c>
      <c r="U316" s="53"/>
      <c r="V316" s="54">
        <f t="shared" si="0"/>
        <v>3.6106628242074931E-2</v>
      </c>
      <c r="W316" s="53"/>
      <c r="X316" s="53"/>
      <c r="Y316" s="53"/>
      <c r="Z316" s="53"/>
    </row>
    <row r="317" spans="1:26" hidden="1">
      <c r="A317" s="47" t="s">
        <v>3005</v>
      </c>
      <c r="B317" s="53" t="s">
        <v>596</v>
      </c>
      <c r="C317" s="60">
        <v>1200000</v>
      </c>
      <c r="D317" s="53" t="s">
        <v>3006</v>
      </c>
      <c r="E317" s="237">
        <v>44133.564479166664</v>
      </c>
      <c r="F317" s="60">
        <v>2020</v>
      </c>
      <c r="G317" s="53" t="s">
        <v>2711</v>
      </c>
      <c r="H317" s="53" t="s">
        <v>1170</v>
      </c>
      <c r="I317" s="60">
        <v>613512</v>
      </c>
      <c r="J317" s="53" t="s">
        <v>3007</v>
      </c>
      <c r="K317" s="53" t="s">
        <v>3008</v>
      </c>
      <c r="L317" s="60">
        <v>4</v>
      </c>
      <c r="M317" s="53" t="s">
        <v>1364</v>
      </c>
      <c r="N317" s="60">
        <v>1971</v>
      </c>
      <c r="O317" s="60">
        <v>39467</v>
      </c>
      <c r="P317" s="60">
        <v>358</v>
      </c>
      <c r="Q317" s="223" t="s">
        <v>1466</v>
      </c>
      <c r="R317" s="223" t="s">
        <v>3009</v>
      </c>
      <c r="S317" s="53" t="s">
        <v>3010</v>
      </c>
      <c r="T317" s="60">
        <v>45</v>
      </c>
      <c r="U317" s="53" t="s">
        <v>2897</v>
      </c>
      <c r="V317" s="54">
        <f t="shared" si="0"/>
        <v>3.483E-2</v>
      </c>
      <c r="W317" s="53"/>
      <c r="X317" s="53"/>
      <c r="Y317" s="53"/>
      <c r="Z317" s="53"/>
    </row>
    <row r="318" spans="1:26" hidden="1">
      <c r="A318" s="47" t="s">
        <v>3011</v>
      </c>
      <c r="B318" s="53" t="s">
        <v>3012</v>
      </c>
      <c r="C318" s="60">
        <v>56000</v>
      </c>
      <c r="D318" s="53" t="s">
        <v>3013</v>
      </c>
      <c r="E318" s="237">
        <v>44133.625</v>
      </c>
      <c r="F318" s="60">
        <v>2020</v>
      </c>
      <c r="G318" s="53" t="s">
        <v>2711</v>
      </c>
      <c r="H318" s="53" t="s">
        <v>1170</v>
      </c>
      <c r="I318" s="60">
        <v>62558</v>
      </c>
      <c r="J318" s="53" t="s">
        <v>3014</v>
      </c>
      <c r="K318" s="53" t="s">
        <v>3015</v>
      </c>
      <c r="L318" s="60">
        <v>4</v>
      </c>
      <c r="M318" s="53" t="s">
        <v>1306</v>
      </c>
      <c r="N318" s="60">
        <v>868</v>
      </c>
      <c r="O318" s="60">
        <v>6181</v>
      </c>
      <c r="P318" s="60">
        <v>97</v>
      </c>
      <c r="Q318" s="223" t="s">
        <v>3016</v>
      </c>
      <c r="R318" s="223" t="s">
        <v>3017</v>
      </c>
      <c r="S318" s="53" t="s">
        <v>589</v>
      </c>
      <c r="T318" s="60">
        <v>45</v>
      </c>
      <c r="U318" s="53" t="s">
        <v>3018</v>
      </c>
      <c r="V318" s="54">
        <f t="shared" si="0"/>
        <v>0.12760714285714286</v>
      </c>
      <c r="W318" s="53"/>
      <c r="X318" s="53"/>
      <c r="Y318" s="53"/>
      <c r="Z318" s="53"/>
    </row>
    <row r="319" spans="1:26" hidden="1">
      <c r="A319" s="47" t="s">
        <v>3019</v>
      </c>
      <c r="B319" s="53" t="s">
        <v>592</v>
      </c>
      <c r="C319" s="60">
        <v>284000</v>
      </c>
      <c r="D319" s="53" t="s">
        <v>3020</v>
      </c>
      <c r="E319" s="237">
        <v>44133.633888888886</v>
      </c>
      <c r="F319" s="60">
        <v>2020</v>
      </c>
      <c r="G319" s="53" t="s">
        <v>2711</v>
      </c>
      <c r="H319" s="53" t="s">
        <v>1170</v>
      </c>
      <c r="I319" s="60">
        <v>143734</v>
      </c>
      <c r="J319" s="53" t="s">
        <v>3021</v>
      </c>
      <c r="K319" s="53" t="s">
        <v>3022</v>
      </c>
      <c r="L319" s="60">
        <v>4</v>
      </c>
      <c r="M319" s="53" t="s">
        <v>1306</v>
      </c>
      <c r="N319" s="60">
        <v>651</v>
      </c>
      <c r="O319" s="60">
        <v>9350</v>
      </c>
      <c r="P319" s="60">
        <v>329</v>
      </c>
      <c r="Q319" s="223" t="s">
        <v>3023</v>
      </c>
      <c r="R319" s="223" t="s">
        <v>3024</v>
      </c>
      <c r="S319" s="53" t="s">
        <v>3025</v>
      </c>
      <c r="T319" s="60">
        <v>45</v>
      </c>
      <c r="U319" s="53" t="s">
        <v>2816</v>
      </c>
      <c r="V319" s="54">
        <f t="shared" si="0"/>
        <v>3.6373239436619721E-2</v>
      </c>
      <c r="W319" s="53"/>
      <c r="X319" s="53"/>
      <c r="Y319" s="53"/>
      <c r="Z319" s="53"/>
    </row>
    <row r="320" spans="1:26" hidden="1">
      <c r="A320" s="47" t="s">
        <v>602</v>
      </c>
      <c r="B320" s="53" t="s">
        <v>601</v>
      </c>
      <c r="C320" s="60">
        <v>98500</v>
      </c>
      <c r="D320" s="53" t="s">
        <v>3026</v>
      </c>
      <c r="E320" s="237">
        <v>44134.083344907405</v>
      </c>
      <c r="F320" s="60">
        <v>2020</v>
      </c>
      <c r="G320" s="53" t="s">
        <v>2711</v>
      </c>
      <c r="H320" s="53" t="s">
        <v>1157</v>
      </c>
      <c r="I320" s="60">
        <v>97485</v>
      </c>
      <c r="J320" s="53" t="s">
        <v>3027</v>
      </c>
      <c r="K320" s="53" t="s">
        <v>1779</v>
      </c>
      <c r="L320" s="60">
        <v>2</v>
      </c>
      <c r="M320" s="53" t="s">
        <v>1503</v>
      </c>
      <c r="N320" s="60">
        <v>465</v>
      </c>
      <c r="O320" s="60">
        <v>6697</v>
      </c>
      <c r="P320" s="60">
        <v>57</v>
      </c>
      <c r="Q320" s="223" t="s">
        <v>3028</v>
      </c>
      <c r="R320" s="223" t="s">
        <v>3029</v>
      </c>
      <c r="S320" s="53" t="s">
        <v>2964</v>
      </c>
      <c r="T320" s="60">
        <v>45</v>
      </c>
      <c r="U320" s="53" t="s">
        <v>2897</v>
      </c>
      <c r="V320" s="54">
        <f t="shared" si="0"/>
        <v>7.328934010152284E-2</v>
      </c>
      <c r="W320" s="53"/>
      <c r="X320" s="53"/>
      <c r="Y320" s="53"/>
      <c r="Z320" s="53"/>
    </row>
    <row r="321" spans="1:26" hidden="1">
      <c r="A321" s="47" t="s">
        <v>3030</v>
      </c>
      <c r="B321" s="53" t="s">
        <v>341</v>
      </c>
      <c r="C321" s="60">
        <v>1330000</v>
      </c>
      <c r="D321" s="53" t="s">
        <v>3031</v>
      </c>
      <c r="E321" s="237">
        <v>44134.657638888886</v>
      </c>
      <c r="F321" s="60">
        <v>2020</v>
      </c>
      <c r="G321" s="53" t="s">
        <v>2711</v>
      </c>
      <c r="H321" s="53" t="s">
        <v>1157</v>
      </c>
      <c r="I321" s="60">
        <v>217108</v>
      </c>
      <c r="J321" s="53" t="s">
        <v>2528</v>
      </c>
      <c r="K321" s="53" t="s">
        <v>3032</v>
      </c>
      <c r="L321" s="60">
        <v>3</v>
      </c>
      <c r="M321" s="53" t="s">
        <v>1112</v>
      </c>
      <c r="N321" s="60">
        <v>1177</v>
      </c>
      <c r="O321" s="60">
        <v>13588</v>
      </c>
      <c r="P321" s="60">
        <v>364</v>
      </c>
      <c r="Q321" s="223" t="s">
        <v>3033</v>
      </c>
      <c r="R321" s="223" t="s">
        <v>3034</v>
      </c>
      <c r="S321" s="53" t="s">
        <v>2123</v>
      </c>
      <c r="T321" s="60">
        <v>50</v>
      </c>
      <c r="U321" s="53"/>
      <c r="V321" s="54">
        <f t="shared" si="0"/>
        <v>1.1375187969924812E-2</v>
      </c>
      <c r="W321" s="53"/>
      <c r="X321" s="53"/>
      <c r="Y321" s="53"/>
      <c r="Z321" s="53"/>
    </row>
    <row r="322" spans="1:26" hidden="1">
      <c r="A322" s="47" t="s">
        <v>3035</v>
      </c>
      <c r="B322" s="53" t="s">
        <v>3036</v>
      </c>
      <c r="C322" s="60">
        <v>603000</v>
      </c>
      <c r="D322" s="53" t="s">
        <v>3037</v>
      </c>
      <c r="E322" s="237">
        <v>44134.735844907409</v>
      </c>
      <c r="F322" s="60">
        <v>2020</v>
      </c>
      <c r="G322" s="53" t="s">
        <v>2711</v>
      </c>
      <c r="H322" s="53" t="s">
        <v>1157</v>
      </c>
      <c r="I322" s="60">
        <v>860136</v>
      </c>
      <c r="J322" s="53" t="s">
        <v>3038</v>
      </c>
      <c r="K322" s="53" t="s">
        <v>3039</v>
      </c>
      <c r="L322" s="60">
        <v>4</v>
      </c>
      <c r="M322" s="53" t="s">
        <v>1112</v>
      </c>
      <c r="N322" s="60">
        <v>970</v>
      </c>
      <c r="O322" s="60">
        <v>15694</v>
      </c>
      <c r="P322" s="60">
        <v>888</v>
      </c>
      <c r="Q322" s="223" t="s">
        <v>3040</v>
      </c>
      <c r="R322" s="223" t="s">
        <v>3041</v>
      </c>
      <c r="S322" s="53" t="s">
        <v>3042</v>
      </c>
      <c r="T322" s="60">
        <v>45</v>
      </c>
      <c r="U322" s="53" t="s">
        <v>2897</v>
      </c>
      <c r="V322" s="54">
        <f t="shared" si="0"/>
        <v>2.9107794361525705E-2</v>
      </c>
      <c r="W322" s="53"/>
      <c r="X322" s="53"/>
      <c r="Y322" s="53"/>
      <c r="Z322" s="53"/>
    </row>
    <row r="323" spans="1:26" hidden="1">
      <c r="A323" s="47" t="s">
        <v>3043</v>
      </c>
      <c r="B323" s="53" t="s">
        <v>604</v>
      </c>
      <c r="C323" s="60">
        <v>30100</v>
      </c>
      <c r="D323" s="53" t="s">
        <v>3044</v>
      </c>
      <c r="E323" s="237">
        <v>44135.318043981482</v>
      </c>
      <c r="F323" s="60">
        <v>2020</v>
      </c>
      <c r="G323" s="53" t="s">
        <v>2711</v>
      </c>
      <c r="H323" s="53" t="s">
        <v>1210</v>
      </c>
      <c r="I323" s="60">
        <v>33095</v>
      </c>
      <c r="J323" s="53" t="s">
        <v>3045</v>
      </c>
      <c r="K323" s="53" t="s">
        <v>3046</v>
      </c>
      <c r="L323" s="60">
        <v>7</v>
      </c>
      <c r="M323" s="53" t="s">
        <v>1103</v>
      </c>
      <c r="N323" s="60">
        <v>557</v>
      </c>
      <c r="O323" s="60">
        <v>4188</v>
      </c>
      <c r="P323" s="60">
        <v>47</v>
      </c>
      <c r="Q323" s="223" t="s">
        <v>1466</v>
      </c>
      <c r="R323" s="223" t="s">
        <v>3047</v>
      </c>
      <c r="S323" s="53" t="s">
        <v>3048</v>
      </c>
      <c r="T323" s="60">
        <v>45</v>
      </c>
      <c r="U323" s="53" t="s">
        <v>3049</v>
      </c>
      <c r="V323" s="54">
        <f t="shared" si="0"/>
        <v>0.15920265780730897</v>
      </c>
      <c r="W323" s="53"/>
      <c r="X323" s="53"/>
      <c r="Y323" s="53"/>
      <c r="Z323" s="53"/>
    </row>
    <row r="324" spans="1:26" hidden="1">
      <c r="A324" s="47" t="s">
        <v>3050</v>
      </c>
      <c r="B324" s="53" t="s">
        <v>606</v>
      </c>
      <c r="C324" s="60">
        <v>245000</v>
      </c>
      <c r="D324" s="53" t="s">
        <v>3051</v>
      </c>
      <c r="E324" s="237">
        <v>44135.378576388888</v>
      </c>
      <c r="F324" s="60">
        <v>2020</v>
      </c>
      <c r="G324" s="53" t="s">
        <v>2711</v>
      </c>
      <c r="H324" s="53" t="s">
        <v>1210</v>
      </c>
      <c r="I324" s="60">
        <v>60634</v>
      </c>
      <c r="J324" s="53" t="s">
        <v>3052</v>
      </c>
      <c r="K324" s="53" t="s">
        <v>3053</v>
      </c>
      <c r="L324" s="60">
        <v>1</v>
      </c>
      <c r="M324" s="53" t="s">
        <v>1122</v>
      </c>
      <c r="N324" s="60">
        <v>832</v>
      </c>
      <c r="O324" s="60">
        <v>7872</v>
      </c>
      <c r="P324" s="60">
        <v>302</v>
      </c>
      <c r="Q324" s="223" t="s">
        <v>3054</v>
      </c>
      <c r="R324" s="223" t="s">
        <v>3055</v>
      </c>
      <c r="S324" s="53" t="s">
        <v>3056</v>
      </c>
      <c r="T324" s="60">
        <v>45</v>
      </c>
      <c r="U324" s="53" t="s">
        <v>2919</v>
      </c>
      <c r="V324" s="54">
        <f t="shared" si="0"/>
        <v>3.6759183673469385E-2</v>
      </c>
      <c r="W324" s="53"/>
      <c r="X324" s="53"/>
      <c r="Y324" s="53"/>
      <c r="Z324" s="53"/>
    </row>
    <row r="325" spans="1:26" hidden="1">
      <c r="A325" s="47" t="s">
        <v>612</v>
      </c>
      <c r="B325" s="53" t="s">
        <v>3057</v>
      </c>
      <c r="C325" s="60">
        <v>194000</v>
      </c>
      <c r="D325" s="53" t="s">
        <v>3058</v>
      </c>
      <c r="E325" s="237">
        <v>44135.419421296298</v>
      </c>
      <c r="F325" s="60">
        <v>2020</v>
      </c>
      <c r="G325" s="53" t="s">
        <v>2711</v>
      </c>
      <c r="H325" s="53" t="s">
        <v>1210</v>
      </c>
      <c r="I325" s="60">
        <v>108180</v>
      </c>
      <c r="J325" s="53" t="s">
        <v>3059</v>
      </c>
      <c r="K325" s="53" t="s">
        <v>3060</v>
      </c>
      <c r="L325" s="60">
        <v>5</v>
      </c>
      <c r="M325" s="53" t="s">
        <v>1306</v>
      </c>
      <c r="N325" s="60">
        <v>429</v>
      </c>
      <c r="O325" s="60">
        <v>12500</v>
      </c>
      <c r="P325" s="60">
        <v>177</v>
      </c>
      <c r="Q325" s="223" t="s">
        <v>3061</v>
      </c>
      <c r="R325" s="223" t="s">
        <v>3062</v>
      </c>
      <c r="S325" s="53" t="s">
        <v>610</v>
      </c>
      <c r="T325" s="60">
        <v>45</v>
      </c>
      <c r="U325" s="53" t="s">
        <v>2816</v>
      </c>
      <c r="V325" s="54">
        <f t="shared" si="0"/>
        <v>6.755670103092784E-2</v>
      </c>
      <c r="W325" s="53"/>
      <c r="X325" s="53"/>
      <c r="Y325" s="53"/>
      <c r="Z325" s="53"/>
    </row>
    <row r="326" spans="1:26" hidden="1">
      <c r="A326" s="47" t="s">
        <v>609</v>
      </c>
      <c r="B326" s="53" t="s">
        <v>3063</v>
      </c>
      <c r="C326" s="60">
        <v>527000</v>
      </c>
      <c r="D326" s="53" t="s">
        <v>3064</v>
      </c>
      <c r="E326" s="237">
        <v>44135.534456018519</v>
      </c>
      <c r="F326" s="60">
        <v>2020</v>
      </c>
      <c r="G326" s="53" t="s">
        <v>2711</v>
      </c>
      <c r="H326" s="53" t="s">
        <v>1210</v>
      </c>
      <c r="I326" s="60">
        <v>62539</v>
      </c>
      <c r="J326" s="53" t="s">
        <v>2336</v>
      </c>
      <c r="K326" s="53" t="s">
        <v>1929</v>
      </c>
      <c r="L326" s="60">
        <v>4</v>
      </c>
      <c r="M326" s="53" t="s">
        <v>1364</v>
      </c>
      <c r="N326" s="60">
        <v>827</v>
      </c>
      <c r="O326" s="60">
        <v>2626</v>
      </c>
      <c r="P326" s="60">
        <v>210</v>
      </c>
      <c r="Q326" s="223" t="s">
        <v>3065</v>
      </c>
      <c r="R326" s="223" t="s">
        <v>3066</v>
      </c>
      <c r="S326" s="53" t="s">
        <v>608</v>
      </c>
      <c r="T326" s="60">
        <v>45</v>
      </c>
      <c r="U326" s="53" t="s">
        <v>2904</v>
      </c>
      <c r="V326" s="54">
        <f t="shared" si="0"/>
        <v>6.950664136622391E-3</v>
      </c>
      <c r="W326" s="53"/>
      <c r="X326" s="53"/>
      <c r="Y326" s="53"/>
      <c r="Z326" s="53"/>
    </row>
    <row r="327" spans="1:26" hidden="1">
      <c r="A327" s="47" t="s">
        <v>616</v>
      </c>
      <c r="B327" s="53" t="s">
        <v>118</v>
      </c>
      <c r="C327" s="60">
        <v>783000</v>
      </c>
      <c r="D327" s="53" t="s">
        <v>3067</v>
      </c>
      <c r="E327" s="237">
        <v>44135.579780092594</v>
      </c>
      <c r="F327" s="60">
        <v>2020</v>
      </c>
      <c r="G327" s="53" t="s">
        <v>2711</v>
      </c>
      <c r="H327" s="53" t="s">
        <v>1210</v>
      </c>
      <c r="I327" s="60">
        <v>331722</v>
      </c>
      <c r="J327" s="53" t="s">
        <v>3068</v>
      </c>
      <c r="K327" s="53" t="s">
        <v>2974</v>
      </c>
      <c r="L327" s="60">
        <v>4</v>
      </c>
      <c r="M327" s="53" t="s">
        <v>1491</v>
      </c>
      <c r="N327" s="60">
        <v>1705</v>
      </c>
      <c r="O327" s="60">
        <v>27842</v>
      </c>
      <c r="P327" s="60">
        <v>489</v>
      </c>
      <c r="Q327" s="223" t="s">
        <v>3069</v>
      </c>
      <c r="R327" s="223" t="s">
        <v>3070</v>
      </c>
      <c r="S327" s="53"/>
      <c r="T327" s="60">
        <v>45</v>
      </c>
      <c r="U327" s="53" t="s">
        <v>2897</v>
      </c>
      <c r="V327" s="54">
        <f t="shared" si="0"/>
        <v>3.8360153256704978E-2</v>
      </c>
      <c r="W327" s="53"/>
      <c r="X327" s="53"/>
      <c r="Y327" s="53"/>
      <c r="Z327" s="53"/>
    </row>
    <row r="328" spans="1:26" hidden="1">
      <c r="A328" s="47" t="s">
        <v>3071</v>
      </c>
      <c r="B328" s="53" t="s">
        <v>331</v>
      </c>
      <c r="C328" s="60">
        <v>2240000</v>
      </c>
      <c r="D328" s="53" t="s">
        <v>3072</v>
      </c>
      <c r="E328" s="237">
        <v>44135.780162037037</v>
      </c>
      <c r="F328" s="60">
        <v>2020</v>
      </c>
      <c r="G328" s="53" t="s">
        <v>2711</v>
      </c>
      <c r="H328" s="53" t="s">
        <v>1210</v>
      </c>
      <c r="I328" s="60">
        <v>176604</v>
      </c>
      <c r="J328" s="53" t="s">
        <v>3073</v>
      </c>
      <c r="K328" s="53" t="s">
        <v>1785</v>
      </c>
      <c r="L328" s="60">
        <v>5</v>
      </c>
      <c r="M328" s="53" t="s">
        <v>1122</v>
      </c>
      <c r="N328" s="60">
        <v>454</v>
      </c>
      <c r="O328" s="60">
        <v>12657</v>
      </c>
      <c r="P328" s="60">
        <v>451</v>
      </c>
      <c r="Q328" s="223" t="s">
        <v>2206</v>
      </c>
      <c r="R328" s="223" t="s">
        <v>3074</v>
      </c>
      <c r="S328" s="53" t="s">
        <v>2359</v>
      </c>
      <c r="T328" s="60">
        <v>45</v>
      </c>
      <c r="U328" s="53" t="s">
        <v>2816</v>
      </c>
      <c r="V328" s="54">
        <f t="shared" si="0"/>
        <v>6.0544642857142854E-3</v>
      </c>
      <c r="W328" s="53"/>
      <c r="X328" s="53"/>
      <c r="Y328" s="53"/>
      <c r="Z328" s="53"/>
    </row>
    <row r="329" spans="1:26" hidden="1">
      <c r="A329" s="47" t="s">
        <v>3075</v>
      </c>
      <c r="B329" s="53" t="s">
        <v>807</v>
      </c>
      <c r="C329" s="60">
        <v>1110000</v>
      </c>
      <c r="D329" s="53" t="s">
        <v>3076</v>
      </c>
      <c r="E329" s="237">
        <v>44137.355243055557</v>
      </c>
      <c r="F329" s="60">
        <v>2020</v>
      </c>
      <c r="G329" s="53" t="s">
        <v>3077</v>
      </c>
      <c r="H329" s="53" t="s">
        <v>1100</v>
      </c>
      <c r="I329" s="60">
        <v>940253</v>
      </c>
      <c r="J329" s="53" t="s">
        <v>3078</v>
      </c>
      <c r="K329" s="53" t="s">
        <v>2477</v>
      </c>
      <c r="L329" s="60">
        <v>2</v>
      </c>
      <c r="M329" s="53" t="s">
        <v>1936</v>
      </c>
      <c r="N329" s="60">
        <v>10603</v>
      </c>
      <c r="O329" s="60">
        <v>85152</v>
      </c>
      <c r="P329" s="60">
        <v>2749</v>
      </c>
      <c r="Q329" s="223" t="s">
        <v>3079</v>
      </c>
      <c r="R329" s="223" t="s">
        <v>3080</v>
      </c>
      <c r="S329" s="53" t="s">
        <v>314</v>
      </c>
      <c r="T329" s="60">
        <v>50</v>
      </c>
      <c r="U329" s="53" t="s">
        <v>2904</v>
      </c>
      <c r="V329" s="54">
        <f t="shared" si="0"/>
        <v>8.8742342342342337E-2</v>
      </c>
      <c r="W329" s="53"/>
      <c r="X329" s="53"/>
      <c r="Y329" s="53"/>
      <c r="Z329" s="53"/>
    </row>
    <row r="330" spans="1:26" hidden="1">
      <c r="A330" s="47" t="s">
        <v>3081</v>
      </c>
      <c r="B330" s="53" t="s">
        <v>1125</v>
      </c>
      <c r="C330" s="60">
        <v>1560000</v>
      </c>
      <c r="D330" s="53" t="s">
        <v>3082</v>
      </c>
      <c r="E330" s="237">
        <v>44139.714201388888</v>
      </c>
      <c r="F330" s="60">
        <v>2020</v>
      </c>
      <c r="G330" s="53" t="s">
        <v>3077</v>
      </c>
      <c r="H330" s="53" t="s">
        <v>1109</v>
      </c>
      <c r="I330" s="60">
        <v>111905</v>
      </c>
      <c r="J330" s="53" t="s">
        <v>3083</v>
      </c>
      <c r="K330" s="53" t="s">
        <v>2229</v>
      </c>
      <c r="L330" s="60">
        <v>2</v>
      </c>
      <c r="M330" s="53" t="s">
        <v>1122</v>
      </c>
      <c r="N330" s="60">
        <v>996</v>
      </c>
      <c r="O330" s="60">
        <v>8939</v>
      </c>
      <c r="P330" s="60">
        <v>214</v>
      </c>
      <c r="Q330" s="223" t="s">
        <v>3084</v>
      </c>
      <c r="R330" s="223" t="s">
        <v>3085</v>
      </c>
      <c r="S330" s="53" t="s">
        <v>163</v>
      </c>
      <c r="T330" s="60">
        <v>45</v>
      </c>
      <c r="U330" s="53"/>
      <c r="V330" s="54">
        <f t="shared" si="0"/>
        <v>6.5057692307692308E-3</v>
      </c>
      <c r="W330" s="53"/>
      <c r="X330" s="53"/>
      <c r="Y330" s="53"/>
      <c r="Z330" s="53"/>
    </row>
    <row r="331" spans="1:26" hidden="1">
      <c r="A331" s="47" t="s">
        <v>3086</v>
      </c>
      <c r="B331" s="53" t="s">
        <v>3087</v>
      </c>
      <c r="C331" s="60">
        <v>292000</v>
      </c>
      <c r="D331" s="53" t="s">
        <v>3088</v>
      </c>
      <c r="E331" s="237">
        <v>44140.582650462966</v>
      </c>
      <c r="F331" s="60">
        <v>2020</v>
      </c>
      <c r="G331" s="53" t="s">
        <v>3077</v>
      </c>
      <c r="H331" s="53" t="s">
        <v>1170</v>
      </c>
      <c r="I331" s="60">
        <v>386714</v>
      </c>
      <c r="J331" s="53" t="s">
        <v>2595</v>
      </c>
      <c r="K331" s="53" t="s">
        <v>3089</v>
      </c>
      <c r="L331" s="60">
        <v>4</v>
      </c>
      <c r="M331" s="53" t="s">
        <v>1936</v>
      </c>
      <c r="N331" s="60">
        <v>2151</v>
      </c>
      <c r="O331" s="60">
        <v>37562</v>
      </c>
      <c r="P331" s="60">
        <v>620</v>
      </c>
      <c r="Q331" s="223" t="s">
        <v>3090</v>
      </c>
      <c r="R331" s="223" t="s">
        <v>3091</v>
      </c>
      <c r="S331" s="53" t="s">
        <v>620</v>
      </c>
      <c r="T331" s="60">
        <v>45</v>
      </c>
      <c r="U331" s="53" t="s">
        <v>2904</v>
      </c>
      <c r="V331" s="54">
        <f t="shared" si="0"/>
        <v>0.13812671232876711</v>
      </c>
      <c r="W331" s="53"/>
      <c r="X331" s="53"/>
      <c r="Y331" s="53"/>
      <c r="Z331" s="53"/>
    </row>
    <row r="332" spans="1:26" hidden="1">
      <c r="A332" s="47" t="s">
        <v>3092</v>
      </c>
      <c r="B332" s="53" t="s">
        <v>3093</v>
      </c>
      <c r="C332" s="60">
        <v>180000</v>
      </c>
      <c r="D332" s="53" t="s">
        <v>3094</v>
      </c>
      <c r="E332" s="237">
        <v>44142.436620370368</v>
      </c>
      <c r="F332" s="60">
        <v>2020</v>
      </c>
      <c r="G332" s="53" t="s">
        <v>3077</v>
      </c>
      <c r="H332" s="53" t="s">
        <v>1210</v>
      </c>
      <c r="I332" s="60">
        <v>310467</v>
      </c>
      <c r="J332" s="53" t="s">
        <v>3095</v>
      </c>
      <c r="K332" s="53" t="s">
        <v>1550</v>
      </c>
      <c r="L332" s="60">
        <v>1</v>
      </c>
      <c r="M332" s="53" t="s">
        <v>1306</v>
      </c>
      <c r="N332" s="60">
        <v>1461</v>
      </c>
      <c r="O332" s="60">
        <v>14981</v>
      </c>
      <c r="P332" s="60">
        <v>549</v>
      </c>
      <c r="Q332" s="223" t="s">
        <v>3096</v>
      </c>
      <c r="R332" s="223" t="s">
        <v>3097</v>
      </c>
      <c r="S332" s="53" t="s">
        <v>3098</v>
      </c>
      <c r="T332" s="60">
        <v>45</v>
      </c>
      <c r="U332" s="53" t="s">
        <v>2816</v>
      </c>
      <c r="V332" s="54">
        <f t="shared" si="0"/>
        <v>9.4394444444444447E-2</v>
      </c>
      <c r="W332" s="53"/>
      <c r="X332" s="53"/>
      <c r="Y332" s="53"/>
      <c r="Z332" s="53"/>
    </row>
    <row r="333" spans="1:26" hidden="1">
      <c r="A333" s="47" t="s">
        <v>624</v>
      </c>
      <c r="B333" s="53" t="s">
        <v>2853</v>
      </c>
      <c r="C333" s="60">
        <v>328000</v>
      </c>
      <c r="D333" s="53" t="s">
        <v>3099</v>
      </c>
      <c r="E333" s="237">
        <v>44142.500150462962</v>
      </c>
      <c r="F333" s="60">
        <v>2020</v>
      </c>
      <c r="G333" s="53" t="s">
        <v>3077</v>
      </c>
      <c r="H333" s="53" t="s">
        <v>1210</v>
      </c>
      <c r="I333" s="60">
        <v>193654</v>
      </c>
      <c r="J333" s="53" t="s">
        <v>3100</v>
      </c>
      <c r="K333" s="53" t="s">
        <v>3101</v>
      </c>
      <c r="L333" s="60">
        <v>2</v>
      </c>
      <c r="M333" s="53" t="s">
        <v>1306</v>
      </c>
      <c r="N333" s="60">
        <v>1252</v>
      </c>
      <c r="O333" s="60">
        <v>17139</v>
      </c>
      <c r="P333" s="60">
        <v>138</v>
      </c>
      <c r="Q333" s="223" t="s">
        <v>1466</v>
      </c>
      <c r="R333" s="223" t="s">
        <v>3102</v>
      </c>
      <c r="S333" s="53" t="s">
        <v>2853</v>
      </c>
      <c r="T333" s="60">
        <v>45</v>
      </c>
      <c r="U333" s="53" t="s">
        <v>2816</v>
      </c>
      <c r="V333" s="54">
        <f t="shared" si="0"/>
        <v>5.6490853658536587E-2</v>
      </c>
      <c r="W333" s="53"/>
      <c r="X333" s="53"/>
      <c r="Y333" s="53"/>
      <c r="Z333" s="53"/>
    </row>
    <row r="334" spans="1:26" hidden="1">
      <c r="A334" s="47" t="s">
        <v>627</v>
      </c>
      <c r="B334" s="53" t="s">
        <v>626</v>
      </c>
      <c r="C334" s="60">
        <v>220000</v>
      </c>
      <c r="D334" s="53" t="s">
        <v>3103</v>
      </c>
      <c r="E334" s="237">
        <v>44145.363275462965</v>
      </c>
      <c r="F334" s="60">
        <v>2020</v>
      </c>
      <c r="G334" s="53" t="s">
        <v>3077</v>
      </c>
      <c r="H334" s="53" t="s">
        <v>1119</v>
      </c>
      <c r="I334" s="60">
        <v>46037</v>
      </c>
      <c r="J334" s="53" t="s">
        <v>3104</v>
      </c>
      <c r="K334" s="53" t="s">
        <v>2819</v>
      </c>
      <c r="L334" s="60">
        <v>1</v>
      </c>
      <c r="M334" s="53" t="s">
        <v>1471</v>
      </c>
      <c r="N334" s="60">
        <v>353</v>
      </c>
      <c r="O334" s="60">
        <v>2488</v>
      </c>
      <c r="P334" s="60">
        <v>62</v>
      </c>
      <c r="Q334" s="223" t="s">
        <v>3105</v>
      </c>
      <c r="R334" s="223" t="s">
        <v>3106</v>
      </c>
      <c r="S334" s="53" t="s">
        <v>626</v>
      </c>
      <c r="T334" s="60">
        <v>45</v>
      </c>
      <c r="U334" s="53" t="s">
        <v>2904</v>
      </c>
      <c r="V334" s="54">
        <f t="shared" si="0"/>
        <v>1.3195454545454545E-2</v>
      </c>
      <c r="W334" s="53"/>
      <c r="X334" s="53"/>
      <c r="Y334" s="53"/>
      <c r="Z334" s="53"/>
    </row>
    <row r="335" spans="1:26" hidden="1">
      <c r="A335" s="47" t="s">
        <v>3107</v>
      </c>
      <c r="B335" s="53" t="s">
        <v>108</v>
      </c>
      <c r="C335" s="60">
        <v>93100</v>
      </c>
      <c r="D335" s="53" t="s">
        <v>3108</v>
      </c>
      <c r="E335" s="237">
        <v>44145.745636574073</v>
      </c>
      <c r="F335" s="60">
        <v>2020</v>
      </c>
      <c r="G335" s="53" t="s">
        <v>3077</v>
      </c>
      <c r="H335" s="53" t="s">
        <v>1119</v>
      </c>
      <c r="I335" s="60">
        <v>61177</v>
      </c>
      <c r="J335" s="53" t="s">
        <v>3109</v>
      </c>
      <c r="K335" s="53" t="s">
        <v>3110</v>
      </c>
      <c r="L335" s="60">
        <v>3</v>
      </c>
      <c r="M335" s="53" t="s">
        <v>1112</v>
      </c>
      <c r="N335" s="60">
        <v>1810</v>
      </c>
      <c r="O335" s="60">
        <v>3029</v>
      </c>
      <c r="P335" s="60">
        <v>147</v>
      </c>
      <c r="Q335" s="223" t="s">
        <v>3111</v>
      </c>
      <c r="R335" s="223" t="s">
        <v>3112</v>
      </c>
      <c r="S335" s="53" t="s">
        <v>1320</v>
      </c>
      <c r="T335" s="60">
        <v>45</v>
      </c>
      <c r="U335" s="53" t="s">
        <v>2897</v>
      </c>
      <c r="V335" s="54">
        <f t="shared" si="0"/>
        <v>5.355531686358754E-2</v>
      </c>
      <c r="W335" s="53"/>
      <c r="X335" s="53"/>
      <c r="Y335" s="53"/>
      <c r="Z335" s="53"/>
    </row>
    <row r="336" spans="1:26" hidden="1">
      <c r="A336" s="47" t="s">
        <v>629</v>
      </c>
      <c r="B336" s="53" t="s">
        <v>2137</v>
      </c>
      <c r="C336" s="60">
        <v>261000</v>
      </c>
      <c r="D336" s="53" t="s">
        <v>3113</v>
      </c>
      <c r="E336" s="237">
        <v>44145.911643518521</v>
      </c>
      <c r="F336" s="60">
        <v>2020</v>
      </c>
      <c r="G336" s="53" t="s">
        <v>3077</v>
      </c>
      <c r="H336" s="53" t="s">
        <v>1119</v>
      </c>
      <c r="I336" s="60">
        <v>233284</v>
      </c>
      <c r="J336" s="53" t="s">
        <v>3114</v>
      </c>
      <c r="K336" s="53" t="s">
        <v>3115</v>
      </c>
      <c r="L336" s="60">
        <v>3</v>
      </c>
      <c r="M336" s="53" t="s">
        <v>1306</v>
      </c>
      <c r="N336" s="60">
        <v>1504</v>
      </c>
      <c r="O336" s="60">
        <v>16553</v>
      </c>
      <c r="P336" s="60">
        <v>284</v>
      </c>
      <c r="Q336" s="223" t="s">
        <v>3116</v>
      </c>
      <c r="R336" s="223" t="s">
        <v>3117</v>
      </c>
      <c r="S336" s="53" t="s">
        <v>314</v>
      </c>
      <c r="T336" s="60">
        <v>45</v>
      </c>
      <c r="U336" s="53"/>
      <c r="V336" s="54">
        <f t="shared" si="0"/>
        <v>7.0272030651340994E-2</v>
      </c>
      <c r="W336" s="53"/>
      <c r="X336" s="53"/>
      <c r="Y336" s="53"/>
      <c r="Z336" s="53"/>
    </row>
    <row r="337" spans="1:26" hidden="1">
      <c r="A337" s="47" t="s">
        <v>3118</v>
      </c>
      <c r="B337" s="53" t="s">
        <v>3119</v>
      </c>
      <c r="C337" s="60">
        <v>594000</v>
      </c>
      <c r="D337" s="53" t="s">
        <v>3120</v>
      </c>
      <c r="E337" s="237">
        <v>44146.3750462963</v>
      </c>
      <c r="F337" s="60">
        <v>2020</v>
      </c>
      <c r="G337" s="53" t="s">
        <v>3077</v>
      </c>
      <c r="H337" s="53" t="s">
        <v>1109</v>
      </c>
      <c r="I337" s="60">
        <v>274007</v>
      </c>
      <c r="J337" s="53" t="s">
        <v>3121</v>
      </c>
      <c r="K337" s="53" t="s">
        <v>3122</v>
      </c>
      <c r="L337" s="60">
        <v>2</v>
      </c>
      <c r="M337" s="53" t="s">
        <v>1936</v>
      </c>
      <c r="N337" s="60">
        <v>3712</v>
      </c>
      <c r="O337" s="60">
        <v>65257</v>
      </c>
      <c r="P337" s="60">
        <v>506</v>
      </c>
      <c r="Q337" s="223" t="s">
        <v>3123</v>
      </c>
      <c r="R337" s="223" t="s">
        <v>3124</v>
      </c>
      <c r="S337" s="53" t="s">
        <v>3125</v>
      </c>
      <c r="T337" s="60">
        <v>45</v>
      </c>
      <c r="U337" s="53" t="s">
        <v>3126</v>
      </c>
      <c r="V337" s="54">
        <f t="shared" si="0"/>
        <v>0.11696127946127946</v>
      </c>
      <c r="W337" s="53"/>
      <c r="X337" s="53"/>
      <c r="Y337" s="53"/>
      <c r="Z337" s="53"/>
    </row>
    <row r="338" spans="1:26" hidden="1">
      <c r="A338" s="47" t="s">
        <v>3127</v>
      </c>
      <c r="B338" s="53" t="s">
        <v>630</v>
      </c>
      <c r="C338" s="60">
        <v>399000</v>
      </c>
      <c r="D338" s="53" t="s">
        <v>3128</v>
      </c>
      <c r="E338" s="237">
        <v>44146.58425925926</v>
      </c>
      <c r="F338" s="60">
        <v>2020</v>
      </c>
      <c r="G338" s="53" t="s">
        <v>3077</v>
      </c>
      <c r="H338" s="53" t="s">
        <v>1109</v>
      </c>
      <c r="I338" s="60">
        <v>364175</v>
      </c>
      <c r="J338" s="53" t="s">
        <v>3129</v>
      </c>
      <c r="K338" s="53" t="s">
        <v>3101</v>
      </c>
      <c r="L338" s="60">
        <v>2</v>
      </c>
      <c r="M338" s="53" t="s">
        <v>1122</v>
      </c>
      <c r="N338" s="60">
        <v>1058</v>
      </c>
      <c r="O338" s="60">
        <v>9289</v>
      </c>
      <c r="P338" s="60">
        <v>1297</v>
      </c>
      <c r="Q338" s="223" t="s">
        <v>3130</v>
      </c>
      <c r="R338" s="223" t="s">
        <v>3131</v>
      </c>
      <c r="S338" s="53" t="s">
        <v>3132</v>
      </c>
      <c r="T338" s="60">
        <v>45</v>
      </c>
      <c r="U338" s="53" t="s">
        <v>2816</v>
      </c>
      <c r="V338" s="54">
        <f t="shared" si="0"/>
        <v>2.918295739348371E-2</v>
      </c>
      <c r="W338" s="53"/>
      <c r="X338" s="53"/>
      <c r="Y338" s="53"/>
      <c r="Z338" s="53"/>
    </row>
    <row r="339" spans="1:26" hidden="1">
      <c r="A339" s="47" t="s">
        <v>3133</v>
      </c>
      <c r="B339" s="53" t="s">
        <v>2655</v>
      </c>
      <c r="C339" s="60">
        <v>1880000</v>
      </c>
      <c r="D339" s="53" t="s">
        <v>3134</v>
      </c>
      <c r="E339" s="237">
        <v>44146.682106481479</v>
      </c>
      <c r="F339" s="60">
        <v>2020</v>
      </c>
      <c r="G339" s="53" t="s">
        <v>3077</v>
      </c>
      <c r="H339" s="53" t="s">
        <v>1109</v>
      </c>
      <c r="I339" s="60">
        <v>189913</v>
      </c>
      <c r="J339" s="53" t="s">
        <v>3135</v>
      </c>
      <c r="K339" s="53" t="s">
        <v>3136</v>
      </c>
      <c r="L339" s="60">
        <v>5</v>
      </c>
      <c r="M339" s="53" t="s">
        <v>1306</v>
      </c>
      <c r="N339" s="60">
        <v>355</v>
      </c>
      <c r="O339" s="60">
        <v>13990</v>
      </c>
      <c r="P339" s="60">
        <v>675</v>
      </c>
      <c r="Q339" s="223" t="s">
        <v>3137</v>
      </c>
      <c r="R339" s="223" t="s">
        <v>3138</v>
      </c>
      <c r="S339" s="53" t="s">
        <v>499</v>
      </c>
      <c r="T339" s="60">
        <v>45</v>
      </c>
      <c r="U339" s="53" t="s">
        <v>3126</v>
      </c>
      <c r="V339" s="54">
        <f t="shared" si="0"/>
        <v>7.9893617021276602E-3</v>
      </c>
      <c r="W339" s="53"/>
      <c r="X339" s="53"/>
      <c r="Y339" s="53"/>
      <c r="Z339" s="53"/>
    </row>
    <row r="340" spans="1:26" hidden="1">
      <c r="A340" s="47" t="s">
        <v>635</v>
      </c>
      <c r="B340" s="53" t="s">
        <v>634</v>
      </c>
      <c r="C340" s="60">
        <v>649000</v>
      </c>
      <c r="D340" s="53" t="s">
        <v>3139</v>
      </c>
      <c r="E340" s="237">
        <v>44148.418981481482</v>
      </c>
      <c r="F340" s="60">
        <v>2020</v>
      </c>
      <c r="G340" s="53" t="s">
        <v>3077</v>
      </c>
      <c r="H340" s="53" t="s">
        <v>1157</v>
      </c>
      <c r="I340" s="60">
        <v>142483</v>
      </c>
      <c r="J340" s="53" t="s">
        <v>3140</v>
      </c>
      <c r="K340" s="53" t="s">
        <v>3141</v>
      </c>
      <c r="L340" s="60">
        <v>3</v>
      </c>
      <c r="M340" s="53" t="s">
        <v>1306</v>
      </c>
      <c r="N340" s="60">
        <v>872</v>
      </c>
      <c r="O340" s="60">
        <v>10289</v>
      </c>
      <c r="P340" s="60">
        <v>720</v>
      </c>
      <c r="Q340" s="223" t="s">
        <v>3142</v>
      </c>
      <c r="R340" s="223" t="s">
        <v>3143</v>
      </c>
      <c r="S340" s="53" t="s">
        <v>634</v>
      </c>
      <c r="T340" s="60">
        <v>45</v>
      </c>
      <c r="U340" s="53" t="s">
        <v>2816</v>
      </c>
      <c r="V340" s="54">
        <f t="shared" si="0"/>
        <v>1.8306625577812017E-2</v>
      </c>
      <c r="W340" s="53"/>
      <c r="X340" s="53"/>
      <c r="Y340" s="53"/>
      <c r="Z340" s="53"/>
    </row>
    <row r="341" spans="1:26" hidden="1">
      <c r="A341" s="47" t="s">
        <v>637</v>
      </c>
      <c r="B341" s="53" t="s">
        <v>118</v>
      </c>
      <c r="C341" s="60">
        <v>783000</v>
      </c>
      <c r="D341" s="53" t="s">
        <v>3144</v>
      </c>
      <c r="E341" s="237">
        <v>44149.292048611111</v>
      </c>
      <c r="F341" s="60">
        <v>2020</v>
      </c>
      <c r="G341" s="53" t="s">
        <v>3077</v>
      </c>
      <c r="H341" s="53" t="s">
        <v>1210</v>
      </c>
      <c r="I341" s="60">
        <v>260328</v>
      </c>
      <c r="J341" s="53" t="s">
        <v>3145</v>
      </c>
      <c r="K341" s="53" t="s">
        <v>2549</v>
      </c>
      <c r="L341" s="60">
        <v>4</v>
      </c>
      <c r="M341" s="53" t="s">
        <v>1491</v>
      </c>
      <c r="N341" s="60">
        <v>1505</v>
      </c>
      <c r="O341" s="60">
        <v>21105</v>
      </c>
      <c r="P341" s="60">
        <v>316</v>
      </c>
      <c r="Q341" s="223" t="s">
        <v>3146</v>
      </c>
      <c r="R341" s="223" t="s">
        <v>3147</v>
      </c>
      <c r="S341" s="53" t="s">
        <v>118</v>
      </c>
      <c r="T341" s="60">
        <v>45</v>
      </c>
      <c r="U341" s="53" t="s">
        <v>3126</v>
      </c>
      <c r="V341" s="54">
        <f t="shared" si="0"/>
        <v>2.9279693486590038E-2</v>
      </c>
      <c r="W341" s="53"/>
      <c r="X341" s="53"/>
      <c r="Y341" s="53"/>
      <c r="Z341" s="53"/>
    </row>
    <row r="342" spans="1:26" hidden="1">
      <c r="A342" s="47" t="s">
        <v>639</v>
      </c>
      <c r="B342" s="53" t="s">
        <v>134</v>
      </c>
      <c r="C342" s="60">
        <v>771000</v>
      </c>
      <c r="D342" s="53" t="s">
        <v>3148</v>
      </c>
      <c r="E342" s="237">
        <v>44149.375023148146</v>
      </c>
      <c r="F342" s="60">
        <v>2020</v>
      </c>
      <c r="G342" s="53" t="s">
        <v>3077</v>
      </c>
      <c r="H342" s="53" t="s">
        <v>1210</v>
      </c>
      <c r="I342" s="60">
        <v>77188</v>
      </c>
      <c r="J342" s="53" t="s">
        <v>3149</v>
      </c>
      <c r="K342" s="53" t="s">
        <v>3141</v>
      </c>
      <c r="L342" s="60">
        <v>3</v>
      </c>
      <c r="M342" s="53" t="s">
        <v>1112</v>
      </c>
      <c r="N342" s="60">
        <v>305</v>
      </c>
      <c r="O342" s="60">
        <v>5462</v>
      </c>
      <c r="P342" s="60">
        <v>181</v>
      </c>
      <c r="Q342" s="223" t="s">
        <v>3150</v>
      </c>
      <c r="R342" s="223" t="s">
        <v>3151</v>
      </c>
      <c r="S342" s="53" t="s">
        <v>134</v>
      </c>
      <c r="T342" s="60">
        <v>45</v>
      </c>
      <c r="U342" s="53" t="s">
        <v>3152</v>
      </c>
      <c r="V342" s="54">
        <f t="shared" si="0"/>
        <v>7.7146562905317769E-3</v>
      </c>
      <c r="W342" s="53"/>
      <c r="X342" s="53"/>
      <c r="Y342" s="53"/>
      <c r="Z342" s="53"/>
    </row>
    <row r="343" spans="1:26" hidden="1">
      <c r="A343" s="47" t="s">
        <v>640</v>
      </c>
      <c r="B343" s="53" t="s">
        <v>549</v>
      </c>
      <c r="C343" s="60">
        <v>653000</v>
      </c>
      <c r="D343" s="53" t="s">
        <v>3153</v>
      </c>
      <c r="E343" s="237">
        <v>44151.495104166665</v>
      </c>
      <c r="F343" s="60">
        <v>2020</v>
      </c>
      <c r="G343" s="53" t="s">
        <v>3077</v>
      </c>
      <c r="H343" s="53" t="s">
        <v>1100</v>
      </c>
      <c r="I343" s="60">
        <v>391749</v>
      </c>
      <c r="J343" s="53" t="s">
        <v>3154</v>
      </c>
      <c r="K343" s="53" t="s">
        <v>1264</v>
      </c>
      <c r="L343" s="60">
        <v>1</v>
      </c>
      <c r="M343" s="53" t="s">
        <v>1608</v>
      </c>
      <c r="N343" s="60">
        <v>1129</v>
      </c>
      <c r="O343" s="60">
        <v>23588</v>
      </c>
      <c r="P343" s="60">
        <v>585</v>
      </c>
      <c r="Q343" s="223" t="s">
        <v>3155</v>
      </c>
      <c r="R343" s="223" t="s">
        <v>3156</v>
      </c>
      <c r="S343" s="53" t="s">
        <v>549</v>
      </c>
      <c r="T343" s="60">
        <v>45</v>
      </c>
      <c r="U343" s="53" t="s">
        <v>3157</v>
      </c>
      <c r="V343" s="54">
        <f t="shared" si="0"/>
        <v>3.8747320061255745E-2</v>
      </c>
      <c r="W343" s="53"/>
      <c r="X343" s="53"/>
      <c r="Y343" s="53"/>
      <c r="Z343" s="53"/>
    </row>
    <row r="344" spans="1:26" hidden="1">
      <c r="A344" s="47" t="s">
        <v>641</v>
      </c>
      <c r="B344" s="53" t="s">
        <v>486</v>
      </c>
      <c r="C344" s="60">
        <v>438000</v>
      </c>
      <c r="D344" s="53" t="s">
        <v>3158</v>
      </c>
      <c r="E344" s="237">
        <v>44151.686851851853</v>
      </c>
      <c r="F344" s="60">
        <v>2020</v>
      </c>
      <c r="G344" s="53" t="s">
        <v>3077</v>
      </c>
      <c r="H344" s="53" t="s">
        <v>1100</v>
      </c>
      <c r="I344" s="60">
        <v>404527</v>
      </c>
      <c r="J344" s="53" t="s">
        <v>3159</v>
      </c>
      <c r="K344" s="53" t="s">
        <v>1317</v>
      </c>
      <c r="L344" s="60">
        <v>3</v>
      </c>
      <c r="M344" s="53" t="s">
        <v>1503</v>
      </c>
      <c r="N344" s="60">
        <v>1356</v>
      </c>
      <c r="O344" s="60">
        <v>34884</v>
      </c>
      <c r="P344" s="60">
        <v>399</v>
      </c>
      <c r="Q344" s="223" t="s">
        <v>3160</v>
      </c>
      <c r="R344" s="223" t="s">
        <v>3161</v>
      </c>
      <c r="S344" s="53" t="s">
        <v>3162</v>
      </c>
      <c r="T344" s="60">
        <v>45</v>
      </c>
      <c r="U344" s="53" t="s">
        <v>2904</v>
      </c>
      <c r="V344" s="54">
        <f t="shared" si="0"/>
        <v>8.3650684931506847E-2</v>
      </c>
      <c r="W344" s="53"/>
      <c r="X344" s="53"/>
      <c r="Y344" s="53"/>
      <c r="Z344" s="53"/>
    </row>
    <row r="345" spans="1:26" hidden="1">
      <c r="A345" s="47" t="s">
        <v>3163</v>
      </c>
      <c r="B345" s="53" t="s">
        <v>3164</v>
      </c>
      <c r="C345" s="60">
        <v>1040000</v>
      </c>
      <c r="D345" s="53" t="s">
        <v>3165</v>
      </c>
      <c r="E345" s="237">
        <v>44152.569664351853</v>
      </c>
      <c r="F345" s="60">
        <v>2020</v>
      </c>
      <c r="G345" s="53" t="s">
        <v>3077</v>
      </c>
      <c r="H345" s="53" t="s">
        <v>1119</v>
      </c>
      <c r="I345" s="60">
        <v>63059</v>
      </c>
      <c r="J345" s="53" t="s">
        <v>3166</v>
      </c>
      <c r="K345" s="53" t="s">
        <v>2689</v>
      </c>
      <c r="L345" s="60">
        <v>1</v>
      </c>
      <c r="M345" s="53" t="s">
        <v>1503</v>
      </c>
      <c r="N345" s="60">
        <v>179</v>
      </c>
      <c r="O345" s="60">
        <v>2460</v>
      </c>
      <c r="P345" s="60">
        <v>255</v>
      </c>
      <c r="Q345" s="223" t="s">
        <v>3167</v>
      </c>
      <c r="R345" s="223" t="s">
        <v>3168</v>
      </c>
      <c r="S345" s="53" t="s">
        <v>3164</v>
      </c>
      <c r="T345" s="60">
        <v>50</v>
      </c>
      <c r="U345" s="53" t="s">
        <v>2904</v>
      </c>
      <c r="V345" s="54">
        <f t="shared" si="0"/>
        <v>2.7826923076923076E-3</v>
      </c>
      <c r="W345" s="53"/>
      <c r="X345" s="53"/>
      <c r="Y345" s="53"/>
      <c r="Z345" s="53"/>
    </row>
    <row r="346" spans="1:26" hidden="1">
      <c r="A346" s="47" t="s">
        <v>3169</v>
      </c>
      <c r="B346" s="53" t="s">
        <v>3170</v>
      </c>
      <c r="C346" s="60">
        <v>851000</v>
      </c>
      <c r="D346" s="53" t="s">
        <v>3171</v>
      </c>
      <c r="E346" s="237">
        <v>44153.640740740739</v>
      </c>
      <c r="F346" s="60">
        <v>2020</v>
      </c>
      <c r="G346" s="53" t="s">
        <v>3077</v>
      </c>
      <c r="H346" s="53" t="s">
        <v>1109</v>
      </c>
      <c r="I346" s="60">
        <v>189362</v>
      </c>
      <c r="J346" s="53" t="s">
        <v>3172</v>
      </c>
      <c r="K346" s="53" t="s">
        <v>2819</v>
      </c>
      <c r="L346" s="60">
        <v>4</v>
      </c>
      <c r="M346" s="53" t="s">
        <v>1306</v>
      </c>
      <c r="N346" s="60">
        <v>1451</v>
      </c>
      <c r="O346" s="60">
        <v>22308</v>
      </c>
      <c r="P346" s="60">
        <v>379</v>
      </c>
      <c r="Q346" s="223" t="s">
        <v>3173</v>
      </c>
      <c r="R346" s="223" t="s">
        <v>3174</v>
      </c>
      <c r="S346" s="53" t="s">
        <v>3175</v>
      </c>
      <c r="T346" s="60">
        <v>50</v>
      </c>
      <c r="U346" s="53" t="s">
        <v>2919</v>
      </c>
      <c r="V346" s="54">
        <f t="shared" si="0"/>
        <v>2.8364277320799061E-2</v>
      </c>
      <c r="W346" s="53"/>
      <c r="X346" s="53"/>
      <c r="Y346" s="53"/>
      <c r="Z346" s="53"/>
    </row>
    <row r="347" spans="1:26" hidden="1">
      <c r="A347" s="47" t="s">
        <v>645</v>
      </c>
      <c r="B347" s="53" t="s">
        <v>89</v>
      </c>
      <c r="C347" s="60">
        <v>1000000</v>
      </c>
      <c r="D347" s="53" t="s">
        <v>3176</v>
      </c>
      <c r="E347" s="237">
        <v>44153.708414351851</v>
      </c>
      <c r="F347" s="60">
        <v>2020</v>
      </c>
      <c r="G347" s="53" t="s">
        <v>3077</v>
      </c>
      <c r="H347" s="53" t="s">
        <v>1109</v>
      </c>
      <c r="I347" s="60">
        <v>137913</v>
      </c>
      <c r="J347" s="53" t="s">
        <v>1433</v>
      </c>
      <c r="K347" s="53" t="s">
        <v>1387</v>
      </c>
      <c r="L347" s="60">
        <v>1</v>
      </c>
      <c r="M347" s="53" t="s">
        <v>1122</v>
      </c>
      <c r="N347" s="60">
        <v>265</v>
      </c>
      <c r="O347" s="60">
        <v>8857</v>
      </c>
      <c r="P347" s="60">
        <v>381</v>
      </c>
      <c r="Q347" s="223" t="s">
        <v>3177</v>
      </c>
      <c r="R347" s="223" t="s">
        <v>3178</v>
      </c>
      <c r="S347" s="53"/>
      <c r="T347" s="60">
        <v>50</v>
      </c>
      <c r="U347" s="53" t="s">
        <v>2919</v>
      </c>
      <c r="V347" s="54">
        <f t="shared" si="0"/>
        <v>9.5029999999999993E-3</v>
      </c>
      <c r="W347" s="53"/>
      <c r="X347" s="53"/>
      <c r="Y347" s="53"/>
      <c r="Z347" s="53"/>
    </row>
    <row r="348" spans="1:26" hidden="1">
      <c r="A348" s="47" t="s">
        <v>648</v>
      </c>
      <c r="B348" s="53" t="s">
        <v>368</v>
      </c>
      <c r="C348" s="60">
        <v>3480000</v>
      </c>
      <c r="D348" s="53" t="s">
        <v>3179</v>
      </c>
      <c r="E348" s="237">
        <v>44154.333344907405</v>
      </c>
      <c r="F348" s="60">
        <v>2020</v>
      </c>
      <c r="G348" s="53" t="s">
        <v>3077</v>
      </c>
      <c r="H348" s="53" t="s">
        <v>1170</v>
      </c>
      <c r="I348" s="60">
        <v>1468905</v>
      </c>
      <c r="J348" s="53" t="s">
        <v>3180</v>
      </c>
      <c r="K348" s="53" t="s">
        <v>3053</v>
      </c>
      <c r="L348" s="60">
        <v>1</v>
      </c>
      <c r="M348" s="53" t="s">
        <v>1306</v>
      </c>
      <c r="N348" s="60">
        <v>14727</v>
      </c>
      <c r="O348" s="60">
        <v>109093</v>
      </c>
      <c r="P348" s="60">
        <v>2718</v>
      </c>
      <c r="Q348" s="223" t="s">
        <v>3181</v>
      </c>
      <c r="R348" s="223" t="s">
        <v>3182</v>
      </c>
      <c r="S348" s="53" t="s">
        <v>2318</v>
      </c>
      <c r="T348" s="60">
        <v>50</v>
      </c>
      <c r="U348" s="53" t="s">
        <v>2919</v>
      </c>
      <c r="V348" s="54">
        <f t="shared" si="0"/>
        <v>3.6361494252873564E-2</v>
      </c>
      <c r="W348" s="53"/>
      <c r="X348" s="53"/>
      <c r="Y348" s="53"/>
      <c r="Z348" s="53"/>
    </row>
    <row r="349" spans="1:26" hidden="1">
      <c r="A349" s="47" t="s">
        <v>3183</v>
      </c>
      <c r="B349" s="53" t="s">
        <v>118</v>
      </c>
      <c r="C349" s="60">
        <v>783000</v>
      </c>
      <c r="D349" s="53" t="s">
        <v>3184</v>
      </c>
      <c r="E349" s="237">
        <v>44155.554039351853</v>
      </c>
      <c r="F349" s="60">
        <v>2020</v>
      </c>
      <c r="G349" s="53" t="s">
        <v>3077</v>
      </c>
      <c r="H349" s="53" t="s">
        <v>1157</v>
      </c>
      <c r="I349" s="60">
        <v>195529</v>
      </c>
      <c r="J349" s="53" t="s">
        <v>3185</v>
      </c>
      <c r="K349" s="53" t="s">
        <v>3186</v>
      </c>
      <c r="L349" s="60">
        <v>4</v>
      </c>
      <c r="M349" s="53" t="s">
        <v>1491</v>
      </c>
      <c r="N349" s="60">
        <v>1662</v>
      </c>
      <c r="O349" s="60">
        <v>16035</v>
      </c>
      <c r="P349" s="60">
        <v>401</v>
      </c>
      <c r="Q349" s="223" t="s">
        <v>3187</v>
      </c>
      <c r="R349" s="223" t="s">
        <v>3188</v>
      </c>
      <c r="S349" s="53"/>
      <c r="T349" s="60">
        <v>55</v>
      </c>
      <c r="U349" s="53" t="s">
        <v>2919</v>
      </c>
      <c r="V349" s="54">
        <f t="shared" si="0"/>
        <v>2.3113665389527457E-2</v>
      </c>
      <c r="W349" s="53"/>
      <c r="X349" s="53"/>
      <c r="Y349" s="53"/>
      <c r="Z349" s="53"/>
    </row>
    <row r="350" spans="1:26" hidden="1">
      <c r="A350" s="47" t="s">
        <v>651</v>
      </c>
      <c r="B350" s="53" t="s">
        <v>2939</v>
      </c>
      <c r="C350" s="60">
        <v>167000</v>
      </c>
      <c r="D350" s="53" t="s">
        <v>3189</v>
      </c>
      <c r="E350" s="237">
        <v>44156.240995370368</v>
      </c>
      <c r="F350" s="60">
        <v>2020</v>
      </c>
      <c r="G350" s="53" t="s">
        <v>3077</v>
      </c>
      <c r="H350" s="53" t="s">
        <v>1210</v>
      </c>
      <c r="I350" s="60">
        <v>184041</v>
      </c>
      <c r="J350" s="53" t="s">
        <v>3190</v>
      </c>
      <c r="K350" s="53" t="s">
        <v>3191</v>
      </c>
      <c r="L350" s="60">
        <v>5</v>
      </c>
      <c r="M350" s="53" t="s">
        <v>1103</v>
      </c>
      <c r="N350" s="60">
        <v>1812</v>
      </c>
      <c r="O350" s="60">
        <v>18053</v>
      </c>
      <c r="P350" s="60">
        <v>354</v>
      </c>
      <c r="Q350" s="223" t="s">
        <v>3192</v>
      </c>
      <c r="R350" s="223" t="s">
        <v>3193</v>
      </c>
      <c r="S350" s="53" t="s">
        <v>570</v>
      </c>
      <c r="T350" s="60">
        <v>50</v>
      </c>
      <c r="U350" s="53" t="s">
        <v>2919</v>
      </c>
      <c r="V350" s="54">
        <f t="shared" si="0"/>
        <v>0.12107185628742514</v>
      </c>
      <c r="W350" s="53"/>
      <c r="X350" s="53"/>
      <c r="Y350" s="53"/>
      <c r="Z350" s="53"/>
    </row>
    <row r="351" spans="1:26" hidden="1">
      <c r="A351" s="47" t="s">
        <v>3194</v>
      </c>
      <c r="B351" s="53" t="s">
        <v>1748</v>
      </c>
      <c r="C351" s="60">
        <v>2450000</v>
      </c>
      <c r="D351" s="53" t="s">
        <v>3195</v>
      </c>
      <c r="E351" s="237">
        <v>44157.571284722224</v>
      </c>
      <c r="F351" s="60">
        <v>2020</v>
      </c>
      <c r="G351" s="53" t="s">
        <v>3077</v>
      </c>
      <c r="H351" s="53" t="s">
        <v>1133</v>
      </c>
      <c r="I351" s="60">
        <v>643399</v>
      </c>
      <c r="J351" s="53" t="s">
        <v>3196</v>
      </c>
      <c r="K351" s="53" t="s">
        <v>3197</v>
      </c>
      <c r="L351" s="60">
        <v>6</v>
      </c>
      <c r="M351" s="53" t="s">
        <v>1491</v>
      </c>
      <c r="N351" s="60">
        <v>4413</v>
      </c>
      <c r="O351" s="60">
        <v>46190</v>
      </c>
      <c r="P351" s="60">
        <v>1579</v>
      </c>
      <c r="Q351" s="223" t="s">
        <v>3198</v>
      </c>
      <c r="R351" s="223" t="s">
        <v>3199</v>
      </c>
      <c r="S351" s="53" t="s">
        <v>170</v>
      </c>
      <c r="T351" s="60">
        <v>60</v>
      </c>
      <c r="U351" s="53" t="s">
        <v>2919</v>
      </c>
      <c r="V351" s="54">
        <f t="shared" si="0"/>
        <v>2.1298775510204083E-2</v>
      </c>
      <c r="W351" s="53"/>
      <c r="X351" s="53"/>
      <c r="Y351" s="53"/>
      <c r="Z351" s="53"/>
    </row>
    <row r="352" spans="1:26" hidden="1">
      <c r="A352" s="47" t="s">
        <v>3200</v>
      </c>
      <c r="B352" s="53" t="s">
        <v>207</v>
      </c>
      <c r="C352" s="60">
        <v>785000</v>
      </c>
      <c r="D352" s="53" t="s">
        <v>3201</v>
      </c>
      <c r="E352" s="237">
        <v>44157.625983796293</v>
      </c>
      <c r="F352" s="60">
        <v>2020</v>
      </c>
      <c r="G352" s="53" t="s">
        <v>3077</v>
      </c>
      <c r="H352" s="53" t="s">
        <v>1133</v>
      </c>
      <c r="I352" s="60">
        <v>146666</v>
      </c>
      <c r="J352" s="53" t="s">
        <v>3202</v>
      </c>
      <c r="K352" s="53" t="s">
        <v>3203</v>
      </c>
      <c r="L352" s="60">
        <v>1</v>
      </c>
      <c r="M352" s="53" t="s">
        <v>1122</v>
      </c>
      <c r="N352" s="60">
        <v>648</v>
      </c>
      <c r="O352" s="60">
        <v>11776</v>
      </c>
      <c r="P352" s="60">
        <v>306</v>
      </c>
      <c r="Q352" s="223" t="s">
        <v>3204</v>
      </c>
      <c r="R352" s="223" t="s">
        <v>3205</v>
      </c>
      <c r="S352" s="53" t="s">
        <v>207</v>
      </c>
      <c r="T352" s="60">
        <v>50</v>
      </c>
      <c r="U352" s="53" t="s">
        <v>2919</v>
      </c>
      <c r="V352" s="54">
        <f t="shared" si="0"/>
        <v>1.621656050955414E-2</v>
      </c>
      <c r="W352" s="53"/>
      <c r="X352" s="53"/>
      <c r="Y352" s="53"/>
      <c r="Z352" s="53"/>
    </row>
    <row r="353" spans="1:26" hidden="1">
      <c r="A353" s="47" t="s">
        <v>3206</v>
      </c>
      <c r="B353" s="53" t="s">
        <v>655</v>
      </c>
      <c r="C353" s="60">
        <v>329000</v>
      </c>
      <c r="D353" s="53" t="s">
        <v>3207</v>
      </c>
      <c r="E353" s="237">
        <v>44158.378634259258</v>
      </c>
      <c r="F353" s="60">
        <v>2020</v>
      </c>
      <c r="G353" s="53" t="s">
        <v>3077</v>
      </c>
      <c r="H353" s="53" t="s">
        <v>1100</v>
      </c>
      <c r="I353" s="60">
        <v>197686</v>
      </c>
      <c r="J353" s="53" t="s">
        <v>3208</v>
      </c>
      <c r="K353" s="53" t="s">
        <v>1279</v>
      </c>
      <c r="L353" s="60">
        <v>2</v>
      </c>
      <c r="M353" s="53" t="s">
        <v>1103</v>
      </c>
      <c r="N353" s="60">
        <v>1596</v>
      </c>
      <c r="O353" s="60">
        <v>15911</v>
      </c>
      <c r="P353" s="60">
        <v>466</v>
      </c>
      <c r="Q353" s="223" t="s">
        <v>1466</v>
      </c>
      <c r="R353" s="223" t="s">
        <v>3209</v>
      </c>
      <c r="S353" s="53" t="s">
        <v>655</v>
      </c>
      <c r="T353" s="53" t="s">
        <v>3210</v>
      </c>
      <c r="U353" s="53"/>
      <c r="V353" s="54">
        <f t="shared" si="0"/>
        <v>5.4629179331306989E-2</v>
      </c>
      <c r="W353" s="53"/>
      <c r="X353" s="53"/>
      <c r="Y353" s="53"/>
      <c r="Z353" s="53"/>
    </row>
    <row r="354" spans="1:26" hidden="1">
      <c r="A354" s="47" t="s">
        <v>3211</v>
      </c>
      <c r="B354" s="53" t="s">
        <v>807</v>
      </c>
      <c r="C354" s="60">
        <v>1110000</v>
      </c>
      <c r="D354" s="53" t="s">
        <v>3212</v>
      </c>
      <c r="E354" s="237">
        <v>44158.386087962965</v>
      </c>
      <c r="F354" s="60">
        <v>2020</v>
      </c>
      <c r="G354" s="53" t="s">
        <v>3077</v>
      </c>
      <c r="H354" s="53" t="s">
        <v>1100</v>
      </c>
      <c r="I354" s="60">
        <v>556234</v>
      </c>
      <c r="J354" s="53" t="s">
        <v>3213</v>
      </c>
      <c r="K354" s="53" t="s">
        <v>3214</v>
      </c>
      <c r="L354" s="60">
        <v>2</v>
      </c>
      <c r="M354" s="53" t="s">
        <v>1936</v>
      </c>
      <c r="N354" s="60">
        <v>2200</v>
      </c>
      <c r="O354" s="60">
        <v>24527</v>
      </c>
      <c r="P354" s="60">
        <v>1036</v>
      </c>
      <c r="Q354" s="223" t="s">
        <v>3215</v>
      </c>
      <c r="R354" s="223" t="s">
        <v>3216</v>
      </c>
      <c r="S354" s="53" t="s">
        <v>314</v>
      </c>
      <c r="T354" s="60">
        <v>50</v>
      </c>
      <c r="U354" s="53" t="s">
        <v>2919</v>
      </c>
      <c r="V354" s="54">
        <f t="shared" si="0"/>
        <v>2.5011711711711713E-2</v>
      </c>
      <c r="W354" s="53"/>
      <c r="X354" s="53"/>
      <c r="Y354" s="53"/>
      <c r="Z354" s="53"/>
    </row>
    <row r="355" spans="1:26" hidden="1">
      <c r="A355" s="47" t="s">
        <v>3217</v>
      </c>
      <c r="B355" s="53" t="s">
        <v>430</v>
      </c>
      <c r="C355" s="60">
        <v>687000</v>
      </c>
      <c r="D355" s="53" t="s">
        <v>3218</v>
      </c>
      <c r="E355" s="237">
        <v>44158.599374999998</v>
      </c>
      <c r="F355" s="60">
        <v>2020</v>
      </c>
      <c r="G355" s="53" t="s">
        <v>3077</v>
      </c>
      <c r="H355" s="53" t="s">
        <v>1100</v>
      </c>
      <c r="I355" s="60">
        <v>185062</v>
      </c>
      <c r="J355" s="53" t="s">
        <v>3219</v>
      </c>
      <c r="K355" s="53" t="s">
        <v>3220</v>
      </c>
      <c r="L355" s="60">
        <v>5</v>
      </c>
      <c r="M355" s="53" t="s">
        <v>1773</v>
      </c>
      <c r="N355" s="60">
        <v>1029</v>
      </c>
      <c r="O355" s="60">
        <v>14164</v>
      </c>
      <c r="P355" s="60">
        <v>542</v>
      </c>
      <c r="Q355" s="223" t="s">
        <v>3221</v>
      </c>
      <c r="R355" s="223" t="s">
        <v>3222</v>
      </c>
      <c r="S355" s="53" t="s">
        <v>1834</v>
      </c>
      <c r="T355" s="60">
        <v>50</v>
      </c>
      <c r="U355" s="53" t="s">
        <v>2919</v>
      </c>
      <c r="V355" s="54">
        <f t="shared" si="0"/>
        <v>2.2903930131004367E-2</v>
      </c>
      <c r="W355" s="53"/>
      <c r="X355" s="53"/>
      <c r="Y355" s="53"/>
      <c r="Z355" s="53"/>
    </row>
    <row r="356" spans="1:26" hidden="1">
      <c r="A356" s="47" t="s">
        <v>659</v>
      </c>
      <c r="B356" s="53" t="s">
        <v>341</v>
      </c>
      <c r="C356" s="60">
        <v>1330000</v>
      </c>
      <c r="D356" s="53" t="s">
        <v>3223</v>
      </c>
      <c r="E356" s="237">
        <v>44159.541817129626</v>
      </c>
      <c r="F356" s="60">
        <v>2020</v>
      </c>
      <c r="G356" s="53" t="s">
        <v>3077</v>
      </c>
      <c r="H356" s="53" t="s">
        <v>1119</v>
      </c>
      <c r="I356" s="60">
        <v>52589</v>
      </c>
      <c r="J356" s="53" t="s">
        <v>1338</v>
      </c>
      <c r="K356" s="53" t="s">
        <v>1910</v>
      </c>
      <c r="L356" s="60">
        <v>5</v>
      </c>
      <c r="M356" s="53" t="s">
        <v>1112</v>
      </c>
      <c r="N356" s="60">
        <v>579</v>
      </c>
      <c r="O356" s="60">
        <v>4506</v>
      </c>
      <c r="P356" s="60">
        <v>61</v>
      </c>
      <c r="Q356" s="223" t="s">
        <v>3224</v>
      </c>
      <c r="R356" s="223" t="s">
        <v>3225</v>
      </c>
      <c r="S356" s="53" t="s">
        <v>3226</v>
      </c>
      <c r="T356" s="60">
        <v>50</v>
      </c>
      <c r="U356" s="53" t="s">
        <v>2919</v>
      </c>
      <c r="V356" s="54">
        <f t="shared" si="0"/>
        <v>3.8691729323308273E-3</v>
      </c>
      <c r="W356" s="53"/>
      <c r="X356" s="53"/>
      <c r="Y356" s="53"/>
      <c r="Z356" s="53"/>
    </row>
    <row r="357" spans="1:26" hidden="1">
      <c r="A357" s="47" t="s">
        <v>660</v>
      </c>
      <c r="B357" s="53" t="s">
        <v>2137</v>
      </c>
      <c r="C357" s="60">
        <v>261000</v>
      </c>
      <c r="D357" s="53" t="s">
        <v>3227</v>
      </c>
      <c r="E357" s="237">
        <v>44159.91878472222</v>
      </c>
      <c r="F357" s="60">
        <v>2020</v>
      </c>
      <c r="G357" s="53" t="s">
        <v>3077</v>
      </c>
      <c r="H357" s="53" t="s">
        <v>1119</v>
      </c>
      <c r="I357" s="60">
        <v>256963</v>
      </c>
      <c r="J357" s="53" t="s">
        <v>3228</v>
      </c>
      <c r="K357" s="53" t="s">
        <v>1465</v>
      </c>
      <c r="L357" s="60">
        <v>3</v>
      </c>
      <c r="M357" s="53" t="s">
        <v>1306</v>
      </c>
      <c r="N357" s="60">
        <v>1329</v>
      </c>
      <c r="O357" s="60">
        <v>18237</v>
      </c>
      <c r="P357" s="60">
        <v>471</v>
      </c>
      <c r="Q357" s="223" t="s">
        <v>3229</v>
      </c>
      <c r="R357" s="223" t="s">
        <v>3230</v>
      </c>
      <c r="S357" s="53" t="s">
        <v>314</v>
      </c>
      <c r="T357" s="60">
        <v>50</v>
      </c>
      <c r="U357" s="53"/>
      <c r="V357" s="54">
        <f t="shared" si="0"/>
        <v>7.6770114942528736E-2</v>
      </c>
      <c r="W357" s="53"/>
      <c r="X357" s="53"/>
      <c r="Y357" s="53"/>
      <c r="Z357" s="53"/>
    </row>
    <row r="358" spans="1:26" hidden="1">
      <c r="A358" s="47" t="s">
        <v>3231</v>
      </c>
      <c r="B358" s="53" t="s">
        <v>267</v>
      </c>
      <c r="C358" s="60">
        <v>556000</v>
      </c>
      <c r="D358" s="53" t="s">
        <v>3232</v>
      </c>
      <c r="E358" s="237">
        <v>44159.929745370369</v>
      </c>
      <c r="F358" s="60">
        <v>2020</v>
      </c>
      <c r="G358" s="53" t="s">
        <v>3077</v>
      </c>
      <c r="H358" s="53" t="s">
        <v>1119</v>
      </c>
      <c r="I358" s="60">
        <v>430643</v>
      </c>
      <c r="J358" s="53" t="s">
        <v>3233</v>
      </c>
      <c r="K358" s="53" t="s">
        <v>3234</v>
      </c>
      <c r="L358" s="60">
        <v>2</v>
      </c>
      <c r="M358" s="53" t="s">
        <v>1112</v>
      </c>
      <c r="N358" s="60">
        <v>1195</v>
      </c>
      <c r="O358" s="60">
        <v>10605</v>
      </c>
      <c r="P358" s="60">
        <v>1147</v>
      </c>
      <c r="Q358" s="223" t="s">
        <v>3235</v>
      </c>
      <c r="R358" s="223" t="s">
        <v>3236</v>
      </c>
      <c r="S358" s="53" t="s">
        <v>3237</v>
      </c>
      <c r="T358" s="60">
        <v>55</v>
      </c>
      <c r="U358" s="53" t="s">
        <v>2919</v>
      </c>
      <c r="V358" s="54">
        <f t="shared" si="0"/>
        <v>2.3285971223021583E-2</v>
      </c>
      <c r="W358" s="53"/>
      <c r="X358" s="53"/>
      <c r="Y358" s="53"/>
      <c r="Z358" s="53"/>
    </row>
    <row r="359" spans="1:26" hidden="1">
      <c r="A359" s="47" t="s">
        <v>675</v>
      </c>
      <c r="B359" s="53" t="s">
        <v>255</v>
      </c>
      <c r="C359" s="60">
        <v>632000</v>
      </c>
      <c r="D359" s="53" t="s">
        <v>3238</v>
      </c>
      <c r="E359" s="237">
        <v>44160.584293981483</v>
      </c>
      <c r="F359" s="60">
        <v>2020</v>
      </c>
      <c r="G359" s="53" t="s">
        <v>3077</v>
      </c>
      <c r="H359" s="53" t="s">
        <v>1109</v>
      </c>
      <c r="I359" s="60">
        <v>79256</v>
      </c>
      <c r="J359" s="53" t="s">
        <v>1355</v>
      </c>
      <c r="K359" s="53" t="s">
        <v>2662</v>
      </c>
      <c r="L359" s="60">
        <v>2</v>
      </c>
      <c r="M359" s="53" t="s">
        <v>1112</v>
      </c>
      <c r="N359" s="60">
        <v>516</v>
      </c>
      <c r="O359" s="60">
        <v>5054</v>
      </c>
      <c r="P359" s="60">
        <v>219</v>
      </c>
      <c r="Q359" s="223" t="s">
        <v>3239</v>
      </c>
      <c r="R359" s="223" t="s">
        <v>3240</v>
      </c>
      <c r="S359" s="53" t="s">
        <v>674</v>
      </c>
      <c r="T359" s="60">
        <v>50</v>
      </c>
      <c r="U359" s="53" t="s">
        <v>2919</v>
      </c>
      <c r="V359" s="54">
        <f t="shared" si="0"/>
        <v>9.1598101265822785E-3</v>
      </c>
      <c r="W359" s="53"/>
      <c r="X359" s="53"/>
      <c r="Y359" s="53"/>
      <c r="Z359" s="53"/>
    </row>
    <row r="360" spans="1:26" hidden="1">
      <c r="A360" s="47" t="s">
        <v>661</v>
      </c>
      <c r="B360" s="53" t="s">
        <v>2189</v>
      </c>
      <c r="C360" s="60">
        <v>5680000</v>
      </c>
      <c r="D360" s="53" t="s">
        <v>3241</v>
      </c>
      <c r="E360" s="237">
        <v>44160.622418981482</v>
      </c>
      <c r="F360" s="60">
        <v>2020</v>
      </c>
      <c r="G360" s="53" t="s">
        <v>3077</v>
      </c>
      <c r="H360" s="53" t="s">
        <v>1109</v>
      </c>
      <c r="I360" s="60">
        <v>328667</v>
      </c>
      <c r="J360" s="53" t="s">
        <v>3242</v>
      </c>
      <c r="K360" s="53" t="s">
        <v>2929</v>
      </c>
      <c r="L360" s="60">
        <v>3</v>
      </c>
      <c r="M360" s="53" t="s">
        <v>1503</v>
      </c>
      <c r="N360" s="60">
        <v>1386</v>
      </c>
      <c r="O360" s="60">
        <v>32383</v>
      </c>
      <c r="P360" s="60">
        <v>362</v>
      </c>
      <c r="Q360" s="223" t="s">
        <v>3243</v>
      </c>
      <c r="R360" s="223" t="s">
        <v>3244</v>
      </c>
      <c r="S360" s="53" t="s">
        <v>2994</v>
      </c>
      <c r="T360" s="53" t="s">
        <v>3210</v>
      </c>
      <c r="U360" s="53"/>
      <c r="V360" s="54">
        <f t="shared" si="0"/>
        <v>6.0089788732394364E-3</v>
      </c>
      <c r="W360" s="53"/>
      <c r="X360" s="53"/>
      <c r="Y360" s="53"/>
      <c r="Z360" s="53"/>
    </row>
    <row r="361" spans="1:26" hidden="1">
      <c r="A361" s="47" t="s">
        <v>3245</v>
      </c>
      <c r="B361" s="53" t="s">
        <v>662</v>
      </c>
      <c r="C361" s="60">
        <v>2540000</v>
      </c>
      <c r="D361" s="53" t="s">
        <v>3246</v>
      </c>
      <c r="E361" s="237">
        <v>44160.672164351854</v>
      </c>
      <c r="F361" s="60">
        <v>2020</v>
      </c>
      <c r="G361" s="53" t="s">
        <v>3077</v>
      </c>
      <c r="H361" s="53" t="s">
        <v>1109</v>
      </c>
      <c r="I361" s="60">
        <v>1104440</v>
      </c>
      <c r="J361" s="53" t="s">
        <v>3247</v>
      </c>
      <c r="K361" s="53" t="s">
        <v>2486</v>
      </c>
      <c r="L361" s="60">
        <v>3</v>
      </c>
      <c r="M361" s="53" t="s">
        <v>1491</v>
      </c>
      <c r="N361" s="60">
        <v>3934</v>
      </c>
      <c r="O361" s="60">
        <v>116706</v>
      </c>
      <c r="P361" s="60">
        <v>1995</v>
      </c>
      <c r="Q361" s="223" t="s">
        <v>3248</v>
      </c>
      <c r="R361" s="223" t="s">
        <v>3249</v>
      </c>
      <c r="S361" s="53" t="s">
        <v>2584</v>
      </c>
      <c r="T361" s="60">
        <v>55</v>
      </c>
      <c r="U361" s="53" t="s">
        <v>2919</v>
      </c>
      <c r="V361" s="54">
        <f t="shared" si="0"/>
        <v>4.8281496062992126E-2</v>
      </c>
      <c r="W361" s="53"/>
      <c r="X361" s="53"/>
      <c r="Y361" s="53"/>
      <c r="Z361" s="53"/>
    </row>
    <row r="362" spans="1:26" hidden="1">
      <c r="A362" s="47" t="s">
        <v>3250</v>
      </c>
      <c r="B362" s="53" t="s">
        <v>147</v>
      </c>
      <c r="C362" s="60">
        <v>521000</v>
      </c>
      <c r="D362" s="53" t="s">
        <v>3251</v>
      </c>
      <c r="E362" s="237">
        <v>44161.333344907405</v>
      </c>
      <c r="F362" s="60">
        <v>2020</v>
      </c>
      <c r="G362" s="53" t="s">
        <v>3077</v>
      </c>
      <c r="H362" s="53" t="s">
        <v>1170</v>
      </c>
      <c r="I362" s="60">
        <v>155585</v>
      </c>
      <c r="J362" s="53" t="s">
        <v>2595</v>
      </c>
      <c r="K362" s="53" t="s">
        <v>3252</v>
      </c>
      <c r="L362" s="60">
        <v>3</v>
      </c>
      <c r="M362" s="53" t="s">
        <v>1122</v>
      </c>
      <c r="N362" s="60">
        <v>1496</v>
      </c>
      <c r="O362" s="60">
        <v>16443</v>
      </c>
      <c r="P362" s="60">
        <v>155</v>
      </c>
      <c r="Q362" s="223" t="s">
        <v>3253</v>
      </c>
      <c r="R362" s="223" t="s">
        <v>3254</v>
      </c>
      <c r="S362" s="53" t="s">
        <v>147</v>
      </c>
      <c r="T362" s="60">
        <v>55</v>
      </c>
      <c r="U362" s="53" t="s">
        <v>2919</v>
      </c>
      <c r="V362" s="54">
        <f t="shared" si="0"/>
        <v>3.4729366602687141E-2</v>
      </c>
      <c r="W362" s="53"/>
      <c r="X362" s="53"/>
      <c r="Y362" s="53"/>
      <c r="Z362" s="53"/>
    </row>
    <row r="363" spans="1:26" hidden="1">
      <c r="A363" s="47" t="s">
        <v>666</v>
      </c>
      <c r="B363" s="53" t="s">
        <v>1988</v>
      </c>
      <c r="C363" s="60">
        <v>546000</v>
      </c>
      <c r="D363" s="53" t="s">
        <v>3255</v>
      </c>
      <c r="E363" s="237">
        <v>44161.687557870369</v>
      </c>
      <c r="F363" s="60">
        <v>2020</v>
      </c>
      <c r="G363" s="53" t="s">
        <v>3077</v>
      </c>
      <c r="H363" s="53" t="s">
        <v>1170</v>
      </c>
      <c r="I363" s="60">
        <v>351920</v>
      </c>
      <c r="J363" s="53" t="s">
        <v>3256</v>
      </c>
      <c r="K363" s="53" t="s">
        <v>2736</v>
      </c>
      <c r="L363" s="60">
        <v>2</v>
      </c>
      <c r="M363" s="53" t="s">
        <v>1221</v>
      </c>
      <c r="N363" s="60">
        <v>1669</v>
      </c>
      <c r="O363" s="60">
        <v>12673</v>
      </c>
      <c r="P363" s="60">
        <v>311</v>
      </c>
      <c r="Q363" s="223" t="s">
        <v>3257</v>
      </c>
      <c r="R363" s="223" t="s">
        <v>3258</v>
      </c>
      <c r="S363" s="53" t="s">
        <v>2731</v>
      </c>
      <c r="T363" s="60">
        <v>50</v>
      </c>
      <c r="U363" s="53" t="s">
        <v>2919</v>
      </c>
      <c r="V363" s="54">
        <f t="shared" si="0"/>
        <v>2.6836996336996335E-2</v>
      </c>
      <c r="W363" s="53"/>
      <c r="X363" s="53"/>
      <c r="Y363" s="53"/>
      <c r="Z363" s="53"/>
    </row>
    <row r="364" spans="1:26" hidden="1">
      <c r="A364" s="47" t="s">
        <v>673</v>
      </c>
      <c r="B364" s="53" t="s">
        <v>118</v>
      </c>
      <c r="C364" s="60">
        <v>783000</v>
      </c>
      <c r="D364" s="53" t="s">
        <v>3259</v>
      </c>
      <c r="E364" s="237">
        <v>44162.239699074074</v>
      </c>
      <c r="F364" s="60">
        <v>2020</v>
      </c>
      <c r="G364" s="53" t="s">
        <v>3077</v>
      </c>
      <c r="H364" s="53" t="s">
        <v>1157</v>
      </c>
      <c r="I364" s="60">
        <v>196729</v>
      </c>
      <c r="J364" s="53" t="s">
        <v>3260</v>
      </c>
      <c r="K364" s="53" t="s">
        <v>1324</v>
      </c>
      <c r="L364" s="60">
        <v>4</v>
      </c>
      <c r="M364" s="53" t="s">
        <v>1491</v>
      </c>
      <c r="N364" s="60">
        <v>868</v>
      </c>
      <c r="O364" s="60">
        <v>14798</v>
      </c>
      <c r="P364" s="60">
        <v>254</v>
      </c>
      <c r="Q364" s="223" t="s">
        <v>3261</v>
      </c>
      <c r="R364" s="223" t="s">
        <v>3262</v>
      </c>
      <c r="S364" s="53" t="s">
        <v>118</v>
      </c>
      <c r="T364" s="60">
        <v>50</v>
      </c>
      <c r="U364" s="53" t="s">
        <v>2919</v>
      </c>
      <c r="V364" s="54">
        <f t="shared" si="0"/>
        <v>2.0332056194125158E-2</v>
      </c>
      <c r="W364" s="53"/>
      <c r="X364" s="53"/>
      <c r="Y364" s="53"/>
      <c r="Z364" s="53"/>
    </row>
    <row r="365" spans="1:26" hidden="1">
      <c r="A365" s="47" t="s">
        <v>3263</v>
      </c>
      <c r="B365" s="53" t="s">
        <v>3264</v>
      </c>
      <c r="C365" s="60">
        <v>381000</v>
      </c>
      <c r="D365" s="53" t="s">
        <v>3265</v>
      </c>
      <c r="E365" s="237">
        <v>44162.460601851853</v>
      </c>
      <c r="F365" s="60">
        <v>2020</v>
      </c>
      <c r="G365" s="53" t="s">
        <v>3077</v>
      </c>
      <c r="H365" s="53" t="s">
        <v>1157</v>
      </c>
      <c r="I365" s="60">
        <v>73778</v>
      </c>
      <c r="J365" s="53" t="s">
        <v>1934</v>
      </c>
      <c r="K365" s="53" t="s">
        <v>1285</v>
      </c>
      <c r="L365" s="60">
        <v>2</v>
      </c>
      <c r="M365" s="53" t="s">
        <v>1608</v>
      </c>
      <c r="N365" s="60">
        <v>550</v>
      </c>
      <c r="O365" s="60">
        <v>7035</v>
      </c>
      <c r="P365" s="60">
        <v>159</v>
      </c>
      <c r="Q365" s="223" t="s">
        <v>3266</v>
      </c>
      <c r="R365" s="223" t="s">
        <v>3267</v>
      </c>
      <c r="S365" s="53" t="s">
        <v>3268</v>
      </c>
      <c r="T365" s="60">
        <v>55</v>
      </c>
      <c r="U365" s="53" t="s">
        <v>2919</v>
      </c>
      <c r="V365" s="54">
        <f t="shared" si="0"/>
        <v>2.0325459317585302E-2</v>
      </c>
      <c r="W365" s="53"/>
      <c r="X365" s="53"/>
      <c r="Y365" s="53"/>
      <c r="Z365" s="53"/>
    </row>
    <row r="366" spans="1:26" hidden="1">
      <c r="A366" s="47" t="s">
        <v>3269</v>
      </c>
      <c r="B366" s="53" t="s">
        <v>2553</v>
      </c>
      <c r="C366" s="60">
        <v>210000</v>
      </c>
      <c r="D366" s="53" t="s">
        <v>3270</v>
      </c>
      <c r="E366" s="237">
        <v>44162.465787037036</v>
      </c>
      <c r="F366" s="60">
        <v>2020</v>
      </c>
      <c r="G366" s="53" t="s">
        <v>3077</v>
      </c>
      <c r="H366" s="53" t="s">
        <v>1157</v>
      </c>
      <c r="I366" s="60">
        <v>105654</v>
      </c>
      <c r="J366" s="53" t="s">
        <v>3271</v>
      </c>
      <c r="K366" s="53" t="s">
        <v>3272</v>
      </c>
      <c r="L366" s="60">
        <v>5</v>
      </c>
      <c r="M366" s="53" t="s">
        <v>1306</v>
      </c>
      <c r="N366" s="60">
        <v>276</v>
      </c>
      <c r="O366" s="60">
        <v>9251</v>
      </c>
      <c r="P366" s="60">
        <v>39</v>
      </c>
      <c r="Q366" s="223" t="s">
        <v>1466</v>
      </c>
      <c r="R366" s="223" t="s">
        <v>3273</v>
      </c>
      <c r="S366" s="53" t="s">
        <v>2553</v>
      </c>
      <c r="T366" s="60">
        <v>55</v>
      </c>
      <c r="U366" s="53" t="s">
        <v>2919</v>
      </c>
      <c r="V366" s="54">
        <f t="shared" si="0"/>
        <v>4.5552380952380955E-2</v>
      </c>
      <c r="W366" s="53"/>
      <c r="X366" s="53"/>
      <c r="Y366" s="53"/>
      <c r="Z366" s="53"/>
    </row>
    <row r="367" spans="1:26" hidden="1">
      <c r="A367" s="47" t="s">
        <v>3274</v>
      </c>
      <c r="B367" s="53" t="s">
        <v>2081</v>
      </c>
      <c r="C367" s="60">
        <v>581000</v>
      </c>
      <c r="D367" s="53" t="s">
        <v>3275</v>
      </c>
      <c r="E367" s="237">
        <v>44162.500138888892</v>
      </c>
      <c r="F367" s="60">
        <v>2020</v>
      </c>
      <c r="G367" s="53" t="s">
        <v>3077</v>
      </c>
      <c r="H367" s="53" t="s">
        <v>1157</v>
      </c>
      <c r="I367" s="60">
        <v>121916</v>
      </c>
      <c r="J367" s="53" t="s">
        <v>3276</v>
      </c>
      <c r="K367" s="53" t="s">
        <v>2416</v>
      </c>
      <c r="L367" s="60">
        <v>2</v>
      </c>
      <c r="M367" s="53" t="s">
        <v>1503</v>
      </c>
      <c r="N367" s="60">
        <v>526</v>
      </c>
      <c r="O367" s="60">
        <v>14975</v>
      </c>
      <c r="P367" s="60">
        <v>249</v>
      </c>
      <c r="Q367" s="223" t="s">
        <v>3277</v>
      </c>
      <c r="R367" s="223" t="s">
        <v>3278</v>
      </c>
      <c r="S367" s="53" t="s">
        <v>2086</v>
      </c>
      <c r="T367" s="60">
        <v>55</v>
      </c>
      <c r="U367" s="53" t="s">
        <v>2919</v>
      </c>
      <c r="V367" s="54">
        <f t="shared" si="0"/>
        <v>2.710843373493976E-2</v>
      </c>
      <c r="W367" s="53"/>
      <c r="X367" s="53"/>
      <c r="Y367" s="53"/>
      <c r="Z367" s="53"/>
    </row>
    <row r="368" spans="1:26" hidden="1">
      <c r="A368" s="47" t="s">
        <v>3279</v>
      </c>
      <c r="B368" s="53" t="s">
        <v>132</v>
      </c>
      <c r="C368" s="60">
        <v>909000</v>
      </c>
      <c r="D368" s="53" t="s">
        <v>3280</v>
      </c>
      <c r="E368" s="237">
        <v>44162.559803240743</v>
      </c>
      <c r="F368" s="60">
        <v>2020</v>
      </c>
      <c r="G368" s="53" t="s">
        <v>3077</v>
      </c>
      <c r="H368" s="53" t="s">
        <v>1157</v>
      </c>
      <c r="I368" s="60">
        <v>122815</v>
      </c>
      <c r="J368" s="53" t="s">
        <v>3281</v>
      </c>
      <c r="K368" s="53" t="s">
        <v>2151</v>
      </c>
      <c r="L368" s="60">
        <v>1</v>
      </c>
      <c r="M368" s="53" t="s">
        <v>1306</v>
      </c>
      <c r="N368" s="60">
        <v>1243</v>
      </c>
      <c r="O368" s="60">
        <v>9754</v>
      </c>
      <c r="P368" s="60">
        <v>355</v>
      </c>
      <c r="Q368" s="223" t="s">
        <v>3282</v>
      </c>
      <c r="R368" s="223" t="s">
        <v>3283</v>
      </c>
      <c r="S368" s="53" t="s">
        <v>132</v>
      </c>
      <c r="T368" s="60">
        <v>50</v>
      </c>
      <c r="U368" s="53" t="s">
        <v>2919</v>
      </c>
      <c r="V368" s="54">
        <f t="shared" si="0"/>
        <v>1.2488448844884488E-2</v>
      </c>
      <c r="W368" s="53"/>
      <c r="X368" s="53"/>
      <c r="Y368" s="53"/>
      <c r="Z368" s="53"/>
    </row>
    <row r="369" spans="1:26" hidden="1">
      <c r="A369" s="47" t="s">
        <v>3284</v>
      </c>
      <c r="B369" s="53" t="s">
        <v>669</v>
      </c>
      <c r="C369" s="60">
        <v>525000</v>
      </c>
      <c r="D369" s="53" t="s">
        <v>3285</v>
      </c>
      <c r="E369" s="237">
        <v>44162.574317129627</v>
      </c>
      <c r="F369" s="60">
        <v>2020</v>
      </c>
      <c r="G369" s="53" t="s">
        <v>3077</v>
      </c>
      <c r="H369" s="53" t="s">
        <v>1157</v>
      </c>
      <c r="I369" s="60">
        <v>102804</v>
      </c>
      <c r="J369" s="53" t="s">
        <v>3286</v>
      </c>
      <c r="K369" s="53" t="s">
        <v>3287</v>
      </c>
      <c r="L369" s="60">
        <v>2</v>
      </c>
      <c r="M369" s="53" t="s">
        <v>1103</v>
      </c>
      <c r="N369" s="60">
        <v>287</v>
      </c>
      <c r="O369" s="60">
        <v>9163</v>
      </c>
      <c r="P369" s="60">
        <v>140</v>
      </c>
      <c r="Q369" s="223" t="s">
        <v>3288</v>
      </c>
      <c r="R369" s="223" t="s">
        <v>3289</v>
      </c>
      <c r="S369" s="53" t="s">
        <v>669</v>
      </c>
      <c r="T369" s="60">
        <v>50</v>
      </c>
      <c r="U369" s="53" t="s">
        <v>2919</v>
      </c>
      <c r="V369" s="54">
        <f t="shared" si="0"/>
        <v>1.8266666666666667E-2</v>
      </c>
      <c r="W369" s="53"/>
      <c r="X369" s="53"/>
      <c r="Y369" s="53"/>
      <c r="Z369" s="53"/>
    </row>
    <row r="370" spans="1:26" hidden="1">
      <c r="A370" s="47" t="s">
        <v>3290</v>
      </c>
      <c r="B370" s="53" t="s">
        <v>334</v>
      </c>
      <c r="C370" s="60">
        <v>529000</v>
      </c>
      <c r="D370" s="53" t="s">
        <v>3291</v>
      </c>
      <c r="E370" s="237">
        <v>44162.61928240741</v>
      </c>
      <c r="F370" s="60">
        <v>2020</v>
      </c>
      <c r="G370" s="53" t="s">
        <v>3077</v>
      </c>
      <c r="H370" s="53" t="s">
        <v>1157</v>
      </c>
      <c r="I370" s="60">
        <v>255892</v>
      </c>
      <c r="J370" s="53" t="s">
        <v>3292</v>
      </c>
      <c r="K370" s="53" t="s">
        <v>3293</v>
      </c>
      <c r="L370" s="60">
        <v>1</v>
      </c>
      <c r="M370" s="53" t="s">
        <v>1112</v>
      </c>
      <c r="N370" s="60">
        <v>1397</v>
      </c>
      <c r="O370" s="60">
        <v>22778</v>
      </c>
      <c r="P370" s="60">
        <v>328</v>
      </c>
      <c r="Q370" s="223" t="s">
        <v>3294</v>
      </c>
      <c r="R370" s="223" t="s">
        <v>3295</v>
      </c>
      <c r="S370" s="53" t="s">
        <v>2977</v>
      </c>
      <c r="T370" s="60">
        <v>50</v>
      </c>
      <c r="U370" s="53" t="s">
        <v>2919</v>
      </c>
      <c r="V370" s="54">
        <f t="shared" si="0"/>
        <v>4.6319470699432895E-2</v>
      </c>
      <c r="W370" s="53"/>
      <c r="X370" s="53"/>
      <c r="Y370" s="53"/>
      <c r="Z370" s="53"/>
    </row>
    <row r="371" spans="1:26" hidden="1">
      <c r="A371" s="47" t="s">
        <v>3296</v>
      </c>
      <c r="B371" s="53" t="s">
        <v>3297</v>
      </c>
      <c r="C371" s="60">
        <v>959000</v>
      </c>
      <c r="D371" s="53" t="s">
        <v>3298</v>
      </c>
      <c r="E371" s="237">
        <v>44163.478854166664</v>
      </c>
      <c r="F371" s="60">
        <v>2020</v>
      </c>
      <c r="G371" s="53" t="s">
        <v>3077</v>
      </c>
      <c r="H371" s="53" t="s">
        <v>1210</v>
      </c>
      <c r="I371" s="60">
        <v>336533</v>
      </c>
      <c r="J371" s="53" t="s">
        <v>3299</v>
      </c>
      <c r="K371" s="53" t="s">
        <v>1264</v>
      </c>
      <c r="L371" s="60">
        <v>1</v>
      </c>
      <c r="M371" s="53" t="s">
        <v>1936</v>
      </c>
      <c r="N371" s="60">
        <v>1569</v>
      </c>
      <c r="O371" s="60">
        <v>31797</v>
      </c>
      <c r="P371" s="60">
        <v>356</v>
      </c>
      <c r="Q371" s="223" t="s">
        <v>3300</v>
      </c>
      <c r="R371" s="223" t="s">
        <v>3301</v>
      </c>
      <c r="S371" s="53" t="s">
        <v>3302</v>
      </c>
      <c r="T371" s="60">
        <v>55</v>
      </c>
      <c r="U371" s="53" t="s">
        <v>2919</v>
      </c>
      <c r="V371" s="54">
        <f t="shared" si="0"/>
        <v>3.5163712200208551E-2</v>
      </c>
      <c r="W371" s="53"/>
      <c r="X371" s="53"/>
      <c r="Y371" s="53"/>
      <c r="Z371" s="53"/>
    </row>
    <row r="372" spans="1:26" hidden="1">
      <c r="A372" s="47" t="s">
        <v>684</v>
      </c>
      <c r="B372" s="53" t="s">
        <v>3303</v>
      </c>
      <c r="C372" s="60">
        <v>1150000</v>
      </c>
      <c r="D372" s="53" t="s">
        <v>3304</v>
      </c>
      <c r="E372" s="237">
        <v>44164.482106481482</v>
      </c>
      <c r="F372" s="60">
        <v>2020</v>
      </c>
      <c r="G372" s="53" t="s">
        <v>3077</v>
      </c>
      <c r="H372" s="53" t="s">
        <v>1133</v>
      </c>
      <c r="I372" s="60">
        <v>734621</v>
      </c>
      <c r="J372" s="53" t="s">
        <v>3305</v>
      </c>
      <c r="K372" s="53" t="s">
        <v>2574</v>
      </c>
      <c r="L372" s="60">
        <v>2</v>
      </c>
      <c r="M372" s="53" t="s">
        <v>1103</v>
      </c>
      <c r="N372" s="60">
        <v>2537</v>
      </c>
      <c r="O372" s="60">
        <v>55523</v>
      </c>
      <c r="P372" s="60">
        <v>1667</v>
      </c>
      <c r="Q372" s="223" t="s">
        <v>3306</v>
      </c>
      <c r="R372" s="223" t="s">
        <v>3307</v>
      </c>
      <c r="S372" s="53"/>
      <c r="T372" s="60">
        <v>50</v>
      </c>
      <c r="U372" s="53"/>
      <c r="V372" s="54">
        <f t="shared" si="0"/>
        <v>5.1936521739130437E-2</v>
      </c>
      <c r="W372" s="53"/>
      <c r="X372" s="53"/>
      <c r="Y372" s="53"/>
      <c r="Z372" s="53"/>
    </row>
    <row r="373" spans="1:26" hidden="1">
      <c r="A373" s="47" t="s">
        <v>3308</v>
      </c>
      <c r="B373" s="53" t="s">
        <v>685</v>
      </c>
      <c r="C373" s="60">
        <v>1230000</v>
      </c>
      <c r="D373" s="53" t="s">
        <v>3309</v>
      </c>
      <c r="E373" s="237">
        <v>44165.492858796293</v>
      </c>
      <c r="F373" s="60">
        <v>2020</v>
      </c>
      <c r="G373" s="53" t="s">
        <v>3077</v>
      </c>
      <c r="H373" s="53" t="s">
        <v>1100</v>
      </c>
      <c r="I373" s="60">
        <v>1874552</v>
      </c>
      <c r="J373" s="53" t="s">
        <v>3310</v>
      </c>
      <c r="K373" s="53" t="s">
        <v>3311</v>
      </c>
      <c r="L373" s="60">
        <v>2</v>
      </c>
      <c r="M373" s="53" t="s">
        <v>1306</v>
      </c>
      <c r="N373" s="60">
        <v>5103</v>
      </c>
      <c r="O373" s="60">
        <v>96649</v>
      </c>
      <c r="P373" s="60">
        <v>1255</v>
      </c>
      <c r="Q373" s="223" t="s">
        <v>3312</v>
      </c>
      <c r="R373" s="223" t="s">
        <v>3313</v>
      </c>
      <c r="S373" s="53" t="s">
        <v>3314</v>
      </c>
      <c r="T373" s="60">
        <v>55</v>
      </c>
      <c r="U373" s="53" t="s">
        <v>2919</v>
      </c>
      <c r="V373" s="54">
        <f t="shared" si="0"/>
        <v>8.374552845528456E-2</v>
      </c>
      <c r="W373" s="53"/>
      <c r="X373" s="53"/>
      <c r="Y373" s="53"/>
      <c r="Z373" s="53"/>
    </row>
    <row r="374" spans="1:26" hidden="1">
      <c r="A374" s="47" t="s">
        <v>689</v>
      </c>
      <c r="B374" s="53" t="s">
        <v>1125</v>
      </c>
      <c r="C374" s="60">
        <v>1560000</v>
      </c>
      <c r="D374" s="53" t="s">
        <v>3315</v>
      </c>
      <c r="E374" s="237">
        <v>44166.744791666664</v>
      </c>
      <c r="F374" s="60">
        <v>2020</v>
      </c>
      <c r="G374" s="53" t="s">
        <v>3316</v>
      </c>
      <c r="H374" s="53" t="s">
        <v>1119</v>
      </c>
      <c r="I374" s="60">
        <v>93113</v>
      </c>
      <c r="J374" s="53" t="s">
        <v>3317</v>
      </c>
      <c r="K374" s="53" t="s">
        <v>3318</v>
      </c>
      <c r="L374" s="60">
        <v>3</v>
      </c>
      <c r="M374" s="53" t="s">
        <v>1122</v>
      </c>
      <c r="N374" s="60">
        <v>1282</v>
      </c>
      <c r="O374" s="60">
        <v>8241</v>
      </c>
      <c r="P374" s="60">
        <v>257</v>
      </c>
      <c r="Q374" s="223" t="s">
        <v>3319</v>
      </c>
      <c r="R374" s="223" t="s">
        <v>3320</v>
      </c>
      <c r="S374" s="53" t="s">
        <v>163</v>
      </c>
      <c r="T374" s="60">
        <v>50</v>
      </c>
      <c r="U374" s="53" t="s">
        <v>3126</v>
      </c>
      <c r="V374" s="54">
        <f t="shared" si="0"/>
        <v>6.2692307692307691E-3</v>
      </c>
      <c r="W374" s="53"/>
      <c r="X374" s="53"/>
      <c r="Y374" s="53"/>
      <c r="Z374" s="53"/>
    </row>
    <row r="375" spans="1:26" hidden="1">
      <c r="A375" s="47" t="s">
        <v>3321</v>
      </c>
      <c r="B375" s="53" t="s">
        <v>3322</v>
      </c>
      <c r="C375" s="60">
        <v>106000</v>
      </c>
      <c r="D375" s="53" t="s">
        <v>3323</v>
      </c>
      <c r="E375" s="237">
        <v>44167.593113425923</v>
      </c>
      <c r="F375" s="60">
        <v>2020</v>
      </c>
      <c r="G375" s="53" t="s">
        <v>3316</v>
      </c>
      <c r="H375" s="53" t="s">
        <v>1109</v>
      </c>
      <c r="I375" s="60">
        <v>24880</v>
      </c>
      <c r="J375" s="53" t="s">
        <v>3324</v>
      </c>
      <c r="K375" s="53" t="s">
        <v>3325</v>
      </c>
      <c r="L375" s="60">
        <v>1</v>
      </c>
      <c r="M375" s="53" t="s">
        <v>1306</v>
      </c>
      <c r="N375" s="60">
        <v>312</v>
      </c>
      <c r="O375" s="60">
        <v>1495</v>
      </c>
      <c r="P375" s="60">
        <v>52</v>
      </c>
      <c r="Q375" s="223" t="s">
        <v>3326</v>
      </c>
      <c r="R375" s="223" t="s">
        <v>3327</v>
      </c>
      <c r="S375" s="53" t="s">
        <v>3328</v>
      </c>
      <c r="T375" s="60">
        <v>40</v>
      </c>
      <c r="U375" s="53" t="s">
        <v>3329</v>
      </c>
      <c r="V375" s="54">
        <f t="shared" si="0"/>
        <v>1.7537735849056605E-2</v>
      </c>
      <c r="W375" s="53"/>
      <c r="X375" s="53"/>
      <c r="Y375" s="53"/>
      <c r="Z375" s="53"/>
    </row>
    <row r="376" spans="1:26" hidden="1">
      <c r="A376" s="47" t="s">
        <v>3330</v>
      </c>
      <c r="B376" s="53" t="s">
        <v>3331</v>
      </c>
      <c r="C376" s="60">
        <v>172000</v>
      </c>
      <c r="D376" s="53" t="s">
        <v>3332</v>
      </c>
      <c r="E376" s="237">
        <v>44169.477222222224</v>
      </c>
      <c r="F376" s="60">
        <v>2020</v>
      </c>
      <c r="G376" s="53" t="s">
        <v>3316</v>
      </c>
      <c r="H376" s="53" t="s">
        <v>1157</v>
      </c>
      <c r="I376" s="60">
        <v>121900</v>
      </c>
      <c r="J376" s="53" t="s">
        <v>2343</v>
      </c>
      <c r="K376" s="53" t="s">
        <v>3333</v>
      </c>
      <c r="L376" s="60">
        <v>1</v>
      </c>
      <c r="M376" s="53" t="s">
        <v>1608</v>
      </c>
      <c r="N376" s="60">
        <v>865</v>
      </c>
      <c r="O376" s="60">
        <v>7054</v>
      </c>
      <c r="P376" s="60">
        <v>398</v>
      </c>
      <c r="Q376" s="223" t="s">
        <v>3334</v>
      </c>
      <c r="R376" s="223" t="s">
        <v>3335</v>
      </c>
      <c r="S376" s="53" t="s">
        <v>3336</v>
      </c>
      <c r="T376" s="60">
        <v>45</v>
      </c>
      <c r="U376" s="53" t="s">
        <v>3337</v>
      </c>
      <c r="V376" s="54">
        <f t="shared" si="0"/>
        <v>4.8354651162790696E-2</v>
      </c>
      <c r="W376" s="53"/>
      <c r="X376" s="53"/>
      <c r="Y376" s="53"/>
      <c r="Z376" s="53"/>
    </row>
    <row r="377" spans="1:26" hidden="1">
      <c r="A377" s="47" t="s">
        <v>694</v>
      </c>
      <c r="B377" s="53" t="s">
        <v>2137</v>
      </c>
      <c r="C377" s="60">
        <v>261000</v>
      </c>
      <c r="D377" s="53" t="s">
        <v>3338</v>
      </c>
      <c r="E377" s="237">
        <v>44170.955694444441</v>
      </c>
      <c r="F377" s="60">
        <v>2020</v>
      </c>
      <c r="G377" s="53" t="s">
        <v>3316</v>
      </c>
      <c r="H377" s="53" t="s">
        <v>1210</v>
      </c>
      <c r="I377" s="60">
        <v>283679</v>
      </c>
      <c r="J377" s="53" t="s">
        <v>3339</v>
      </c>
      <c r="K377" s="53" t="s">
        <v>3340</v>
      </c>
      <c r="L377" s="60">
        <v>3</v>
      </c>
      <c r="M377" s="53" t="s">
        <v>1306</v>
      </c>
      <c r="N377" s="60">
        <v>1991</v>
      </c>
      <c r="O377" s="60">
        <v>17527</v>
      </c>
      <c r="P377" s="60">
        <v>538</v>
      </c>
      <c r="Q377" s="223" t="s">
        <v>3341</v>
      </c>
      <c r="R377" s="223" t="s">
        <v>3342</v>
      </c>
      <c r="S377" s="53" t="s">
        <v>314</v>
      </c>
      <c r="T377" s="60">
        <v>45</v>
      </c>
      <c r="U377" s="53" t="s">
        <v>3343</v>
      </c>
      <c r="V377" s="54">
        <f t="shared" si="0"/>
        <v>7.6842911877394643E-2</v>
      </c>
      <c r="W377" s="53"/>
      <c r="X377" s="53"/>
      <c r="Y377" s="53"/>
      <c r="Z377" s="53"/>
    </row>
    <row r="378" spans="1:26" hidden="1">
      <c r="A378" s="47" t="s">
        <v>695</v>
      </c>
      <c r="B378" s="53" t="s">
        <v>118</v>
      </c>
      <c r="C378" s="60">
        <v>783000</v>
      </c>
      <c r="D378" s="53" t="s">
        <v>3344</v>
      </c>
      <c r="E378" s="237">
        <v>44173.239699074074</v>
      </c>
      <c r="F378" s="60">
        <v>2020</v>
      </c>
      <c r="G378" s="53" t="s">
        <v>3316</v>
      </c>
      <c r="H378" s="53" t="s">
        <v>1119</v>
      </c>
      <c r="I378" s="60">
        <v>215251</v>
      </c>
      <c r="J378" s="53" t="s">
        <v>3345</v>
      </c>
      <c r="K378" s="53" t="s">
        <v>3346</v>
      </c>
      <c r="L378" s="60">
        <v>4</v>
      </c>
      <c r="M378" s="53" t="s">
        <v>1491</v>
      </c>
      <c r="N378" s="60">
        <v>1605</v>
      </c>
      <c r="O378" s="60">
        <v>18507</v>
      </c>
      <c r="P378" s="60">
        <v>238</v>
      </c>
      <c r="Q378" s="223" t="s">
        <v>3347</v>
      </c>
      <c r="R378" s="223" t="s">
        <v>3348</v>
      </c>
      <c r="S378" s="53" t="s">
        <v>118</v>
      </c>
      <c r="T378" s="60">
        <v>45</v>
      </c>
      <c r="U378" s="53" t="s">
        <v>3349</v>
      </c>
      <c r="V378" s="54">
        <f t="shared" si="0"/>
        <v>2.5989782886334609E-2</v>
      </c>
      <c r="W378" s="53"/>
      <c r="X378" s="53"/>
      <c r="Y378" s="53"/>
      <c r="Z378" s="53"/>
    </row>
    <row r="379" spans="1:26" hidden="1">
      <c r="A379" s="47" t="s">
        <v>3350</v>
      </c>
      <c r="B379" s="53" t="s">
        <v>331</v>
      </c>
      <c r="C379" s="60">
        <v>2240000</v>
      </c>
      <c r="D379" s="53" t="s">
        <v>3351</v>
      </c>
      <c r="E379" s="237">
        <v>44174.572268518517</v>
      </c>
      <c r="F379" s="60">
        <v>2020</v>
      </c>
      <c r="G379" s="53" t="s">
        <v>3316</v>
      </c>
      <c r="H379" s="53" t="s">
        <v>1109</v>
      </c>
      <c r="I379" s="60">
        <v>155978</v>
      </c>
      <c r="J379" s="53" t="s">
        <v>3352</v>
      </c>
      <c r="K379" s="53" t="s">
        <v>3353</v>
      </c>
      <c r="L379" s="60">
        <v>5</v>
      </c>
      <c r="M379" s="53" t="s">
        <v>1122</v>
      </c>
      <c r="N379" s="60">
        <v>428</v>
      </c>
      <c r="O379" s="60">
        <v>11049</v>
      </c>
      <c r="P379" s="60">
        <v>368</v>
      </c>
      <c r="Q379" s="223" t="s">
        <v>3354</v>
      </c>
      <c r="R379" s="223" t="s">
        <v>3355</v>
      </c>
      <c r="S379" s="53" t="s">
        <v>2359</v>
      </c>
      <c r="T379" s="60">
        <v>50</v>
      </c>
      <c r="U379" s="53"/>
      <c r="V379" s="54">
        <f t="shared" si="0"/>
        <v>5.2879464285714283E-3</v>
      </c>
      <c r="W379" s="53"/>
      <c r="X379" s="53"/>
      <c r="Y379" s="53"/>
      <c r="Z379" s="53"/>
    </row>
    <row r="380" spans="1:26" hidden="1">
      <c r="A380" s="47" t="s">
        <v>3356</v>
      </c>
      <c r="B380" s="53" t="s">
        <v>696</v>
      </c>
      <c r="C380" s="60">
        <v>684000</v>
      </c>
      <c r="D380" s="53" t="s">
        <v>3357</v>
      </c>
      <c r="E380" s="237">
        <v>44174.625034722223</v>
      </c>
      <c r="F380" s="60">
        <v>2020</v>
      </c>
      <c r="G380" s="53" t="s">
        <v>3316</v>
      </c>
      <c r="H380" s="53" t="s">
        <v>1109</v>
      </c>
      <c r="I380" s="60">
        <v>731457</v>
      </c>
      <c r="J380" s="53" t="s">
        <v>2834</v>
      </c>
      <c r="K380" s="53" t="s">
        <v>3358</v>
      </c>
      <c r="L380" s="60">
        <v>3</v>
      </c>
      <c r="M380" s="53" t="s">
        <v>1306</v>
      </c>
      <c r="N380" s="60">
        <v>2253</v>
      </c>
      <c r="O380" s="60">
        <v>36572</v>
      </c>
      <c r="P380" s="60">
        <v>524</v>
      </c>
      <c r="Q380" s="223" t="s">
        <v>3359</v>
      </c>
      <c r="R380" s="223" t="s">
        <v>3360</v>
      </c>
      <c r="S380" s="53" t="s">
        <v>696</v>
      </c>
      <c r="T380" s="60">
        <v>45</v>
      </c>
      <c r="U380" s="53"/>
      <c r="V380" s="54">
        <f t="shared" si="0"/>
        <v>5.7527777777777775E-2</v>
      </c>
      <c r="W380" s="53"/>
      <c r="X380" s="53"/>
      <c r="Y380" s="53"/>
      <c r="Z380" s="53"/>
    </row>
    <row r="381" spans="1:26" hidden="1">
      <c r="A381" s="243" t="s">
        <v>702</v>
      </c>
      <c r="B381" s="244" t="s">
        <v>3361</v>
      </c>
      <c r="C381" s="245">
        <v>218000</v>
      </c>
      <c r="D381" s="244" t="s">
        <v>3362</v>
      </c>
      <c r="E381" s="246">
        <v>44176.697916666664</v>
      </c>
      <c r="F381" s="245">
        <v>2020</v>
      </c>
      <c r="G381" s="244" t="s">
        <v>3316</v>
      </c>
      <c r="H381" s="244" t="s">
        <v>1157</v>
      </c>
      <c r="I381" s="245">
        <v>243585</v>
      </c>
      <c r="J381" s="244" t="s">
        <v>3114</v>
      </c>
      <c r="K381" s="244" t="s">
        <v>3363</v>
      </c>
      <c r="L381" s="245">
        <v>2</v>
      </c>
      <c r="M381" s="244" t="s">
        <v>1103</v>
      </c>
      <c r="N381" s="245">
        <v>1544</v>
      </c>
      <c r="O381" s="245">
        <v>16491</v>
      </c>
      <c r="P381" s="245">
        <v>881</v>
      </c>
      <c r="Q381" s="247" t="s">
        <v>3364</v>
      </c>
      <c r="R381" s="247" t="s">
        <v>3365</v>
      </c>
      <c r="S381" s="244" t="s">
        <v>3366</v>
      </c>
      <c r="T381" s="245">
        <v>45</v>
      </c>
      <c r="U381" s="232"/>
      <c r="V381" s="54">
        <f t="shared" si="0"/>
        <v>8.6770642201834863E-2</v>
      </c>
      <c r="W381" s="232"/>
      <c r="X381" s="232"/>
      <c r="Y381" s="232"/>
      <c r="Z381" s="232"/>
    </row>
    <row r="382" spans="1:26" hidden="1">
      <c r="A382" s="47" t="s">
        <v>703</v>
      </c>
      <c r="B382" s="53" t="s">
        <v>118</v>
      </c>
      <c r="C382" s="60">
        <v>783000</v>
      </c>
      <c r="D382" s="53" t="s">
        <v>3367</v>
      </c>
      <c r="E382" s="237">
        <v>44177.22929398148</v>
      </c>
      <c r="F382" s="60">
        <v>2020</v>
      </c>
      <c r="G382" s="53" t="s">
        <v>3316</v>
      </c>
      <c r="H382" s="53" t="s">
        <v>1210</v>
      </c>
      <c r="I382" s="60">
        <v>171915</v>
      </c>
      <c r="J382" s="53" t="s">
        <v>3368</v>
      </c>
      <c r="K382" s="53" t="s">
        <v>3369</v>
      </c>
      <c r="L382" s="60">
        <v>4</v>
      </c>
      <c r="M382" s="53" t="s">
        <v>1491</v>
      </c>
      <c r="N382" s="60">
        <v>1163</v>
      </c>
      <c r="O382" s="60">
        <v>16489</v>
      </c>
      <c r="P382" s="60">
        <v>191</v>
      </c>
      <c r="Q382" s="223" t="s">
        <v>3370</v>
      </c>
      <c r="R382" s="223" t="s">
        <v>3371</v>
      </c>
      <c r="S382" s="53" t="s">
        <v>118</v>
      </c>
      <c r="T382" s="60">
        <v>45</v>
      </c>
      <c r="U382" s="53"/>
      <c r="V382" s="54">
        <f t="shared" si="0"/>
        <v>2.2787994891443168E-2</v>
      </c>
      <c r="W382" s="53"/>
      <c r="X382" s="53"/>
      <c r="Y382" s="53"/>
      <c r="Z382" s="53"/>
    </row>
    <row r="383" spans="1:26" hidden="1">
      <c r="A383" s="47" t="s">
        <v>3372</v>
      </c>
      <c r="B383" s="53" t="s">
        <v>89</v>
      </c>
      <c r="C383" s="60">
        <v>1000000</v>
      </c>
      <c r="D383" s="53" t="s">
        <v>3373</v>
      </c>
      <c r="E383" s="237">
        <v>44178.521643518521</v>
      </c>
      <c r="F383" s="60">
        <v>2020</v>
      </c>
      <c r="G383" s="53" t="s">
        <v>3316</v>
      </c>
      <c r="H383" s="53" t="s">
        <v>1133</v>
      </c>
      <c r="I383" s="60">
        <v>164299</v>
      </c>
      <c r="J383" s="53" t="s">
        <v>1585</v>
      </c>
      <c r="K383" s="53" t="s">
        <v>1915</v>
      </c>
      <c r="L383" s="60">
        <v>2</v>
      </c>
      <c r="M383" s="53" t="s">
        <v>1122</v>
      </c>
      <c r="N383" s="60">
        <v>308</v>
      </c>
      <c r="O383" s="60">
        <v>11167</v>
      </c>
      <c r="P383" s="60">
        <v>204</v>
      </c>
      <c r="Q383" s="223" t="s">
        <v>3374</v>
      </c>
      <c r="R383" s="223" t="s">
        <v>3375</v>
      </c>
      <c r="S383" s="53" t="s">
        <v>89</v>
      </c>
      <c r="T383" s="60">
        <v>55</v>
      </c>
      <c r="U383" s="53" t="s">
        <v>3376</v>
      </c>
      <c r="V383" s="54">
        <f t="shared" si="0"/>
        <v>1.1679E-2</v>
      </c>
      <c r="W383" s="53"/>
      <c r="X383" s="53"/>
      <c r="Y383" s="53"/>
      <c r="Z383" s="53"/>
    </row>
    <row r="384" spans="1:26" hidden="1">
      <c r="A384" s="243" t="s">
        <v>3377</v>
      </c>
      <c r="B384" s="244" t="s">
        <v>486</v>
      </c>
      <c r="C384" s="245">
        <v>438000</v>
      </c>
      <c r="D384" s="244" t="s">
        <v>3378</v>
      </c>
      <c r="E384" s="246">
        <v>44179.611145833333</v>
      </c>
      <c r="F384" s="245">
        <v>2020</v>
      </c>
      <c r="G384" s="244" t="s">
        <v>3316</v>
      </c>
      <c r="H384" s="244" t="s">
        <v>1100</v>
      </c>
      <c r="I384" s="245">
        <v>418989</v>
      </c>
      <c r="J384" s="244" t="s">
        <v>3379</v>
      </c>
      <c r="K384" s="244" t="s">
        <v>1949</v>
      </c>
      <c r="L384" s="245">
        <v>3</v>
      </c>
      <c r="M384" s="244" t="s">
        <v>1503</v>
      </c>
      <c r="N384" s="245">
        <v>1260</v>
      </c>
      <c r="O384" s="245">
        <v>38116</v>
      </c>
      <c r="P384" s="245">
        <v>277</v>
      </c>
      <c r="Q384" s="247" t="s">
        <v>3380</v>
      </c>
      <c r="R384" s="247" t="s">
        <v>3381</v>
      </c>
      <c r="S384" s="244" t="s">
        <v>3382</v>
      </c>
      <c r="T384" s="245">
        <v>55</v>
      </c>
      <c r="U384" s="250">
        <v>44193</v>
      </c>
      <c r="V384" s="54">
        <f t="shared" si="0"/>
        <v>9.0531963470319637E-2</v>
      </c>
      <c r="W384" s="232"/>
      <c r="X384" s="232"/>
      <c r="Y384" s="232"/>
      <c r="Z384" s="232"/>
    </row>
    <row r="385" spans="1:26" hidden="1">
      <c r="A385" s="47" t="s">
        <v>3383</v>
      </c>
      <c r="B385" s="53" t="s">
        <v>118</v>
      </c>
      <c r="C385" s="60">
        <v>783000</v>
      </c>
      <c r="D385" s="53" t="s">
        <v>3384</v>
      </c>
      <c r="E385" s="237">
        <v>44179.644641203704</v>
      </c>
      <c r="F385" s="60">
        <v>2020</v>
      </c>
      <c r="G385" s="53" t="s">
        <v>3316</v>
      </c>
      <c r="H385" s="53" t="s">
        <v>1100</v>
      </c>
      <c r="I385" s="60">
        <v>269263</v>
      </c>
      <c r="J385" s="53" t="s">
        <v>3385</v>
      </c>
      <c r="K385" s="53" t="s">
        <v>3386</v>
      </c>
      <c r="L385" s="60">
        <v>4</v>
      </c>
      <c r="M385" s="53" t="s">
        <v>1491</v>
      </c>
      <c r="N385" s="60">
        <v>1140</v>
      </c>
      <c r="O385" s="60">
        <v>15905</v>
      </c>
      <c r="P385" s="60">
        <v>379</v>
      </c>
      <c r="Q385" s="223" t="s">
        <v>3387</v>
      </c>
      <c r="R385" s="223" t="s">
        <v>3388</v>
      </c>
      <c r="S385" s="53" t="s">
        <v>3389</v>
      </c>
      <c r="T385" s="60">
        <v>55</v>
      </c>
      <c r="U385" s="53"/>
      <c r="V385" s="54">
        <f t="shared" si="0"/>
        <v>2.2252873563218391E-2</v>
      </c>
      <c r="W385" s="53"/>
      <c r="X385" s="53"/>
      <c r="Y385" s="53"/>
      <c r="Z385" s="53"/>
    </row>
    <row r="386" spans="1:26" hidden="1">
      <c r="A386" s="47" t="s">
        <v>709</v>
      </c>
      <c r="B386" s="53" t="s">
        <v>708</v>
      </c>
      <c r="C386" s="60">
        <v>710000</v>
      </c>
      <c r="D386" s="53" t="s">
        <v>3390</v>
      </c>
      <c r="E386" s="237">
        <v>44180.650393518517</v>
      </c>
      <c r="F386" s="60">
        <v>2020</v>
      </c>
      <c r="G386" s="53" t="s">
        <v>3316</v>
      </c>
      <c r="H386" s="53" t="s">
        <v>1119</v>
      </c>
      <c r="I386" s="60">
        <v>525839</v>
      </c>
      <c r="J386" s="53" t="s">
        <v>3391</v>
      </c>
      <c r="K386" s="53" t="s">
        <v>3392</v>
      </c>
      <c r="L386" s="60">
        <v>2</v>
      </c>
      <c r="M386" s="53" t="s">
        <v>1122</v>
      </c>
      <c r="N386" s="60">
        <v>2807</v>
      </c>
      <c r="O386" s="60">
        <v>37512</v>
      </c>
      <c r="P386" s="60">
        <v>564</v>
      </c>
      <c r="Q386" s="223" t="s">
        <v>3393</v>
      </c>
      <c r="R386" s="223" t="s">
        <v>3394</v>
      </c>
      <c r="S386" s="53" t="s">
        <v>708</v>
      </c>
      <c r="T386" s="60">
        <v>50</v>
      </c>
      <c r="U386" s="53" t="s">
        <v>3349</v>
      </c>
      <c r="V386" s="54">
        <f t="shared" si="0"/>
        <v>5.758169014084507E-2</v>
      </c>
      <c r="W386" s="53"/>
      <c r="X386" s="53"/>
      <c r="Y386" s="53"/>
      <c r="Z386" s="53"/>
    </row>
    <row r="387" spans="1:26" hidden="1">
      <c r="A387" s="47" t="s">
        <v>711</v>
      </c>
      <c r="B387" s="53" t="s">
        <v>520</v>
      </c>
      <c r="C387" s="60">
        <v>239000</v>
      </c>
      <c r="D387" s="53" t="s">
        <v>3395</v>
      </c>
      <c r="E387" s="237">
        <v>44180.70579861111</v>
      </c>
      <c r="F387" s="60">
        <v>2020</v>
      </c>
      <c r="G387" s="53" t="s">
        <v>3316</v>
      </c>
      <c r="H387" s="53" t="s">
        <v>1119</v>
      </c>
      <c r="I387" s="60">
        <v>627042</v>
      </c>
      <c r="J387" s="53" t="s">
        <v>3396</v>
      </c>
      <c r="K387" s="53" t="s">
        <v>3397</v>
      </c>
      <c r="L387" s="60">
        <v>8</v>
      </c>
      <c r="M387" s="53" t="s">
        <v>1306</v>
      </c>
      <c r="N387" s="60">
        <v>827</v>
      </c>
      <c r="O387" s="60">
        <v>9782</v>
      </c>
      <c r="P387" s="60">
        <v>512</v>
      </c>
      <c r="Q387" s="223" t="s">
        <v>3398</v>
      </c>
      <c r="R387" s="223" t="s">
        <v>3399</v>
      </c>
      <c r="S387" s="53" t="s">
        <v>260</v>
      </c>
      <c r="T387" s="60">
        <v>45</v>
      </c>
      <c r="U387" s="53" t="s">
        <v>3400</v>
      </c>
      <c r="V387" s="54">
        <f t="shared" si="0"/>
        <v>4.6531380753138077E-2</v>
      </c>
      <c r="W387" s="53"/>
      <c r="X387" s="53"/>
      <c r="Y387" s="53"/>
      <c r="Z387" s="53"/>
    </row>
    <row r="388" spans="1:26" hidden="1">
      <c r="A388" s="47" t="s">
        <v>710</v>
      </c>
      <c r="B388" s="53" t="s">
        <v>334</v>
      </c>
      <c r="C388" s="60">
        <v>529000</v>
      </c>
      <c r="D388" s="53" t="s">
        <v>3401</v>
      </c>
      <c r="E388" s="237">
        <v>44181.724675925929</v>
      </c>
      <c r="F388" s="60">
        <v>2020</v>
      </c>
      <c r="G388" s="53" t="s">
        <v>3316</v>
      </c>
      <c r="H388" s="53" t="s">
        <v>1109</v>
      </c>
      <c r="I388" s="60">
        <v>277320</v>
      </c>
      <c r="J388" s="53" t="s">
        <v>3402</v>
      </c>
      <c r="K388" s="53" t="s">
        <v>1846</v>
      </c>
      <c r="L388" s="60">
        <v>3</v>
      </c>
      <c r="M388" s="53" t="s">
        <v>1112</v>
      </c>
      <c r="N388" s="60">
        <v>2385</v>
      </c>
      <c r="O388" s="60">
        <v>20549</v>
      </c>
      <c r="P388" s="60">
        <v>821</v>
      </c>
      <c r="Q388" s="223" t="s">
        <v>3403</v>
      </c>
      <c r="R388" s="223" t="s">
        <v>3404</v>
      </c>
      <c r="S388" s="53" t="s">
        <v>334</v>
      </c>
      <c r="T388" s="60">
        <v>55</v>
      </c>
      <c r="U388" s="53" t="s">
        <v>3376</v>
      </c>
      <c r="V388" s="54">
        <f t="shared" si="0"/>
        <v>4.4905482041587903E-2</v>
      </c>
      <c r="W388" s="53"/>
      <c r="X388" s="53"/>
      <c r="Y388" s="53"/>
      <c r="Z388" s="53"/>
    </row>
    <row r="389" spans="1:26" hidden="1">
      <c r="A389" s="47" t="s">
        <v>3405</v>
      </c>
      <c r="B389" s="53" t="s">
        <v>147</v>
      </c>
      <c r="C389" s="60">
        <v>521000</v>
      </c>
      <c r="D389" s="53" t="s">
        <v>3406</v>
      </c>
      <c r="E389" s="237">
        <v>44182.333379629628</v>
      </c>
      <c r="F389" s="60">
        <v>2020</v>
      </c>
      <c r="G389" s="53" t="s">
        <v>3316</v>
      </c>
      <c r="H389" s="53" t="s">
        <v>1170</v>
      </c>
      <c r="I389" s="60">
        <v>227045</v>
      </c>
      <c r="J389" s="53" t="s">
        <v>3407</v>
      </c>
      <c r="K389" s="53" t="s">
        <v>1102</v>
      </c>
      <c r="L389" s="60">
        <v>1</v>
      </c>
      <c r="M389" s="53" t="s">
        <v>1122</v>
      </c>
      <c r="N389" s="60">
        <v>1758</v>
      </c>
      <c r="O389" s="60">
        <v>20869</v>
      </c>
      <c r="P389" s="60">
        <v>375</v>
      </c>
      <c r="Q389" s="223" t="s">
        <v>3408</v>
      </c>
      <c r="R389" s="223" t="s">
        <v>3409</v>
      </c>
      <c r="S389" s="53" t="s">
        <v>147</v>
      </c>
      <c r="T389" s="60">
        <v>55</v>
      </c>
      <c r="U389" s="53"/>
      <c r="V389" s="54">
        <f t="shared" si="0"/>
        <v>4.4149712092130519E-2</v>
      </c>
      <c r="W389" s="53"/>
      <c r="X389" s="53"/>
      <c r="Y389" s="53"/>
      <c r="Z389" s="53"/>
    </row>
    <row r="390" spans="1:26" hidden="1">
      <c r="A390" s="47" t="s">
        <v>712</v>
      </c>
      <c r="B390" s="53" t="s">
        <v>549</v>
      </c>
      <c r="C390" s="60">
        <v>653000</v>
      </c>
      <c r="D390" s="53" t="s">
        <v>3410</v>
      </c>
      <c r="E390" s="237">
        <v>44182.450208333335</v>
      </c>
      <c r="F390" s="60">
        <v>2020</v>
      </c>
      <c r="G390" s="53" t="s">
        <v>3316</v>
      </c>
      <c r="H390" s="53" t="s">
        <v>1170</v>
      </c>
      <c r="I390" s="60">
        <v>320885</v>
      </c>
      <c r="J390" s="53" t="s">
        <v>1596</v>
      </c>
      <c r="K390" s="53" t="s">
        <v>1264</v>
      </c>
      <c r="L390" s="60">
        <v>1</v>
      </c>
      <c r="M390" s="53" t="s">
        <v>1608</v>
      </c>
      <c r="N390" s="60">
        <v>1264</v>
      </c>
      <c r="O390" s="60">
        <v>19556</v>
      </c>
      <c r="P390" s="60">
        <v>401</v>
      </c>
      <c r="Q390" s="223" t="s">
        <v>3411</v>
      </c>
      <c r="R390" s="223" t="s">
        <v>3412</v>
      </c>
      <c r="S390" s="53" t="s">
        <v>549</v>
      </c>
      <c r="T390" s="60">
        <v>55</v>
      </c>
      <c r="U390" s="53" t="s">
        <v>3376</v>
      </c>
      <c r="V390" s="54">
        <f t="shared" si="0"/>
        <v>3.2497702909647777E-2</v>
      </c>
      <c r="W390" s="53"/>
      <c r="X390" s="53"/>
      <c r="Y390" s="53"/>
      <c r="Z390" s="53"/>
    </row>
    <row r="391" spans="1:26" hidden="1">
      <c r="A391" s="47" t="s">
        <v>715</v>
      </c>
      <c r="B391" s="53" t="s">
        <v>807</v>
      </c>
      <c r="C391" s="60">
        <v>1110000</v>
      </c>
      <c r="D391" s="53" t="s">
        <v>3413</v>
      </c>
      <c r="E391" s="237">
        <v>44182.557141203702</v>
      </c>
      <c r="F391" s="60">
        <v>2020</v>
      </c>
      <c r="G391" s="53" t="s">
        <v>3316</v>
      </c>
      <c r="H391" s="53" t="s">
        <v>1170</v>
      </c>
      <c r="I391" s="60">
        <v>1796274</v>
      </c>
      <c r="J391" s="53" t="s">
        <v>3414</v>
      </c>
      <c r="K391" s="53" t="s">
        <v>1415</v>
      </c>
      <c r="L391" s="60">
        <v>1</v>
      </c>
      <c r="M391" s="53" t="s">
        <v>1936</v>
      </c>
      <c r="N391" s="60">
        <v>14598</v>
      </c>
      <c r="O391" s="60">
        <v>126808</v>
      </c>
      <c r="P391" s="60">
        <v>1755</v>
      </c>
      <c r="Q391" s="223" t="s">
        <v>3415</v>
      </c>
      <c r="R391" s="223" t="s">
        <v>3416</v>
      </c>
      <c r="S391" s="53" t="s">
        <v>314</v>
      </c>
      <c r="T391" s="60">
        <v>55</v>
      </c>
      <c r="U391" s="53" t="s">
        <v>3349</v>
      </c>
      <c r="V391" s="54">
        <f t="shared" si="0"/>
        <v>0.12897387387387388</v>
      </c>
      <c r="W391" s="53"/>
      <c r="X391" s="53"/>
      <c r="Y391" s="53"/>
      <c r="Z391" s="53"/>
    </row>
    <row r="392" spans="1:26" hidden="1">
      <c r="A392" s="47" t="s">
        <v>721</v>
      </c>
      <c r="B392" s="53" t="s">
        <v>3417</v>
      </c>
      <c r="C392" s="60">
        <v>101000</v>
      </c>
      <c r="D392" s="53" t="s">
        <v>3418</v>
      </c>
      <c r="E392" s="237">
        <v>44182.781828703701</v>
      </c>
      <c r="F392" s="60">
        <v>2020</v>
      </c>
      <c r="G392" s="53" t="s">
        <v>3316</v>
      </c>
      <c r="H392" s="53" t="s">
        <v>1170</v>
      </c>
      <c r="I392" s="60">
        <v>171613</v>
      </c>
      <c r="J392" s="53" t="s">
        <v>3419</v>
      </c>
      <c r="K392" s="53" t="s">
        <v>3420</v>
      </c>
      <c r="L392" s="60">
        <v>2</v>
      </c>
      <c r="M392" s="53" t="s">
        <v>1773</v>
      </c>
      <c r="N392" s="60">
        <v>1379</v>
      </c>
      <c r="O392" s="60">
        <v>6700</v>
      </c>
      <c r="P392" s="60">
        <v>234</v>
      </c>
      <c r="Q392" s="223" t="s">
        <v>3421</v>
      </c>
      <c r="R392" s="223" t="s">
        <v>3422</v>
      </c>
      <c r="S392" s="53" t="s">
        <v>720</v>
      </c>
      <c r="T392" s="60">
        <v>55</v>
      </c>
      <c r="U392" s="53" t="s">
        <v>3349</v>
      </c>
      <c r="V392" s="54">
        <f t="shared" si="0"/>
        <v>8.2306930693069311E-2</v>
      </c>
      <c r="W392" s="53"/>
      <c r="X392" s="53"/>
      <c r="Y392" s="53"/>
      <c r="Z392" s="53"/>
    </row>
    <row r="393" spans="1:26" hidden="1">
      <c r="A393" s="47" t="s">
        <v>3423</v>
      </c>
      <c r="B393" s="53" t="s">
        <v>3424</v>
      </c>
      <c r="C393" s="60">
        <v>233000</v>
      </c>
      <c r="D393" s="53" t="s">
        <v>3425</v>
      </c>
      <c r="E393" s="237">
        <v>44183.515972222223</v>
      </c>
      <c r="F393" s="60">
        <v>2020</v>
      </c>
      <c r="G393" s="53" t="s">
        <v>3316</v>
      </c>
      <c r="H393" s="53" t="s">
        <v>1157</v>
      </c>
      <c r="I393" s="60">
        <v>42062</v>
      </c>
      <c r="J393" s="53" t="s">
        <v>3426</v>
      </c>
      <c r="K393" s="53" t="s">
        <v>3427</v>
      </c>
      <c r="L393" s="60">
        <v>1</v>
      </c>
      <c r="M393" s="53" t="s">
        <v>1103</v>
      </c>
      <c r="N393" s="60">
        <v>757</v>
      </c>
      <c r="O393" s="60">
        <v>3420</v>
      </c>
      <c r="P393" s="60">
        <v>492</v>
      </c>
      <c r="Q393" s="223" t="s">
        <v>3428</v>
      </c>
      <c r="R393" s="223" t="s">
        <v>3429</v>
      </c>
      <c r="S393" s="53" t="s">
        <v>3430</v>
      </c>
      <c r="T393" s="60">
        <v>55</v>
      </c>
      <c r="U393" s="53"/>
      <c r="V393" s="54">
        <f t="shared" si="0"/>
        <v>2.003862660944206E-2</v>
      </c>
      <c r="W393" s="53"/>
      <c r="X393" s="53"/>
      <c r="Y393" s="53"/>
      <c r="Z393" s="53"/>
    </row>
    <row r="394" spans="1:26" hidden="1">
      <c r="A394" s="47" t="s">
        <v>719</v>
      </c>
      <c r="B394" s="53" t="s">
        <v>2686</v>
      </c>
      <c r="C394" s="60">
        <v>570000</v>
      </c>
      <c r="D394" s="53" t="s">
        <v>3431</v>
      </c>
      <c r="E394" s="237">
        <v>44183.583506944444</v>
      </c>
      <c r="F394" s="60">
        <v>2020</v>
      </c>
      <c r="G394" s="53" t="s">
        <v>3316</v>
      </c>
      <c r="H394" s="53" t="s">
        <v>1157</v>
      </c>
      <c r="I394" s="60">
        <v>431269</v>
      </c>
      <c r="J394" s="53" t="s">
        <v>3432</v>
      </c>
      <c r="K394" s="53" t="s">
        <v>3433</v>
      </c>
      <c r="L394" s="60">
        <v>2</v>
      </c>
      <c r="M394" s="53" t="s">
        <v>2127</v>
      </c>
      <c r="N394" s="60">
        <v>2059</v>
      </c>
      <c r="O394" s="60">
        <v>43959</v>
      </c>
      <c r="P394" s="60">
        <v>852</v>
      </c>
      <c r="Q394" s="223" t="s">
        <v>3434</v>
      </c>
      <c r="R394" s="223" t="s">
        <v>3435</v>
      </c>
      <c r="S394" s="53" t="s">
        <v>511</v>
      </c>
      <c r="T394" s="60">
        <v>55</v>
      </c>
      <c r="U394" s="53" t="s">
        <v>3349</v>
      </c>
      <c r="V394" s="54">
        <f t="shared" si="0"/>
        <v>8.2228070175438595E-2</v>
      </c>
      <c r="W394" s="53"/>
      <c r="X394" s="53"/>
      <c r="Y394" s="53"/>
      <c r="Z394" s="53"/>
    </row>
    <row r="395" spans="1:26" hidden="1">
      <c r="A395" s="47" t="s">
        <v>718</v>
      </c>
      <c r="B395" s="53" t="s">
        <v>118</v>
      </c>
      <c r="C395" s="60">
        <v>783000</v>
      </c>
      <c r="D395" s="53" t="s">
        <v>3436</v>
      </c>
      <c r="E395" s="237">
        <v>44183.585370370369</v>
      </c>
      <c r="F395" s="60">
        <v>2020</v>
      </c>
      <c r="G395" s="53" t="s">
        <v>3316</v>
      </c>
      <c r="H395" s="53" t="s">
        <v>1157</v>
      </c>
      <c r="I395" s="60">
        <v>144619</v>
      </c>
      <c r="J395" s="53" t="s">
        <v>3437</v>
      </c>
      <c r="K395" s="53" t="s">
        <v>1404</v>
      </c>
      <c r="L395" s="60">
        <v>3</v>
      </c>
      <c r="M395" s="53" t="s">
        <v>1491</v>
      </c>
      <c r="N395" s="60">
        <v>1063</v>
      </c>
      <c r="O395" s="60">
        <v>11386</v>
      </c>
      <c r="P395" s="60">
        <v>242</v>
      </c>
      <c r="Q395" s="223" t="s">
        <v>3438</v>
      </c>
      <c r="R395" s="223" t="s">
        <v>3439</v>
      </c>
      <c r="S395" s="53" t="s">
        <v>118</v>
      </c>
      <c r="T395" s="60">
        <v>55</v>
      </c>
      <c r="U395" s="53" t="s">
        <v>3337</v>
      </c>
      <c r="V395" s="54">
        <f t="shared" si="0"/>
        <v>1.6208173690932311E-2</v>
      </c>
      <c r="W395" s="53"/>
      <c r="X395" s="53"/>
      <c r="Y395" s="53"/>
      <c r="Z395" s="53"/>
    </row>
    <row r="396" spans="1:26" hidden="1">
      <c r="A396" s="47" t="s">
        <v>729</v>
      </c>
      <c r="B396" s="53" t="s">
        <v>1761</v>
      </c>
      <c r="C396" s="60">
        <v>938000</v>
      </c>
      <c r="D396" s="53" t="s">
        <v>3440</v>
      </c>
      <c r="E396" s="237">
        <v>44184.291712962964</v>
      </c>
      <c r="F396" s="60">
        <v>2020</v>
      </c>
      <c r="G396" s="53" t="s">
        <v>3316</v>
      </c>
      <c r="H396" s="53" t="s">
        <v>1210</v>
      </c>
      <c r="I396" s="60">
        <v>300545</v>
      </c>
      <c r="J396" s="53" t="s">
        <v>3441</v>
      </c>
      <c r="K396" s="53" t="s">
        <v>3442</v>
      </c>
      <c r="L396" s="60">
        <v>3</v>
      </c>
      <c r="M396" s="53" t="s">
        <v>1471</v>
      </c>
      <c r="N396" s="60">
        <v>2097</v>
      </c>
      <c r="O396" s="60">
        <v>14314</v>
      </c>
      <c r="P396" s="60">
        <v>2167</v>
      </c>
      <c r="Q396" s="223" t="s">
        <v>3443</v>
      </c>
      <c r="R396" s="223" t="s">
        <v>3444</v>
      </c>
      <c r="S396" s="53" t="s">
        <v>321</v>
      </c>
      <c r="T396" s="60">
        <v>55</v>
      </c>
      <c r="U396" s="53" t="s">
        <v>3376</v>
      </c>
      <c r="V396" s="54">
        <f t="shared" si="0"/>
        <v>1.980597014925373E-2</v>
      </c>
      <c r="W396" s="53"/>
      <c r="X396" s="53"/>
      <c r="Y396" s="53"/>
      <c r="Z396" s="53"/>
    </row>
    <row r="397" spans="1:26" hidden="1">
      <c r="A397" s="47" t="s">
        <v>726</v>
      </c>
      <c r="B397" s="53" t="s">
        <v>2859</v>
      </c>
      <c r="C397" s="60">
        <v>474000</v>
      </c>
      <c r="D397" s="53" t="s">
        <v>3445</v>
      </c>
      <c r="E397" s="237">
        <v>44184.401817129627</v>
      </c>
      <c r="F397" s="60">
        <v>2020</v>
      </c>
      <c r="G397" s="53" t="s">
        <v>3316</v>
      </c>
      <c r="H397" s="53" t="s">
        <v>1210</v>
      </c>
      <c r="I397" s="60">
        <v>177122</v>
      </c>
      <c r="J397" s="53" t="s">
        <v>3446</v>
      </c>
      <c r="K397" s="53" t="s">
        <v>1193</v>
      </c>
      <c r="L397" s="60">
        <v>1</v>
      </c>
      <c r="M397" s="53" t="s">
        <v>1122</v>
      </c>
      <c r="N397" s="60">
        <v>679</v>
      </c>
      <c r="O397" s="60">
        <v>6847</v>
      </c>
      <c r="P397" s="60">
        <v>338</v>
      </c>
      <c r="Q397" s="223" t="s">
        <v>3447</v>
      </c>
      <c r="R397" s="223" t="s">
        <v>3448</v>
      </c>
      <c r="S397" s="53" t="s">
        <v>2859</v>
      </c>
      <c r="T397" s="60">
        <v>55</v>
      </c>
      <c r="U397" s="53" t="s">
        <v>3349</v>
      </c>
      <c r="V397" s="54">
        <f t="shared" si="0"/>
        <v>1.6590717299578058E-2</v>
      </c>
      <c r="W397" s="53"/>
      <c r="X397" s="53"/>
      <c r="Y397" s="53"/>
      <c r="Z397" s="53"/>
    </row>
    <row r="398" spans="1:26" hidden="1">
      <c r="A398" s="47" t="s">
        <v>731</v>
      </c>
      <c r="B398" s="53" t="s">
        <v>730</v>
      </c>
      <c r="C398" s="60">
        <v>309000</v>
      </c>
      <c r="D398" s="53" t="s">
        <v>3449</v>
      </c>
      <c r="E398" s="237">
        <v>44184.458356481482</v>
      </c>
      <c r="F398" s="60">
        <v>2020</v>
      </c>
      <c r="G398" s="53" t="s">
        <v>3316</v>
      </c>
      <c r="H398" s="53" t="s">
        <v>1210</v>
      </c>
      <c r="I398" s="60">
        <v>117521</v>
      </c>
      <c r="J398" s="53" t="s">
        <v>3450</v>
      </c>
      <c r="K398" s="53" t="s">
        <v>3451</v>
      </c>
      <c r="L398" s="60">
        <v>1</v>
      </c>
      <c r="M398" s="53" t="s">
        <v>1112</v>
      </c>
      <c r="N398" s="60">
        <v>617</v>
      </c>
      <c r="O398" s="60">
        <v>7497</v>
      </c>
      <c r="P398" s="60">
        <v>116</v>
      </c>
      <c r="Q398" s="223" t="s">
        <v>1466</v>
      </c>
      <c r="R398" s="223" t="s">
        <v>3452</v>
      </c>
      <c r="S398" s="53" t="s">
        <v>3453</v>
      </c>
      <c r="T398" s="60">
        <v>55</v>
      </c>
      <c r="U398" s="53" t="s">
        <v>3349</v>
      </c>
      <c r="V398" s="54">
        <f t="shared" si="0"/>
        <v>2.6634304207119743E-2</v>
      </c>
      <c r="W398" s="53"/>
      <c r="X398" s="53"/>
      <c r="Y398" s="53"/>
      <c r="Z398" s="53"/>
    </row>
    <row r="399" spans="1:26" hidden="1">
      <c r="A399" s="47" t="s">
        <v>728</v>
      </c>
      <c r="B399" s="53" t="s">
        <v>3454</v>
      </c>
      <c r="C399" s="60">
        <v>416000</v>
      </c>
      <c r="D399" s="53" t="s">
        <v>3455</v>
      </c>
      <c r="E399" s="237">
        <v>44184.583437499998</v>
      </c>
      <c r="F399" s="60">
        <v>2020</v>
      </c>
      <c r="G399" s="53" t="s">
        <v>3316</v>
      </c>
      <c r="H399" s="53" t="s">
        <v>1210</v>
      </c>
      <c r="I399" s="60">
        <v>74710</v>
      </c>
      <c r="J399" s="53" t="s">
        <v>3456</v>
      </c>
      <c r="K399" s="53" t="s">
        <v>1900</v>
      </c>
      <c r="L399" s="60">
        <v>2</v>
      </c>
      <c r="M399" s="53" t="s">
        <v>1503</v>
      </c>
      <c r="N399" s="60">
        <v>818</v>
      </c>
      <c r="O399" s="60">
        <v>6479</v>
      </c>
      <c r="P399" s="60">
        <v>113</v>
      </c>
      <c r="Q399" s="223" t="s">
        <v>3457</v>
      </c>
      <c r="R399" s="223" t="s">
        <v>3458</v>
      </c>
      <c r="S399" s="53" t="s">
        <v>3459</v>
      </c>
      <c r="T399" s="60">
        <v>55</v>
      </c>
      <c r="U399" s="53" t="s">
        <v>3376</v>
      </c>
      <c r="V399" s="54">
        <f t="shared" si="0"/>
        <v>1.7812499999999998E-2</v>
      </c>
      <c r="W399" s="53"/>
      <c r="X399" s="53"/>
      <c r="Y399" s="53"/>
      <c r="Z399" s="53"/>
    </row>
    <row r="400" spans="1:26" hidden="1">
      <c r="A400" s="47" t="s">
        <v>724</v>
      </c>
      <c r="B400" s="53" t="s">
        <v>722</v>
      </c>
      <c r="C400" s="60">
        <v>632000</v>
      </c>
      <c r="D400" s="53" t="s">
        <v>3460</v>
      </c>
      <c r="E400" s="237">
        <v>44184.5859375</v>
      </c>
      <c r="F400" s="60">
        <v>2020</v>
      </c>
      <c r="G400" s="53" t="s">
        <v>3316</v>
      </c>
      <c r="H400" s="53" t="s">
        <v>1210</v>
      </c>
      <c r="I400" s="60">
        <v>109925</v>
      </c>
      <c r="J400" s="53" t="s">
        <v>3461</v>
      </c>
      <c r="K400" s="53" t="s">
        <v>1382</v>
      </c>
      <c r="L400" s="60">
        <v>1</v>
      </c>
      <c r="M400" s="53" t="s">
        <v>1112</v>
      </c>
      <c r="N400" s="60">
        <v>1050</v>
      </c>
      <c r="O400" s="60">
        <v>7446</v>
      </c>
      <c r="P400" s="60">
        <v>178</v>
      </c>
      <c r="Q400" s="223" t="s">
        <v>3462</v>
      </c>
      <c r="R400" s="223" t="s">
        <v>3463</v>
      </c>
      <c r="S400" s="53"/>
      <c r="T400" s="53"/>
      <c r="U400" s="53"/>
      <c r="V400" s="54">
        <f t="shared" si="0"/>
        <v>1.3724683544303798E-2</v>
      </c>
      <c r="W400" s="53"/>
      <c r="X400" s="53"/>
      <c r="Y400" s="53"/>
      <c r="Z400" s="53"/>
    </row>
    <row r="401" spans="1:26" hidden="1">
      <c r="A401" s="47" t="s">
        <v>733</v>
      </c>
      <c r="B401" s="53" t="s">
        <v>3464</v>
      </c>
      <c r="C401" s="60">
        <v>722000</v>
      </c>
      <c r="D401" s="53" t="s">
        <v>3465</v>
      </c>
      <c r="E401" s="237">
        <v>44185.291666666664</v>
      </c>
      <c r="F401" s="60">
        <v>2020</v>
      </c>
      <c r="G401" s="53" t="s">
        <v>3316</v>
      </c>
      <c r="H401" s="53" t="s">
        <v>1133</v>
      </c>
      <c r="I401" s="60">
        <v>666106</v>
      </c>
      <c r="J401" s="53" t="s">
        <v>3466</v>
      </c>
      <c r="K401" s="53" t="s">
        <v>3467</v>
      </c>
      <c r="L401" s="60">
        <v>2</v>
      </c>
      <c r="M401" s="53" t="s">
        <v>1306</v>
      </c>
      <c r="N401" s="60">
        <v>1233</v>
      </c>
      <c r="O401" s="60">
        <v>27918</v>
      </c>
      <c r="P401" s="60">
        <v>696</v>
      </c>
      <c r="Q401" s="223" t="s">
        <v>3468</v>
      </c>
      <c r="R401" s="223" t="s">
        <v>3469</v>
      </c>
      <c r="S401" s="53" t="s">
        <v>732</v>
      </c>
      <c r="T401" s="60">
        <v>55</v>
      </c>
      <c r="U401" s="53" t="s">
        <v>3349</v>
      </c>
      <c r="V401" s="54">
        <f t="shared" si="0"/>
        <v>4.1339335180055399E-2</v>
      </c>
      <c r="W401" s="53"/>
      <c r="X401" s="53"/>
      <c r="Y401" s="53"/>
      <c r="Z401" s="53"/>
    </row>
    <row r="402" spans="1:26" hidden="1">
      <c r="A402" s="47" t="s">
        <v>735</v>
      </c>
      <c r="B402" s="53" t="s">
        <v>2401</v>
      </c>
      <c r="C402" s="60">
        <v>714000</v>
      </c>
      <c r="D402" s="53" t="s">
        <v>3470</v>
      </c>
      <c r="E402" s="237">
        <v>44186.530555555553</v>
      </c>
      <c r="F402" s="60">
        <v>2020</v>
      </c>
      <c r="G402" s="53" t="s">
        <v>3316</v>
      </c>
      <c r="H402" s="53" t="s">
        <v>1100</v>
      </c>
      <c r="I402" s="60">
        <v>250630</v>
      </c>
      <c r="J402" s="53" t="s">
        <v>3471</v>
      </c>
      <c r="K402" s="53" t="s">
        <v>2909</v>
      </c>
      <c r="L402" s="60">
        <v>2</v>
      </c>
      <c r="M402" s="53" t="s">
        <v>1306</v>
      </c>
      <c r="N402" s="60">
        <v>1183</v>
      </c>
      <c r="O402" s="60">
        <v>15350</v>
      </c>
      <c r="P402" s="60">
        <v>329</v>
      </c>
      <c r="Q402" s="223" t="s">
        <v>3472</v>
      </c>
      <c r="R402" s="223" t="s">
        <v>3473</v>
      </c>
      <c r="S402" s="53" t="s">
        <v>3474</v>
      </c>
      <c r="T402" s="60">
        <v>55</v>
      </c>
      <c r="U402" s="53" t="s">
        <v>3349</v>
      </c>
      <c r="V402" s="54">
        <f t="shared" si="0"/>
        <v>2.361624649859944E-2</v>
      </c>
      <c r="W402" s="53"/>
      <c r="X402" s="53"/>
      <c r="Y402" s="53"/>
      <c r="Z402" s="53"/>
    </row>
    <row r="403" spans="1:26" hidden="1">
      <c r="A403" s="47" t="s">
        <v>737</v>
      </c>
      <c r="B403" s="53" t="s">
        <v>3475</v>
      </c>
      <c r="C403" s="60">
        <v>172000</v>
      </c>
      <c r="D403" s="53" t="s">
        <v>3476</v>
      </c>
      <c r="E403" s="237">
        <v>44186.643993055557</v>
      </c>
      <c r="F403" s="60">
        <v>2020</v>
      </c>
      <c r="G403" s="53" t="s">
        <v>3316</v>
      </c>
      <c r="H403" s="53" t="s">
        <v>1100</v>
      </c>
      <c r="I403" s="60">
        <v>136058</v>
      </c>
      <c r="J403" s="53" t="s">
        <v>3477</v>
      </c>
      <c r="K403" s="53" t="s">
        <v>3478</v>
      </c>
      <c r="L403" s="60">
        <v>2</v>
      </c>
      <c r="M403" s="53" t="s">
        <v>1112</v>
      </c>
      <c r="N403" s="60">
        <v>869</v>
      </c>
      <c r="O403" s="60">
        <v>12944</v>
      </c>
      <c r="P403" s="60">
        <v>184</v>
      </c>
      <c r="Q403" s="223" t="s">
        <v>3479</v>
      </c>
      <c r="R403" s="223" t="s">
        <v>3480</v>
      </c>
      <c r="S403" s="53" t="s">
        <v>736</v>
      </c>
      <c r="T403" s="60">
        <v>55</v>
      </c>
      <c r="U403" s="53" t="s">
        <v>3349</v>
      </c>
      <c r="V403" s="54">
        <f t="shared" si="0"/>
        <v>8.1377906976744185E-2</v>
      </c>
      <c r="W403" s="53"/>
      <c r="X403" s="53"/>
      <c r="Y403" s="53"/>
      <c r="Z403" s="53"/>
    </row>
    <row r="404" spans="1:26" hidden="1">
      <c r="A404" s="47" t="s">
        <v>743</v>
      </c>
      <c r="B404" s="53" t="s">
        <v>3481</v>
      </c>
      <c r="C404" s="60">
        <v>617000</v>
      </c>
      <c r="D404" s="53" t="s">
        <v>3482</v>
      </c>
      <c r="E404" s="237">
        <v>44187.318877314814</v>
      </c>
      <c r="F404" s="60">
        <v>2020</v>
      </c>
      <c r="G404" s="53" t="s">
        <v>3316</v>
      </c>
      <c r="H404" s="53" t="s">
        <v>1119</v>
      </c>
      <c r="I404" s="60">
        <v>325348</v>
      </c>
      <c r="J404" s="53" t="s">
        <v>3483</v>
      </c>
      <c r="K404" s="53" t="s">
        <v>3484</v>
      </c>
      <c r="L404" s="60">
        <v>4</v>
      </c>
      <c r="M404" s="53" t="s">
        <v>1471</v>
      </c>
      <c r="N404" s="60">
        <v>1571</v>
      </c>
      <c r="O404" s="60">
        <v>18166</v>
      </c>
      <c r="P404" s="60">
        <v>1089</v>
      </c>
      <c r="Q404" s="223" t="s">
        <v>3485</v>
      </c>
      <c r="R404" s="223" t="s">
        <v>3486</v>
      </c>
      <c r="S404" s="53" t="s">
        <v>3481</v>
      </c>
      <c r="T404" s="60">
        <v>55</v>
      </c>
      <c r="U404" s="53" t="s">
        <v>3349</v>
      </c>
      <c r="V404" s="54">
        <f t="shared" si="0"/>
        <v>3.375364667747164E-2</v>
      </c>
      <c r="W404" s="53"/>
      <c r="X404" s="53"/>
      <c r="Y404" s="53"/>
      <c r="Z404" s="53"/>
    </row>
    <row r="405" spans="1:26" hidden="1">
      <c r="A405" s="47" t="s">
        <v>3487</v>
      </c>
      <c r="B405" s="53" t="s">
        <v>3488</v>
      </c>
      <c r="C405" s="60">
        <v>159000</v>
      </c>
      <c r="D405" s="53" t="s">
        <v>3489</v>
      </c>
      <c r="E405" s="237">
        <v>44187.446851851855</v>
      </c>
      <c r="F405" s="60">
        <v>2020</v>
      </c>
      <c r="G405" s="53" t="s">
        <v>3316</v>
      </c>
      <c r="H405" s="53" t="s">
        <v>1119</v>
      </c>
      <c r="I405" s="60">
        <v>62264</v>
      </c>
      <c r="J405" s="53" t="s">
        <v>3490</v>
      </c>
      <c r="K405" s="53" t="s">
        <v>3491</v>
      </c>
      <c r="L405" s="60">
        <v>4</v>
      </c>
      <c r="M405" s="53" t="s">
        <v>1112</v>
      </c>
      <c r="N405" s="60">
        <v>559</v>
      </c>
      <c r="O405" s="60">
        <v>5300</v>
      </c>
      <c r="P405" s="60">
        <v>131</v>
      </c>
      <c r="Q405" s="223" t="s">
        <v>3492</v>
      </c>
      <c r="R405" s="223" t="s">
        <v>3493</v>
      </c>
      <c r="S405" s="53" t="s">
        <v>3494</v>
      </c>
      <c r="T405" s="60">
        <v>60</v>
      </c>
      <c r="U405" s="53"/>
      <c r="V405" s="54">
        <f t="shared" si="0"/>
        <v>3.767295597484277E-2</v>
      </c>
      <c r="W405" s="53"/>
      <c r="X405" s="53"/>
      <c r="Y405" s="53"/>
      <c r="Z405" s="53"/>
    </row>
    <row r="406" spans="1:26" hidden="1">
      <c r="A406" s="47" t="s">
        <v>739</v>
      </c>
      <c r="B406" s="53" t="s">
        <v>3495</v>
      </c>
      <c r="C406" s="60">
        <v>229000</v>
      </c>
      <c r="D406" s="53" t="s">
        <v>3496</v>
      </c>
      <c r="E406" s="237">
        <v>44187.597361111111</v>
      </c>
      <c r="F406" s="60">
        <v>2020</v>
      </c>
      <c r="G406" s="53" t="s">
        <v>3316</v>
      </c>
      <c r="H406" s="53" t="s">
        <v>1119</v>
      </c>
      <c r="I406" s="60">
        <v>209111</v>
      </c>
      <c r="J406" s="53" t="s">
        <v>3497</v>
      </c>
      <c r="K406" s="53" t="s">
        <v>3498</v>
      </c>
      <c r="L406" s="60">
        <v>4</v>
      </c>
      <c r="M406" s="53" t="s">
        <v>1608</v>
      </c>
      <c r="N406" s="60">
        <v>4877</v>
      </c>
      <c r="O406" s="60">
        <v>22291</v>
      </c>
      <c r="P406" s="60">
        <v>1547</v>
      </c>
      <c r="Q406" s="223" t="s">
        <v>3499</v>
      </c>
      <c r="R406" s="223" t="s">
        <v>3500</v>
      </c>
      <c r="S406" s="53" t="s">
        <v>3501</v>
      </c>
      <c r="T406" s="60">
        <v>45</v>
      </c>
      <c r="U406" s="53" t="s">
        <v>3502</v>
      </c>
      <c r="V406" s="54">
        <f t="shared" si="0"/>
        <v>0.12539301310043668</v>
      </c>
      <c r="W406" s="53"/>
      <c r="X406" s="53"/>
      <c r="Y406" s="53"/>
      <c r="Z406" s="53"/>
    </row>
    <row r="407" spans="1:26" hidden="1">
      <c r="A407" s="47" t="s">
        <v>3503</v>
      </c>
      <c r="B407" s="53" t="s">
        <v>696</v>
      </c>
      <c r="C407" s="60">
        <v>684000</v>
      </c>
      <c r="D407" s="53" t="s">
        <v>3504</v>
      </c>
      <c r="E407" s="237">
        <v>44188.625138888892</v>
      </c>
      <c r="F407" s="60">
        <v>2020</v>
      </c>
      <c r="G407" s="53" t="s">
        <v>3316</v>
      </c>
      <c r="H407" s="53" t="s">
        <v>1109</v>
      </c>
      <c r="I407" s="60">
        <v>289097</v>
      </c>
      <c r="J407" s="53" t="s">
        <v>3505</v>
      </c>
      <c r="K407" s="53" t="s">
        <v>2120</v>
      </c>
      <c r="L407" s="60">
        <v>3</v>
      </c>
      <c r="M407" s="53" t="s">
        <v>1306</v>
      </c>
      <c r="N407" s="60">
        <v>716</v>
      </c>
      <c r="O407" s="60">
        <v>13090</v>
      </c>
      <c r="P407" s="60">
        <v>273</v>
      </c>
      <c r="Q407" s="223" t="s">
        <v>3506</v>
      </c>
      <c r="R407" s="223" t="s">
        <v>3507</v>
      </c>
      <c r="S407" s="53" t="s">
        <v>696</v>
      </c>
      <c r="T407" s="60">
        <v>60</v>
      </c>
      <c r="U407" s="53" t="s">
        <v>3349</v>
      </c>
      <c r="V407" s="54">
        <f t="shared" si="0"/>
        <v>2.0583333333333332E-2</v>
      </c>
      <c r="W407" s="53"/>
      <c r="X407" s="53"/>
      <c r="Y407" s="53"/>
      <c r="Z407" s="53"/>
    </row>
    <row r="408" spans="1:26" hidden="1">
      <c r="A408" s="47" t="s">
        <v>3508</v>
      </c>
      <c r="B408" s="53" t="s">
        <v>744</v>
      </c>
      <c r="C408" s="60">
        <v>321000</v>
      </c>
      <c r="D408" s="53" t="s">
        <v>3509</v>
      </c>
      <c r="E408" s="237">
        <v>44188.770960648151</v>
      </c>
      <c r="F408" s="60">
        <v>2020</v>
      </c>
      <c r="G408" s="53" t="s">
        <v>3316</v>
      </c>
      <c r="H408" s="53" t="s">
        <v>1109</v>
      </c>
      <c r="I408" s="60">
        <v>705007</v>
      </c>
      <c r="J408" s="53" t="s">
        <v>3510</v>
      </c>
      <c r="K408" s="53" t="s">
        <v>1317</v>
      </c>
      <c r="L408" s="60">
        <v>3</v>
      </c>
      <c r="M408" s="53" t="s">
        <v>1471</v>
      </c>
      <c r="N408" s="60">
        <v>10945</v>
      </c>
      <c r="O408" s="60">
        <v>38675</v>
      </c>
      <c r="P408" s="60">
        <v>536</v>
      </c>
      <c r="Q408" s="223" t="s">
        <v>3511</v>
      </c>
      <c r="R408" s="223" t="s">
        <v>3512</v>
      </c>
      <c r="S408" s="53" t="s">
        <v>744</v>
      </c>
      <c r="T408" s="60">
        <v>55</v>
      </c>
      <c r="U408" s="53" t="s">
        <v>3376</v>
      </c>
      <c r="V408" s="54">
        <f t="shared" si="0"/>
        <v>0.15624922118380064</v>
      </c>
      <c r="W408" s="53"/>
      <c r="X408" s="53"/>
      <c r="Y408" s="53"/>
      <c r="Z408" s="53"/>
    </row>
    <row r="409" spans="1:26" hidden="1">
      <c r="A409" s="47" t="s">
        <v>3513</v>
      </c>
      <c r="B409" s="53" t="s">
        <v>1328</v>
      </c>
      <c r="C409" s="60">
        <v>252000</v>
      </c>
      <c r="D409" s="53" t="s">
        <v>3514</v>
      </c>
      <c r="E409" s="237">
        <v>44189.29173611111</v>
      </c>
      <c r="F409" s="60">
        <v>2020</v>
      </c>
      <c r="G409" s="53" t="s">
        <v>3316</v>
      </c>
      <c r="H409" s="53" t="s">
        <v>1170</v>
      </c>
      <c r="I409" s="60">
        <v>456066</v>
      </c>
      <c r="J409" s="53" t="s">
        <v>3515</v>
      </c>
      <c r="K409" s="53" t="s">
        <v>3115</v>
      </c>
      <c r="L409" s="60">
        <v>1</v>
      </c>
      <c r="M409" s="53" t="s">
        <v>1122</v>
      </c>
      <c r="N409" s="60">
        <v>2406</v>
      </c>
      <c r="O409" s="60">
        <v>22163</v>
      </c>
      <c r="P409" s="60">
        <v>433</v>
      </c>
      <c r="Q409" s="223" t="s">
        <v>3516</v>
      </c>
      <c r="R409" s="223" t="s">
        <v>3517</v>
      </c>
      <c r="S409" s="53"/>
      <c r="T409" s="53"/>
      <c r="U409" s="53"/>
      <c r="V409" s="54">
        <f t="shared" si="0"/>
        <v>9.9214285714285713E-2</v>
      </c>
      <c r="W409" s="53"/>
      <c r="X409" s="53"/>
      <c r="Y409" s="53"/>
      <c r="Z409" s="53"/>
    </row>
    <row r="410" spans="1:26" hidden="1">
      <c r="A410" s="47" t="s">
        <v>3518</v>
      </c>
      <c r="B410" s="53" t="s">
        <v>3519</v>
      </c>
      <c r="C410" s="60">
        <v>98200</v>
      </c>
      <c r="D410" s="53" t="s">
        <v>3520</v>
      </c>
      <c r="E410" s="237">
        <v>44189.625127314815</v>
      </c>
      <c r="F410" s="60">
        <v>2020</v>
      </c>
      <c r="G410" s="53" t="s">
        <v>3316</v>
      </c>
      <c r="H410" s="53" t="s">
        <v>1170</v>
      </c>
      <c r="I410" s="60">
        <v>503673</v>
      </c>
      <c r="J410" s="53" t="s">
        <v>3521</v>
      </c>
      <c r="K410" s="53" t="s">
        <v>2689</v>
      </c>
      <c r="L410" s="60">
        <v>1</v>
      </c>
      <c r="M410" s="53" t="s">
        <v>1103</v>
      </c>
      <c r="N410" s="60">
        <v>2229</v>
      </c>
      <c r="O410" s="60">
        <v>29650</v>
      </c>
      <c r="P410" s="60">
        <v>672</v>
      </c>
      <c r="Q410" s="223" t="s">
        <v>3522</v>
      </c>
      <c r="R410" s="223" t="s">
        <v>3523</v>
      </c>
      <c r="S410" s="53" t="s">
        <v>3524</v>
      </c>
      <c r="T410" s="60">
        <v>60</v>
      </c>
      <c r="U410" s="53" t="s">
        <v>3349</v>
      </c>
      <c r="V410" s="54">
        <f t="shared" si="0"/>
        <v>0.33147657841140532</v>
      </c>
      <c r="W410" s="53"/>
      <c r="X410" s="53"/>
      <c r="Y410" s="53"/>
      <c r="Z410" s="53"/>
    </row>
    <row r="411" spans="1:26" hidden="1">
      <c r="A411" s="47" t="s">
        <v>756</v>
      </c>
      <c r="B411" s="53" t="s">
        <v>3525</v>
      </c>
      <c r="C411" s="60">
        <v>898000</v>
      </c>
      <c r="D411" s="53" t="s">
        <v>3526</v>
      </c>
      <c r="E411" s="237">
        <v>44189.625196759262</v>
      </c>
      <c r="F411" s="60">
        <v>2020</v>
      </c>
      <c r="G411" s="53" t="s">
        <v>3316</v>
      </c>
      <c r="H411" s="53" t="s">
        <v>1170</v>
      </c>
      <c r="I411" s="60">
        <v>714808</v>
      </c>
      <c r="J411" s="53" t="s">
        <v>3527</v>
      </c>
      <c r="K411" s="53"/>
      <c r="L411" s="53"/>
      <c r="M411" s="53" t="s">
        <v>1773</v>
      </c>
      <c r="N411" s="60">
        <v>1972</v>
      </c>
      <c r="O411" s="60">
        <v>35732</v>
      </c>
      <c r="P411" s="60">
        <v>822</v>
      </c>
      <c r="Q411" s="223" t="s">
        <v>3528</v>
      </c>
      <c r="R411" s="223" t="s">
        <v>3529</v>
      </c>
      <c r="S411" s="53"/>
      <c r="T411" s="53"/>
      <c r="U411" s="53"/>
      <c r="V411" s="54">
        <f t="shared" si="0"/>
        <v>4.2902004454342987E-2</v>
      </c>
      <c r="W411" s="53"/>
      <c r="X411" s="53"/>
      <c r="Y411" s="53"/>
      <c r="Z411" s="53"/>
    </row>
    <row r="412" spans="1:26" hidden="1">
      <c r="A412" s="47" t="s">
        <v>3530</v>
      </c>
      <c r="B412" s="53" t="s">
        <v>3531</v>
      </c>
      <c r="C412" s="60">
        <v>432000</v>
      </c>
      <c r="D412" s="53" t="s">
        <v>3532</v>
      </c>
      <c r="E412" s="237">
        <v>44189.639004629629</v>
      </c>
      <c r="F412" s="60">
        <v>2020</v>
      </c>
      <c r="G412" s="53" t="s">
        <v>3316</v>
      </c>
      <c r="H412" s="53" t="s">
        <v>1170</v>
      </c>
      <c r="I412" s="60">
        <v>345652</v>
      </c>
      <c r="J412" s="53" t="s">
        <v>1942</v>
      </c>
      <c r="K412" s="53" t="s">
        <v>2574</v>
      </c>
      <c r="L412" s="60">
        <v>2</v>
      </c>
      <c r="M412" s="53" t="s">
        <v>1503</v>
      </c>
      <c r="N412" s="60">
        <v>1187</v>
      </c>
      <c r="O412" s="60">
        <v>31711</v>
      </c>
      <c r="P412" s="60">
        <v>938</v>
      </c>
      <c r="Q412" s="223" t="s">
        <v>3533</v>
      </c>
      <c r="R412" s="223" t="s">
        <v>3534</v>
      </c>
      <c r="S412" s="53" t="s">
        <v>3535</v>
      </c>
      <c r="T412" s="60">
        <v>60</v>
      </c>
      <c r="U412" s="53" t="s">
        <v>3349</v>
      </c>
      <c r="V412" s="54">
        <f t="shared" si="0"/>
        <v>7.8324074074074074E-2</v>
      </c>
      <c r="W412" s="53"/>
      <c r="X412" s="53"/>
      <c r="Y412" s="53"/>
      <c r="Z412" s="53"/>
    </row>
    <row r="413" spans="1:26" hidden="1">
      <c r="A413" s="47" t="s">
        <v>3536</v>
      </c>
      <c r="B413" s="53" t="s">
        <v>486</v>
      </c>
      <c r="C413" s="60">
        <v>438000</v>
      </c>
      <c r="D413" s="53" t="s">
        <v>3537</v>
      </c>
      <c r="E413" s="237">
        <v>44189.666620370372</v>
      </c>
      <c r="F413" s="60">
        <v>2020</v>
      </c>
      <c r="G413" s="53" t="s">
        <v>3316</v>
      </c>
      <c r="H413" s="53" t="s">
        <v>1170</v>
      </c>
      <c r="I413" s="60">
        <v>409129</v>
      </c>
      <c r="J413" s="53" t="s">
        <v>3538</v>
      </c>
      <c r="K413" s="53" t="s">
        <v>1515</v>
      </c>
      <c r="L413" s="60">
        <v>3</v>
      </c>
      <c r="M413" s="53" t="s">
        <v>1503</v>
      </c>
      <c r="N413" s="60">
        <v>1167</v>
      </c>
      <c r="O413" s="60">
        <v>33451</v>
      </c>
      <c r="P413" s="60">
        <v>276</v>
      </c>
      <c r="Q413" s="223" t="s">
        <v>3539</v>
      </c>
      <c r="R413" s="223" t="s">
        <v>3540</v>
      </c>
      <c r="S413" s="53" t="s">
        <v>3541</v>
      </c>
      <c r="T413" s="60">
        <v>60</v>
      </c>
      <c r="U413" s="53" t="s">
        <v>3349</v>
      </c>
      <c r="V413" s="54">
        <f t="shared" si="0"/>
        <v>7.9666666666666663E-2</v>
      </c>
      <c r="W413" s="53"/>
      <c r="X413" s="53"/>
      <c r="Y413" s="53"/>
      <c r="Z413" s="53"/>
    </row>
    <row r="414" spans="1:26" hidden="1">
      <c r="A414" s="47" t="s">
        <v>3542</v>
      </c>
      <c r="B414" s="53" t="s">
        <v>334</v>
      </c>
      <c r="C414" s="60">
        <v>529000</v>
      </c>
      <c r="D414" s="53" t="s">
        <v>3543</v>
      </c>
      <c r="E414" s="237">
        <v>44189.676030092596</v>
      </c>
      <c r="F414" s="60">
        <v>2020</v>
      </c>
      <c r="G414" s="53" t="s">
        <v>3316</v>
      </c>
      <c r="H414" s="53" t="s">
        <v>1170</v>
      </c>
      <c r="I414" s="60">
        <v>254655</v>
      </c>
      <c r="J414" s="53" t="s">
        <v>3544</v>
      </c>
      <c r="K414" s="53" t="s">
        <v>3545</v>
      </c>
      <c r="L414" s="60">
        <v>3</v>
      </c>
      <c r="M414" s="53" t="s">
        <v>1112</v>
      </c>
      <c r="N414" s="60">
        <v>1310</v>
      </c>
      <c r="O414" s="60">
        <v>20169</v>
      </c>
      <c r="P414" s="60">
        <v>264</v>
      </c>
      <c r="Q414" s="223" t="s">
        <v>3546</v>
      </c>
      <c r="R414" s="223" t="s">
        <v>3547</v>
      </c>
      <c r="S414" s="53" t="s">
        <v>753</v>
      </c>
      <c r="T414" s="60">
        <v>55</v>
      </c>
      <c r="U414" s="53"/>
      <c r="V414" s="54">
        <f t="shared" si="0"/>
        <v>4.1102079395085069E-2</v>
      </c>
      <c r="W414" s="53"/>
      <c r="X414" s="53"/>
      <c r="Y414" s="53"/>
      <c r="Z414" s="53"/>
    </row>
    <row r="415" spans="1:26" hidden="1">
      <c r="A415" s="47" t="s">
        <v>3548</v>
      </c>
      <c r="B415" s="53" t="s">
        <v>331</v>
      </c>
      <c r="C415" s="60">
        <v>2240000</v>
      </c>
      <c r="D415" s="53" t="s">
        <v>3549</v>
      </c>
      <c r="E415" s="237">
        <v>44190.478726851848</v>
      </c>
      <c r="F415" s="60">
        <v>2020</v>
      </c>
      <c r="G415" s="53" t="s">
        <v>3316</v>
      </c>
      <c r="H415" s="53" t="s">
        <v>1157</v>
      </c>
      <c r="I415" s="60">
        <v>168783</v>
      </c>
      <c r="J415" s="53" t="s">
        <v>3550</v>
      </c>
      <c r="K415" s="53" t="s">
        <v>3551</v>
      </c>
      <c r="L415" s="60">
        <v>5</v>
      </c>
      <c r="M415" s="53" t="s">
        <v>1122</v>
      </c>
      <c r="N415" s="60">
        <v>721</v>
      </c>
      <c r="O415" s="60">
        <v>12344</v>
      </c>
      <c r="P415" s="60">
        <v>1037</v>
      </c>
      <c r="Q415" s="223" t="s">
        <v>2206</v>
      </c>
      <c r="R415" s="223" t="s">
        <v>3552</v>
      </c>
      <c r="S415" s="53" t="s">
        <v>2359</v>
      </c>
      <c r="T415" s="60">
        <v>50</v>
      </c>
      <c r="U415" s="53"/>
      <c r="V415" s="54">
        <f t="shared" si="0"/>
        <v>6.2955357142857145E-3</v>
      </c>
      <c r="W415" s="53"/>
      <c r="X415" s="53"/>
      <c r="Y415" s="53"/>
      <c r="Z415" s="53"/>
    </row>
    <row r="416" spans="1:26" hidden="1">
      <c r="A416" s="47" t="s">
        <v>3553</v>
      </c>
      <c r="B416" s="53" t="s">
        <v>3554</v>
      </c>
      <c r="C416" s="60">
        <v>447000</v>
      </c>
      <c r="D416" s="53" t="s">
        <v>3555</v>
      </c>
      <c r="E416" s="237">
        <v>44190.497835648152</v>
      </c>
      <c r="F416" s="60">
        <v>2020</v>
      </c>
      <c r="G416" s="53" t="s">
        <v>3316</v>
      </c>
      <c r="H416" s="53" t="s">
        <v>1157</v>
      </c>
      <c r="I416" s="60">
        <v>162240</v>
      </c>
      <c r="J416" s="53" t="s">
        <v>3556</v>
      </c>
      <c r="K416" s="53" t="s">
        <v>3136</v>
      </c>
      <c r="L416" s="60">
        <v>2</v>
      </c>
      <c r="M416" s="53" t="s">
        <v>1936</v>
      </c>
      <c r="N416" s="60">
        <v>626</v>
      </c>
      <c r="O416" s="60">
        <v>10935</v>
      </c>
      <c r="P416" s="60">
        <v>448</v>
      </c>
      <c r="Q416" s="223" t="s">
        <v>3557</v>
      </c>
      <c r="R416" s="223" t="s">
        <v>3558</v>
      </c>
      <c r="S416" s="53" t="s">
        <v>3559</v>
      </c>
      <c r="T416" s="60">
        <v>60</v>
      </c>
      <c r="U416" s="53"/>
      <c r="V416" s="54">
        <f t="shared" si="0"/>
        <v>2.6865771812080538E-2</v>
      </c>
      <c r="W416" s="53"/>
      <c r="X416" s="53"/>
      <c r="Y416" s="53"/>
      <c r="Z416" s="53"/>
    </row>
    <row r="417" spans="1:26" hidden="1">
      <c r="A417" s="47" t="s">
        <v>3560</v>
      </c>
      <c r="B417" s="53" t="s">
        <v>760</v>
      </c>
      <c r="C417" s="60">
        <v>690000</v>
      </c>
      <c r="D417" s="53" t="s">
        <v>3561</v>
      </c>
      <c r="E417" s="237">
        <v>44190.611886574072</v>
      </c>
      <c r="F417" s="60">
        <v>2020</v>
      </c>
      <c r="G417" s="53" t="s">
        <v>3316</v>
      </c>
      <c r="H417" s="53" t="s">
        <v>1157</v>
      </c>
      <c r="I417" s="60">
        <v>422576</v>
      </c>
      <c r="J417" s="53" t="s">
        <v>3562</v>
      </c>
      <c r="K417" s="53" t="s">
        <v>3563</v>
      </c>
      <c r="L417" s="60">
        <v>2</v>
      </c>
      <c r="M417" s="53" t="s">
        <v>1503</v>
      </c>
      <c r="N417" s="60">
        <v>2827</v>
      </c>
      <c r="O417" s="60">
        <v>37751</v>
      </c>
      <c r="P417" s="60">
        <v>499</v>
      </c>
      <c r="Q417" s="223" t="s">
        <v>3564</v>
      </c>
      <c r="R417" s="223" t="s">
        <v>3565</v>
      </c>
      <c r="S417" s="53" t="s">
        <v>760</v>
      </c>
      <c r="T417" s="60">
        <v>60</v>
      </c>
      <c r="U417" s="53"/>
      <c r="V417" s="54">
        <f t="shared" si="0"/>
        <v>5.9531884057971017E-2</v>
      </c>
      <c r="W417" s="53"/>
      <c r="X417" s="53"/>
      <c r="Y417" s="53"/>
      <c r="Z417" s="53"/>
    </row>
    <row r="418" spans="1:26" hidden="1">
      <c r="A418" s="47" t="s">
        <v>765</v>
      </c>
      <c r="B418" s="53" t="s">
        <v>198</v>
      </c>
      <c r="C418" s="60">
        <v>2130000</v>
      </c>
      <c r="D418" s="53" t="s">
        <v>3566</v>
      </c>
      <c r="E418" s="237">
        <v>44191.364918981482</v>
      </c>
      <c r="F418" s="60">
        <v>2020</v>
      </c>
      <c r="G418" s="53" t="s">
        <v>3316</v>
      </c>
      <c r="H418" s="53" t="s">
        <v>1210</v>
      </c>
      <c r="I418" s="60">
        <v>113912</v>
      </c>
      <c r="J418" s="53" t="s">
        <v>3567</v>
      </c>
      <c r="K418" s="53" t="s">
        <v>2120</v>
      </c>
      <c r="L418" s="60">
        <v>4</v>
      </c>
      <c r="M418" s="53" t="s">
        <v>1503</v>
      </c>
      <c r="N418" s="60">
        <v>479</v>
      </c>
      <c r="O418" s="60">
        <v>8413</v>
      </c>
      <c r="P418" s="60">
        <v>716</v>
      </c>
      <c r="Q418" s="223" t="s">
        <v>3568</v>
      </c>
      <c r="R418" s="223" t="s">
        <v>3569</v>
      </c>
      <c r="S418" s="53" t="s">
        <v>764</v>
      </c>
      <c r="T418" s="60">
        <v>55</v>
      </c>
      <c r="U418" s="53" t="s">
        <v>3349</v>
      </c>
      <c r="V418" s="54">
        <f t="shared" si="0"/>
        <v>4.5107981220657281E-3</v>
      </c>
      <c r="W418" s="53"/>
      <c r="X418" s="53"/>
      <c r="Y418" s="53"/>
      <c r="Z418" s="53"/>
    </row>
    <row r="419" spans="1:26" hidden="1">
      <c r="A419" s="47" t="s">
        <v>768</v>
      </c>
      <c r="B419" s="53" t="s">
        <v>3570</v>
      </c>
      <c r="C419" s="60">
        <v>435000</v>
      </c>
      <c r="D419" s="53" t="s">
        <v>3571</v>
      </c>
      <c r="E419" s="237">
        <v>44192.379606481481</v>
      </c>
      <c r="F419" s="60">
        <v>2020</v>
      </c>
      <c r="G419" s="53" t="s">
        <v>3316</v>
      </c>
      <c r="H419" s="53" t="s">
        <v>1133</v>
      </c>
      <c r="I419" s="60">
        <v>700133</v>
      </c>
      <c r="J419" s="53" t="s">
        <v>3572</v>
      </c>
      <c r="K419" s="53" t="s">
        <v>3573</v>
      </c>
      <c r="L419" s="60">
        <v>6</v>
      </c>
      <c r="M419" s="53" t="s">
        <v>1471</v>
      </c>
      <c r="N419" s="60">
        <v>1215</v>
      </c>
      <c r="O419" s="60">
        <v>10921</v>
      </c>
      <c r="P419" s="60">
        <v>368</v>
      </c>
      <c r="Q419" s="223" t="s">
        <v>3574</v>
      </c>
      <c r="R419" s="223" t="s">
        <v>3575</v>
      </c>
      <c r="S419" s="53" t="s">
        <v>3576</v>
      </c>
      <c r="T419" s="60">
        <v>55</v>
      </c>
      <c r="U419" s="53"/>
      <c r="V419" s="54">
        <f t="shared" si="0"/>
        <v>2.8744827586206896E-2</v>
      </c>
      <c r="W419" s="53"/>
      <c r="X419" s="53"/>
      <c r="Y419" s="53"/>
      <c r="Z419" s="53"/>
    </row>
    <row r="420" spans="1:26" hidden="1">
      <c r="A420" s="47" t="s">
        <v>769</v>
      </c>
      <c r="B420" s="53" t="s">
        <v>430</v>
      </c>
      <c r="C420" s="60">
        <v>687000</v>
      </c>
      <c r="D420" s="53" t="s">
        <v>3577</v>
      </c>
      <c r="E420" s="237">
        <v>44193.745613425926</v>
      </c>
      <c r="F420" s="60">
        <v>2020</v>
      </c>
      <c r="G420" s="53" t="s">
        <v>3316</v>
      </c>
      <c r="H420" s="53" t="s">
        <v>1100</v>
      </c>
      <c r="I420" s="60">
        <v>108697</v>
      </c>
      <c r="J420" s="53" t="s">
        <v>3578</v>
      </c>
      <c r="K420" s="53" t="s">
        <v>1237</v>
      </c>
      <c r="L420" s="60">
        <v>4</v>
      </c>
      <c r="M420" s="53" t="s">
        <v>1773</v>
      </c>
      <c r="N420" s="60">
        <v>520</v>
      </c>
      <c r="O420" s="60">
        <v>9259</v>
      </c>
      <c r="P420" s="60">
        <v>352</v>
      </c>
      <c r="Q420" s="223" t="s">
        <v>3579</v>
      </c>
      <c r="R420" s="223" t="s">
        <v>3580</v>
      </c>
      <c r="S420" s="53" t="s">
        <v>1834</v>
      </c>
      <c r="T420" s="60">
        <v>55</v>
      </c>
      <c r="U420" s="53" t="s">
        <v>3349</v>
      </c>
      <c r="V420" s="54">
        <f t="shared" si="0"/>
        <v>1.4746724890829694E-2</v>
      </c>
      <c r="W420" s="53"/>
      <c r="X420" s="53"/>
      <c r="Y420" s="53"/>
      <c r="Z420" s="53"/>
    </row>
    <row r="421" spans="1:26" hidden="1">
      <c r="A421" s="47" t="s">
        <v>770</v>
      </c>
      <c r="B421" s="53" t="s">
        <v>1125</v>
      </c>
      <c r="C421" s="60">
        <v>1560000</v>
      </c>
      <c r="D421" s="53" t="s">
        <v>3581</v>
      </c>
      <c r="E421" s="237">
        <v>44193.814050925925</v>
      </c>
      <c r="F421" s="60">
        <v>2020</v>
      </c>
      <c r="G421" s="53" t="s">
        <v>3316</v>
      </c>
      <c r="H421" s="53" t="s">
        <v>1100</v>
      </c>
      <c r="I421" s="60">
        <v>321638</v>
      </c>
      <c r="J421" s="53" t="s">
        <v>3582</v>
      </c>
      <c r="K421" s="53" t="s">
        <v>3583</v>
      </c>
      <c r="L421" s="60">
        <v>4</v>
      </c>
      <c r="M421" s="53" t="s">
        <v>1122</v>
      </c>
      <c r="N421" s="60">
        <v>2384</v>
      </c>
      <c r="O421" s="60">
        <v>21310</v>
      </c>
      <c r="P421" s="60">
        <v>593</v>
      </c>
      <c r="Q421" s="223" t="s">
        <v>3584</v>
      </c>
      <c r="R421" s="223" t="s">
        <v>3585</v>
      </c>
      <c r="S421" s="53" t="s">
        <v>163</v>
      </c>
      <c r="T421" s="60">
        <v>55</v>
      </c>
      <c r="U421" s="53" t="s">
        <v>3349</v>
      </c>
      <c r="V421" s="54">
        <f t="shared" si="0"/>
        <v>1.5568589743589744E-2</v>
      </c>
      <c r="W421" s="53"/>
      <c r="X421" s="53"/>
      <c r="Y421" s="53"/>
      <c r="Z421" s="53"/>
    </row>
    <row r="422" spans="1:26" hidden="1">
      <c r="A422" s="47" t="s">
        <v>3586</v>
      </c>
      <c r="B422" s="53" t="s">
        <v>3587</v>
      </c>
      <c r="C422" s="60">
        <v>145000</v>
      </c>
      <c r="D422" s="53" t="s">
        <v>3588</v>
      </c>
      <c r="E422" s="237">
        <v>44195.359166666669</v>
      </c>
      <c r="F422" s="60">
        <v>2020</v>
      </c>
      <c r="G422" s="53" t="s">
        <v>3316</v>
      </c>
      <c r="H422" s="53" t="s">
        <v>1109</v>
      </c>
      <c r="I422" s="60">
        <v>150987</v>
      </c>
      <c r="J422" s="53" t="s">
        <v>3589</v>
      </c>
      <c r="K422" s="53" t="s">
        <v>3203</v>
      </c>
      <c r="L422" s="60">
        <v>1</v>
      </c>
      <c r="M422" s="53" t="s">
        <v>1364</v>
      </c>
      <c r="N422" s="60">
        <v>1426</v>
      </c>
      <c r="O422" s="60">
        <v>11860</v>
      </c>
      <c r="P422" s="60">
        <v>128</v>
      </c>
      <c r="Q422" s="223" t="s">
        <v>3590</v>
      </c>
      <c r="R422" s="223" t="s">
        <v>3591</v>
      </c>
      <c r="S422" s="53" t="s">
        <v>3592</v>
      </c>
      <c r="T422" s="60">
        <v>55</v>
      </c>
      <c r="U422" s="53"/>
      <c r="V422" s="54">
        <f t="shared" si="0"/>
        <v>9.2510344827586202E-2</v>
      </c>
      <c r="W422" s="53"/>
      <c r="X422" s="53"/>
      <c r="Y422" s="53"/>
      <c r="Z422" s="53"/>
    </row>
    <row r="423" spans="1:26" hidden="1">
      <c r="A423" s="47" t="s">
        <v>774</v>
      </c>
      <c r="B423" s="53" t="s">
        <v>3593</v>
      </c>
      <c r="C423" s="60">
        <v>231000</v>
      </c>
      <c r="D423" s="53" t="s">
        <v>3594</v>
      </c>
      <c r="E423" s="237">
        <v>44197.184074074074</v>
      </c>
      <c r="F423" s="60">
        <v>2021</v>
      </c>
      <c r="G423" s="53" t="s">
        <v>1099</v>
      </c>
      <c r="H423" s="53" t="s">
        <v>1157</v>
      </c>
      <c r="I423" s="60">
        <v>42477</v>
      </c>
      <c r="J423" s="53" t="s">
        <v>3595</v>
      </c>
      <c r="K423" s="53" t="s">
        <v>2023</v>
      </c>
      <c r="L423" s="60">
        <v>2</v>
      </c>
      <c r="M423" s="53" t="s">
        <v>1608</v>
      </c>
      <c r="N423" s="60">
        <v>213</v>
      </c>
      <c r="O423" s="60">
        <v>4685</v>
      </c>
      <c r="P423" s="60">
        <v>83</v>
      </c>
      <c r="Q423" s="223" t="s">
        <v>1466</v>
      </c>
      <c r="R423" s="223" t="s">
        <v>3596</v>
      </c>
      <c r="S423" s="53"/>
      <c r="T423" s="53"/>
      <c r="U423" s="53"/>
      <c r="V423" s="54">
        <f t="shared" si="0"/>
        <v>2.1562770562770561E-2</v>
      </c>
      <c r="W423" s="53"/>
      <c r="X423" s="53"/>
      <c r="Y423" s="53"/>
      <c r="Z423" s="53"/>
    </row>
    <row r="424" spans="1:26" hidden="1">
      <c r="A424" s="47" t="s">
        <v>3597</v>
      </c>
      <c r="B424" s="53" t="s">
        <v>2810</v>
      </c>
      <c r="C424" s="60">
        <v>4490000</v>
      </c>
      <c r="D424" s="53" t="s">
        <v>3598</v>
      </c>
      <c r="E424" s="237">
        <v>44206.29178240741</v>
      </c>
      <c r="F424" s="60">
        <v>2021</v>
      </c>
      <c r="G424" s="53" t="s">
        <v>1099</v>
      </c>
      <c r="H424" s="53" t="s">
        <v>1133</v>
      </c>
      <c r="I424" s="60">
        <v>2076524</v>
      </c>
      <c r="J424" s="53" t="s">
        <v>3599</v>
      </c>
      <c r="K424" s="53" t="s">
        <v>1264</v>
      </c>
      <c r="L424" s="60">
        <v>1</v>
      </c>
      <c r="M424" s="53" t="s">
        <v>1122</v>
      </c>
      <c r="N424" s="60">
        <v>9664</v>
      </c>
      <c r="O424" s="60">
        <v>96934</v>
      </c>
      <c r="P424" s="60">
        <v>9683</v>
      </c>
      <c r="Q424" s="223" t="s">
        <v>3600</v>
      </c>
      <c r="R424" s="223" t="s">
        <v>3601</v>
      </c>
      <c r="S424" s="53" t="s">
        <v>538</v>
      </c>
      <c r="T424" s="60">
        <v>45</v>
      </c>
      <c r="U424" s="53" t="s">
        <v>3602</v>
      </c>
      <c r="V424" s="54">
        <f t="shared" si="0"/>
        <v>2.5897772828507797E-2</v>
      </c>
      <c r="W424" s="53"/>
      <c r="X424" s="53"/>
      <c r="Y424" s="53"/>
      <c r="Z424" s="53"/>
    </row>
    <row r="425" spans="1:26" hidden="1">
      <c r="A425" s="47" t="s">
        <v>777</v>
      </c>
      <c r="B425" s="53" t="s">
        <v>89</v>
      </c>
      <c r="C425" s="60">
        <v>1000000</v>
      </c>
      <c r="D425" s="53" t="s">
        <v>3603</v>
      </c>
      <c r="E425" s="237">
        <v>44209.678020833337</v>
      </c>
      <c r="F425" s="60">
        <v>2021</v>
      </c>
      <c r="G425" s="53" t="s">
        <v>1099</v>
      </c>
      <c r="H425" s="53" t="s">
        <v>1109</v>
      </c>
      <c r="I425" s="60">
        <v>180792</v>
      </c>
      <c r="J425" s="53" t="s">
        <v>1623</v>
      </c>
      <c r="K425" s="53" t="s">
        <v>3604</v>
      </c>
      <c r="L425" s="60">
        <v>2</v>
      </c>
      <c r="M425" s="53" t="s">
        <v>1122</v>
      </c>
      <c r="N425" s="60">
        <v>324</v>
      </c>
      <c r="O425" s="60">
        <v>10717</v>
      </c>
      <c r="P425" s="60">
        <v>196</v>
      </c>
      <c r="Q425" s="223" t="s">
        <v>3605</v>
      </c>
      <c r="R425" s="223" t="s">
        <v>3606</v>
      </c>
      <c r="S425" s="53" t="s">
        <v>776</v>
      </c>
      <c r="T425" s="60">
        <v>55</v>
      </c>
      <c r="U425" s="53" t="s">
        <v>3607</v>
      </c>
      <c r="V425" s="54">
        <f t="shared" si="0"/>
        <v>1.1237E-2</v>
      </c>
      <c r="W425" s="53"/>
      <c r="X425" s="53"/>
      <c r="Y425" s="53"/>
      <c r="Z425" s="53"/>
    </row>
    <row r="426" spans="1:26" hidden="1">
      <c r="A426" s="47" t="s">
        <v>779</v>
      </c>
      <c r="B426" s="53" t="s">
        <v>2189</v>
      </c>
      <c r="C426" s="60">
        <v>5680000</v>
      </c>
      <c r="D426" s="53" t="s">
        <v>3608</v>
      </c>
      <c r="E426" s="237">
        <v>44209.680775462963</v>
      </c>
      <c r="F426" s="60">
        <v>2021</v>
      </c>
      <c r="G426" s="53" t="s">
        <v>1099</v>
      </c>
      <c r="H426" s="53" t="s">
        <v>1109</v>
      </c>
      <c r="I426" s="60">
        <v>301932</v>
      </c>
      <c r="J426" s="53" t="s">
        <v>3609</v>
      </c>
      <c r="K426" s="53" t="s">
        <v>3610</v>
      </c>
      <c r="L426" s="60">
        <v>3</v>
      </c>
      <c r="M426" s="53" t="s">
        <v>1503</v>
      </c>
      <c r="N426" s="60">
        <v>1485</v>
      </c>
      <c r="O426" s="60">
        <v>42729</v>
      </c>
      <c r="P426" s="60">
        <v>921</v>
      </c>
      <c r="Q426" s="223" t="s">
        <v>3611</v>
      </c>
      <c r="R426" s="223" t="s">
        <v>3612</v>
      </c>
      <c r="S426" s="53" t="s">
        <v>2994</v>
      </c>
      <c r="T426" s="60">
        <v>45</v>
      </c>
      <c r="U426" s="53" t="s">
        <v>3602</v>
      </c>
      <c r="V426" s="54">
        <f t="shared" si="0"/>
        <v>7.9463028169014082E-3</v>
      </c>
      <c r="W426" s="53"/>
      <c r="X426" s="53"/>
      <c r="Y426" s="53"/>
      <c r="Z426" s="53"/>
    </row>
    <row r="427" spans="1:26" hidden="1">
      <c r="A427" s="47" t="s">
        <v>3613</v>
      </c>
      <c r="B427" s="53" t="s">
        <v>3614</v>
      </c>
      <c r="C427" s="60">
        <v>108000</v>
      </c>
      <c r="D427" s="53" t="s">
        <v>3615</v>
      </c>
      <c r="E427" s="237">
        <v>44210.394560185188</v>
      </c>
      <c r="F427" s="60">
        <v>2021</v>
      </c>
      <c r="G427" s="53" t="s">
        <v>1099</v>
      </c>
      <c r="H427" s="53" t="s">
        <v>1170</v>
      </c>
      <c r="I427" s="60">
        <v>92892</v>
      </c>
      <c r="J427" s="53" t="s">
        <v>3616</v>
      </c>
      <c r="K427" s="53" t="s">
        <v>1264</v>
      </c>
      <c r="L427" s="60">
        <v>1</v>
      </c>
      <c r="M427" s="53" t="s">
        <v>1306</v>
      </c>
      <c r="N427" s="60">
        <v>410</v>
      </c>
      <c r="O427" s="60">
        <v>5843</v>
      </c>
      <c r="P427" s="60">
        <v>98</v>
      </c>
      <c r="Q427" s="223" t="s">
        <v>3617</v>
      </c>
      <c r="R427" s="223" t="s">
        <v>3618</v>
      </c>
      <c r="S427" s="53" t="s">
        <v>3619</v>
      </c>
      <c r="T427" s="60">
        <v>45</v>
      </c>
      <c r="U427" s="53" t="s">
        <v>3607</v>
      </c>
      <c r="V427" s="54">
        <f t="shared" si="0"/>
        <v>5.8805555555555555E-2</v>
      </c>
      <c r="W427" s="53"/>
      <c r="X427" s="53"/>
      <c r="Y427" s="53"/>
      <c r="Z427" s="53"/>
    </row>
    <row r="428" spans="1:26" hidden="1">
      <c r="A428" s="47" t="s">
        <v>3620</v>
      </c>
      <c r="B428" s="53" t="s">
        <v>3621</v>
      </c>
      <c r="C428" s="60">
        <v>810000</v>
      </c>
      <c r="D428" s="53" t="s">
        <v>3622</v>
      </c>
      <c r="E428" s="237">
        <v>44210.614699074074</v>
      </c>
      <c r="F428" s="60">
        <v>2021</v>
      </c>
      <c r="G428" s="53" t="s">
        <v>1099</v>
      </c>
      <c r="H428" s="53" t="s">
        <v>1170</v>
      </c>
      <c r="I428" s="60">
        <v>578927</v>
      </c>
      <c r="J428" s="53" t="s">
        <v>3623</v>
      </c>
      <c r="K428" s="53" t="s">
        <v>3624</v>
      </c>
      <c r="L428" s="60">
        <v>3</v>
      </c>
      <c r="M428" s="53" t="s">
        <v>1306</v>
      </c>
      <c r="N428" s="60">
        <v>2572</v>
      </c>
      <c r="O428" s="60">
        <v>42389</v>
      </c>
      <c r="P428" s="60">
        <v>456</v>
      </c>
      <c r="Q428" s="223" t="s">
        <v>3625</v>
      </c>
      <c r="R428" s="223" t="s">
        <v>3626</v>
      </c>
      <c r="S428" s="53" t="s">
        <v>3627</v>
      </c>
      <c r="T428" s="60">
        <v>45</v>
      </c>
      <c r="U428" s="53"/>
      <c r="V428" s="54">
        <f t="shared" si="0"/>
        <v>5.6070370370370368E-2</v>
      </c>
      <c r="W428" s="53"/>
      <c r="X428" s="53"/>
      <c r="Y428" s="53"/>
      <c r="Z428" s="53"/>
    </row>
    <row r="429" spans="1:26" hidden="1">
      <c r="A429" s="47" t="s">
        <v>3628</v>
      </c>
      <c r="B429" s="53" t="s">
        <v>331</v>
      </c>
      <c r="C429" s="60">
        <v>2240000</v>
      </c>
      <c r="D429" s="53" t="s">
        <v>3629</v>
      </c>
      <c r="E429" s="237">
        <v>44210.621412037035</v>
      </c>
      <c r="F429" s="60">
        <v>2021</v>
      </c>
      <c r="G429" s="53" t="s">
        <v>1099</v>
      </c>
      <c r="H429" s="53" t="s">
        <v>1170</v>
      </c>
      <c r="I429" s="60">
        <v>268742</v>
      </c>
      <c r="J429" s="53" t="s">
        <v>2748</v>
      </c>
      <c r="K429" s="53" t="s">
        <v>3630</v>
      </c>
      <c r="L429" s="60">
        <v>9</v>
      </c>
      <c r="M429" s="53" t="s">
        <v>1122</v>
      </c>
      <c r="N429" s="60">
        <v>1832</v>
      </c>
      <c r="O429" s="60">
        <v>23668</v>
      </c>
      <c r="P429" s="60">
        <v>539</v>
      </c>
      <c r="Q429" s="223" t="s">
        <v>2206</v>
      </c>
      <c r="R429" s="223" t="s">
        <v>3631</v>
      </c>
      <c r="S429" s="53" t="s">
        <v>2359</v>
      </c>
      <c r="T429" s="60">
        <v>55</v>
      </c>
      <c r="U429" s="53"/>
      <c r="V429" s="54">
        <f t="shared" si="0"/>
        <v>1.1624553571428572E-2</v>
      </c>
      <c r="W429" s="53"/>
      <c r="X429" s="53"/>
      <c r="Y429" s="53"/>
      <c r="Z429" s="53"/>
    </row>
    <row r="430" spans="1:26" hidden="1">
      <c r="A430" s="47" t="s">
        <v>793</v>
      </c>
      <c r="B430" s="53" t="s">
        <v>3632</v>
      </c>
      <c r="C430" s="60">
        <v>1320000</v>
      </c>
      <c r="D430" s="53" t="s">
        <v>3633</v>
      </c>
      <c r="E430" s="237">
        <v>44212.356817129628</v>
      </c>
      <c r="F430" s="60">
        <v>2021</v>
      </c>
      <c r="G430" s="53" t="s">
        <v>1099</v>
      </c>
      <c r="H430" s="53" t="s">
        <v>1210</v>
      </c>
      <c r="I430" s="60">
        <v>1123891</v>
      </c>
      <c r="J430" s="53" t="s">
        <v>3634</v>
      </c>
      <c r="K430" s="53" t="s">
        <v>3635</v>
      </c>
      <c r="L430" s="60">
        <v>3</v>
      </c>
      <c r="M430" s="53" t="s">
        <v>1936</v>
      </c>
      <c r="N430" s="60">
        <v>1425</v>
      </c>
      <c r="O430" s="60">
        <v>31846</v>
      </c>
      <c r="P430" s="60">
        <v>1202</v>
      </c>
      <c r="Q430" s="223" t="s">
        <v>3636</v>
      </c>
      <c r="R430" s="223" t="s">
        <v>3637</v>
      </c>
      <c r="S430" s="53" t="s">
        <v>3638</v>
      </c>
      <c r="T430" s="60">
        <v>55</v>
      </c>
      <c r="U430" s="53" t="s">
        <v>3607</v>
      </c>
      <c r="V430" s="54">
        <f t="shared" si="0"/>
        <v>2.6115909090909092E-2</v>
      </c>
      <c r="W430" s="53"/>
      <c r="X430" s="53"/>
      <c r="Y430" s="53"/>
      <c r="Z430" s="53"/>
    </row>
    <row r="431" spans="1:26" hidden="1">
      <c r="A431" s="47" t="s">
        <v>3639</v>
      </c>
      <c r="B431" s="53" t="s">
        <v>794</v>
      </c>
      <c r="C431" s="60">
        <v>1900000</v>
      </c>
      <c r="D431" s="53" t="s">
        <v>3640</v>
      </c>
      <c r="E431" s="237">
        <v>44212.500011574077</v>
      </c>
      <c r="F431" s="60">
        <v>2021</v>
      </c>
      <c r="G431" s="53" t="s">
        <v>1099</v>
      </c>
      <c r="H431" s="53" t="s">
        <v>1210</v>
      </c>
      <c r="I431" s="60">
        <v>870112</v>
      </c>
      <c r="J431" s="53" t="s">
        <v>3641</v>
      </c>
      <c r="K431" s="53" t="s">
        <v>2486</v>
      </c>
      <c r="L431" s="60">
        <v>4</v>
      </c>
      <c r="M431" s="53" t="s">
        <v>1306</v>
      </c>
      <c r="N431" s="60">
        <v>10951</v>
      </c>
      <c r="O431" s="60">
        <v>123081</v>
      </c>
      <c r="P431" s="60">
        <v>4018</v>
      </c>
      <c r="Q431" s="223" t="s">
        <v>3642</v>
      </c>
      <c r="R431" s="223" t="s">
        <v>3643</v>
      </c>
      <c r="S431" s="53" t="s">
        <v>3644</v>
      </c>
      <c r="T431" s="60">
        <v>55</v>
      </c>
      <c r="U431" s="53" t="s">
        <v>3607</v>
      </c>
      <c r="V431" s="54">
        <f t="shared" si="0"/>
        <v>7.2657894736842102E-2</v>
      </c>
      <c r="W431" s="53"/>
      <c r="X431" s="53"/>
      <c r="Y431" s="53"/>
      <c r="Z431" s="53"/>
    </row>
    <row r="432" spans="1:26" hidden="1">
      <c r="A432" s="47" t="s">
        <v>789</v>
      </c>
      <c r="B432" s="53" t="s">
        <v>2137</v>
      </c>
      <c r="C432" s="60">
        <v>261000</v>
      </c>
      <c r="D432" s="53" t="s">
        <v>3645</v>
      </c>
      <c r="E432" s="237">
        <v>44212.922638888886</v>
      </c>
      <c r="F432" s="60">
        <v>2021</v>
      </c>
      <c r="G432" s="53" t="s">
        <v>1099</v>
      </c>
      <c r="H432" s="53" t="s">
        <v>1210</v>
      </c>
      <c r="I432" s="60">
        <v>236183</v>
      </c>
      <c r="J432" s="53" t="s">
        <v>3646</v>
      </c>
      <c r="K432" s="53" t="s">
        <v>2290</v>
      </c>
      <c r="L432" s="60">
        <v>4</v>
      </c>
      <c r="M432" s="53" t="s">
        <v>1306</v>
      </c>
      <c r="N432" s="60">
        <v>942</v>
      </c>
      <c r="O432" s="60">
        <v>16180</v>
      </c>
      <c r="P432" s="60">
        <v>388</v>
      </c>
      <c r="Q432" s="223" t="s">
        <v>3647</v>
      </c>
      <c r="R432" s="223" t="s">
        <v>3648</v>
      </c>
      <c r="S432" s="53" t="s">
        <v>314</v>
      </c>
      <c r="T432" s="60">
        <v>55</v>
      </c>
      <c r="U432" s="53" t="s">
        <v>3602</v>
      </c>
      <c r="V432" s="54">
        <f t="shared" si="0"/>
        <v>6.7088122605363981E-2</v>
      </c>
      <c r="W432" s="53"/>
      <c r="X432" s="53"/>
      <c r="Y432" s="53"/>
      <c r="Z432" s="53"/>
    </row>
    <row r="433" spans="1:26" hidden="1">
      <c r="A433" s="47" t="s">
        <v>3649</v>
      </c>
      <c r="B433" s="53" t="s">
        <v>790</v>
      </c>
      <c r="C433" s="60">
        <v>666000</v>
      </c>
      <c r="D433" s="53" t="s">
        <v>3650</v>
      </c>
      <c r="E433" s="237">
        <v>44213.41673611111</v>
      </c>
      <c r="F433" s="60">
        <v>2021</v>
      </c>
      <c r="G433" s="53" t="s">
        <v>1099</v>
      </c>
      <c r="H433" s="53" t="s">
        <v>1133</v>
      </c>
      <c r="I433" s="60">
        <v>468732</v>
      </c>
      <c r="J433" s="53" t="s">
        <v>3651</v>
      </c>
      <c r="K433" s="53" t="s">
        <v>2030</v>
      </c>
      <c r="L433" s="60">
        <v>1</v>
      </c>
      <c r="M433" s="53" t="s">
        <v>1936</v>
      </c>
      <c r="N433" s="60">
        <v>2646</v>
      </c>
      <c r="O433" s="60">
        <v>27877</v>
      </c>
      <c r="P433" s="60">
        <v>823</v>
      </c>
      <c r="Q433" s="223" t="s">
        <v>1466</v>
      </c>
      <c r="R433" s="223" t="s">
        <v>3652</v>
      </c>
      <c r="S433" s="53" t="s">
        <v>3653</v>
      </c>
      <c r="T433" s="60">
        <v>55</v>
      </c>
      <c r="U433" s="53" t="s">
        <v>3607</v>
      </c>
      <c r="V433" s="54">
        <f t="shared" si="0"/>
        <v>4.7066066066066066E-2</v>
      </c>
      <c r="W433" s="53"/>
      <c r="X433" s="53"/>
      <c r="Y433" s="53"/>
      <c r="Z433" s="53"/>
    </row>
    <row r="434" spans="1:26" hidden="1">
      <c r="A434" s="47" t="s">
        <v>3654</v>
      </c>
      <c r="B434" s="53" t="s">
        <v>3488</v>
      </c>
      <c r="C434" s="60">
        <v>159000</v>
      </c>
      <c r="D434" s="53" t="s">
        <v>3655</v>
      </c>
      <c r="E434" s="237">
        <v>44213.500810185185</v>
      </c>
      <c r="F434" s="60">
        <v>2021</v>
      </c>
      <c r="G434" s="53" t="s">
        <v>1099</v>
      </c>
      <c r="H434" s="53" t="s">
        <v>1133</v>
      </c>
      <c r="I434" s="60">
        <v>80968</v>
      </c>
      <c r="J434" s="53" t="s">
        <v>1771</v>
      </c>
      <c r="K434" s="53" t="s">
        <v>3656</v>
      </c>
      <c r="L434" s="60">
        <v>6</v>
      </c>
      <c r="M434" s="53" t="s">
        <v>1112</v>
      </c>
      <c r="N434" s="60">
        <v>660</v>
      </c>
      <c r="O434" s="60">
        <v>7345</v>
      </c>
      <c r="P434" s="60">
        <v>248</v>
      </c>
      <c r="Q434" s="223" t="s">
        <v>3657</v>
      </c>
      <c r="R434" s="223" t="s">
        <v>3658</v>
      </c>
      <c r="S434" s="53" t="s">
        <v>3494</v>
      </c>
      <c r="T434" s="60">
        <v>55</v>
      </c>
      <c r="U434" s="53" t="s">
        <v>3607</v>
      </c>
      <c r="V434" s="54">
        <f t="shared" si="0"/>
        <v>5.1905660377358491E-2</v>
      </c>
      <c r="W434" s="53"/>
      <c r="X434" s="53"/>
      <c r="Y434" s="53"/>
      <c r="Z434" s="53"/>
    </row>
    <row r="435" spans="1:26" hidden="1">
      <c r="A435" s="243" t="s">
        <v>797</v>
      </c>
      <c r="B435" s="244" t="s">
        <v>3659</v>
      </c>
      <c r="C435" s="245">
        <v>31600</v>
      </c>
      <c r="D435" s="244" t="s">
        <v>3660</v>
      </c>
      <c r="E435" s="246">
        <v>44216.394745370373</v>
      </c>
      <c r="F435" s="245">
        <v>2021</v>
      </c>
      <c r="G435" s="244" t="s">
        <v>1099</v>
      </c>
      <c r="H435" s="244" t="s">
        <v>1109</v>
      </c>
      <c r="I435" s="245">
        <v>29063</v>
      </c>
      <c r="J435" s="244" t="s">
        <v>3661</v>
      </c>
      <c r="K435" s="244" t="s">
        <v>3662</v>
      </c>
      <c r="L435" s="245">
        <v>5</v>
      </c>
      <c r="M435" s="244" t="s">
        <v>1364</v>
      </c>
      <c r="N435" s="245">
        <v>143</v>
      </c>
      <c r="O435" s="245">
        <v>898</v>
      </c>
      <c r="P435" s="245">
        <v>42</v>
      </c>
      <c r="Q435" s="247" t="s">
        <v>3663</v>
      </c>
      <c r="R435" s="247" t="s">
        <v>3664</v>
      </c>
      <c r="S435" s="244" t="s">
        <v>3665</v>
      </c>
      <c r="T435" s="245">
        <v>45</v>
      </c>
      <c r="U435" s="248">
        <v>44227</v>
      </c>
      <c r="V435" s="54">
        <f t="shared" si="0"/>
        <v>3.4272151898734178E-2</v>
      </c>
      <c r="W435" s="232"/>
      <c r="X435" s="232"/>
      <c r="Y435" s="232"/>
      <c r="Z435" s="232"/>
    </row>
    <row r="436" spans="1:26" hidden="1">
      <c r="A436" s="47" t="s">
        <v>3666</v>
      </c>
      <c r="B436" s="53" t="s">
        <v>798</v>
      </c>
      <c r="C436" s="60">
        <v>455000</v>
      </c>
      <c r="D436" s="53" t="s">
        <v>3667</v>
      </c>
      <c r="E436" s="237">
        <v>44216.768773148149</v>
      </c>
      <c r="F436" s="60">
        <v>2021</v>
      </c>
      <c r="G436" s="53" t="s">
        <v>1099</v>
      </c>
      <c r="H436" s="53" t="s">
        <v>1109</v>
      </c>
      <c r="I436" s="60">
        <v>64100</v>
      </c>
      <c r="J436" s="53" t="s">
        <v>2788</v>
      </c>
      <c r="K436" s="53" t="s">
        <v>2186</v>
      </c>
      <c r="L436" s="60">
        <v>2</v>
      </c>
      <c r="M436" s="53" t="s">
        <v>1503</v>
      </c>
      <c r="N436" s="60">
        <v>290</v>
      </c>
      <c r="O436" s="60">
        <v>7593</v>
      </c>
      <c r="P436" s="60">
        <v>86</v>
      </c>
      <c r="Q436" s="223" t="s">
        <v>3668</v>
      </c>
      <c r="R436" s="223" t="s">
        <v>3669</v>
      </c>
      <c r="S436" s="53" t="s">
        <v>3670</v>
      </c>
      <c r="T436" s="60">
        <v>55</v>
      </c>
      <c r="U436" s="53" t="s">
        <v>3607</v>
      </c>
      <c r="V436" s="54">
        <f t="shared" si="0"/>
        <v>1.7514285714285715E-2</v>
      </c>
      <c r="W436" s="53"/>
      <c r="X436" s="53"/>
      <c r="Y436" s="53"/>
      <c r="Z436" s="53"/>
    </row>
    <row r="437" spans="1:26" hidden="1">
      <c r="A437" s="47" t="s">
        <v>808</v>
      </c>
      <c r="B437" s="53" t="s">
        <v>807</v>
      </c>
      <c r="C437" s="60">
        <v>1110000</v>
      </c>
      <c r="D437" s="53" t="s">
        <v>3671</v>
      </c>
      <c r="E437" s="237">
        <v>44217.426712962966</v>
      </c>
      <c r="F437" s="60">
        <v>2021</v>
      </c>
      <c r="G437" s="53" t="s">
        <v>1099</v>
      </c>
      <c r="H437" s="53" t="s">
        <v>1170</v>
      </c>
      <c r="I437" s="60">
        <v>468677</v>
      </c>
      <c r="J437" s="53" t="s">
        <v>3672</v>
      </c>
      <c r="K437" s="53" t="s">
        <v>3673</v>
      </c>
      <c r="L437" s="60">
        <v>2</v>
      </c>
      <c r="M437" s="53" t="s">
        <v>1936</v>
      </c>
      <c r="N437" s="60">
        <v>2732</v>
      </c>
      <c r="O437" s="60">
        <v>25803</v>
      </c>
      <c r="P437" s="60">
        <v>922</v>
      </c>
      <c r="Q437" s="223" t="s">
        <v>3674</v>
      </c>
      <c r="R437" s="223" t="s">
        <v>3675</v>
      </c>
      <c r="S437" s="53" t="s">
        <v>314</v>
      </c>
      <c r="T437" s="60">
        <v>55</v>
      </c>
      <c r="U437" s="53" t="s">
        <v>3607</v>
      </c>
      <c r="V437" s="54">
        <f t="shared" si="0"/>
        <v>2.6537837837837839E-2</v>
      </c>
      <c r="W437" s="53"/>
      <c r="X437" s="53"/>
      <c r="Y437" s="53"/>
      <c r="Z437" s="53"/>
    </row>
    <row r="438" spans="1:26" hidden="1">
      <c r="A438" s="47" t="s">
        <v>3676</v>
      </c>
      <c r="B438" s="53" t="s">
        <v>801</v>
      </c>
      <c r="C438" s="60">
        <v>252000</v>
      </c>
      <c r="D438" s="53" t="s">
        <v>3677</v>
      </c>
      <c r="E438" s="237">
        <v>44217.485069444447</v>
      </c>
      <c r="F438" s="60">
        <v>2021</v>
      </c>
      <c r="G438" s="53" t="s">
        <v>1099</v>
      </c>
      <c r="H438" s="53" t="s">
        <v>1170</v>
      </c>
      <c r="I438" s="60">
        <v>37285</v>
      </c>
      <c r="J438" s="53" t="s">
        <v>3678</v>
      </c>
      <c r="K438" s="53" t="s">
        <v>3679</v>
      </c>
      <c r="L438" s="60">
        <v>7</v>
      </c>
      <c r="M438" s="53" t="s">
        <v>1103</v>
      </c>
      <c r="N438" s="60">
        <v>148</v>
      </c>
      <c r="O438" s="60">
        <v>4284</v>
      </c>
      <c r="P438" s="60">
        <v>69</v>
      </c>
      <c r="Q438" s="223" t="s">
        <v>3680</v>
      </c>
      <c r="R438" s="223" t="s">
        <v>3681</v>
      </c>
      <c r="S438" s="53" t="s">
        <v>3682</v>
      </c>
      <c r="T438" s="60">
        <v>55</v>
      </c>
      <c r="U438" s="53" t="s">
        <v>3683</v>
      </c>
      <c r="V438" s="54">
        <f t="shared" si="0"/>
        <v>1.7861111111111112E-2</v>
      </c>
      <c r="W438" s="53"/>
      <c r="X438" s="53"/>
      <c r="Y438" s="53"/>
      <c r="Z438" s="53"/>
    </row>
    <row r="439" spans="1:26" hidden="1">
      <c r="A439" s="47" t="s">
        <v>3684</v>
      </c>
      <c r="B439" s="53" t="s">
        <v>3685</v>
      </c>
      <c r="C439" s="60">
        <v>341000</v>
      </c>
      <c r="D439" s="53" t="s">
        <v>3686</v>
      </c>
      <c r="E439" s="237">
        <v>44217.625057870369</v>
      </c>
      <c r="F439" s="60">
        <v>2021</v>
      </c>
      <c r="G439" s="53" t="s">
        <v>1099</v>
      </c>
      <c r="H439" s="53" t="s">
        <v>1170</v>
      </c>
      <c r="I439" s="60">
        <v>688071</v>
      </c>
      <c r="J439" s="53" t="s">
        <v>3687</v>
      </c>
      <c r="K439" s="53" t="s">
        <v>2023</v>
      </c>
      <c r="L439" s="60">
        <v>2</v>
      </c>
      <c r="M439" s="53" t="s">
        <v>1306</v>
      </c>
      <c r="N439" s="60">
        <v>2189</v>
      </c>
      <c r="O439" s="60">
        <v>32536</v>
      </c>
      <c r="P439" s="60">
        <v>1283</v>
      </c>
      <c r="Q439" s="223" t="s">
        <v>3688</v>
      </c>
      <c r="R439" s="223" t="s">
        <v>3689</v>
      </c>
      <c r="S439" s="53" t="s">
        <v>3690</v>
      </c>
      <c r="T439" s="60">
        <v>55</v>
      </c>
      <c r="U439" s="53" t="s">
        <v>3607</v>
      </c>
      <c r="V439" s="54">
        <f t="shared" si="0"/>
        <v>0.10559530791788856</v>
      </c>
      <c r="W439" s="53"/>
      <c r="X439" s="53"/>
      <c r="Y439" s="53"/>
      <c r="Z439" s="53"/>
    </row>
    <row r="440" spans="1:26" hidden="1">
      <c r="A440" s="47" t="s">
        <v>804</v>
      </c>
      <c r="B440" s="53" t="s">
        <v>730</v>
      </c>
      <c r="C440" s="60">
        <v>309000</v>
      </c>
      <c r="D440" s="53" t="s">
        <v>3691</v>
      </c>
      <c r="E440" s="237">
        <v>44217.625347222223</v>
      </c>
      <c r="F440" s="60">
        <v>2021</v>
      </c>
      <c r="G440" s="53" t="s">
        <v>1099</v>
      </c>
      <c r="H440" s="53" t="s">
        <v>1170</v>
      </c>
      <c r="I440" s="60">
        <v>80743</v>
      </c>
      <c r="J440" s="53" t="s">
        <v>3692</v>
      </c>
      <c r="K440" s="53" t="s">
        <v>3693</v>
      </c>
      <c r="L440" s="60">
        <v>1</v>
      </c>
      <c r="M440" s="53" t="s">
        <v>1503</v>
      </c>
      <c r="N440" s="60">
        <v>619</v>
      </c>
      <c r="O440" s="60">
        <v>6037</v>
      </c>
      <c r="P440" s="60">
        <v>82</v>
      </c>
      <c r="Q440" s="223" t="s">
        <v>1466</v>
      </c>
      <c r="R440" s="223" t="s">
        <v>3694</v>
      </c>
      <c r="S440" s="53" t="s">
        <v>3453</v>
      </c>
      <c r="T440" s="60">
        <v>55</v>
      </c>
      <c r="U440" s="53" t="s">
        <v>3607</v>
      </c>
      <c r="V440" s="54">
        <f t="shared" si="0"/>
        <v>2.1805825242718447E-2</v>
      </c>
      <c r="W440" s="53"/>
      <c r="X440" s="53"/>
      <c r="Y440" s="53"/>
      <c r="Z440" s="53"/>
    </row>
    <row r="441" spans="1:26" hidden="1">
      <c r="A441" s="47" t="s">
        <v>3695</v>
      </c>
      <c r="B441" s="53" t="s">
        <v>267</v>
      </c>
      <c r="C441" s="60">
        <v>556000</v>
      </c>
      <c r="D441" s="53" t="s">
        <v>3696</v>
      </c>
      <c r="E441" s="237">
        <v>44218.292881944442</v>
      </c>
      <c r="F441" s="60">
        <v>2021</v>
      </c>
      <c r="G441" s="53" t="s">
        <v>1099</v>
      </c>
      <c r="H441" s="53" t="s">
        <v>1157</v>
      </c>
      <c r="I441" s="60">
        <v>476700</v>
      </c>
      <c r="J441" s="53" t="s">
        <v>3697</v>
      </c>
      <c r="K441" s="53" t="s">
        <v>3698</v>
      </c>
      <c r="L441" s="60">
        <v>2</v>
      </c>
      <c r="M441" s="53" t="s">
        <v>1112</v>
      </c>
      <c r="N441" s="60">
        <v>2231</v>
      </c>
      <c r="O441" s="60">
        <v>13972</v>
      </c>
      <c r="P441" s="60">
        <v>6819</v>
      </c>
      <c r="Q441" s="223" t="s">
        <v>3699</v>
      </c>
      <c r="R441" s="223" t="s">
        <v>3700</v>
      </c>
      <c r="S441" s="53" t="s">
        <v>3237</v>
      </c>
      <c r="T441" s="60">
        <v>55</v>
      </c>
      <c r="U441" s="53" t="s">
        <v>3701</v>
      </c>
      <c r="V441" s="54">
        <f t="shared" si="0"/>
        <v>4.1406474820143882E-2</v>
      </c>
      <c r="W441" s="53"/>
      <c r="X441" s="53"/>
      <c r="Y441" s="53"/>
      <c r="Z441" s="53"/>
    </row>
    <row r="442" spans="1:26" hidden="1">
      <c r="A442" s="47" t="s">
        <v>824</v>
      </c>
      <c r="B442" s="53" t="s">
        <v>3702</v>
      </c>
      <c r="C442" s="60">
        <v>383000</v>
      </c>
      <c r="D442" s="53" t="s">
        <v>3703</v>
      </c>
      <c r="E442" s="237">
        <v>44218.318298611113</v>
      </c>
      <c r="F442" s="60">
        <v>2021</v>
      </c>
      <c r="G442" s="53" t="s">
        <v>1099</v>
      </c>
      <c r="H442" s="53" t="s">
        <v>1157</v>
      </c>
      <c r="I442" s="60">
        <v>285310</v>
      </c>
      <c r="J442" s="53" t="s">
        <v>3704</v>
      </c>
      <c r="K442" s="53" t="s">
        <v>2561</v>
      </c>
      <c r="L442" s="60">
        <v>1</v>
      </c>
      <c r="M442" s="53" t="s">
        <v>1773</v>
      </c>
      <c r="N442" s="60">
        <v>1369</v>
      </c>
      <c r="O442" s="60">
        <v>12978</v>
      </c>
      <c r="P442" s="60">
        <v>210</v>
      </c>
      <c r="Q442" s="223" t="s">
        <v>3705</v>
      </c>
      <c r="R442" s="223" t="s">
        <v>3706</v>
      </c>
      <c r="S442" s="53" t="s">
        <v>3707</v>
      </c>
      <c r="T442" s="60">
        <v>55</v>
      </c>
      <c r="U442" s="53" t="s">
        <v>3607</v>
      </c>
      <c r="V442" s="54">
        <f t="shared" si="0"/>
        <v>3.8007832898172327E-2</v>
      </c>
      <c r="W442" s="53"/>
      <c r="X442" s="53"/>
      <c r="Y442" s="53"/>
      <c r="Z442" s="53"/>
    </row>
    <row r="443" spans="1:26" hidden="1">
      <c r="A443" s="47" t="s">
        <v>3708</v>
      </c>
      <c r="B443" s="53" t="s">
        <v>815</v>
      </c>
      <c r="C443" s="60">
        <v>252000</v>
      </c>
      <c r="D443" s="53" t="s">
        <v>3709</v>
      </c>
      <c r="E443" s="237">
        <v>44219.333460648151</v>
      </c>
      <c r="F443" s="60">
        <v>2021</v>
      </c>
      <c r="G443" s="53" t="s">
        <v>1099</v>
      </c>
      <c r="H443" s="53" t="s">
        <v>1210</v>
      </c>
      <c r="I443" s="60">
        <v>190939</v>
      </c>
      <c r="J443" s="53" t="s">
        <v>3710</v>
      </c>
      <c r="K443" s="53" t="s">
        <v>1271</v>
      </c>
      <c r="L443" s="60">
        <v>3</v>
      </c>
      <c r="M443" s="53" t="s">
        <v>1503</v>
      </c>
      <c r="N443" s="60">
        <v>2390</v>
      </c>
      <c r="O443" s="60">
        <v>27432</v>
      </c>
      <c r="P443" s="60">
        <v>205</v>
      </c>
      <c r="Q443" s="223" t="s">
        <v>3711</v>
      </c>
      <c r="R443" s="223" t="s">
        <v>3712</v>
      </c>
      <c r="S443" s="53" t="s">
        <v>3713</v>
      </c>
      <c r="T443" s="60">
        <v>55</v>
      </c>
      <c r="U443" s="53" t="s">
        <v>3607</v>
      </c>
      <c r="V443" s="54">
        <f t="shared" si="0"/>
        <v>0.1191547619047619</v>
      </c>
      <c r="W443" s="53"/>
      <c r="X443" s="53"/>
      <c r="Y443" s="53"/>
      <c r="Z443" s="53"/>
    </row>
    <row r="444" spans="1:26" hidden="1">
      <c r="A444" s="47" t="s">
        <v>811</v>
      </c>
      <c r="B444" s="53" t="s">
        <v>549</v>
      </c>
      <c r="C444" s="60">
        <v>653000</v>
      </c>
      <c r="D444" s="53" t="s">
        <v>3714</v>
      </c>
      <c r="E444" s="237">
        <v>44219.454155092593</v>
      </c>
      <c r="F444" s="60">
        <v>2021</v>
      </c>
      <c r="G444" s="53" t="s">
        <v>1099</v>
      </c>
      <c r="H444" s="53" t="s">
        <v>1210</v>
      </c>
      <c r="I444" s="60">
        <v>295407</v>
      </c>
      <c r="J444" s="53" t="s">
        <v>3678</v>
      </c>
      <c r="K444" s="53" t="s">
        <v>1264</v>
      </c>
      <c r="L444" s="60">
        <v>1</v>
      </c>
      <c r="M444" s="53" t="s">
        <v>1608</v>
      </c>
      <c r="N444" s="60">
        <v>1333</v>
      </c>
      <c r="O444" s="60">
        <v>21248</v>
      </c>
      <c r="P444" s="60">
        <v>331</v>
      </c>
      <c r="Q444" s="223" t="s">
        <v>1466</v>
      </c>
      <c r="R444" s="223" t="s">
        <v>3715</v>
      </c>
      <c r="S444" s="53" t="s">
        <v>549</v>
      </c>
      <c r="T444" s="60">
        <v>40</v>
      </c>
      <c r="U444" s="53" t="s">
        <v>3602</v>
      </c>
      <c r="V444" s="54">
        <f t="shared" si="0"/>
        <v>3.5087289433384378E-2</v>
      </c>
      <c r="W444" s="53"/>
      <c r="X444" s="53"/>
      <c r="Y444" s="53"/>
      <c r="Z444" s="53"/>
    </row>
    <row r="445" spans="1:26" hidden="1">
      <c r="A445" s="47" t="s">
        <v>3716</v>
      </c>
      <c r="B445" s="53" t="s">
        <v>2137</v>
      </c>
      <c r="C445" s="60">
        <v>261000</v>
      </c>
      <c r="D445" s="53" t="s">
        <v>3717</v>
      </c>
      <c r="E445" s="237">
        <v>44219.922581018516</v>
      </c>
      <c r="F445" s="60">
        <v>2021</v>
      </c>
      <c r="G445" s="53" t="s">
        <v>1099</v>
      </c>
      <c r="H445" s="53" t="s">
        <v>1210</v>
      </c>
      <c r="I445" s="60">
        <v>216280</v>
      </c>
      <c r="J445" s="53" t="s">
        <v>3718</v>
      </c>
      <c r="K445" s="53" t="s">
        <v>1703</v>
      </c>
      <c r="L445" s="60">
        <v>3</v>
      </c>
      <c r="M445" s="53" t="s">
        <v>1306</v>
      </c>
      <c r="N445" s="60">
        <v>1503</v>
      </c>
      <c r="O445" s="60">
        <v>14677</v>
      </c>
      <c r="P445" s="60">
        <v>507</v>
      </c>
      <c r="Q445" s="223" t="s">
        <v>3719</v>
      </c>
      <c r="R445" s="223" t="s">
        <v>3720</v>
      </c>
      <c r="S445" s="53" t="s">
        <v>314</v>
      </c>
      <c r="T445" s="60">
        <v>55</v>
      </c>
      <c r="U445" s="53" t="s">
        <v>3607</v>
      </c>
      <c r="V445" s="54">
        <f t="shared" si="0"/>
        <v>6.3934865900383137E-2</v>
      </c>
      <c r="W445" s="53"/>
      <c r="X445" s="53"/>
      <c r="Y445" s="53"/>
      <c r="Z445" s="53"/>
    </row>
    <row r="446" spans="1:26" hidden="1">
      <c r="A446" s="47" t="s">
        <v>819</v>
      </c>
      <c r="B446" s="53" t="s">
        <v>3721</v>
      </c>
      <c r="C446" s="60">
        <v>861000</v>
      </c>
      <c r="D446" s="53" t="s">
        <v>3722</v>
      </c>
      <c r="E446" s="237">
        <v>44220.416828703703</v>
      </c>
      <c r="F446" s="60">
        <v>2021</v>
      </c>
      <c r="G446" s="53" t="s">
        <v>1099</v>
      </c>
      <c r="H446" s="53" t="s">
        <v>1133</v>
      </c>
      <c r="I446" s="60">
        <v>157694</v>
      </c>
      <c r="J446" s="53" t="s">
        <v>3723</v>
      </c>
      <c r="K446" s="53" t="s">
        <v>3724</v>
      </c>
      <c r="L446" s="60">
        <v>2</v>
      </c>
      <c r="M446" s="53" t="s">
        <v>1122</v>
      </c>
      <c r="N446" s="60">
        <v>2703</v>
      </c>
      <c r="O446" s="60">
        <v>18570</v>
      </c>
      <c r="P446" s="60">
        <v>1032</v>
      </c>
      <c r="Q446" s="223" t="s">
        <v>1466</v>
      </c>
      <c r="R446" s="223" t="s">
        <v>3725</v>
      </c>
      <c r="S446" s="53"/>
      <c r="T446" s="60">
        <v>55</v>
      </c>
      <c r="U446" s="53"/>
      <c r="V446" s="54">
        <f t="shared" si="0"/>
        <v>2.5905923344947734E-2</v>
      </c>
      <c r="W446" s="53"/>
      <c r="X446" s="53"/>
      <c r="Y446" s="53"/>
      <c r="Z446" s="53"/>
    </row>
    <row r="447" spans="1:26" hidden="1">
      <c r="A447" s="47" t="s">
        <v>3726</v>
      </c>
      <c r="B447" s="53" t="s">
        <v>118</v>
      </c>
      <c r="C447" s="60">
        <v>783000</v>
      </c>
      <c r="D447" s="53" t="s">
        <v>3727</v>
      </c>
      <c r="E447" s="237">
        <v>44221.608587962961</v>
      </c>
      <c r="F447" s="60">
        <v>2021</v>
      </c>
      <c r="G447" s="53" t="s">
        <v>1099</v>
      </c>
      <c r="H447" s="53" t="s">
        <v>1100</v>
      </c>
      <c r="I447" s="60">
        <v>406606</v>
      </c>
      <c r="J447" s="53" t="s">
        <v>3728</v>
      </c>
      <c r="K447" s="53" t="s">
        <v>3729</v>
      </c>
      <c r="L447" s="60">
        <v>5</v>
      </c>
      <c r="M447" s="53" t="s">
        <v>1491</v>
      </c>
      <c r="N447" s="60">
        <v>3196</v>
      </c>
      <c r="O447" s="60">
        <v>37388</v>
      </c>
      <c r="P447" s="60">
        <v>820</v>
      </c>
      <c r="Q447" s="223" t="s">
        <v>3730</v>
      </c>
      <c r="R447" s="223" t="s">
        <v>3731</v>
      </c>
      <c r="S447" s="53" t="s">
        <v>118</v>
      </c>
      <c r="T447" s="60">
        <v>40</v>
      </c>
      <c r="U447" s="53"/>
      <c r="V447" s="54">
        <f t="shared" si="0"/>
        <v>5.2878671775223499E-2</v>
      </c>
      <c r="W447" s="53"/>
      <c r="X447" s="53"/>
      <c r="Y447" s="53"/>
      <c r="Z447" s="53"/>
    </row>
    <row r="448" spans="1:26" hidden="1">
      <c r="A448" s="47" t="s">
        <v>3732</v>
      </c>
      <c r="B448" s="53" t="s">
        <v>825</v>
      </c>
      <c r="C448" s="60">
        <v>18200</v>
      </c>
      <c r="D448" s="53" t="s">
        <v>3733</v>
      </c>
      <c r="E448" s="237">
        <v>44222.23741898148</v>
      </c>
      <c r="F448" s="60">
        <v>2021</v>
      </c>
      <c r="G448" s="53" t="s">
        <v>1099</v>
      </c>
      <c r="H448" s="53" t="s">
        <v>1119</v>
      </c>
      <c r="I448" s="60">
        <v>3957</v>
      </c>
      <c r="J448" s="53" t="s">
        <v>3734</v>
      </c>
      <c r="K448" s="53" t="s">
        <v>1630</v>
      </c>
      <c r="L448" s="60">
        <v>2</v>
      </c>
      <c r="M448" s="53" t="s">
        <v>1122</v>
      </c>
      <c r="N448" s="60">
        <v>104</v>
      </c>
      <c r="O448" s="60">
        <v>358</v>
      </c>
      <c r="P448" s="60">
        <v>7</v>
      </c>
      <c r="Q448" s="223" t="s">
        <v>3735</v>
      </c>
      <c r="R448" s="223" t="s">
        <v>3736</v>
      </c>
      <c r="S448" s="53" t="s">
        <v>3737</v>
      </c>
      <c r="T448" s="60">
        <v>55</v>
      </c>
      <c r="U448" s="53" t="s">
        <v>3738</v>
      </c>
      <c r="V448" s="54">
        <f t="shared" si="0"/>
        <v>2.576923076923077E-2</v>
      </c>
      <c r="W448" s="53"/>
      <c r="X448" s="53"/>
      <c r="Y448" s="53"/>
      <c r="Z448" s="53"/>
    </row>
    <row r="449" spans="1:26" hidden="1">
      <c r="A449" s="47" t="s">
        <v>3739</v>
      </c>
      <c r="B449" s="53" t="s">
        <v>2175</v>
      </c>
      <c r="C449" s="60">
        <v>1730000</v>
      </c>
      <c r="D449" s="53" t="s">
        <v>3740</v>
      </c>
      <c r="E449" s="237">
        <v>44223.333368055559</v>
      </c>
      <c r="F449" s="60">
        <v>2021</v>
      </c>
      <c r="G449" s="53" t="s">
        <v>1099</v>
      </c>
      <c r="H449" s="53" t="s">
        <v>1109</v>
      </c>
      <c r="I449" s="60">
        <v>2256715</v>
      </c>
      <c r="J449" s="53" t="s">
        <v>3741</v>
      </c>
      <c r="K449" s="53" t="s">
        <v>3742</v>
      </c>
      <c r="L449" s="60">
        <v>5</v>
      </c>
      <c r="M449" s="53" t="s">
        <v>1306</v>
      </c>
      <c r="N449" s="60">
        <v>10561</v>
      </c>
      <c r="O449" s="60">
        <v>107765</v>
      </c>
      <c r="P449" s="60">
        <v>3206</v>
      </c>
      <c r="Q449" s="223" t="s">
        <v>3743</v>
      </c>
      <c r="R449" s="223" t="s">
        <v>3744</v>
      </c>
      <c r="S449" s="53" t="s">
        <v>327</v>
      </c>
      <c r="T449" s="60">
        <v>55</v>
      </c>
      <c r="U449" s="53" t="s">
        <v>3602</v>
      </c>
      <c r="V449" s="54">
        <f t="shared" si="0"/>
        <v>7.0249710982658961E-2</v>
      </c>
      <c r="W449" s="53"/>
      <c r="X449" s="53"/>
      <c r="Y449" s="53"/>
      <c r="Z449" s="53"/>
    </row>
    <row r="450" spans="1:26" hidden="1">
      <c r="A450" s="47" t="s">
        <v>3745</v>
      </c>
      <c r="B450" s="53" t="s">
        <v>3746</v>
      </c>
      <c r="C450" s="60">
        <v>1010000</v>
      </c>
      <c r="D450" s="53" t="s">
        <v>3747</v>
      </c>
      <c r="E450" s="237">
        <v>44223.544224537036</v>
      </c>
      <c r="F450" s="60">
        <v>2021</v>
      </c>
      <c r="G450" s="53" t="s">
        <v>1099</v>
      </c>
      <c r="H450" s="53" t="s">
        <v>1109</v>
      </c>
      <c r="I450" s="60">
        <v>153903</v>
      </c>
      <c r="J450" s="53" t="s">
        <v>3748</v>
      </c>
      <c r="K450" s="53" t="s">
        <v>2807</v>
      </c>
      <c r="L450" s="60">
        <v>3</v>
      </c>
      <c r="M450" s="53" t="s">
        <v>1936</v>
      </c>
      <c r="N450" s="60">
        <v>784</v>
      </c>
      <c r="O450" s="60">
        <v>14592</v>
      </c>
      <c r="P450" s="60">
        <v>296</v>
      </c>
      <c r="Q450" s="223" t="s">
        <v>3749</v>
      </c>
      <c r="R450" s="223" t="s">
        <v>3750</v>
      </c>
      <c r="S450" s="53" t="s">
        <v>827</v>
      </c>
      <c r="T450" s="60">
        <v>55</v>
      </c>
      <c r="U450" s="53" t="s">
        <v>3751</v>
      </c>
      <c r="V450" s="54">
        <f t="shared" si="0"/>
        <v>1.5516831683168317E-2</v>
      </c>
      <c r="W450" s="53"/>
      <c r="X450" s="53"/>
      <c r="Y450" s="53"/>
      <c r="Z450" s="53"/>
    </row>
    <row r="451" spans="1:26" hidden="1">
      <c r="A451" s="47" t="s">
        <v>831</v>
      </c>
      <c r="B451" s="53" t="s">
        <v>830</v>
      </c>
      <c r="C451" s="60">
        <v>847000</v>
      </c>
      <c r="D451" s="53" t="s">
        <v>3752</v>
      </c>
      <c r="E451" s="237">
        <v>44223.667407407411</v>
      </c>
      <c r="F451" s="60">
        <v>2021</v>
      </c>
      <c r="G451" s="53" t="s">
        <v>1099</v>
      </c>
      <c r="H451" s="53" t="s">
        <v>1109</v>
      </c>
      <c r="I451" s="60">
        <v>1468117</v>
      </c>
      <c r="J451" s="53" t="s">
        <v>3753</v>
      </c>
      <c r="K451" s="53" t="s">
        <v>3433</v>
      </c>
      <c r="L451" s="60">
        <v>1</v>
      </c>
      <c r="M451" s="53" t="s">
        <v>1112</v>
      </c>
      <c r="N451" s="60">
        <v>1302</v>
      </c>
      <c r="O451" s="60">
        <v>19999</v>
      </c>
      <c r="P451" s="60">
        <v>1480</v>
      </c>
      <c r="Q451" s="223" t="s">
        <v>3754</v>
      </c>
      <c r="R451" s="223" t="s">
        <v>3755</v>
      </c>
      <c r="S451" s="53" t="s">
        <v>830</v>
      </c>
      <c r="T451" s="60">
        <v>55</v>
      </c>
      <c r="U451" s="53"/>
      <c r="V451" s="54">
        <f t="shared" si="0"/>
        <v>2.6896103896103897E-2</v>
      </c>
      <c r="W451" s="53"/>
      <c r="X451" s="53"/>
      <c r="Y451" s="53"/>
      <c r="Z451" s="53"/>
    </row>
    <row r="452" spans="1:26" hidden="1">
      <c r="A452" s="47" t="s">
        <v>3756</v>
      </c>
      <c r="B452" s="53" t="s">
        <v>134</v>
      </c>
      <c r="C452" s="60">
        <v>771000</v>
      </c>
      <c r="D452" s="53" t="s">
        <v>3757</v>
      </c>
      <c r="E452" s="237">
        <v>44223.893090277779</v>
      </c>
      <c r="F452" s="60">
        <v>2021</v>
      </c>
      <c r="G452" s="53" t="s">
        <v>1099</v>
      </c>
      <c r="H452" s="53" t="s">
        <v>1109</v>
      </c>
      <c r="I452" s="60">
        <v>125973</v>
      </c>
      <c r="J452" s="53" t="s">
        <v>3758</v>
      </c>
      <c r="K452" s="53" t="s">
        <v>3759</v>
      </c>
      <c r="L452" s="60">
        <v>1</v>
      </c>
      <c r="M452" s="53" t="s">
        <v>1112</v>
      </c>
      <c r="N452" s="60">
        <v>701</v>
      </c>
      <c r="O452" s="60">
        <v>8102</v>
      </c>
      <c r="P452" s="60">
        <v>194</v>
      </c>
      <c r="Q452" s="223" t="s">
        <v>3760</v>
      </c>
      <c r="R452" s="223" t="s">
        <v>3761</v>
      </c>
      <c r="S452" s="53" t="s">
        <v>3762</v>
      </c>
      <c r="T452" s="60">
        <v>55</v>
      </c>
      <c r="U452" s="53" t="s">
        <v>3763</v>
      </c>
      <c r="V452" s="54">
        <f t="shared" si="0"/>
        <v>1.1669260700389105E-2</v>
      </c>
      <c r="W452" s="53"/>
      <c r="X452" s="53"/>
      <c r="Y452" s="53"/>
      <c r="Z452" s="53"/>
    </row>
    <row r="453" spans="1:26" hidden="1">
      <c r="A453" s="47" t="s">
        <v>3764</v>
      </c>
      <c r="B453" s="53" t="s">
        <v>118</v>
      </c>
      <c r="C453" s="60">
        <v>783000</v>
      </c>
      <c r="D453" s="53" t="s">
        <v>3765</v>
      </c>
      <c r="E453" s="237">
        <v>44225.333460648151</v>
      </c>
      <c r="F453" s="60">
        <v>2021</v>
      </c>
      <c r="G453" s="53" t="s">
        <v>1099</v>
      </c>
      <c r="H453" s="53" t="s">
        <v>1157</v>
      </c>
      <c r="I453" s="60">
        <v>243213</v>
      </c>
      <c r="J453" s="53" t="s">
        <v>3766</v>
      </c>
      <c r="K453" s="53" t="s">
        <v>3767</v>
      </c>
      <c r="L453" s="60">
        <v>5</v>
      </c>
      <c r="M453" s="53" t="s">
        <v>1491</v>
      </c>
      <c r="N453" s="60">
        <v>1208</v>
      </c>
      <c r="O453" s="60">
        <v>21720</v>
      </c>
      <c r="P453" s="60">
        <v>230</v>
      </c>
      <c r="Q453" s="223" t="s">
        <v>3768</v>
      </c>
      <c r="R453" s="223" t="s">
        <v>3769</v>
      </c>
      <c r="S453" s="53" t="s">
        <v>118</v>
      </c>
      <c r="T453" s="60">
        <v>50</v>
      </c>
      <c r="U453" s="53" t="s">
        <v>3763</v>
      </c>
      <c r="V453" s="54">
        <f t="shared" si="0"/>
        <v>2.9575989782886336E-2</v>
      </c>
      <c r="W453" s="53"/>
      <c r="X453" s="53"/>
      <c r="Y453" s="53"/>
      <c r="Z453" s="53"/>
    </row>
    <row r="454" spans="1:26" hidden="1">
      <c r="A454" s="47" t="s">
        <v>3770</v>
      </c>
      <c r="B454" s="53" t="s">
        <v>807</v>
      </c>
      <c r="C454" s="60">
        <v>1110000</v>
      </c>
      <c r="D454" s="53" t="s">
        <v>3771</v>
      </c>
      <c r="E454" s="237">
        <v>44225.454548611109</v>
      </c>
      <c r="F454" s="60">
        <v>2021</v>
      </c>
      <c r="G454" s="53" t="s">
        <v>1099</v>
      </c>
      <c r="H454" s="53" t="s">
        <v>1157</v>
      </c>
      <c r="I454" s="60">
        <v>364639</v>
      </c>
      <c r="J454" s="53" t="s">
        <v>3772</v>
      </c>
      <c r="K454" s="53" t="s">
        <v>1929</v>
      </c>
      <c r="L454" s="60">
        <v>2</v>
      </c>
      <c r="M454" s="53" t="s">
        <v>1936</v>
      </c>
      <c r="N454" s="60">
        <v>7246</v>
      </c>
      <c r="O454" s="60">
        <v>21441</v>
      </c>
      <c r="P454" s="60">
        <v>9136</v>
      </c>
      <c r="Q454" s="223" t="s">
        <v>3773</v>
      </c>
      <c r="R454" s="223" t="s">
        <v>3774</v>
      </c>
      <c r="S454" s="53" t="s">
        <v>314</v>
      </c>
      <c r="T454" s="60">
        <v>55</v>
      </c>
      <c r="U454" s="53" t="s">
        <v>3607</v>
      </c>
      <c r="V454" s="54">
        <f t="shared" si="0"/>
        <v>3.4074774774774774E-2</v>
      </c>
      <c r="W454" s="53"/>
      <c r="X454" s="53"/>
      <c r="Y454" s="53"/>
      <c r="Z454" s="53"/>
    </row>
    <row r="455" spans="1:26" hidden="1">
      <c r="A455" s="47" t="s">
        <v>836</v>
      </c>
      <c r="B455" s="53" t="s">
        <v>835</v>
      </c>
      <c r="C455" s="60">
        <v>1230000</v>
      </c>
      <c r="D455" s="53" t="s">
        <v>3775</v>
      </c>
      <c r="E455" s="237">
        <v>44228.502268518518</v>
      </c>
      <c r="F455" s="60">
        <v>2021</v>
      </c>
      <c r="G455" s="53" t="s">
        <v>1108</v>
      </c>
      <c r="H455" s="53" t="s">
        <v>1100</v>
      </c>
      <c r="I455" s="60">
        <v>986457</v>
      </c>
      <c r="J455" s="53" t="s">
        <v>3776</v>
      </c>
      <c r="K455" s="53" t="s">
        <v>1264</v>
      </c>
      <c r="L455" s="60">
        <v>1</v>
      </c>
      <c r="M455" s="53" t="s">
        <v>1608</v>
      </c>
      <c r="N455" s="60">
        <v>4283</v>
      </c>
      <c r="O455" s="60">
        <v>78451</v>
      </c>
      <c r="P455" s="60">
        <v>1528</v>
      </c>
      <c r="Q455" s="223" t="s">
        <v>3777</v>
      </c>
      <c r="R455" s="223" t="s">
        <v>3778</v>
      </c>
      <c r="S455" s="53" t="s">
        <v>835</v>
      </c>
      <c r="T455" s="60">
        <v>55</v>
      </c>
      <c r="U455" s="53" t="s">
        <v>3779</v>
      </c>
      <c r="V455" s="54">
        <f t="shared" si="0"/>
        <v>6.8505691056910567E-2</v>
      </c>
      <c r="W455" s="53"/>
      <c r="X455" s="53"/>
      <c r="Y455" s="53"/>
      <c r="Z455" s="53"/>
    </row>
    <row r="456" spans="1:26" hidden="1">
      <c r="A456" s="47" t="s">
        <v>838</v>
      </c>
      <c r="B456" s="53" t="s">
        <v>3780</v>
      </c>
      <c r="C456" s="60">
        <v>518000</v>
      </c>
      <c r="D456" s="53" t="s">
        <v>3781</v>
      </c>
      <c r="E456" s="237">
        <v>44228.731921296298</v>
      </c>
      <c r="F456" s="60">
        <v>2021</v>
      </c>
      <c r="G456" s="53" t="s">
        <v>1108</v>
      </c>
      <c r="H456" s="53" t="s">
        <v>1100</v>
      </c>
      <c r="I456" s="60">
        <v>605098</v>
      </c>
      <c r="J456" s="53" t="s">
        <v>3782</v>
      </c>
      <c r="K456" s="53" t="s">
        <v>1887</v>
      </c>
      <c r="L456" s="60">
        <v>1</v>
      </c>
      <c r="M456" s="53" t="s">
        <v>1112</v>
      </c>
      <c r="N456" s="60">
        <v>3181</v>
      </c>
      <c r="O456" s="60">
        <v>44596</v>
      </c>
      <c r="P456" s="60">
        <v>638</v>
      </c>
      <c r="Q456" s="223" t="s">
        <v>3783</v>
      </c>
      <c r="R456" s="223" t="s">
        <v>3784</v>
      </c>
      <c r="S456" s="53" t="s">
        <v>3785</v>
      </c>
      <c r="T456" s="60">
        <v>50</v>
      </c>
      <c r="U456" s="53" t="s">
        <v>3779</v>
      </c>
      <c r="V456" s="54">
        <f t="shared" si="0"/>
        <v>9.3465250965250962E-2</v>
      </c>
      <c r="W456" s="53"/>
      <c r="X456" s="53"/>
      <c r="Y456" s="53"/>
      <c r="Z456" s="53"/>
    </row>
    <row r="457" spans="1:26" hidden="1">
      <c r="A457" s="47" t="s">
        <v>840</v>
      </c>
      <c r="B457" s="53" t="s">
        <v>331</v>
      </c>
      <c r="C457" s="60">
        <v>2240000</v>
      </c>
      <c r="D457" s="53" t="s">
        <v>3786</v>
      </c>
      <c r="E457" s="237">
        <v>44229.593587962961</v>
      </c>
      <c r="F457" s="60">
        <v>2021</v>
      </c>
      <c r="G457" s="53" t="s">
        <v>1108</v>
      </c>
      <c r="H457" s="53" t="s">
        <v>1119</v>
      </c>
      <c r="I457" s="60">
        <v>494015</v>
      </c>
      <c r="J457" s="53" t="s">
        <v>2548</v>
      </c>
      <c r="K457" s="53" t="s">
        <v>2397</v>
      </c>
      <c r="L457" s="60">
        <v>4</v>
      </c>
      <c r="M457" s="53" t="s">
        <v>1122</v>
      </c>
      <c r="N457" s="60">
        <v>1895</v>
      </c>
      <c r="O457" s="60">
        <v>36298</v>
      </c>
      <c r="P457" s="60">
        <v>1759</v>
      </c>
      <c r="Q457" s="223" t="s">
        <v>2206</v>
      </c>
      <c r="R457" s="223" t="s">
        <v>3787</v>
      </c>
      <c r="S457" s="53" t="s">
        <v>2359</v>
      </c>
      <c r="T457" s="60">
        <v>45</v>
      </c>
      <c r="U457" s="53" t="s">
        <v>3788</v>
      </c>
      <c r="V457" s="54">
        <f t="shared" si="0"/>
        <v>1.7835714285714285E-2</v>
      </c>
      <c r="W457" s="53"/>
      <c r="X457" s="53"/>
      <c r="Y457" s="53"/>
      <c r="Z457" s="53"/>
    </row>
    <row r="458" spans="1:26" hidden="1">
      <c r="A458" s="47" t="s">
        <v>839</v>
      </c>
      <c r="B458" s="53" t="s">
        <v>89</v>
      </c>
      <c r="C458" s="60">
        <v>1000000</v>
      </c>
      <c r="D458" s="53" t="s">
        <v>3789</v>
      </c>
      <c r="E458" s="237">
        <v>44230.718888888892</v>
      </c>
      <c r="F458" s="60">
        <v>2021</v>
      </c>
      <c r="G458" s="53" t="s">
        <v>1108</v>
      </c>
      <c r="H458" s="53" t="s">
        <v>1109</v>
      </c>
      <c r="I458" s="60">
        <v>182283</v>
      </c>
      <c r="J458" s="53" t="s">
        <v>3790</v>
      </c>
      <c r="K458" s="53" t="s">
        <v>1420</v>
      </c>
      <c r="L458" s="60">
        <v>1</v>
      </c>
      <c r="M458" s="53" t="s">
        <v>1122</v>
      </c>
      <c r="N458" s="60">
        <v>469</v>
      </c>
      <c r="O458" s="60">
        <v>11856</v>
      </c>
      <c r="P458" s="60">
        <v>227</v>
      </c>
      <c r="Q458" s="223" t="s">
        <v>3791</v>
      </c>
      <c r="R458" s="223" t="s">
        <v>3792</v>
      </c>
      <c r="S458" s="53" t="s">
        <v>987</v>
      </c>
      <c r="T458" s="60">
        <v>50</v>
      </c>
      <c r="U458" s="53" t="s">
        <v>3779</v>
      </c>
      <c r="V458" s="54">
        <f t="shared" si="0"/>
        <v>1.2552000000000001E-2</v>
      </c>
      <c r="W458" s="53"/>
      <c r="X458" s="53"/>
      <c r="Y458" s="53"/>
      <c r="Z458" s="53"/>
    </row>
    <row r="459" spans="1:26" hidden="1">
      <c r="A459" s="47" t="s">
        <v>3793</v>
      </c>
      <c r="B459" s="53" t="s">
        <v>662</v>
      </c>
      <c r="C459" s="60">
        <v>2540000</v>
      </c>
      <c r="D459" s="53" t="s">
        <v>3794</v>
      </c>
      <c r="E459" s="237">
        <v>44231.626331018517</v>
      </c>
      <c r="F459" s="60">
        <v>2021</v>
      </c>
      <c r="G459" s="53" t="s">
        <v>1108</v>
      </c>
      <c r="H459" s="53" t="s">
        <v>1170</v>
      </c>
      <c r="I459" s="60">
        <v>1117008</v>
      </c>
      <c r="J459" s="53" t="s">
        <v>3795</v>
      </c>
      <c r="K459" s="53" t="s">
        <v>3796</v>
      </c>
      <c r="L459" s="60">
        <v>1</v>
      </c>
      <c r="M459" s="53" t="s">
        <v>1491</v>
      </c>
      <c r="N459" s="60">
        <v>4304</v>
      </c>
      <c r="O459" s="60">
        <v>124279</v>
      </c>
      <c r="P459" s="60">
        <v>4871</v>
      </c>
      <c r="Q459" s="223" t="s">
        <v>3797</v>
      </c>
      <c r="R459" s="223" t="s">
        <v>3798</v>
      </c>
      <c r="S459" s="53" t="s">
        <v>2584</v>
      </c>
      <c r="T459" s="60">
        <v>45</v>
      </c>
      <c r="U459" s="53"/>
      <c r="V459" s="54">
        <f t="shared" si="0"/>
        <v>5.2540944881889762E-2</v>
      </c>
      <c r="W459" s="53"/>
      <c r="X459" s="53"/>
      <c r="Y459" s="53"/>
      <c r="Z459" s="53"/>
    </row>
    <row r="460" spans="1:26" hidden="1">
      <c r="A460" s="47" t="s">
        <v>3799</v>
      </c>
      <c r="B460" s="53" t="s">
        <v>2137</v>
      </c>
      <c r="C460" s="60">
        <v>261000</v>
      </c>
      <c r="D460" s="53" t="s">
        <v>3800</v>
      </c>
      <c r="E460" s="237">
        <v>44233.925925925927</v>
      </c>
      <c r="F460" s="60">
        <v>2021</v>
      </c>
      <c r="G460" s="53" t="s">
        <v>1108</v>
      </c>
      <c r="H460" s="53" t="s">
        <v>1210</v>
      </c>
      <c r="I460" s="60">
        <v>239119</v>
      </c>
      <c r="J460" s="53" t="s">
        <v>3801</v>
      </c>
      <c r="K460" s="53" t="s">
        <v>3802</v>
      </c>
      <c r="L460" s="60">
        <v>4</v>
      </c>
      <c r="M460" s="53" t="s">
        <v>1306</v>
      </c>
      <c r="N460" s="60">
        <v>1370</v>
      </c>
      <c r="O460" s="60">
        <v>16168</v>
      </c>
      <c r="P460" s="60">
        <v>556</v>
      </c>
      <c r="Q460" s="223" t="s">
        <v>3803</v>
      </c>
      <c r="R460" s="223" t="s">
        <v>3804</v>
      </c>
      <c r="S460" s="53" t="s">
        <v>314</v>
      </c>
      <c r="T460" s="60">
        <v>50</v>
      </c>
      <c r="U460" s="53" t="s">
        <v>3751</v>
      </c>
      <c r="V460" s="54">
        <f t="shared" si="0"/>
        <v>6.9325670498084288E-2</v>
      </c>
      <c r="W460" s="53"/>
      <c r="X460" s="53"/>
      <c r="Y460" s="53"/>
      <c r="Z460" s="53"/>
    </row>
    <row r="461" spans="1:26" hidden="1">
      <c r="A461" s="47" t="s">
        <v>3805</v>
      </c>
      <c r="B461" s="53" t="s">
        <v>3806</v>
      </c>
      <c r="C461" s="60">
        <v>324000</v>
      </c>
      <c r="D461" s="53" t="s">
        <v>3807</v>
      </c>
      <c r="E461" s="237">
        <v>44235.583379629628</v>
      </c>
      <c r="F461" s="60">
        <v>2021</v>
      </c>
      <c r="G461" s="53" t="s">
        <v>1108</v>
      </c>
      <c r="H461" s="53" t="s">
        <v>1100</v>
      </c>
      <c r="I461" s="60">
        <v>282964</v>
      </c>
      <c r="J461" s="53" t="s">
        <v>3808</v>
      </c>
      <c r="K461" s="53" t="s">
        <v>3433</v>
      </c>
      <c r="L461" s="60">
        <v>2</v>
      </c>
      <c r="M461" s="53" t="s">
        <v>1306</v>
      </c>
      <c r="N461" s="60">
        <v>2808</v>
      </c>
      <c r="O461" s="60">
        <v>29872</v>
      </c>
      <c r="P461" s="60">
        <v>359</v>
      </c>
      <c r="Q461" s="223" t="s">
        <v>3809</v>
      </c>
      <c r="R461" s="223" t="s">
        <v>3810</v>
      </c>
      <c r="S461" s="53" t="s">
        <v>3811</v>
      </c>
      <c r="T461" s="60">
        <v>50</v>
      </c>
      <c r="U461" s="53" t="s">
        <v>3751</v>
      </c>
      <c r="V461" s="54">
        <f t="shared" si="0"/>
        <v>0.10197222222222223</v>
      </c>
      <c r="W461" s="53"/>
      <c r="X461" s="53"/>
      <c r="Y461" s="53"/>
      <c r="Z461" s="53"/>
    </row>
    <row r="462" spans="1:26" hidden="1">
      <c r="A462" s="47" t="s">
        <v>3812</v>
      </c>
      <c r="B462" s="53" t="s">
        <v>103</v>
      </c>
      <c r="C462" s="60">
        <v>136000</v>
      </c>
      <c r="D462" s="53" t="s">
        <v>3813</v>
      </c>
      <c r="E462" s="237">
        <v>44236.291817129626</v>
      </c>
      <c r="F462" s="60">
        <v>2021</v>
      </c>
      <c r="G462" s="53" t="s">
        <v>1108</v>
      </c>
      <c r="H462" s="53" t="s">
        <v>1119</v>
      </c>
      <c r="I462" s="60">
        <v>41606</v>
      </c>
      <c r="J462" s="53" t="s">
        <v>1596</v>
      </c>
      <c r="K462" s="53" t="s">
        <v>3814</v>
      </c>
      <c r="L462" s="60">
        <v>1</v>
      </c>
      <c r="M462" s="53" t="s">
        <v>1122</v>
      </c>
      <c r="N462" s="60">
        <v>302</v>
      </c>
      <c r="O462" s="60">
        <v>1843</v>
      </c>
      <c r="P462" s="60">
        <v>69</v>
      </c>
      <c r="Q462" s="223" t="s">
        <v>3815</v>
      </c>
      <c r="R462" s="223" t="s">
        <v>3816</v>
      </c>
      <c r="S462" s="53" t="s">
        <v>3817</v>
      </c>
      <c r="T462" s="60">
        <v>50</v>
      </c>
      <c r="U462" s="53" t="s">
        <v>3818</v>
      </c>
      <c r="V462" s="54">
        <f t="shared" si="0"/>
        <v>1.6279411764705883E-2</v>
      </c>
      <c r="W462" s="53"/>
      <c r="X462" s="53"/>
      <c r="Y462" s="53"/>
      <c r="Z462" s="53"/>
    </row>
    <row r="463" spans="1:26" hidden="1">
      <c r="A463" s="47" t="s">
        <v>3819</v>
      </c>
      <c r="B463" s="53" t="s">
        <v>847</v>
      </c>
      <c r="C463" s="60">
        <v>57700</v>
      </c>
      <c r="D463" s="53" t="s">
        <v>3820</v>
      </c>
      <c r="E463" s="237">
        <v>44236.333344907405</v>
      </c>
      <c r="F463" s="60">
        <v>2021</v>
      </c>
      <c r="G463" s="53" t="s">
        <v>1108</v>
      </c>
      <c r="H463" s="53" t="s">
        <v>1119</v>
      </c>
      <c r="I463" s="60">
        <v>242547</v>
      </c>
      <c r="J463" s="53" t="s">
        <v>3821</v>
      </c>
      <c r="K463" s="53" t="s">
        <v>3822</v>
      </c>
      <c r="L463" s="60">
        <v>6</v>
      </c>
      <c r="M463" s="53" t="s">
        <v>1306</v>
      </c>
      <c r="N463" s="60">
        <v>542</v>
      </c>
      <c r="O463" s="60">
        <v>9699</v>
      </c>
      <c r="P463" s="60">
        <v>224</v>
      </c>
      <c r="Q463" s="223" t="s">
        <v>3823</v>
      </c>
      <c r="R463" s="223" t="s">
        <v>3824</v>
      </c>
      <c r="S463" s="53" t="s">
        <v>847</v>
      </c>
      <c r="T463" s="60">
        <v>50</v>
      </c>
      <c r="U463" s="53" t="s">
        <v>3751</v>
      </c>
      <c r="V463" s="54">
        <f t="shared" si="0"/>
        <v>0.18136915077989602</v>
      </c>
      <c r="W463" s="53"/>
      <c r="X463" s="53"/>
      <c r="Y463" s="53"/>
      <c r="Z463" s="53"/>
    </row>
    <row r="464" spans="1:26" hidden="1">
      <c r="A464" s="47" t="s">
        <v>3825</v>
      </c>
      <c r="B464" s="53" t="s">
        <v>2137</v>
      </c>
      <c r="C464" s="60">
        <v>261000</v>
      </c>
      <c r="D464" s="53" t="s">
        <v>3826</v>
      </c>
      <c r="E464" s="237">
        <v>44236.934317129628</v>
      </c>
      <c r="F464" s="60">
        <v>2021</v>
      </c>
      <c r="G464" s="53" t="s">
        <v>1108</v>
      </c>
      <c r="H464" s="53" t="s">
        <v>1119</v>
      </c>
      <c r="I464" s="60">
        <v>243916</v>
      </c>
      <c r="J464" s="53" t="s">
        <v>3827</v>
      </c>
      <c r="K464" s="53" t="s">
        <v>3828</v>
      </c>
      <c r="L464" s="60">
        <v>3</v>
      </c>
      <c r="M464" s="53" t="s">
        <v>1306</v>
      </c>
      <c r="N464" s="60">
        <v>1205</v>
      </c>
      <c r="O464" s="60">
        <v>14276</v>
      </c>
      <c r="P464" s="60">
        <v>535</v>
      </c>
      <c r="Q464" s="223" t="s">
        <v>3829</v>
      </c>
      <c r="R464" s="223" t="s">
        <v>3830</v>
      </c>
      <c r="S464" s="53" t="s">
        <v>314</v>
      </c>
      <c r="T464" s="60">
        <v>50</v>
      </c>
      <c r="U464" s="53" t="s">
        <v>3831</v>
      </c>
      <c r="V464" s="54">
        <f t="shared" si="0"/>
        <v>6.1363984674329505E-2</v>
      </c>
      <c r="W464" s="53"/>
      <c r="X464" s="53"/>
      <c r="Y464" s="53"/>
      <c r="Z464" s="53"/>
    </row>
    <row r="465" spans="1:26" hidden="1">
      <c r="A465" s="47" t="s">
        <v>3832</v>
      </c>
      <c r="B465" s="53" t="s">
        <v>1988</v>
      </c>
      <c r="C465" s="60">
        <v>546000</v>
      </c>
      <c r="D465" s="53" t="s">
        <v>3833</v>
      </c>
      <c r="E465" s="237">
        <v>44238.625173611108</v>
      </c>
      <c r="F465" s="60">
        <v>2021</v>
      </c>
      <c r="G465" s="53" t="s">
        <v>1108</v>
      </c>
      <c r="H465" s="53" t="s">
        <v>1170</v>
      </c>
      <c r="I465" s="60">
        <v>409705</v>
      </c>
      <c r="J465" s="53" t="s">
        <v>3834</v>
      </c>
      <c r="K465" s="53" t="s">
        <v>1102</v>
      </c>
      <c r="L465" s="60">
        <v>1</v>
      </c>
      <c r="M465" s="53" t="s">
        <v>1221</v>
      </c>
      <c r="N465" s="60">
        <v>3208</v>
      </c>
      <c r="O465" s="60">
        <v>15615</v>
      </c>
      <c r="P465" s="60">
        <v>1461</v>
      </c>
      <c r="Q465" s="223" t="s">
        <v>3835</v>
      </c>
      <c r="R465" s="223" t="s">
        <v>3836</v>
      </c>
      <c r="S465" s="53" t="s">
        <v>2731</v>
      </c>
      <c r="T465" s="60">
        <v>45</v>
      </c>
      <c r="U465" s="53" t="s">
        <v>3837</v>
      </c>
      <c r="V465" s="54">
        <f t="shared" si="0"/>
        <v>3.7150183150183147E-2</v>
      </c>
      <c r="W465" s="53"/>
      <c r="X465" s="53"/>
      <c r="Y465" s="53"/>
      <c r="Z465" s="53"/>
    </row>
    <row r="466" spans="1:26" hidden="1">
      <c r="A466" s="47" t="s">
        <v>853</v>
      </c>
      <c r="B466" s="53" t="s">
        <v>851</v>
      </c>
      <c r="C466" s="60">
        <v>711000</v>
      </c>
      <c r="D466" s="53" t="s">
        <v>3838</v>
      </c>
      <c r="E466" s="237">
        <v>44240.2503125</v>
      </c>
      <c r="F466" s="60">
        <v>2021</v>
      </c>
      <c r="G466" s="53" t="s">
        <v>1108</v>
      </c>
      <c r="H466" s="53" t="s">
        <v>1210</v>
      </c>
      <c r="I466" s="60">
        <v>135216</v>
      </c>
      <c r="J466" s="53" t="s">
        <v>3839</v>
      </c>
      <c r="K466" s="53" t="s">
        <v>2222</v>
      </c>
      <c r="L466" s="60">
        <v>2</v>
      </c>
      <c r="M466" s="53" t="s">
        <v>1306</v>
      </c>
      <c r="N466" s="60">
        <v>3377</v>
      </c>
      <c r="O466" s="60">
        <v>12638</v>
      </c>
      <c r="P466" s="60">
        <v>303</v>
      </c>
      <c r="Q466" s="223" t="s">
        <v>3840</v>
      </c>
      <c r="R466" s="223" t="s">
        <v>3841</v>
      </c>
      <c r="S466" s="53" t="s">
        <v>3842</v>
      </c>
      <c r="T466" s="60">
        <v>50</v>
      </c>
      <c r="U466" s="53" t="s">
        <v>3843</v>
      </c>
      <c r="V466" s="54">
        <f t="shared" si="0"/>
        <v>2.2950773558368495E-2</v>
      </c>
      <c r="W466" s="53"/>
      <c r="X466" s="53"/>
      <c r="Y466" s="53"/>
      <c r="Z466" s="53"/>
    </row>
    <row r="467" spans="1:26" hidden="1">
      <c r="A467" s="47" t="s">
        <v>3844</v>
      </c>
      <c r="B467" s="53" t="s">
        <v>2137</v>
      </c>
      <c r="C467" s="60">
        <v>261000</v>
      </c>
      <c r="D467" s="53" t="s">
        <v>3845</v>
      </c>
      <c r="E467" s="237">
        <v>44240.965798611112</v>
      </c>
      <c r="F467" s="60">
        <v>2021</v>
      </c>
      <c r="G467" s="53" t="s">
        <v>1108</v>
      </c>
      <c r="H467" s="53" t="s">
        <v>1210</v>
      </c>
      <c r="I467" s="60">
        <v>247503</v>
      </c>
      <c r="J467" s="53" t="s">
        <v>3846</v>
      </c>
      <c r="K467" s="53" t="s">
        <v>3847</v>
      </c>
      <c r="L467" s="60">
        <v>4</v>
      </c>
      <c r="M467" s="53" t="s">
        <v>1306</v>
      </c>
      <c r="N467" s="60">
        <v>1320</v>
      </c>
      <c r="O467" s="60">
        <v>13748</v>
      </c>
      <c r="P467" s="60">
        <v>499</v>
      </c>
      <c r="Q467" s="223" t="s">
        <v>3848</v>
      </c>
      <c r="R467" s="223" t="s">
        <v>3849</v>
      </c>
      <c r="S467" s="53" t="s">
        <v>314</v>
      </c>
      <c r="T467" s="60">
        <v>50</v>
      </c>
      <c r="U467" s="53" t="s">
        <v>3850</v>
      </c>
      <c r="V467" s="54">
        <f t="shared" si="0"/>
        <v>5.964367816091954E-2</v>
      </c>
      <c r="W467" s="53"/>
      <c r="X467" s="53"/>
      <c r="Y467" s="53"/>
      <c r="Z467" s="53"/>
    </row>
    <row r="468" spans="1:26" hidden="1">
      <c r="A468" s="47" t="s">
        <v>3851</v>
      </c>
      <c r="B468" s="53" t="s">
        <v>858</v>
      </c>
      <c r="C468" s="60">
        <v>588000</v>
      </c>
      <c r="D468" s="53" t="s">
        <v>3852</v>
      </c>
      <c r="E468" s="237">
        <v>44241.310324074075</v>
      </c>
      <c r="F468" s="60">
        <v>2021</v>
      </c>
      <c r="G468" s="53" t="s">
        <v>1108</v>
      </c>
      <c r="H468" s="53" t="s">
        <v>1133</v>
      </c>
      <c r="I468" s="60">
        <v>430807</v>
      </c>
      <c r="J468" s="53" t="s">
        <v>3853</v>
      </c>
      <c r="K468" s="53" t="s">
        <v>1619</v>
      </c>
      <c r="L468" s="60">
        <v>3</v>
      </c>
      <c r="M468" s="53" t="s">
        <v>1112</v>
      </c>
      <c r="N468" s="60">
        <v>4140</v>
      </c>
      <c r="O468" s="60">
        <v>25839</v>
      </c>
      <c r="P468" s="60">
        <v>1306</v>
      </c>
      <c r="Q468" s="223" t="s">
        <v>3854</v>
      </c>
      <c r="R468" s="223" t="s">
        <v>3855</v>
      </c>
      <c r="S468" s="53" t="s">
        <v>3856</v>
      </c>
      <c r="T468" s="60">
        <v>50</v>
      </c>
      <c r="U468" s="53" t="s">
        <v>3850</v>
      </c>
      <c r="V468" s="54">
        <f t="shared" si="0"/>
        <v>5.3205782312925172E-2</v>
      </c>
      <c r="W468" s="53"/>
      <c r="X468" s="53"/>
      <c r="Y468" s="53"/>
      <c r="Z468" s="53"/>
    </row>
    <row r="469" spans="1:26" hidden="1">
      <c r="A469" s="47" t="s">
        <v>3857</v>
      </c>
      <c r="B469" s="53" t="s">
        <v>186</v>
      </c>
      <c r="C469" s="60">
        <v>2150000</v>
      </c>
      <c r="D469" s="53" t="s">
        <v>3858</v>
      </c>
      <c r="E469" s="237">
        <v>44241.328553240739</v>
      </c>
      <c r="F469" s="60">
        <v>2021</v>
      </c>
      <c r="G469" s="53" t="s">
        <v>1108</v>
      </c>
      <c r="H469" s="53" t="s">
        <v>1133</v>
      </c>
      <c r="I469" s="60">
        <v>1432158</v>
      </c>
      <c r="J469" s="53" t="s">
        <v>3859</v>
      </c>
      <c r="K469" s="53" t="s">
        <v>2723</v>
      </c>
      <c r="L469" s="60">
        <v>4</v>
      </c>
      <c r="M469" s="53" t="s">
        <v>1306</v>
      </c>
      <c r="N469" s="60">
        <v>5553</v>
      </c>
      <c r="O469" s="60">
        <v>87454</v>
      </c>
      <c r="P469" s="60">
        <v>2580</v>
      </c>
      <c r="Q469" s="223" t="s">
        <v>3860</v>
      </c>
      <c r="R469" s="223" t="s">
        <v>3861</v>
      </c>
      <c r="S469" s="53" t="s">
        <v>1813</v>
      </c>
      <c r="T469" s="60">
        <v>50</v>
      </c>
      <c r="U469" s="53" t="s">
        <v>3837</v>
      </c>
      <c r="V469" s="54">
        <f t="shared" si="0"/>
        <v>4.4459069767441864E-2</v>
      </c>
      <c r="W469" s="53"/>
      <c r="X469" s="53"/>
      <c r="Y469" s="53"/>
      <c r="Z469" s="53"/>
    </row>
    <row r="470" spans="1:26" hidden="1">
      <c r="A470" s="47" t="s">
        <v>855</v>
      </c>
      <c r="B470" s="53" t="s">
        <v>118</v>
      </c>
      <c r="C470" s="60">
        <v>783000</v>
      </c>
      <c r="D470" s="53" t="s">
        <v>3862</v>
      </c>
      <c r="E470" s="237">
        <v>44241.390289351853</v>
      </c>
      <c r="F470" s="60">
        <v>2021</v>
      </c>
      <c r="G470" s="53" t="s">
        <v>1108</v>
      </c>
      <c r="H470" s="53" t="s">
        <v>1133</v>
      </c>
      <c r="I470" s="60">
        <v>152162</v>
      </c>
      <c r="J470" s="53" t="s">
        <v>1613</v>
      </c>
      <c r="K470" s="53" t="s">
        <v>1410</v>
      </c>
      <c r="L470" s="60">
        <v>4</v>
      </c>
      <c r="M470" s="53" t="s">
        <v>1306</v>
      </c>
      <c r="N470" s="60">
        <v>684</v>
      </c>
      <c r="O470" s="60">
        <v>14389</v>
      </c>
      <c r="P470" s="60">
        <v>172</v>
      </c>
      <c r="Q470" s="223" t="s">
        <v>3863</v>
      </c>
      <c r="R470" s="223" t="s">
        <v>3864</v>
      </c>
      <c r="S470" s="53" t="s">
        <v>118</v>
      </c>
      <c r="T470" s="60">
        <v>45</v>
      </c>
      <c r="U470" s="53"/>
      <c r="V470" s="54">
        <f t="shared" si="0"/>
        <v>1.9469987228607918E-2</v>
      </c>
      <c r="W470" s="53"/>
      <c r="X470" s="53"/>
      <c r="Y470" s="53"/>
      <c r="Z470" s="53"/>
    </row>
    <row r="471" spans="1:26" hidden="1">
      <c r="A471" s="47" t="s">
        <v>3865</v>
      </c>
      <c r="B471" s="53" t="s">
        <v>118</v>
      </c>
      <c r="C471" s="60">
        <v>783000</v>
      </c>
      <c r="D471" s="53" t="s">
        <v>3866</v>
      </c>
      <c r="E471" s="237">
        <v>44242.521064814813</v>
      </c>
      <c r="F471" s="60">
        <v>2021</v>
      </c>
      <c r="G471" s="53" t="s">
        <v>1108</v>
      </c>
      <c r="H471" s="53" t="s">
        <v>1100</v>
      </c>
      <c r="I471" s="60">
        <v>160088</v>
      </c>
      <c r="J471" s="53" t="s">
        <v>3867</v>
      </c>
      <c r="K471" s="53" t="s">
        <v>3868</v>
      </c>
      <c r="L471" s="60">
        <v>4</v>
      </c>
      <c r="M471" s="53" t="s">
        <v>1306</v>
      </c>
      <c r="N471" s="60">
        <v>1896</v>
      </c>
      <c r="O471" s="60">
        <v>17185</v>
      </c>
      <c r="P471" s="60">
        <v>163</v>
      </c>
      <c r="Q471" s="223" t="s">
        <v>3869</v>
      </c>
      <c r="R471" s="223" t="s">
        <v>3870</v>
      </c>
      <c r="S471" s="53" t="s">
        <v>3871</v>
      </c>
      <c r="T471" s="60">
        <v>50</v>
      </c>
      <c r="U471" s="53" t="s">
        <v>3872</v>
      </c>
      <c r="V471" s="54">
        <f t="shared" si="0"/>
        <v>2.4577266922094509E-2</v>
      </c>
      <c r="W471" s="53"/>
      <c r="X471" s="53"/>
      <c r="Y471" s="53"/>
      <c r="Z471" s="53"/>
    </row>
    <row r="472" spans="1:26" hidden="1">
      <c r="A472" s="47" t="s">
        <v>864</v>
      </c>
      <c r="B472" s="53" t="s">
        <v>3873</v>
      </c>
      <c r="C472" s="60">
        <v>1510000</v>
      </c>
      <c r="D472" s="53" t="s">
        <v>3874</v>
      </c>
      <c r="E472" s="237">
        <v>44242.747199074074</v>
      </c>
      <c r="F472" s="60">
        <v>2021</v>
      </c>
      <c r="G472" s="53" t="s">
        <v>1108</v>
      </c>
      <c r="H472" s="53" t="s">
        <v>1100</v>
      </c>
      <c r="I472" s="60">
        <v>1304914</v>
      </c>
      <c r="J472" s="53" t="s">
        <v>3875</v>
      </c>
      <c r="K472" s="53" t="s">
        <v>3635</v>
      </c>
      <c r="L472" s="60">
        <v>4</v>
      </c>
      <c r="M472" s="53" t="s">
        <v>1122</v>
      </c>
      <c r="N472" s="60">
        <v>3605</v>
      </c>
      <c r="O472" s="60">
        <v>75326</v>
      </c>
      <c r="P472" s="60">
        <v>1466</v>
      </c>
      <c r="Q472" s="223" t="s">
        <v>3876</v>
      </c>
      <c r="R472" s="223" t="s">
        <v>3877</v>
      </c>
      <c r="S472" s="53" t="s">
        <v>3878</v>
      </c>
      <c r="T472" s="60">
        <v>50</v>
      </c>
      <c r="U472" s="53" t="s">
        <v>3850</v>
      </c>
      <c r="V472" s="54">
        <f t="shared" si="0"/>
        <v>5.3243046357615897E-2</v>
      </c>
      <c r="W472" s="53"/>
      <c r="X472" s="53"/>
      <c r="Y472" s="53"/>
      <c r="Z472" s="53"/>
    </row>
    <row r="473" spans="1:26" hidden="1">
      <c r="A473" s="47" t="s">
        <v>3879</v>
      </c>
      <c r="B473" s="53" t="s">
        <v>865</v>
      </c>
      <c r="C473" s="60">
        <v>52400</v>
      </c>
      <c r="D473" s="53" t="s">
        <v>3880</v>
      </c>
      <c r="E473" s="237">
        <v>44243.333032407405</v>
      </c>
      <c r="F473" s="60">
        <v>2021</v>
      </c>
      <c r="G473" s="53" t="s">
        <v>1108</v>
      </c>
      <c r="H473" s="53" t="s">
        <v>1119</v>
      </c>
      <c r="I473" s="60">
        <v>56283</v>
      </c>
      <c r="J473" s="53" t="s">
        <v>3881</v>
      </c>
      <c r="K473" s="53" t="s">
        <v>2063</v>
      </c>
      <c r="L473" s="60">
        <v>1</v>
      </c>
      <c r="M473" s="53" t="s">
        <v>1122</v>
      </c>
      <c r="N473" s="60">
        <v>543</v>
      </c>
      <c r="O473" s="60">
        <v>4307</v>
      </c>
      <c r="P473" s="60">
        <v>57</v>
      </c>
      <c r="Q473" s="223" t="s">
        <v>3882</v>
      </c>
      <c r="R473" s="223" t="s">
        <v>3883</v>
      </c>
      <c r="S473" s="53" t="s">
        <v>865</v>
      </c>
      <c r="T473" s="60">
        <v>50</v>
      </c>
      <c r="U473" s="53" t="s">
        <v>3850</v>
      </c>
      <c r="V473" s="54">
        <f t="shared" si="0"/>
        <v>9.3645038167938927E-2</v>
      </c>
      <c r="W473" s="53"/>
      <c r="X473" s="53"/>
      <c r="Y473" s="53"/>
      <c r="Z473" s="53"/>
    </row>
    <row r="474" spans="1:26" hidden="1">
      <c r="A474" s="47" t="s">
        <v>868</v>
      </c>
      <c r="B474" s="53" t="s">
        <v>57</v>
      </c>
      <c r="C474" s="60">
        <v>114000</v>
      </c>
      <c r="D474" s="53" t="s">
        <v>3884</v>
      </c>
      <c r="E474" s="237">
        <v>44243.336944444447</v>
      </c>
      <c r="F474" s="60">
        <v>2021</v>
      </c>
      <c r="G474" s="53" t="s">
        <v>1108</v>
      </c>
      <c r="H474" s="53" t="s">
        <v>1119</v>
      </c>
      <c r="I474" s="60">
        <v>12565</v>
      </c>
      <c r="J474" s="53" t="s">
        <v>3885</v>
      </c>
      <c r="K474" s="53" t="s">
        <v>3886</v>
      </c>
      <c r="L474" s="60">
        <v>2</v>
      </c>
      <c r="M474" s="53" t="s">
        <v>1112</v>
      </c>
      <c r="N474" s="60">
        <v>174</v>
      </c>
      <c r="O474" s="60">
        <v>856</v>
      </c>
      <c r="P474" s="60">
        <v>15</v>
      </c>
      <c r="Q474" s="223" t="s">
        <v>3887</v>
      </c>
      <c r="R474" s="223" t="s">
        <v>3888</v>
      </c>
      <c r="S474" s="53" t="s">
        <v>3889</v>
      </c>
      <c r="T474" s="60">
        <v>40</v>
      </c>
      <c r="U474" s="53" t="s">
        <v>3850</v>
      </c>
      <c r="V474" s="54">
        <f t="shared" si="0"/>
        <v>9.1666666666666667E-3</v>
      </c>
      <c r="W474" s="53"/>
      <c r="X474" s="53"/>
      <c r="Y474" s="53"/>
      <c r="Z474" s="53"/>
    </row>
    <row r="475" spans="1:26" hidden="1">
      <c r="A475" s="47" t="s">
        <v>871</v>
      </c>
      <c r="B475" s="53" t="s">
        <v>89</v>
      </c>
      <c r="C475" s="60">
        <v>1000000</v>
      </c>
      <c r="D475" s="53" t="s">
        <v>3890</v>
      </c>
      <c r="E475" s="237">
        <v>44244.69908564815</v>
      </c>
      <c r="F475" s="60">
        <v>2021</v>
      </c>
      <c r="G475" s="53" t="s">
        <v>1108</v>
      </c>
      <c r="H475" s="53" t="s">
        <v>1109</v>
      </c>
      <c r="I475" s="60">
        <v>169867</v>
      </c>
      <c r="J475" s="53" t="s">
        <v>3891</v>
      </c>
      <c r="K475" s="53" t="s">
        <v>3604</v>
      </c>
      <c r="L475" s="60">
        <v>2</v>
      </c>
      <c r="M475" s="53" t="s">
        <v>1122</v>
      </c>
      <c r="N475" s="60">
        <v>316</v>
      </c>
      <c r="O475" s="60">
        <v>9342</v>
      </c>
      <c r="P475" s="60">
        <v>210</v>
      </c>
      <c r="Q475" s="223" t="s">
        <v>3892</v>
      </c>
      <c r="R475" s="223" t="s">
        <v>3893</v>
      </c>
      <c r="S475" s="53" t="s">
        <v>3894</v>
      </c>
      <c r="T475" s="60">
        <v>50</v>
      </c>
      <c r="U475" s="53" t="s">
        <v>3850</v>
      </c>
      <c r="V475" s="54">
        <f t="shared" si="0"/>
        <v>9.868E-3</v>
      </c>
      <c r="W475" s="53"/>
      <c r="X475" s="53"/>
      <c r="Y475" s="53"/>
      <c r="Z475" s="53"/>
    </row>
    <row r="476" spans="1:26" hidden="1">
      <c r="A476" s="47" t="s">
        <v>3895</v>
      </c>
      <c r="B476" s="53" t="s">
        <v>869</v>
      </c>
      <c r="C476" s="60">
        <v>112000</v>
      </c>
      <c r="D476" s="53" t="s">
        <v>3896</v>
      </c>
      <c r="E476" s="237">
        <v>44245.583506944444</v>
      </c>
      <c r="F476" s="60">
        <v>2021</v>
      </c>
      <c r="G476" s="53" t="s">
        <v>1108</v>
      </c>
      <c r="H476" s="53" t="s">
        <v>1170</v>
      </c>
      <c r="I476" s="60">
        <v>63588</v>
      </c>
      <c r="J476" s="53" t="s">
        <v>3897</v>
      </c>
      <c r="K476" s="53" t="s">
        <v>2266</v>
      </c>
      <c r="L476" s="60">
        <v>2</v>
      </c>
      <c r="M476" s="53" t="s">
        <v>1503</v>
      </c>
      <c r="N476" s="60">
        <v>949</v>
      </c>
      <c r="O476" s="60">
        <v>7510</v>
      </c>
      <c r="P476" s="60">
        <v>154</v>
      </c>
      <c r="Q476" s="223" t="s">
        <v>3898</v>
      </c>
      <c r="R476" s="223" t="s">
        <v>3899</v>
      </c>
      <c r="S476" s="53" t="s">
        <v>869</v>
      </c>
      <c r="T476" s="60">
        <v>50</v>
      </c>
      <c r="U476" s="53" t="s">
        <v>3850</v>
      </c>
      <c r="V476" s="54">
        <f t="shared" si="0"/>
        <v>7.6901785714285714E-2</v>
      </c>
      <c r="W476" s="53"/>
      <c r="X476" s="53"/>
      <c r="Y476" s="53"/>
      <c r="Z476" s="53"/>
    </row>
    <row r="477" spans="1:26" hidden="1">
      <c r="A477" s="47" t="s">
        <v>873</v>
      </c>
      <c r="B477" s="53" t="s">
        <v>3900</v>
      </c>
      <c r="C477" s="60">
        <v>1270000</v>
      </c>
      <c r="D477" s="53" t="s">
        <v>3901</v>
      </c>
      <c r="E477" s="237">
        <v>44245.601469907408</v>
      </c>
      <c r="F477" s="60">
        <v>2021</v>
      </c>
      <c r="G477" s="53" t="s">
        <v>1108</v>
      </c>
      <c r="H477" s="53" t="s">
        <v>1170</v>
      </c>
      <c r="I477" s="60">
        <v>119160</v>
      </c>
      <c r="J477" s="53" t="s">
        <v>3902</v>
      </c>
      <c r="K477" s="53" t="s">
        <v>1757</v>
      </c>
      <c r="L477" s="60">
        <v>3</v>
      </c>
      <c r="M477" s="53" t="s">
        <v>1306</v>
      </c>
      <c r="N477" s="60">
        <v>523</v>
      </c>
      <c r="O477" s="60">
        <v>12624</v>
      </c>
      <c r="P477" s="60">
        <v>80</v>
      </c>
      <c r="Q477" s="223" t="s">
        <v>3903</v>
      </c>
      <c r="R477" s="223" t="s">
        <v>3904</v>
      </c>
      <c r="S477" s="53" t="s">
        <v>3905</v>
      </c>
      <c r="T477" s="60">
        <v>40</v>
      </c>
      <c r="U477" s="53" t="s">
        <v>3850</v>
      </c>
      <c r="V477" s="54">
        <f t="shared" si="0"/>
        <v>1.041496062992126E-2</v>
      </c>
      <c r="W477" s="53"/>
      <c r="X477" s="53"/>
      <c r="Y477" s="53"/>
      <c r="Z477" s="53"/>
    </row>
    <row r="478" spans="1:26" hidden="1">
      <c r="A478" s="47" t="s">
        <v>3906</v>
      </c>
      <c r="B478" s="53" t="s">
        <v>874</v>
      </c>
      <c r="C478" s="60">
        <v>70300</v>
      </c>
      <c r="D478" s="53" t="s">
        <v>3907</v>
      </c>
      <c r="E478" s="237">
        <v>44246.54173611111</v>
      </c>
      <c r="F478" s="60">
        <v>2021</v>
      </c>
      <c r="G478" s="53" t="s">
        <v>1108</v>
      </c>
      <c r="H478" s="53" t="s">
        <v>1157</v>
      </c>
      <c r="I478" s="60">
        <v>62885</v>
      </c>
      <c r="J478" s="53" t="s">
        <v>3908</v>
      </c>
      <c r="K478" s="53" t="s">
        <v>1363</v>
      </c>
      <c r="L478" s="60">
        <v>3</v>
      </c>
      <c r="M478" s="53" t="s">
        <v>1122</v>
      </c>
      <c r="N478" s="60">
        <v>1425</v>
      </c>
      <c r="O478" s="60">
        <v>9074</v>
      </c>
      <c r="P478" s="60">
        <v>49</v>
      </c>
      <c r="Q478" s="223" t="s">
        <v>3909</v>
      </c>
      <c r="R478" s="223" t="s">
        <v>3910</v>
      </c>
      <c r="S478" s="53" t="s">
        <v>3911</v>
      </c>
      <c r="T478" s="60">
        <v>50</v>
      </c>
      <c r="U478" s="53" t="s">
        <v>3850</v>
      </c>
      <c r="V478" s="54">
        <f t="shared" si="0"/>
        <v>0.15004267425320056</v>
      </c>
      <c r="W478" s="53"/>
      <c r="X478" s="53"/>
      <c r="Y478" s="53"/>
      <c r="Z478" s="53"/>
    </row>
    <row r="479" spans="1:26" hidden="1">
      <c r="A479" s="47" t="s">
        <v>3912</v>
      </c>
      <c r="B479" s="53" t="s">
        <v>2553</v>
      </c>
      <c r="C479" s="60">
        <v>210000</v>
      </c>
      <c r="D479" s="53" t="s">
        <v>3913</v>
      </c>
      <c r="E479" s="237">
        <v>44247.378784722219</v>
      </c>
      <c r="F479" s="60">
        <v>2021</v>
      </c>
      <c r="G479" s="53" t="s">
        <v>1108</v>
      </c>
      <c r="H479" s="53" t="s">
        <v>1210</v>
      </c>
      <c r="I479" s="60">
        <v>101228</v>
      </c>
      <c r="J479" s="53" t="s">
        <v>3914</v>
      </c>
      <c r="K479" s="53" t="s">
        <v>3915</v>
      </c>
      <c r="L479" s="60">
        <v>4</v>
      </c>
      <c r="M479" s="53" t="s">
        <v>1306</v>
      </c>
      <c r="N479" s="60">
        <v>315</v>
      </c>
      <c r="O479" s="60">
        <v>8057</v>
      </c>
      <c r="P479" s="60">
        <v>31</v>
      </c>
      <c r="Q479" s="223" t="s">
        <v>1466</v>
      </c>
      <c r="R479" s="223" t="s">
        <v>3916</v>
      </c>
      <c r="S479" s="53" t="s">
        <v>3917</v>
      </c>
      <c r="T479" s="60">
        <v>55</v>
      </c>
      <c r="U479" s="53"/>
      <c r="V479" s="54">
        <f t="shared" si="0"/>
        <v>4.0014285714285718E-2</v>
      </c>
      <c r="W479" s="53"/>
      <c r="X479" s="53"/>
      <c r="Y479" s="53"/>
      <c r="Z479" s="53"/>
    </row>
    <row r="480" spans="1:26" hidden="1">
      <c r="A480" s="47" t="s">
        <v>3918</v>
      </c>
      <c r="B480" s="53" t="s">
        <v>118</v>
      </c>
      <c r="C480" s="60">
        <v>783000</v>
      </c>
      <c r="D480" s="53" t="s">
        <v>3919</v>
      </c>
      <c r="E480" s="237">
        <v>44247.500625000001</v>
      </c>
      <c r="F480" s="60">
        <v>2021</v>
      </c>
      <c r="G480" s="53" t="s">
        <v>1108</v>
      </c>
      <c r="H480" s="53" t="s">
        <v>1210</v>
      </c>
      <c r="I480" s="60">
        <v>161294</v>
      </c>
      <c r="J480" s="53" t="s">
        <v>3920</v>
      </c>
      <c r="K480" s="53" t="s">
        <v>3921</v>
      </c>
      <c r="L480" s="60">
        <v>5</v>
      </c>
      <c r="M480" s="53" t="s">
        <v>1306</v>
      </c>
      <c r="N480" s="60">
        <v>1823</v>
      </c>
      <c r="O480" s="60">
        <v>11691</v>
      </c>
      <c r="P480" s="60">
        <v>393</v>
      </c>
      <c r="Q480" s="223" t="s">
        <v>3922</v>
      </c>
      <c r="R480" s="223" t="s">
        <v>3923</v>
      </c>
      <c r="S480" s="53" t="s">
        <v>118</v>
      </c>
      <c r="T480" s="60">
        <v>55</v>
      </c>
      <c r="U480" s="53"/>
      <c r="V480" s="54">
        <f t="shared" si="0"/>
        <v>1.776117496807152E-2</v>
      </c>
      <c r="W480" s="53"/>
      <c r="X480" s="53"/>
      <c r="Y480" s="53"/>
      <c r="Z480" s="53"/>
    </row>
    <row r="481" spans="1:26" hidden="1">
      <c r="A481" s="47" t="s">
        <v>3924</v>
      </c>
      <c r="B481" s="53" t="s">
        <v>331</v>
      </c>
      <c r="C481" s="60">
        <v>2240000</v>
      </c>
      <c r="D481" s="53" t="s">
        <v>3925</v>
      </c>
      <c r="E481" s="237">
        <v>44247.725532407407</v>
      </c>
      <c r="F481" s="60">
        <v>2021</v>
      </c>
      <c r="G481" s="53" t="s">
        <v>1108</v>
      </c>
      <c r="H481" s="53" t="s">
        <v>1210</v>
      </c>
      <c r="I481" s="60">
        <v>186930</v>
      </c>
      <c r="J481" s="53" t="s">
        <v>3926</v>
      </c>
      <c r="K481" s="53" t="s">
        <v>3927</v>
      </c>
      <c r="L481" s="60">
        <v>7</v>
      </c>
      <c r="M481" s="53" t="s">
        <v>1122</v>
      </c>
      <c r="N481" s="60">
        <v>406</v>
      </c>
      <c r="O481" s="60">
        <v>12389</v>
      </c>
      <c r="P481" s="60">
        <v>268</v>
      </c>
      <c r="Q481" s="223" t="s">
        <v>2206</v>
      </c>
      <c r="R481" s="223" t="s">
        <v>3928</v>
      </c>
      <c r="S481" s="53" t="s">
        <v>2359</v>
      </c>
      <c r="T481" s="60">
        <v>50</v>
      </c>
      <c r="U481" s="53" t="s">
        <v>3850</v>
      </c>
      <c r="V481" s="54">
        <f t="shared" si="0"/>
        <v>5.8316964285714283E-3</v>
      </c>
      <c r="W481" s="53"/>
      <c r="X481" s="53"/>
      <c r="Y481" s="53"/>
      <c r="Z481" s="53"/>
    </row>
    <row r="482" spans="1:26" hidden="1">
      <c r="A482" s="47" t="s">
        <v>3929</v>
      </c>
      <c r="B482" s="53" t="s">
        <v>1748</v>
      </c>
      <c r="C482" s="60">
        <v>2450000</v>
      </c>
      <c r="D482" s="53" t="s">
        <v>3930</v>
      </c>
      <c r="E482" s="237">
        <v>44248.493761574071</v>
      </c>
      <c r="F482" s="60">
        <v>2021</v>
      </c>
      <c r="G482" s="53" t="s">
        <v>1108</v>
      </c>
      <c r="H482" s="53" t="s">
        <v>1133</v>
      </c>
      <c r="I482" s="60">
        <v>749988</v>
      </c>
      <c r="J482" s="53" t="s">
        <v>3931</v>
      </c>
      <c r="K482" s="53" t="s">
        <v>3932</v>
      </c>
      <c r="L482" s="60">
        <v>4</v>
      </c>
      <c r="M482" s="53" t="s">
        <v>1491</v>
      </c>
      <c r="N482" s="60">
        <v>6590</v>
      </c>
      <c r="O482" s="60">
        <v>36318</v>
      </c>
      <c r="P482" s="60">
        <v>2124</v>
      </c>
      <c r="Q482" s="223" t="s">
        <v>3933</v>
      </c>
      <c r="R482" s="223" t="s">
        <v>3934</v>
      </c>
      <c r="S482" s="53"/>
      <c r="T482" s="53"/>
      <c r="U482" s="53"/>
      <c r="V482" s="54">
        <f t="shared" si="0"/>
        <v>1.8380408163265305E-2</v>
      </c>
      <c r="W482" s="53"/>
      <c r="X482" s="53"/>
      <c r="Y482" s="53"/>
      <c r="Z482" s="53"/>
    </row>
    <row r="483" spans="1:26" hidden="1">
      <c r="A483" s="47" t="s">
        <v>3935</v>
      </c>
      <c r="B483" s="53" t="s">
        <v>2341</v>
      </c>
      <c r="C483" s="60">
        <v>1240000</v>
      </c>
      <c r="D483" s="53" t="s">
        <v>3936</v>
      </c>
      <c r="E483" s="237">
        <v>44248.591805555552</v>
      </c>
      <c r="F483" s="60">
        <v>2021</v>
      </c>
      <c r="G483" s="53" t="s">
        <v>1108</v>
      </c>
      <c r="H483" s="53" t="s">
        <v>1133</v>
      </c>
      <c r="I483" s="60">
        <v>572491</v>
      </c>
      <c r="J483" s="53" t="s">
        <v>3407</v>
      </c>
      <c r="K483" s="53" t="s">
        <v>2442</v>
      </c>
      <c r="L483" s="60">
        <v>3</v>
      </c>
      <c r="M483" s="53" t="s">
        <v>1122</v>
      </c>
      <c r="N483" s="60">
        <v>2410</v>
      </c>
      <c r="O483" s="60">
        <v>54221</v>
      </c>
      <c r="P483" s="60">
        <v>549</v>
      </c>
      <c r="Q483" s="223" t="s">
        <v>3937</v>
      </c>
      <c r="R483" s="223" t="s">
        <v>3938</v>
      </c>
      <c r="S483" s="53" t="s">
        <v>375</v>
      </c>
      <c r="T483" s="60">
        <v>55</v>
      </c>
      <c r="U483" s="53"/>
      <c r="V483" s="54">
        <f t="shared" si="0"/>
        <v>4.6112903225806454E-2</v>
      </c>
      <c r="W483" s="53"/>
      <c r="X483" s="53"/>
      <c r="Y483" s="53"/>
      <c r="Z483" s="53"/>
    </row>
    <row r="484" spans="1:26" hidden="1">
      <c r="A484" s="47" t="s">
        <v>3939</v>
      </c>
      <c r="B484" s="53" t="s">
        <v>1125</v>
      </c>
      <c r="C484" s="60">
        <v>1560000</v>
      </c>
      <c r="D484" s="53" t="s">
        <v>3940</v>
      </c>
      <c r="E484" s="237">
        <v>44249.619409722225</v>
      </c>
      <c r="F484" s="60">
        <v>2021</v>
      </c>
      <c r="G484" s="53" t="s">
        <v>1108</v>
      </c>
      <c r="H484" s="53" t="s">
        <v>1100</v>
      </c>
      <c r="I484" s="60">
        <v>198832</v>
      </c>
      <c r="J484" s="53" t="s">
        <v>3941</v>
      </c>
      <c r="K484" s="53" t="s">
        <v>1271</v>
      </c>
      <c r="L484" s="60">
        <v>6</v>
      </c>
      <c r="M484" s="53" t="s">
        <v>1122</v>
      </c>
      <c r="N484" s="60">
        <v>3034</v>
      </c>
      <c r="O484" s="60">
        <v>20691</v>
      </c>
      <c r="P484" s="60">
        <v>538</v>
      </c>
      <c r="Q484" s="223" t="s">
        <v>3942</v>
      </c>
      <c r="R484" s="223" t="s">
        <v>3943</v>
      </c>
      <c r="S484" s="53" t="s">
        <v>163</v>
      </c>
      <c r="T484" s="60">
        <v>55</v>
      </c>
      <c r="U484" s="53" t="s">
        <v>3944</v>
      </c>
      <c r="V484" s="54">
        <f t="shared" si="0"/>
        <v>1.5553205128205128E-2</v>
      </c>
      <c r="W484" s="53"/>
      <c r="X484" s="53"/>
      <c r="Y484" s="53"/>
      <c r="Z484" s="53"/>
    </row>
    <row r="485" spans="1:26" hidden="1">
      <c r="A485" s="47" t="s">
        <v>3945</v>
      </c>
      <c r="B485" s="53" t="s">
        <v>64</v>
      </c>
      <c r="C485" s="60">
        <v>1180000</v>
      </c>
      <c r="D485" s="53" t="s">
        <v>3946</v>
      </c>
      <c r="E485" s="237">
        <v>44252.537141203706</v>
      </c>
      <c r="F485" s="60">
        <v>2021</v>
      </c>
      <c r="G485" s="53" t="s">
        <v>1108</v>
      </c>
      <c r="H485" s="53" t="s">
        <v>1170</v>
      </c>
      <c r="I485" s="60">
        <v>133806</v>
      </c>
      <c r="J485" s="53" t="s">
        <v>3947</v>
      </c>
      <c r="K485" s="53" t="s">
        <v>1264</v>
      </c>
      <c r="L485" s="60">
        <v>1</v>
      </c>
      <c r="M485" s="53" t="s">
        <v>1122</v>
      </c>
      <c r="N485" s="60">
        <v>946</v>
      </c>
      <c r="O485" s="60">
        <v>9877</v>
      </c>
      <c r="P485" s="60">
        <v>251</v>
      </c>
      <c r="Q485" s="223" t="s">
        <v>3948</v>
      </c>
      <c r="R485" s="223" t="s">
        <v>3949</v>
      </c>
      <c r="S485" s="53" t="s">
        <v>64</v>
      </c>
      <c r="T485" s="60">
        <v>50</v>
      </c>
      <c r="U485" s="53" t="s">
        <v>3950</v>
      </c>
      <c r="V485" s="54">
        <f t="shared" si="0"/>
        <v>9.384745762711864E-3</v>
      </c>
      <c r="W485" s="53"/>
      <c r="X485" s="53"/>
      <c r="Y485" s="53"/>
      <c r="Z485" s="53"/>
    </row>
    <row r="486" spans="1:26" hidden="1">
      <c r="A486" s="47" t="s">
        <v>3951</v>
      </c>
      <c r="B486" s="53" t="s">
        <v>331</v>
      </c>
      <c r="C486" s="60">
        <v>2240000</v>
      </c>
      <c r="D486" s="53" t="s">
        <v>3952</v>
      </c>
      <c r="E486" s="237">
        <v>44252.582256944443</v>
      </c>
      <c r="F486" s="60">
        <v>2021</v>
      </c>
      <c r="G486" s="53" t="s">
        <v>1108</v>
      </c>
      <c r="H486" s="53" t="s">
        <v>1170</v>
      </c>
      <c r="I486" s="60">
        <v>247975</v>
      </c>
      <c r="J486" s="53" t="s">
        <v>3953</v>
      </c>
      <c r="K486" s="53" t="s">
        <v>3954</v>
      </c>
      <c r="L486" s="60">
        <v>7</v>
      </c>
      <c r="M486" s="53" t="s">
        <v>1122</v>
      </c>
      <c r="N486" s="60">
        <v>751</v>
      </c>
      <c r="O486" s="60">
        <v>14598</v>
      </c>
      <c r="P486" s="60">
        <v>341</v>
      </c>
      <c r="Q486" s="223" t="s">
        <v>2206</v>
      </c>
      <c r="R486" s="223" t="s">
        <v>3955</v>
      </c>
      <c r="S486" s="53" t="s">
        <v>2359</v>
      </c>
      <c r="T486" s="60">
        <v>50</v>
      </c>
      <c r="U486" s="53" t="s">
        <v>3956</v>
      </c>
      <c r="V486" s="54">
        <f t="shared" si="0"/>
        <v>7.0044642857142857E-3</v>
      </c>
      <c r="W486" s="53"/>
      <c r="X486" s="53"/>
      <c r="Y486" s="53"/>
      <c r="Z486" s="53"/>
    </row>
    <row r="487" spans="1:26" hidden="1">
      <c r="A487" s="47" t="s">
        <v>3957</v>
      </c>
      <c r="B487" s="53" t="s">
        <v>118</v>
      </c>
      <c r="C487" s="60">
        <v>783000</v>
      </c>
      <c r="D487" s="53" t="s">
        <v>3958</v>
      </c>
      <c r="E487" s="237">
        <v>44253.302245370367</v>
      </c>
      <c r="F487" s="60">
        <v>2021</v>
      </c>
      <c r="G487" s="53" t="s">
        <v>1108</v>
      </c>
      <c r="H487" s="53" t="s">
        <v>1157</v>
      </c>
      <c r="I487" s="60">
        <v>139831</v>
      </c>
      <c r="J487" s="53" t="s">
        <v>3959</v>
      </c>
      <c r="K487" s="53" t="s">
        <v>2873</v>
      </c>
      <c r="L487" s="60">
        <v>4</v>
      </c>
      <c r="M487" s="53" t="s">
        <v>1306</v>
      </c>
      <c r="N487" s="60">
        <v>687</v>
      </c>
      <c r="O487" s="60">
        <v>9387</v>
      </c>
      <c r="P487" s="60">
        <v>124</v>
      </c>
      <c r="Q487" s="223" t="s">
        <v>3863</v>
      </c>
      <c r="R487" s="223" t="s">
        <v>3960</v>
      </c>
      <c r="S487" s="53" t="s">
        <v>3871</v>
      </c>
      <c r="T487" s="60">
        <v>50</v>
      </c>
      <c r="U487" s="53" t="s">
        <v>3950</v>
      </c>
      <c r="V487" s="54">
        <f t="shared" si="0"/>
        <v>1.3024265644955299E-2</v>
      </c>
      <c r="W487" s="53"/>
      <c r="X487" s="53"/>
      <c r="Y487" s="53"/>
      <c r="Z487" s="53"/>
    </row>
    <row r="488" spans="1:26" hidden="1">
      <c r="A488" s="47" t="s">
        <v>3961</v>
      </c>
      <c r="B488" s="53" t="s">
        <v>889</v>
      </c>
      <c r="C488" s="60">
        <v>143000</v>
      </c>
      <c r="D488" s="53" t="s">
        <v>3962</v>
      </c>
      <c r="E488" s="237">
        <v>44253.612210648149</v>
      </c>
      <c r="F488" s="60">
        <v>2021</v>
      </c>
      <c r="G488" s="53" t="s">
        <v>1108</v>
      </c>
      <c r="H488" s="53" t="s">
        <v>1157</v>
      </c>
      <c r="I488" s="60">
        <v>22889</v>
      </c>
      <c r="J488" s="53" t="s">
        <v>3963</v>
      </c>
      <c r="K488" s="53" t="s">
        <v>1597</v>
      </c>
      <c r="L488" s="60">
        <v>3</v>
      </c>
      <c r="M488" s="53" t="s">
        <v>1122</v>
      </c>
      <c r="N488" s="60">
        <v>281</v>
      </c>
      <c r="O488" s="60">
        <v>2368</v>
      </c>
      <c r="P488" s="60">
        <v>65</v>
      </c>
      <c r="Q488" s="223" t="s">
        <v>3964</v>
      </c>
      <c r="R488" s="223" t="s">
        <v>3965</v>
      </c>
      <c r="S488" s="53" t="s">
        <v>889</v>
      </c>
      <c r="T488" s="60">
        <v>50</v>
      </c>
      <c r="U488" s="53" t="s">
        <v>3850</v>
      </c>
      <c r="V488" s="54">
        <f t="shared" si="0"/>
        <v>1.8979020979020978E-2</v>
      </c>
      <c r="W488" s="53"/>
      <c r="X488" s="53"/>
      <c r="Y488" s="53"/>
      <c r="Z488" s="53"/>
    </row>
    <row r="489" spans="1:26" hidden="1">
      <c r="A489" s="47" t="s">
        <v>3966</v>
      </c>
      <c r="B489" s="53" t="s">
        <v>3967</v>
      </c>
      <c r="C489" s="60">
        <v>227000</v>
      </c>
      <c r="D489" s="53" t="s">
        <v>3968</v>
      </c>
      <c r="E489" s="237">
        <v>44254.250196759262</v>
      </c>
      <c r="F489" s="60">
        <v>2021</v>
      </c>
      <c r="G489" s="53" t="s">
        <v>1108</v>
      </c>
      <c r="H489" s="53" t="s">
        <v>1210</v>
      </c>
      <c r="I489" s="60">
        <v>327096</v>
      </c>
      <c r="J489" s="53" t="s">
        <v>3969</v>
      </c>
      <c r="K489" s="53" t="s">
        <v>3451</v>
      </c>
      <c r="L489" s="60">
        <v>1</v>
      </c>
      <c r="M489" s="53" t="s">
        <v>1112</v>
      </c>
      <c r="N489" s="60">
        <v>1357</v>
      </c>
      <c r="O489" s="60">
        <v>14719</v>
      </c>
      <c r="P489" s="60">
        <v>441</v>
      </c>
      <c r="Q489" s="223" t="s">
        <v>3970</v>
      </c>
      <c r="R489" s="223" t="s">
        <v>3971</v>
      </c>
      <c r="S489" s="53" t="s">
        <v>891</v>
      </c>
      <c r="T489" s="60">
        <v>55</v>
      </c>
      <c r="U489" s="53"/>
      <c r="V489" s="54">
        <f t="shared" si="0"/>
        <v>7.2762114537444939E-2</v>
      </c>
      <c r="W489" s="53"/>
      <c r="X489" s="53"/>
      <c r="Y489" s="53"/>
      <c r="Z489" s="53"/>
    </row>
    <row r="490" spans="1:26" hidden="1">
      <c r="A490" s="47" t="s">
        <v>893</v>
      </c>
      <c r="B490" s="53" t="s">
        <v>807</v>
      </c>
      <c r="C490" s="60">
        <v>1110000</v>
      </c>
      <c r="D490" s="53" t="s">
        <v>3972</v>
      </c>
      <c r="E490" s="237">
        <v>44254.487407407411</v>
      </c>
      <c r="F490" s="60">
        <v>2021</v>
      </c>
      <c r="G490" s="53" t="s">
        <v>1108</v>
      </c>
      <c r="H490" s="53" t="s">
        <v>1210</v>
      </c>
      <c r="I490" s="60">
        <v>1010583</v>
      </c>
      <c r="J490" s="53" t="s">
        <v>3973</v>
      </c>
      <c r="K490" s="53" t="s">
        <v>3974</v>
      </c>
      <c r="L490" s="60">
        <v>2</v>
      </c>
      <c r="M490" s="53" t="s">
        <v>1936</v>
      </c>
      <c r="N490" s="60">
        <v>5010</v>
      </c>
      <c r="O490" s="60">
        <v>38952</v>
      </c>
      <c r="P490" s="60">
        <v>2695</v>
      </c>
      <c r="Q490" s="223" t="s">
        <v>3975</v>
      </c>
      <c r="R490" s="223" t="s">
        <v>3976</v>
      </c>
      <c r="S490" s="53"/>
      <c r="T490" s="60">
        <v>45</v>
      </c>
      <c r="U490" s="53" t="s">
        <v>3977</v>
      </c>
      <c r="V490" s="54">
        <f t="shared" si="0"/>
        <v>4.2033333333333332E-2</v>
      </c>
      <c r="W490" s="53"/>
      <c r="X490" s="53"/>
      <c r="Y490" s="53"/>
      <c r="Z490" s="53"/>
    </row>
    <row r="491" spans="1:26" hidden="1">
      <c r="A491" s="47" t="s">
        <v>3978</v>
      </c>
      <c r="B491" s="53" t="s">
        <v>3488</v>
      </c>
      <c r="C491" s="60">
        <v>159000</v>
      </c>
      <c r="D491" s="53" t="s">
        <v>3979</v>
      </c>
      <c r="E491" s="237">
        <v>44254.527071759258</v>
      </c>
      <c r="F491" s="60">
        <v>2021</v>
      </c>
      <c r="G491" s="53" t="s">
        <v>1108</v>
      </c>
      <c r="H491" s="53" t="s">
        <v>1210</v>
      </c>
      <c r="I491" s="60">
        <v>81067</v>
      </c>
      <c r="J491" s="53" t="s">
        <v>3980</v>
      </c>
      <c r="K491" s="53" t="s">
        <v>3358</v>
      </c>
      <c r="L491" s="60">
        <v>5</v>
      </c>
      <c r="M491" s="53" t="s">
        <v>1112</v>
      </c>
      <c r="N491" s="60">
        <v>417</v>
      </c>
      <c r="O491" s="60">
        <v>7119</v>
      </c>
      <c r="P491" s="60">
        <v>60</v>
      </c>
      <c r="Q491" s="223" t="s">
        <v>3981</v>
      </c>
      <c r="R491" s="223" t="s">
        <v>3982</v>
      </c>
      <c r="S491" s="53" t="s">
        <v>3494</v>
      </c>
      <c r="T491" s="60">
        <v>55</v>
      </c>
      <c r="U491" s="53" t="s">
        <v>3977</v>
      </c>
      <c r="V491" s="54">
        <f t="shared" si="0"/>
        <v>4.7773584905660374E-2</v>
      </c>
      <c r="W491" s="53"/>
      <c r="X491" s="53"/>
      <c r="Y491" s="53"/>
      <c r="Z491" s="53"/>
    </row>
    <row r="492" spans="1:26" hidden="1">
      <c r="A492" s="47" t="s">
        <v>895</v>
      </c>
      <c r="B492" s="53" t="s">
        <v>2054</v>
      </c>
      <c r="C492" s="60">
        <v>1560000</v>
      </c>
      <c r="D492" s="53" t="s">
        <v>3983</v>
      </c>
      <c r="E492" s="237">
        <v>44254.727175925924</v>
      </c>
      <c r="F492" s="60">
        <v>2021</v>
      </c>
      <c r="G492" s="53" t="s">
        <v>1108</v>
      </c>
      <c r="H492" s="53" t="s">
        <v>1210</v>
      </c>
      <c r="I492" s="60">
        <v>319915</v>
      </c>
      <c r="J492" s="53" t="s">
        <v>3984</v>
      </c>
      <c r="K492" s="53" t="s">
        <v>1382</v>
      </c>
      <c r="L492" s="60">
        <v>1</v>
      </c>
      <c r="M492" s="53" t="s">
        <v>1608</v>
      </c>
      <c r="N492" s="60">
        <v>904</v>
      </c>
      <c r="O492" s="60">
        <v>21158</v>
      </c>
      <c r="P492" s="60">
        <v>403</v>
      </c>
      <c r="Q492" s="223" t="s">
        <v>3985</v>
      </c>
      <c r="R492" s="223" t="s">
        <v>3986</v>
      </c>
      <c r="S492" s="53" t="s">
        <v>2059</v>
      </c>
      <c r="T492" s="60">
        <v>45</v>
      </c>
      <c r="U492" s="53" t="s">
        <v>3977</v>
      </c>
      <c r="V492" s="54">
        <f t="shared" si="0"/>
        <v>1.4400641025641026E-2</v>
      </c>
      <c r="W492" s="53"/>
      <c r="X492" s="53"/>
      <c r="Y492" s="53"/>
      <c r="Z492" s="53"/>
    </row>
    <row r="493" spans="1:26" hidden="1">
      <c r="A493" s="47" t="s">
        <v>3987</v>
      </c>
      <c r="B493" s="53" t="s">
        <v>2137</v>
      </c>
      <c r="C493" s="60">
        <v>261000</v>
      </c>
      <c r="D493" s="53" t="s">
        <v>3988</v>
      </c>
      <c r="E493" s="237">
        <v>44254.99627314815</v>
      </c>
      <c r="F493" s="60">
        <v>2021</v>
      </c>
      <c r="G493" s="53" t="s">
        <v>1108</v>
      </c>
      <c r="H493" s="53" t="s">
        <v>1210</v>
      </c>
      <c r="I493" s="60">
        <v>204368</v>
      </c>
      <c r="J493" s="53" t="s">
        <v>3989</v>
      </c>
      <c r="K493" s="53" t="s">
        <v>1716</v>
      </c>
      <c r="L493" s="60">
        <v>2</v>
      </c>
      <c r="M493" s="53" t="s">
        <v>1306</v>
      </c>
      <c r="N493" s="60">
        <v>1534</v>
      </c>
      <c r="O493" s="60">
        <v>12036</v>
      </c>
      <c r="P493" s="60">
        <v>329</v>
      </c>
      <c r="Q493" s="223" t="s">
        <v>3990</v>
      </c>
      <c r="R493" s="223" t="s">
        <v>3991</v>
      </c>
      <c r="S493" s="53" t="s">
        <v>3992</v>
      </c>
      <c r="T493" s="60">
        <v>45</v>
      </c>
      <c r="U493" s="53" t="s">
        <v>3993</v>
      </c>
      <c r="V493" s="54">
        <f t="shared" si="0"/>
        <v>5.3252873563218388E-2</v>
      </c>
      <c r="W493" s="53"/>
      <c r="X493" s="53"/>
      <c r="Y493" s="53"/>
      <c r="Z493" s="53"/>
    </row>
    <row r="494" spans="1:26" hidden="1">
      <c r="A494" s="47" t="s">
        <v>901</v>
      </c>
      <c r="B494" s="53" t="s">
        <v>118</v>
      </c>
      <c r="C494" s="60">
        <v>783000</v>
      </c>
      <c r="D494" s="53" t="s">
        <v>3994</v>
      </c>
      <c r="E494" s="237">
        <v>44255.312638888892</v>
      </c>
      <c r="F494" s="60">
        <v>2021</v>
      </c>
      <c r="G494" s="53" t="s">
        <v>1108</v>
      </c>
      <c r="H494" s="53" t="s">
        <v>1133</v>
      </c>
      <c r="I494" s="60">
        <v>129177</v>
      </c>
      <c r="J494" s="53" t="s">
        <v>3995</v>
      </c>
      <c r="K494" s="53" t="s">
        <v>3996</v>
      </c>
      <c r="L494" s="60">
        <v>5</v>
      </c>
      <c r="M494" s="53" t="s">
        <v>1306</v>
      </c>
      <c r="N494" s="60">
        <v>535</v>
      </c>
      <c r="O494" s="60">
        <v>10345</v>
      </c>
      <c r="P494" s="60">
        <v>157</v>
      </c>
      <c r="Q494" s="223" t="s">
        <v>3997</v>
      </c>
      <c r="R494" s="223" t="s">
        <v>3998</v>
      </c>
      <c r="S494" s="53"/>
      <c r="T494" s="60">
        <v>55</v>
      </c>
      <c r="U494" s="53"/>
      <c r="V494" s="54">
        <f t="shared" si="0"/>
        <v>1.4095785440613027E-2</v>
      </c>
      <c r="W494" s="53"/>
      <c r="X494" s="53"/>
      <c r="Y494" s="53"/>
      <c r="Z494" s="53"/>
    </row>
    <row r="495" spans="1:26" hidden="1">
      <c r="A495" s="47" t="s">
        <v>3999</v>
      </c>
      <c r="B495" s="53" t="s">
        <v>4000</v>
      </c>
      <c r="C495" s="60">
        <v>874000</v>
      </c>
      <c r="D495" s="53" t="s">
        <v>4001</v>
      </c>
      <c r="E495" s="237">
        <v>44255.333391203705</v>
      </c>
      <c r="F495" s="60">
        <v>2021</v>
      </c>
      <c r="G495" s="53" t="s">
        <v>1108</v>
      </c>
      <c r="H495" s="53" t="s">
        <v>1133</v>
      </c>
      <c r="I495" s="60">
        <v>407119</v>
      </c>
      <c r="J495" s="53" t="s">
        <v>4002</v>
      </c>
      <c r="K495" s="53" t="s">
        <v>1237</v>
      </c>
      <c r="L495" s="60">
        <v>3</v>
      </c>
      <c r="M495" s="53" t="s">
        <v>2127</v>
      </c>
      <c r="N495" s="60">
        <v>1273</v>
      </c>
      <c r="O495" s="60">
        <v>18076</v>
      </c>
      <c r="P495" s="60">
        <v>267</v>
      </c>
      <c r="Q495" s="223" t="s">
        <v>4003</v>
      </c>
      <c r="R495" s="223" t="s">
        <v>4004</v>
      </c>
      <c r="S495" s="53" t="s">
        <v>4005</v>
      </c>
      <c r="T495" s="60">
        <v>45</v>
      </c>
      <c r="U495" s="53" t="s">
        <v>3977</v>
      </c>
      <c r="V495" s="54">
        <f t="shared" si="0"/>
        <v>2.2443935926773455E-2</v>
      </c>
      <c r="W495" s="53"/>
      <c r="X495" s="53"/>
      <c r="Y495" s="53"/>
      <c r="Z495" s="53"/>
    </row>
    <row r="496" spans="1:26" hidden="1">
      <c r="A496" s="47" t="s">
        <v>4006</v>
      </c>
      <c r="B496" s="53" t="s">
        <v>334</v>
      </c>
      <c r="C496" s="60">
        <v>529000</v>
      </c>
      <c r="D496" s="53" t="s">
        <v>4007</v>
      </c>
      <c r="E496" s="237">
        <v>44255.713171296295</v>
      </c>
      <c r="F496" s="60">
        <v>2021</v>
      </c>
      <c r="G496" s="53" t="s">
        <v>1108</v>
      </c>
      <c r="H496" s="53" t="s">
        <v>1133</v>
      </c>
      <c r="I496" s="60">
        <v>297544</v>
      </c>
      <c r="J496" s="53" t="s">
        <v>2973</v>
      </c>
      <c r="K496" s="53" t="s">
        <v>4008</v>
      </c>
      <c r="L496" s="60">
        <v>3</v>
      </c>
      <c r="M496" s="53" t="s">
        <v>1112</v>
      </c>
      <c r="N496" s="60">
        <v>859</v>
      </c>
      <c r="O496" s="60">
        <v>19986</v>
      </c>
      <c r="P496" s="60">
        <v>311</v>
      </c>
      <c r="Q496" s="223" t="s">
        <v>4009</v>
      </c>
      <c r="R496" s="223" t="s">
        <v>4010</v>
      </c>
      <c r="S496" s="53" t="s">
        <v>334</v>
      </c>
      <c r="T496" s="60">
        <v>50</v>
      </c>
      <c r="U496" s="53" t="s">
        <v>4011</v>
      </c>
      <c r="V496" s="54">
        <f t="shared" si="0"/>
        <v>3.9992438563327029E-2</v>
      </c>
      <c r="W496" s="53"/>
      <c r="X496" s="53"/>
      <c r="Y496" s="53"/>
      <c r="Z496" s="53"/>
    </row>
    <row r="497" spans="1:26" hidden="1">
      <c r="A497" s="47" t="s">
        <v>4012</v>
      </c>
      <c r="B497" s="53" t="s">
        <v>2137</v>
      </c>
      <c r="C497" s="60">
        <v>261000</v>
      </c>
      <c r="D497" s="53" t="s">
        <v>4013</v>
      </c>
      <c r="E497" s="237">
        <v>44257.929895833331</v>
      </c>
      <c r="F497" s="60">
        <v>2021</v>
      </c>
      <c r="G497" s="53" t="s">
        <v>1218</v>
      </c>
      <c r="H497" s="53" t="s">
        <v>1119</v>
      </c>
      <c r="I497" s="60">
        <v>253397</v>
      </c>
      <c r="J497" s="53" t="s">
        <v>4014</v>
      </c>
      <c r="K497" s="53" t="s">
        <v>4015</v>
      </c>
      <c r="L497" s="60">
        <v>4</v>
      </c>
      <c r="M497" s="53" t="s">
        <v>1306</v>
      </c>
      <c r="N497" s="60">
        <v>1494</v>
      </c>
      <c r="O497" s="60">
        <v>15653</v>
      </c>
      <c r="P497" s="60">
        <v>246</v>
      </c>
      <c r="Q497" s="223" t="s">
        <v>4016</v>
      </c>
      <c r="R497" s="223" t="s">
        <v>4017</v>
      </c>
      <c r="S497" s="53" t="s">
        <v>314</v>
      </c>
      <c r="T497" s="60">
        <v>45</v>
      </c>
      <c r="U497" s="53" t="s">
        <v>3993</v>
      </c>
      <c r="V497" s="54">
        <f t="shared" si="0"/>
        <v>6.6639846743295025E-2</v>
      </c>
      <c r="W497" s="53"/>
      <c r="X497" s="53"/>
      <c r="Y497" s="53"/>
      <c r="Z497" s="53"/>
    </row>
    <row r="498" spans="1:26" hidden="1">
      <c r="A498" s="47" t="s">
        <v>4018</v>
      </c>
      <c r="B498" s="53" t="s">
        <v>798</v>
      </c>
      <c r="C498" s="60">
        <v>455000</v>
      </c>
      <c r="D498" s="53" t="s">
        <v>4019</v>
      </c>
      <c r="E498" s="237">
        <v>44258.223541666666</v>
      </c>
      <c r="F498" s="60">
        <v>2021</v>
      </c>
      <c r="G498" s="53" t="s">
        <v>1218</v>
      </c>
      <c r="H498" s="53" t="s">
        <v>1109</v>
      </c>
      <c r="I498" s="60">
        <v>68116</v>
      </c>
      <c r="J498" s="53" t="s">
        <v>4020</v>
      </c>
      <c r="K498" s="53" t="s">
        <v>2023</v>
      </c>
      <c r="L498" s="60">
        <v>3</v>
      </c>
      <c r="M498" s="53" t="s">
        <v>1503</v>
      </c>
      <c r="N498" s="60">
        <v>476</v>
      </c>
      <c r="O498" s="60">
        <v>7021</v>
      </c>
      <c r="P498" s="60">
        <v>73</v>
      </c>
      <c r="Q498" s="223" t="s">
        <v>4021</v>
      </c>
      <c r="R498" s="223" t="s">
        <v>4022</v>
      </c>
      <c r="S498" s="53" t="s">
        <v>4023</v>
      </c>
      <c r="T498" s="60">
        <v>45</v>
      </c>
      <c r="U498" s="53" t="s">
        <v>4024</v>
      </c>
      <c r="V498" s="54">
        <f t="shared" si="0"/>
        <v>1.6637362637362638E-2</v>
      </c>
      <c r="W498" s="53"/>
      <c r="X498" s="53"/>
      <c r="Y498" s="53"/>
      <c r="Z498" s="53"/>
    </row>
    <row r="499" spans="1:26" hidden="1">
      <c r="A499" s="47" t="s">
        <v>4025</v>
      </c>
      <c r="B499" s="53" t="s">
        <v>89</v>
      </c>
      <c r="C499" s="60">
        <v>1000000</v>
      </c>
      <c r="D499" s="53" t="s">
        <v>4026</v>
      </c>
      <c r="E499" s="237">
        <v>44258.722349537034</v>
      </c>
      <c r="F499" s="60">
        <v>2021</v>
      </c>
      <c r="G499" s="53" t="s">
        <v>1218</v>
      </c>
      <c r="H499" s="53" t="s">
        <v>1109</v>
      </c>
      <c r="I499" s="60">
        <v>216550</v>
      </c>
      <c r="J499" s="53" t="s">
        <v>4027</v>
      </c>
      <c r="K499" s="53" t="s">
        <v>1382</v>
      </c>
      <c r="L499" s="60">
        <v>1</v>
      </c>
      <c r="M499" s="53" t="s">
        <v>1122</v>
      </c>
      <c r="N499" s="60">
        <v>776</v>
      </c>
      <c r="O499" s="60">
        <v>11411</v>
      </c>
      <c r="P499" s="60">
        <v>275</v>
      </c>
      <c r="Q499" s="223" t="s">
        <v>4028</v>
      </c>
      <c r="R499" s="223" t="s">
        <v>4029</v>
      </c>
      <c r="S499" s="53" t="s">
        <v>4030</v>
      </c>
      <c r="T499" s="60">
        <v>45</v>
      </c>
      <c r="U499" s="53" t="s">
        <v>3993</v>
      </c>
      <c r="V499" s="54">
        <f t="shared" si="0"/>
        <v>1.2462000000000001E-2</v>
      </c>
      <c r="W499" s="53"/>
      <c r="X499" s="53"/>
      <c r="Y499" s="53"/>
      <c r="Z499" s="53"/>
    </row>
    <row r="500" spans="1:26" hidden="1">
      <c r="A500" s="47" t="s">
        <v>4031</v>
      </c>
      <c r="B500" s="53" t="s">
        <v>865</v>
      </c>
      <c r="C500" s="60">
        <v>52400</v>
      </c>
      <c r="D500" s="53" t="s">
        <v>4032</v>
      </c>
      <c r="E500" s="237">
        <v>44259.299513888887</v>
      </c>
      <c r="F500" s="60">
        <v>2021</v>
      </c>
      <c r="G500" s="53" t="s">
        <v>1218</v>
      </c>
      <c r="H500" s="53" t="s">
        <v>1170</v>
      </c>
      <c r="I500" s="60">
        <v>27468</v>
      </c>
      <c r="J500" s="53" t="s">
        <v>4033</v>
      </c>
      <c r="K500" s="53" t="s">
        <v>4034</v>
      </c>
      <c r="L500" s="60">
        <v>1</v>
      </c>
      <c r="M500" s="53" t="s">
        <v>1122</v>
      </c>
      <c r="N500" s="60">
        <v>318</v>
      </c>
      <c r="O500" s="60">
        <v>2958</v>
      </c>
      <c r="P500" s="60">
        <v>52</v>
      </c>
      <c r="Q500" s="223" t="s">
        <v>4035</v>
      </c>
      <c r="R500" s="223" t="s">
        <v>4036</v>
      </c>
      <c r="S500" s="53" t="s">
        <v>865</v>
      </c>
      <c r="T500" s="60">
        <v>45</v>
      </c>
      <c r="U500" s="53" t="s">
        <v>4037</v>
      </c>
      <c r="V500" s="54">
        <f t="shared" si="0"/>
        <v>6.3511450381679393E-2</v>
      </c>
      <c r="W500" s="53"/>
      <c r="X500" s="53"/>
      <c r="Y500" s="53"/>
      <c r="Z500" s="53"/>
    </row>
    <row r="501" spans="1:26" hidden="1">
      <c r="A501" s="47" t="s">
        <v>4038</v>
      </c>
      <c r="B501" s="53" t="s">
        <v>4039</v>
      </c>
      <c r="C501" s="60">
        <v>514000</v>
      </c>
      <c r="D501" s="53" t="s">
        <v>4040</v>
      </c>
      <c r="E501" s="237">
        <v>44259.408553240741</v>
      </c>
      <c r="F501" s="60">
        <v>2021</v>
      </c>
      <c r="G501" s="53" t="s">
        <v>1218</v>
      </c>
      <c r="H501" s="53" t="s">
        <v>1170</v>
      </c>
      <c r="I501" s="60">
        <v>113417</v>
      </c>
      <c r="J501" s="53" t="s">
        <v>3718</v>
      </c>
      <c r="K501" s="53" t="s">
        <v>4041</v>
      </c>
      <c r="L501" s="60">
        <v>3</v>
      </c>
      <c r="M501" s="53" t="s">
        <v>1471</v>
      </c>
      <c r="N501" s="60">
        <v>609</v>
      </c>
      <c r="O501" s="60">
        <v>9432</v>
      </c>
      <c r="P501" s="60">
        <v>83</v>
      </c>
      <c r="Q501" s="223" t="s">
        <v>4042</v>
      </c>
      <c r="R501" s="223" t="s">
        <v>4043</v>
      </c>
      <c r="S501" s="53" t="s">
        <v>4044</v>
      </c>
      <c r="T501" s="60">
        <v>45</v>
      </c>
      <c r="U501" s="53" t="s">
        <v>3977</v>
      </c>
      <c r="V501" s="54">
        <f t="shared" si="0"/>
        <v>1.9696498054474709E-2</v>
      </c>
      <c r="W501" s="53"/>
      <c r="X501" s="53"/>
      <c r="Y501" s="53"/>
      <c r="Z501" s="53"/>
    </row>
    <row r="502" spans="1:26" hidden="1">
      <c r="A502" s="47" t="s">
        <v>4045</v>
      </c>
      <c r="B502" s="53" t="s">
        <v>912</v>
      </c>
      <c r="C502" s="60">
        <v>113000</v>
      </c>
      <c r="D502" s="53" t="s">
        <v>4046</v>
      </c>
      <c r="E502" s="237">
        <v>44259.602094907408</v>
      </c>
      <c r="F502" s="60">
        <v>2021</v>
      </c>
      <c r="G502" s="53" t="s">
        <v>1218</v>
      </c>
      <c r="H502" s="53" t="s">
        <v>1170</v>
      </c>
      <c r="I502" s="60">
        <v>12413</v>
      </c>
      <c r="J502" s="53" t="s">
        <v>2403</v>
      </c>
      <c r="K502" s="53" t="s">
        <v>4047</v>
      </c>
      <c r="L502" s="60">
        <v>4</v>
      </c>
      <c r="M502" s="53" t="s">
        <v>1471</v>
      </c>
      <c r="N502" s="60">
        <v>174</v>
      </c>
      <c r="O502" s="60">
        <v>1230</v>
      </c>
      <c r="P502" s="60">
        <v>31</v>
      </c>
      <c r="Q502" s="223" t="s">
        <v>4048</v>
      </c>
      <c r="R502" s="223" t="s">
        <v>4049</v>
      </c>
      <c r="S502" s="53" t="s">
        <v>4050</v>
      </c>
      <c r="T502" s="60">
        <v>45</v>
      </c>
      <c r="U502" s="53" t="s">
        <v>3993</v>
      </c>
      <c r="V502" s="54">
        <f t="shared" si="0"/>
        <v>1.2699115044247788E-2</v>
      </c>
      <c r="W502" s="53"/>
      <c r="X502" s="53"/>
      <c r="Y502" s="53"/>
      <c r="Z502" s="53"/>
    </row>
    <row r="503" spans="1:26" hidden="1">
      <c r="A503" s="47" t="s">
        <v>4051</v>
      </c>
      <c r="B503" s="53" t="s">
        <v>874</v>
      </c>
      <c r="C503" s="60">
        <v>70300</v>
      </c>
      <c r="D503" s="53" t="s">
        <v>4052</v>
      </c>
      <c r="E503" s="237">
        <v>44260.447916666664</v>
      </c>
      <c r="F503" s="60">
        <v>2021</v>
      </c>
      <c r="G503" s="53" t="s">
        <v>1218</v>
      </c>
      <c r="H503" s="53" t="s">
        <v>1157</v>
      </c>
      <c r="I503" s="60">
        <v>52137</v>
      </c>
      <c r="J503" s="53" t="s">
        <v>4053</v>
      </c>
      <c r="K503" s="53" t="s">
        <v>2266</v>
      </c>
      <c r="L503" s="60">
        <v>2</v>
      </c>
      <c r="M503" s="53" t="s">
        <v>1122</v>
      </c>
      <c r="N503" s="60">
        <v>1375</v>
      </c>
      <c r="O503" s="60">
        <v>6540</v>
      </c>
      <c r="P503" s="60">
        <v>48</v>
      </c>
      <c r="Q503" s="223" t="s">
        <v>4054</v>
      </c>
      <c r="R503" s="223" t="s">
        <v>4055</v>
      </c>
      <c r="S503" s="53" t="s">
        <v>4056</v>
      </c>
      <c r="T503" s="60">
        <v>50</v>
      </c>
      <c r="U503" s="53" t="s">
        <v>4037</v>
      </c>
      <c r="V503" s="54">
        <f t="shared" si="0"/>
        <v>0.11327169274537696</v>
      </c>
      <c r="W503" s="53"/>
      <c r="X503" s="53"/>
      <c r="Y503" s="53"/>
      <c r="Z503" s="53"/>
    </row>
    <row r="504" spans="1:26" hidden="1">
      <c r="A504" s="47" t="s">
        <v>4057</v>
      </c>
      <c r="B504" s="53" t="s">
        <v>201</v>
      </c>
      <c r="C504" s="60">
        <v>824000</v>
      </c>
      <c r="D504" s="53" t="s">
        <v>4058</v>
      </c>
      <c r="E504" s="237">
        <v>44260.576666666668</v>
      </c>
      <c r="F504" s="60">
        <v>2021</v>
      </c>
      <c r="G504" s="53" t="s">
        <v>1218</v>
      </c>
      <c r="H504" s="53" t="s">
        <v>1157</v>
      </c>
      <c r="I504" s="60">
        <v>185753</v>
      </c>
      <c r="J504" s="53" t="s">
        <v>1728</v>
      </c>
      <c r="K504" s="53" t="s">
        <v>4059</v>
      </c>
      <c r="L504" s="60">
        <v>4</v>
      </c>
      <c r="M504" s="53" t="s">
        <v>1503</v>
      </c>
      <c r="N504" s="60">
        <v>1142</v>
      </c>
      <c r="O504" s="60">
        <v>16402</v>
      </c>
      <c r="P504" s="60">
        <v>217</v>
      </c>
      <c r="Q504" s="223" t="s">
        <v>4060</v>
      </c>
      <c r="R504" s="223" t="s">
        <v>4061</v>
      </c>
      <c r="S504" s="53" t="s">
        <v>201</v>
      </c>
      <c r="T504" s="60">
        <v>45</v>
      </c>
      <c r="U504" s="53"/>
      <c r="V504" s="54">
        <f t="shared" si="0"/>
        <v>2.1554611650485438E-2</v>
      </c>
      <c r="W504" s="53"/>
      <c r="X504" s="53"/>
      <c r="Y504" s="53"/>
      <c r="Z504" s="53"/>
    </row>
    <row r="505" spans="1:26" hidden="1">
      <c r="A505" s="47" t="s">
        <v>918</v>
      </c>
      <c r="B505" s="53" t="s">
        <v>356</v>
      </c>
      <c r="C505" s="60">
        <v>192000</v>
      </c>
      <c r="D505" s="53" t="s">
        <v>4062</v>
      </c>
      <c r="E505" s="237">
        <v>44264.373252314814</v>
      </c>
      <c r="F505" s="60">
        <v>2021</v>
      </c>
      <c r="G505" s="53" t="s">
        <v>1218</v>
      </c>
      <c r="H505" s="53" t="s">
        <v>1119</v>
      </c>
      <c r="I505" s="60">
        <v>89402</v>
      </c>
      <c r="J505" s="53" t="s">
        <v>4063</v>
      </c>
      <c r="K505" s="53" t="s">
        <v>4064</v>
      </c>
      <c r="L505" s="60">
        <v>6</v>
      </c>
      <c r="M505" s="53" t="s">
        <v>2127</v>
      </c>
      <c r="N505" s="60">
        <v>645</v>
      </c>
      <c r="O505" s="60">
        <v>9144</v>
      </c>
      <c r="P505" s="60">
        <v>165</v>
      </c>
      <c r="Q505" s="223" t="s">
        <v>4065</v>
      </c>
      <c r="R505" s="223" t="s">
        <v>4066</v>
      </c>
      <c r="S505" s="53" t="s">
        <v>4067</v>
      </c>
      <c r="T505" s="60">
        <v>45</v>
      </c>
      <c r="U505" s="53" t="s">
        <v>4068</v>
      </c>
      <c r="V505" s="54">
        <f t="shared" si="0"/>
        <v>5.1843750000000001E-2</v>
      </c>
      <c r="W505" s="53"/>
      <c r="X505" s="53"/>
      <c r="Y505" s="53"/>
      <c r="Z505" s="53"/>
    </row>
    <row r="506" spans="1:26" hidden="1">
      <c r="A506" s="47" t="s">
        <v>4069</v>
      </c>
      <c r="B506" s="53" t="s">
        <v>851</v>
      </c>
      <c r="C506" s="60">
        <v>711000</v>
      </c>
      <c r="D506" s="53" t="s">
        <v>4070</v>
      </c>
      <c r="E506" s="237">
        <v>44265.250011574077</v>
      </c>
      <c r="F506" s="60">
        <v>2021</v>
      </c>
      <c r="G506" s="53" t="s">
        <v>1218</v>
      </c>
      <c r="H506" s="53" t="s">
        <v>1109</v>
      </c>
      <c r="I506" s="60">
        <v>117769</v>
      </c>
      <c r="J506" s="53" t="s">
        <v>2644</v>
      </c>
      <c r="K506" s="53" t="s">
        <v>1757</v>
      </c>
      <c r="L506" s="60">
        <v>2</v>
      </c>
      <c r="M506" s="53" t="s">
        <v>1306</v>
      </c>
      <c r="N506" s="60">
        <v>1367</v>
      </c>
      <c r="O506" s="60">
        <v>7573</v>
      </c>
      <c r="P506" s="60">
        <v>184</v>
      </c>
      <c r="Q506" s="223" t="s">
        <v>4071</v>
      </c>
      <c r="R506" s="223" t="s">
        <v>4072</v>
      </c>
      <c r="S506" s="53" t="s">
        <v>3842</v>
      </c>
      <c r="T506" s="60">
        <v>45</v>
      </c>
      <c r="U506" s="53" t="s">
        <v>4068</v>
      </c>
      <c r="V506" s="54">
        <f t="shared" si="0"/>
        <v>1.2832630098452884E-2</v>
      </c>
      <c r="W506" s="53"/>
      <c r="X506" s="53"/>
      <c r="Y506" s="53"/>
      <c r="Z506" s="53"/>
    </row>
    <row r="507" spans="1:26" hidden="1">
      <c r="A507" s="47" t="s">
        <v>4073</v>
      </c>
      <c r="B507" s="53" t="s">
        <v>858</v>
      </c>
      <c r="C507" s="60">
        <v>588000</v>
      </c>
      <c r="D507" s="53" t="s">
        <v>4074</v>
      </c>
      <c r="E507" s="237">
        <v>44265.289293981485</v>
      </c>
      <c r="F507" s="60">
        <v>2021</v>
      </c>
      <c r="G507" s="53" t="s">
        <v>1218</v>
      </c>
      <c r="H507" s="53" t="s">
        <v>1109</v>
      </c>
      <c r="I507" s="60">
        <v>127630</v>
      </c>
      <c r="J507" s="53" t="s">
        <v>2806</v>
      </c>
      <c r="K507" s="53" t="s">
        <v>4075</v>
      </c>
      <c r="L507" s="60">
        <v>3</v>
      </c>
      <c r="M507" s="53" t="s">
        <v>1112</v>
      </c>
      <c r="N507" s="60">
        <v>2071</v>
      </c>
      <c r="O507" s="60">
        <v>9430</v>
      </c>
      <c r="P507" s="60">
        <v>291</v>
      </c>
      <c r="Q507" s="223" t="s">
        <v>4076</v>
      </c>
      <c r="R507" s="223" t="s">
        <v>4077</v>
      </c>
      <c r="S507" s="53" t="s">
        <v>3856</v>
      </c>
      <c r="T507" s="60">
        <v>45</v>
      </c>
      <c r="U507" s="53" t="s">
        <v>4037</v>
      </c>
      <c r="V507" s="54">
        <f t="shared" si="0"/>
        <v>2.0054421768707482E-2</v>
      </c>
      <c r="W507" s="53"/>
      <c r="X507" s="53"/>
      <c r="Y507" s="53"/>
      <c r="Z507" s="53"/>
    </row>
    <row r="508" spans="1:26" hidden="1">
      <c r="A508" s="47" t="s">
        <v>4078</v>
      </c>
      <c r="B508" s="53" t="s">
        <v>916</v>
      </c>
      <c r="C508" s="60">
        <v>162000</v>
      </c>
      <c r="D508" s="53" t="s">
        <v>4079</v>
      </c>
      <c r="E508" s="237">
        <v>44265.300092592595</v>
      </c>
      <c r="F508" s="60">
        <v>2021</v>
      </c>
      <c r="G508" s="53" t="s">
        <v>1218</v>
      </c>
      <c r="H508" s="53" t="s">
        <v>1109</v>
      </c>
      <c r="I508" s="60">
        <v>108838</v>
      </c>
      <c r="J508" s="53" t="s">
        <v>4080</v>
      </c>
      <c r="K508" s="53" t="s">
        <v>1135</v>
      </c>
      <c r="L508" s="60">
        <v>1</v>
      </c>
      <c r="M508" s="53" t="s">
        <v>1103</v>
      </c>
      <c r="N508" s="60">
        <v>763</v>
      </c>
      <c r="O508" s="60">
        <v>9525</v>
      </c>
      <c r="P508" s="60">
        <v>81</v>
      </c>
      <c r="Q508" s="223" t="s">
        <v>4081</v>
      </c>
      <c r="R508" s="223" t="s">
        <v>4082</v>
      </c>
      <c r="S508" s="53" t="s">
        <v>4083</v>
      </c>
      <c r="T508" s="60">
        <v>45</v>
      </c>
      <c r="U508" s="53" t="s">
        <v>4037</v>
      </c>
      <c r="V508" s="54">
        <f t="shared" si="0"/>
        <v>6.4006172839506173E-2</v>
      </c>
      <c r="W508" s="53"/>
      <c r="X508" s="53"/>
      <c r="Y508" s="53"/>
      <c r="Z508" s="53"/>
    </row>
    <row r="509" spans="1:26" hidden="1">
      <c r="A509" s="47" t="s">
        <v>4084</v>
      </c>
      <c r="B509" s="53" t="s">
        <v>89</v>
      </c>
      <c r="C509" s="60">
        <v>1000000</v>
      </c>
      <c r="D509" s="53" t="s">
        <v>4085</v>
      </c>
      <c r="E509" s="237">
        <v>44265.743344907409</v>
      </c>
      <c r="F509" s="60">
        <v>2021</v>
      </c>
      <c r="G509" s="53" t="s">
        <v>1218</v>
      </c>
      <c r="H509" s="53" t="s">
        <v>1109</v>
      </c>
      <c r="I509" s="60">
        <v>205922</v>
      </c>
      <c r="J509" s="53" t="s">
        <v>4086</v>
      </c>
      <c r="K509" s="53" t="s">
        <v>1228</v>
      </c>
      <c r="L509" s="60">
        <v>1</v>
      </c>
      <c r="M509" s="53" t="s">
        <v>1122</v>
      </c>
      <c r="N509" s="60">
        <v>402</v>
      </c>
      <c r="O509" s="60">
        <v>12236</v>
      </c>
      <c r="P509" s="60">
        <v>205</v>
      </c>
      <c r="Q509" s="223" t="s">
        <v>4087</v>
      </c>
      <c r="R509" s="223" t="s">
        <v>4088</v>
      </c>
      <c r="S509" s="53" t="s">
        <v>3894</v>
      </c>
      <c r="T509" s="60">
        <v>45</v>
      </c>
      <c r="U509" s="53" t="s">
        <v>4068</v>
      </c>
      <c r="V509" s="54">
        <f t="shared" si="0"/>
        <v>1.2843E-2</v>
      </c>
      <c r="W509" s="53"/>
      <c r="X509" s="53"/>
      <c r="Y509" s="53"/>
      <c r="Z509" s="53"/>
    </row>
    <row r="510" spans="1:26" hidden="1">
      <c r="A510" s="47" t="s">
        <v>4089</v>
      </c>
      <c r="B510" s="53" t="s">
        <v>2686</v>
      </c>
      <c r="C510" s="60">
        <v>570000</v>
      </c>
      <c r="D510" s="53" t="s">
        <v>4090</v>
      </c>
      <c r="E510" s="237">
        <v>44266.677129629628</v>
      </c>
      <c r="F510" s="60">
        <v>2021</v>
      </c>
      <c r="G510" s="53" t="s">
        <v>1218</v>
      </c>
      <c r="H510" s="53" t="s">
        <v>1170</v>
      </c>
      <c r="I510" s="60">
        <v>291904</v>
      </c>
      <c r="J510" s="53" t="s">
        <v>4091</v>
      </c>
      <c r="K510" s="53" t="s">
        <v>4092</v>
      </c>
      <c r="L510" s="60">
        <v>1</v>
      </c>
      <c r="M510" s="53" t="s">
        <v>2127</v>
      </c>
      <c r="N510" s="60">
        <v>1583</v>
      </c>
      <c r="O510" s="60">
        <v>31413</v>
      </c>
      <c r="P510" s="60">
        <v>534</v>
      </c>
      <c r="Q510" s="223" t="s">
        <v>4093</v>
      </c>
      <c r="R510" s="223" t="s">
        <v>4094</v>
      </c>
      <c r="S510" s="53" t="s">
        <v>511</v>
      </c>
      <c r="T510" s="60">
        <v>50</v>
      </c>
      <c r="U510" s="53" t="s">
        <v>4095</v>
      </c>
      <c r="V510" s="54">
        <f t="shared" si="0"/>
        <v>5.8824561403508772E-2</v>
      </c>
      <c r="W510" s="53"/>
      <c r="X510" s="53"/>
      <c r="Y510" s="53"/>
      <c r="Z510" s="53"/>
    </row>
    <row r="511" spans="1:26" hidden="1">
      <c r="A511" s="47" t="s">
        <v>4096</v>
      </c>
      <c r="B511" s="53" t="s">
        <v>1125</v>
      </c>
      <c r="C511" s="60">
        <v>1560000</v>
      </c>
      <c r="D511" s="53" t="s">
        <v>4097</v>
      </c>
      <c r="E511" s="237">
        <v>44266.723680555559</v>
      </c>
      <c r="F511" s="60">
        <v>2021</v>
      </c>
      <c r="G511" s="53" t="s">
        <v>1218</v>
      </c>
      <c r="H511" s="53" t="s">
        <v>1170</v>
      </c>
      <c r="I511" s="60">
        <v>187116</v>
      </c>
      <c r="J511" s="53" t="s">
        <v>4098</v>
      </c>
      <c r="K511" s="53" t="s">
        <v>1624</v>
      </c>
      <c r="L511" s="60">
        <v>5</v>
      </c>
      <c r="M511" s="53" t="s">
        <v>1122</v>
      </c>
      <c r="N511" s="60">
        <v>2059</v>
      </c>
      <c r="O511" s="60">
        <v>19524</v>
      </c>
      <c r="P511" s="60">
        <v>1268</v>
      </c>
      <c r="Q511" s="223" t="s">
        <v>4099</v>
      </c>
      <c r="R511" s="223" t="s">
        <v>4100</v>
      </c>
      <c r="S511" s="53" t="s">
        <v>163</v>
      </c>
      <c r="T511" s="60">
        <v>50</v>
      </c>
      <c r="U511" s="53"/>
      <c r="V511" s="54">
        <f t="shared" si="0"/>
        <v>1.4648076923076923E-2</v>
      </c>
      <c r="W511" s="53"/>
      <c r="X511" s="53"/>
      <c r="Y511" s="53"/>
      <c r="Z511" s="53"/>
    </row>
    <row r="512" spans="1:26" hidden="1">
      <c r="A512" s="47" t="s">
        <v>4101</v>
      </c>
      <c r="B512" s="53" t="s">
        <v>441</v>
      </c>
      <c r="C512" s="60">
        <v>160000</v>
      </c>
      <c r="D512" s="53" t="s">
        <v>4102</v>
      </c>
      <c r="E512" s="237">
        <v>44268.457118055558</v>
      </c>
      <c r="F512" s="60">
        <v>2021</v>
      </c>
      <c r="G512" s="53" t="s">
        <v>1218</v>
      </c>
      <c r="H512" s="53" t="s">
        <v>1210</v>
      </c>
      <c r="I512" s="60">
        <v>25979</v>
      </c>
      <c r="J512" s="53" t="s">
        <v>4103</v>
      </c>
      <c r="K512" s="53" t="s">
        <v>4104</v>
      </c>
      <c r="L512" s="60">
        <v>2</v>
      </c>
      <c r="M512" s="53" t="s">
        <v>1306</v>
      </c>
      <c r="N512" s="60">
        <v>264</v>
      </c>
      <c r="O512" s="60">
        <v>2040</v>
      </c>
      <c r="P512" s="60">
        <v>50</v>
      </c>
      <c r="Q512" s="223" t="s">
        <v>4105</v>
      </c>
      <c r="R512" s="223" t="s">
        <v>4106</v>
      </c>
      <c r="S512" s="53" t="s">
        <v>2489</v>
      </c>
      <c r="T512" s="60">
        <v>45</v>
      </c>
      <c r="U512" s="53"/>
      <c r="V512" s="54">
        <f t="shared" si="0"/>
        <v>1.47125E-2</v>
      </c>
      <c r="W512" s="53"/>
      <c r="X512" s="53"/>
      <c r="Y512" s="53"/>
      <c r="Z512" s="53"/>
    </row>
    <row r="513" spans="1:26" hidden="1">
      <c r="A513" s="47" t="s">
        <v>4107</v>
      </c>
      <c r="B513" s="53" t="s">
        <v>2137</v>
      </c>
      <c r="C513" s="60">
        <v>261000</v>
      </c>
      <c r="D513" s="53" t="s">
        <v>4108</v>
      </c>
      <c r="E513" s="237">
        <v>44268.927499999998</v>
      </c>
      <c r="F513" s="60">
        <v>2021</v>
      </c>
      <c r="G513" s="53" t="s">
        <v>1218</v>
      </c>
      <c r="H513" s="53" t="s">
        <v>1210</v>
      </c>
      <c r="I513" s="60">
        <v>249294</v>
      </c>
      <c r="J513" s="53" t="s">
        <v>4109</v>
      </c>
      <c r="K513" s="53" t="s">
        <v>4110</v>
      </c>
      <c r="L513" s="60">
        <v>3</v>
      </c>
      <c r="M513" s="53" t="s">
        <v>1306</v>
      </c>
      <c r="N513" s="60">
        <v>2082</v>
      </c>
      <c r="O513" s="60">
        <v>23685</v>
      </c>
      <c r="P513" s="60">
        <v>291</v>
      </c>
      <c r="Q513" s="223" t="s">
        <v>4111</v>
      </c>
      <c r="R513" s="223" t="s">
        <v>4112</v>
      </c>
      <c r="S513" s="53" t="s">
        <v>314</v>
      </c>
      <c r="T513" s="60">
        <v>45</v>
      </c>
      <c r="U513" s="53" t="s">
        <v>4037</v>
      </c>
      <c r="V513" s="54">
        <f t="shared" si="0"/>
        <v>9.9839080459770121E-2</v>
      </c>
      <c r="W513" s="53"/>
      <c r="X513" s="53"/>
      <c r="Y513" s="53"/>
      <c r="Z513" s="53"/>
    </row>
    <row r="514" spans="1:26" hidden="1">
      <c r="A514" s="47" t="s">
        <v>4113</v>
      </c>
      <c r="B514" s="53" t="s">
        <v>4114</v>
      </c>
      <c r="C514" s="60">
        <v>187000</v>
      </c>
      <c r="D514" s="53" t="s">
        <v>4115</v>
      </c>
      <c r="E514" s="237">
        <v>44269.250069444446</v>
      </c>
      <c r="F514" s="60">
        <v>2021</v>
      </c>
      <c r="G514" s="53" t="s">
        <v>1218</v>
      </c>
      <c r="H514" s="53" t="s">
        <v>1133</v>
      </c>
      <c r="I514" s="60">
        <v>138433</v>
      </c>
      <c r="J514" s="53" t="s">
        <v>1822</v>
      </c>
      <c r="K514" s="53" t="s">
        <v>4116</v>
      </c>
      <c r="L514" s="60">
        <v>2</v>
      </c>
      <c r="M514" s="53" t="s">
        <v>1306</v>
      </c>
      <c r="N514" s="60">
        <v>191</v>
      </c>
      <c r="O514" s="60">
        <v>8525</v>
      </c>
      <c r="P514" s="60">
        <v>166</v>
      </c>
      <c r="Q514" s="223" t="s">
        <v>4117</v>
      </c>
      <c r="R514" s="223" t="s">
        <v>4118</v>
      </c>
      <c r="S514" s="53"/>
      <c r="T514" s="53"/>
      <c r="U514" s="53"/>
      <c r="V514" s="54">
        <f t="shared" si="0"/>
        <v>4.7497326203208554E-2</v>
      </c>
      <c r="W514" s="53"/>
      <c r="X514" s="53"/>
      <c r="Y514" s="53"/>
      <c r="Z514" s="53"/>
    </row>
    <row r="515" spans="1:26" hidden="1">
      <c r="A515" s="47" t="s">
        <v>4119</v>
      </c>
      <c r="B515" s="53" t="s">
        <v>928</v>
      </c>
      <c r="C515" s="60">
        <v>328000</v>
      </c>
      <c r="D515" s="53" t="s">
        <v>4120</v>
      </c>
      <c r="E515" s="237">
        <v>44270.422534722224</v>
      </c>
      <c r="F515" s="60">
        <v>2021</v>
      </c>
      <c r="G515" s="53" t="s">
        <v>1218</v>
      </c>
      <c r="H515" s="53" t="s">
        <v>1100</v>
      </c>
      <c r="I515" s="60">
        <v>37431</v>
      </c>
      <c r="J515" s="53" t="s">
        <v>1613</v>
      </c>
      <c r="K515" s="53" t="s">
        <v>2707</v>
      </c>
      <c r="L515" s="60">
        <v>1</v>
      </c>
      <c r="M515" s="53" t="s">
        <v>1103</v>
      </c>
      <c r="N515" s="60">
        <v>175</v>
      </c>
      <c r="O515" s="60">
        <v>2179</v>
      </c>
      <c r="P515" s="60">
        <v>108</v>
      </c>
      <c r="Q515" s="223" t="s">
        <v>4121</v>
      </c>
      <c r="R515" s="223" t="s">
        <v>4122</v>
      </c>
      <c r="S515" s="53" t="s">
        <v>928</v>
      </c>
      <c r="T515" s="60">
        <v>50</v>
      </c>
      <c r="U515" s="53"/>
      <c r="V515" s="54">
        <f t="shared" si="0"/>
        <v>7.5060975609756095E-3</v>
      </c>
      <c r="W515" s="53"/>
      <c r="X515" s="53"/>
      <c r="Y515" s="53"/>
      <c r="Z515" s="53"/>
    </row>
    <row r="516" spans="1:26" hidden="1">
      <c r="A516" s="47" t="s">
        <v>4123</v>
      </c>
      <c r="B516" s="53" t="s">
        <v>66</v>
      </c>
      <c r="C516" s="60">
        <v>469000</v>
      </c>
      <c r="D516" s="53" t="s">
        <v>4124</v>
      </c>
      <c r="E516" s="237">
        <v>44271.333437499998</v>
      </c>
      <c r="F516" s="60">
        <v>2021</v>
      </c>
      <c r="G516" s="53" t="s">
        <v>1218</v>
      </c>
      <c r="H516" s="53" t="s">
        <v>1119</v>
      </c>
      <c r="I516" s="60">
        <v>662123</v>
      </c>
      <c r="J516" s="53" t="s">
        <v>4125</v>
      </c>
      <c r="K516" s="53" t="s">
        <v>1655</v>
      </c>
      <c r="L516" s="60">
        <v>1</v>
      </c>
      <c r="M516" s="53" t="s">
        <v>1122</v>
      </c>
      <c r="N516" s="60">
        <v>3011</v>
      </c>
      <c r="O516" s="60">
        <v>31618</v>
      </c>
      <c r="P516" s="60">
        <v>727</v>
      </c>
      <c r="Q516" s="223" t="s">
        <v>4126</v>
      </c>
      <c r="R516" s="223" t="s">
        <v>4127</v>
      </c>
      <c r="S516" s="53" t="s">
        <v>4128</v>
      </c>
      <c r="T516" s="60">
        <v>45</v>
      </c>
      <c r="U516" s="53" t="s">
        <v>4037</v>
      </c>
      <c r="V516" s="54">
        <f t="shared" si="0"/>
        <v>7.5385927505330491E-2</v>
      </c>
      <c r="W516" s="53"/>
      <c r="X516" s="53"/>
      <c r="Y516" s="53"/>
      <c r="Z516" s="53"/>
    </row>
    <row r="517" spans="1:26" hidden="1">
      <c r="A517" s="47" t="s">
        <v>4129</v>
      </c>
      <c r="B517" s="53" t="s">
        <v>931</v>
      </c>
      <c r="C517" s="60">
        <v>469000</v>
      </c>
      <c r="D517" s="53" t="s">
        <v>4130</v>
      </c>
      <c r="E517" s="237">
        <v>44271.666805555556</v>
      </c>
      <c r="F517" s="60">
        <v>2021</v>
      </c>
      <c r="G517" s="53" t="s">
        <v>1218</v>
      </c>
      <c r="H517" s="53" t="s">
        <v>1119</v>
      </c>
      <c r="I517" s="60">
        <v>24943</v>
      </c>
      <c r="J517" s="53" t="s">
        <v>1728</v>
      </c>
      <c r="K517" s="53" t="s">
        <v>2050</v>
      </c>
      <c r="L517" s="60">
        <v>3</v>
      </c>
      <c r="M517" s="53" t="s">
        <v>1364</v>
      </c>
      <c r="N517" s="60">
        <v>303</v>
      </c>
      <c r="O517" s="60">
        <v>3368</v>
      </c>
      <c r="P517" s="60">
        <v>36</v>
      </c>
      <c r="Q517" s="223" t="s">
        <v>4131</v>
      </c>
      <c r="R517" s="223" t="s">
        <v>4132</v>
      </c>
      <c r="S517" s="53" t="s">
        <v>4133</v>
      </c>
      <c r="T517" s="60">
        <v>55</v>
      </c>
      <c r="U517" s="53" t="s">
        <v>4134</v>
      </c>
      <c r="V517" s="54">
        <f t="shared" si="0"/>
        <v>7.9040511727078884E-3</v>
      </c>
      <c r="W517" s="53"/>
      <c r="X517" s="53"/>
      <c r="Y517" s="53"/>
      <c r="Z517" s="53"/>
    </row>
    <row r="518" spans="1:26" hidden="1">
      <c r="A518" s="47" t="s">
        <v>935</v>
      </c>
      <c r="B518" s="53" t="s">
        <v>334</v>
      </c>
      <c r="C518" s="60">
        <v>529000</v>
      </c>
      <c r="D518" s="53" t="s">
        <v>4135</v>
      </c>
      <c r="E518" s="237">
        <v>44271.753541666665</v>
      </c>
      <c r="F518" s="60">
        <v>2021</v>
      </c>
      <c r="G518" s="53" t="s">
        <v>1218</v>
      </c>
      <c r="H518" s="53" t="s">
        <v>1119</v>
      </c>
      <c r="I518" s="60">
        <v>356645</v>
      </c>
      <c r="J518" s="53" t="s">
        <v>4136</v>
      </c>
      <c r="K518" s="53" t="s">
        <v>4137</v>
      </c>
      <c r="L518" s="60">
        <v>3</v>
      </c>
      <c r="M518" s="53" t="s">
        <v>1112</v>
      </c>
      <c r="N518" s="60">
        <v>7451</v>
      </c>
      <c r="O518" s="60">
        <v>24951</v>
      </c>
      <c r="P518" s="60">
        <v>1919</v>
      </c>
      <c r="Q518" s="223" t="s">
        <v>4138</v>
      </c>
      <c r="R518" s="223" t="s">
        <v>4139</v>
      </c>
      <c r="S518" s="53" t="s">
        <v>334</v>
      </c>
      <c r="T518" s="60">
        <v>45</v>
      </c>
      <c r="U518" s="53"/>
      <c r="V518" s="54">
        <f t="shared" si="0"/>
        <v>6.4879017013232509E-2</v>
      </c>
      <c r="W518" s="53"/>
      <c r="X518" s="53"/>
      <c r="Y518" s="53"/>
      <c r="Z518" s="53"/>
    </row>
    <row r="519" spans="1:26" hidden="1">
      <c r="A519" s="47" t="s">
        <v>4140</v>
      </c>
      <c r="B519" s="53" t="s">
        <v>147</v>
      </c>
      <c r="C519" s="60">
        <v>521000</v>
      </c>
      <c r="D519" s="53" t="s">
        <v>4141</v>
      </c>
      <c r="E519" s="237">
        <v>44273.333425925928</v>
      </c>
      <c r="F519" s="60">
        <v>2021</v>
      </c>
      <c r="G519" s="53" t="s">
        <v>1218</v>
      </c>
      <c r="H519" s="53" t="s">
        <v>1170</v>
      </c>
      <c r="I519" s="60">
        <v>204207</v>
      </c>
      <c r="J519" s="53" t="s">
        <v>4142</v>
      </c>
      <c r="K519" s="53" t="s">
        <v>2561</v>
      </c>
      <c r="L519" s="60">
        <v>2</v>
      </c>
      <c r="M519" s="53" t="s">
        <v>1122</v>
      </c>
      <c r="N519" s="60">
        <v>1725</v>
      </c>
      <c r="O519" s="60">
        <v>22360</v>
      </c>
      <c r="P519" s="60">
        <v>354</v>
      </c>
      <c r="Q519" s="223" t="s">
        <v>4143</v>
      </c>
      <c r="R519" s="223" t="s">
        <v>4144</v>
      </c>
      <c r="S519" s="53" t="s">
        <v>4145</v>
      </c>
      <c r="T519" s="60">
        <v>45</v>
      </c>
      <c r="U519" s="53" t="s">
        <v>4037</v>
      </c>
      <c r="V519" s="54">
        <f t="shared" si="0"/>
        <v>4.6907869481765833E-2</v>
      </c>
      <c r="W519" s="53"/>
      <c r="X519" s="53"/>
      <c r="Y519" s="53"/>
      <c r="Z519" s="53"/>
    </row>
    <row r="520" spans="1:26" hidden="1">
      <c r="A520" s="47" t="s">
        <v>4146</v>
      </c>
      <c r="B520" s="53" t="s">
        <v>865</v>
      </c>
      <c r="C520" s="60">
        <v>52400</v>
      </c>
      <c r="D520" s="53" t="s">
        <v>4147</v>
      </c>
      <c r="E520" s="237">
        <v>44273.564965277779</v>
      </c>
      <c r="F520" s="60">
        <v>2021</v>
      </c>
      <c r="G520" s="53" t="s">
        <v>1218</v>
      </c>
      <c r="H520" s="53" t="s">
        <v>1170</v>
      </c>
      <c r="I520" s="60">
        <v>30854</v>
      </c>
      <c r="J520" s="53" t="s">
        <v>4148</v>
      </c>
      <c r="K520" s="53" t="s">
        <v>4149</v>
      </c>
      <c r="L520" s="60">
        <v>1</v>
      </c>
      <c r="M520" s="53" t="s">
        <v>1122</v>
      </c>
      <c r="N520" s="60">
        <v>304</v>
      </c>
      <c r="O520" s="60">
        <v>3012</v>
      </c>
      <c r="P520" s="60">
        <v>64</v>
      </c>
      <c r="Q520" s="223" t="s">
        <v>4150</v>
      </c>
      <c r="R520" s="223" t="s">
        <v>4151</v>
      </c>
      <c r="S520" s="53" t="s">
        <v>865</v>
      </c>
      <c r="T520" s="60">
        <v>45</v>
      </c>
      <c r="U520" s="53" t="s">
        <v>4037</v>
      </c>
      <c r="V520" s="54">
        <f t="shared" si="0"/>
        <v>6.4503816793893123E-2</v>
      </c>
      <c r="W520" s="53"/>
      <c r="X520" s="53"/>
      <c r="Y520" s="53"/>
      <c r="Z520" s="53"/>
    </row>
    <row r="521" spans="1:26" hidden="1">
      <c r="A521" s="47" t="s">
        <v>937</v>
      </c>
      <c r="B521" s="53" t="s">
        <v>89</v>
      </c>
      <c r="C521" s="60">
        <v>1000000</v>
      </c>
      <c r="D521" s="53" t="s">
        <v>4152</v>
      </c>
      <c r="E521" s="237">
        <v>44273.71707175926</v>
      </c>
      <c r="F521" s="60">
        <v>2021</v>
      </c>
      <c r="G521" s="53" t="s">
        <v>1218</v>
      </c>
      <c r="H521" s="53" t="s">
        <v>1170</v>
      </c>
      <c r="I521" s="60">
        <v>117181</v>
      </c>
      <c r="J521" s="53" t="s">
        <v>4153</v>
      </c>
      <c r="K521" s="53" t="s">
        <v>1420</v>
      </c>
      <c r="L521" s="60">
        <v>1</v>
      </c>
      <c r="M521" s="53" t="s">
        <v>1122</v>
      </c>
      <c r="N521" s="60">
        <v>171</v>
      </c>
      <c r="O521" s="60">
        <v>7114</v>
      </c>
      <c r="P521" s="60">
        <v>114</v>
      </c>
      <c r="Q521" s="223" t="s">
        <v>4154</v>
      </c>
      <c r="R521" s="223" t="s">
        <v>4155</v>
      </c>
      <c r="S521" s="53" t="s">
        <v>89</v>
      </c>
      <c r="T521" s="60">
        <v>45</v>
      </c>
      <c r="U521" s="53" t="s">
        <v>4037</v>
      </c>
      <c r="V521" s="54">
        <f t="shared" si="0"/>
        <v>7.3990000000000002E-3</v>
      </c>
      <c r="W521" s="53"/>
      <c r="X521" s="53"/>
      <c r="Y521" s="53"/>
      <c r="Z521" s="53"/>
    </row>
    <row r="522" spans="1:26" hidden="1">
      <c r="A522" s="47" t="s">
        <v>4156</v>
      </c>
      <c r="B522" s="53" t="s">
        <v>938</v>
      </c>
      <c r="C522" s="60">
        <v>21900</v>
      </c>
      <c r="D522" s="53" t="s">
        <v>4157</v>
      </c>
      <c r="E522" s="237">
        <v>44274.342743055553</v>
      </c>
      <c r="F522" s="60">
        <v>2021</v>
      </c>
      <c r="G522" s="53" t="s">
        <v>1218</v>
      </c>
      <c r="H522" s="53" t="s">
        <v>1157</v>
      </c>
      <c r="I522" s="60">
        <v>74032</v>
      </c>
      <c r="J522" s="53" t="s">
        <v>1618</v>
      </c>
      <c r="K522" s="53" t="s">
        <v>3478</v>
      </c>
      <c r="L522" s="60">
        <v>2</v>
      </c>
      <c r="M522" s="53" t="s">
        <v>1112</v>
      </c>
      <c r="N522" s="60">
        <v>479</v>
      </c>
      <c r="O522" s="60">
        <v>4577</v>
      </c>
      <c r="P522" s="60">
        <v>113</v>
      </c>
      <c r="Q522" s="223" t="s">
        <v>4158</v>
      </c>
      <c r="R522" s="223" t="s">
        <v>4159</v>
      </c>
      <c r="S522" s="53"/>
      <c r="T522" s="53"/>
      <c r="U522" s="53"/>
      <c r="V522" s="54">
        <f t="shared" si="0"/>
        <v>0.23602739726027397</v>
      </c>
      <c r="W522" s="53"/>
      <c r="X522" s="53"/>
      <c r="Y522" s="53"/>
      <c r="Z522" s="53"/>
    </row>
    <row r="523" spans="1:26" hidden="1">
      <c r="A523" s="47" t="s">
        <v>4160</v>
      </c>
      <c r="B523" s="53" t="s">
        <v>940</v>
      </c>
      <c r="C523" s="60">
        <v>386000</v>
      </c>
      <c r="D523" s="53" t="s">
        <v>4161</v>
      </c>
      <c r="E523" s="237">
        <v>44274.499918981484</v>
      </c>
      <c r="F523" s="60">
        <v>2021</v>
      </c>
      <c r="G523" s="53" t="s">
        <v>1218</v>
      </c>
      <c r="H523" s="53" t="s">
        <v>1157</v>
      </c>
      <c r="I523" s="60">
        <v>459813</v>
      </c>
      <c r="J523" s="53" t="s">
        <v>4162</v>
      </c>
      <c r="K523" s="53" t="s">
        <v>1376</v>
      </c>
      <c r="L523" s="60">
        <v>4</v>
      </c>
      <c r="M523" s="53" t="s">
        <v>1122</v>
      </c>
      <c r="N523" s="60">
        <v>905</v>
      </c>
      <c r="O523" s="60">
        <v>16217</v>
      </c>
      <c r="P523" s="60">
        <v>355</v>
      </c>
      <c r="Q523" s="223" t="s">
        <v>4163</v>
      </c>
      <c r="R523" s="223" t="s">
        <v>4164</v>
      </c>
      <c r="S523" s="53" t="s">
        <v>940</v>
      </c>
      <c r="T523" s="60">
        <v>45</v>
      </c>
      <c r="U523" s="53" t="s">
        <v>4165</v>
      </c>
      <c r="V523" s="54">
        <f t="shared" si="0"/>
        <v>4.5277202072538859E-2</v>
      </c>
      <c r="W523" s="53"/>
      <c r="X523" s="53"/>
      <c r="Y523" s="53"/>
      <c r="Z523" s="53"/>
    </row>
    <row r="524" spans="1:26" hidden="1">
      <c r="A524" s="47" t="s">
        <v>4166</v>
      </c>
      <c r="B524" s="53" t="s">
        <v>3621</v>
      </c>
      <c r="C524" s="60">
        <v>810000</v>
      </c>
      <c r="D524" s="53" t="s">
        <v>4167</v>
      </c>
      <c r="E524" s="237">
        <v>44274.583738425928</v>
      </c>
      <c r="F524" s="60">
        <v>2021</v>
      </c>
      <c r="G524" s="53" t="s">
        <v>1218</v>
      </c>
      <c r="H524" s="53" t="s">
        <v>1157</v>
      </c>
      <c r="I524" s="60">
        <v>157573</v>
      </c>
      <c r="J524" s="53" t="s">
        <v>2221</v>
      </c>
      <c r="K524" s="53" t="s">
        <v>3287</v>
      </c>
      <c r="L524" s="60">
        <v>2</v>
      </c>
      <c r="M524" s="53" t="s">
        <v>1306</v>
      </c>
      <c r="N524" s="60">
        <v>632</v>
      </c>
      <c r="O524" s="60">
        <v>15297</v>
      </c>
      <c r="P524" s="60">
        <v>122</v>
      </c>
      <c r="Q524" s="223" t="s">
        <v>4168</v>
      </c>
      <c r="R524" s="223" t="s">
        <v>4169</v>
      </c>
      <c r="S524" s="53" t="s">
        <v>4170</v>
      </c>
      <c r="T524" s="60">
        <v>45</v>
      </c>
      <c r="U524" s="53" t="s">
        <v>4165</v>
      </c>
      <c r="V524" s="54">
        <f t="shared" si="0"/>
        <v>1.9816049382716049E-2</v>
      </c>
      <c r="W524" s="53"/>
      <c r="X524" s="53"/>
      <c r="Y524" s="53"/>
      <c r="Z524" s="53"/>
    </row>
    <row r="525" spans="1:26" hidden="1">
      <c r="A525" s="47" t="s">
        <v>943</v>
      </c>
      <c r="B525" s="53" t="s">
        <v>483</v>
      </c>
      <c r="C525" s="60">
        <v>143000</v>
      </c>
      <c r="D525" s="53" t="s">
        <v>4171</v>
      </c>
      <c r="E525" s="237">
        <v>44274.667060185187</v>
      </c>
      <c r="F525" s="60">
        <v>2021</v>
      </c>
      <c r="G525" s="53" t="s">
        <v>1218</v>
      </c>
      <c r="H525" s="53" t="s">
        <v>1157</v>
      </c>
      <c r="I525" s="60">
        <v>316067</v>
      </c>
      <c r="J525" s="53" t="s">
        <v>4172</v>
      </c>
      <c r="K525" s="53" t="s">
        <v>4173</v>
      </c>
      <c r="L525" s="60">
        <v>2</v>
      </c>
      <c r="M525" s="53" t="s">
        <v>1306</v>
      </c>
      <c r="N525" s="60">
        <v>1183</v>
      </c>
      <c r="O525" s="60">
        <v>8431</v>
      </c>
      <c r="P525" s="60">
        <v>678</v>
      </c>
      <c r="Q525" s="223" t="s">
        <v>4174</v>
      </c>
      <c r="R525" s="223" t="s">
        <v>4175</v>
      </c>
      <c r="S525" s="53" t="s">
        <v>942</v>
      </c>
      <c r="T525" s="60">
        <v>45</v>
      </c>
      <c r="U525" s="53" t="s">
        <v>4037</v>
      </c>
      <c r="V525" s="54">
        <f t="shared" si="0"/>
        <v>7.1972027972027966E-2</v>
      </c>
      <c r="W525" s="53"/>
      <c r="X525" s="53"/>
      <c r="Y525" s="53"/>
      <c r="Z525" s="53"/>
    </row>
    <row r="526" spans="1:26" hidden="1">
      <c r="A526" s="47" t="s">
        <v>4176</v>
      </c>
      <c r="B526" s="53" t="s">
        <v>730</v>
      </c>
      <c r="C526" s="60">
        <v>309000</v>
      </c>
      <c r="D526" s="53" t="s">
        <v>4177</v>
      </c>
      <c r="E526" s="237">
        <v>44275.541770833333</v>
      </c>
      <c r="F526" s="60">
        <v>2021</v>
      </c>
      <c r="G526" s="53" t="s">
        <v>1218</v>
      </c>
      <c r="H526" s="53" t="s">
        <v>1210</v>
      </c>
      <c r="I526" s="60">
        <v>72219</v>
      </c>
      <c r="J526" s="53" t="s">
        <v>4178</v>
      </c>
      <c r="K526" s="53" t="s">
        <v>1420</v>
      </c>
      <c r="L526" s="60">
        <v>1</v>
      </c>
      <c r="M526" s="53" t="s">
        <v>1306</v>
      </c>
      <c r="N526" s="60">
        <v>428</v>
      </c>
      <c r="O526" s="60">
        <v>5371</v>
      </c>
      <c r="P526" s="60">
        <v>62</v>
      </c>
      <c r="Q526" s="223" t="s">
        <v>1466</v>
      </c>
      <c r="R526" s="223" t="s">
        <v>4179</v>
      </c>
      <c r="S526" s="53" t="s">
        <v>4180</v>
      </c>
      <c r="T526" s="60">
        <v>45</v>
      </c>
      <c r="U526" s="53" t="s">
        <v>4037</v>
      </c>
      <c r="V526" s="54">
        <f t="shared" si="0"/>
        <v>1.8967637540453074E-2</v>
      </c>
      <c r="W526" s="53"/>
      <c r="X526" s="53"/>
      <c r="Y526" s="53"/>
      <c r="Z526" s="53"/>
    </row>
    <row r="527" spans="1:26" hidden="1">
      <c r="A527" s="47" t="s">
        <v>4181</v>
      </c>
      <c r="B527" s="53" t="s">
        <v>807</v>
      </c>
      <c r="C527" s="60">
        <v>1110000</v>
      </c>
      <c r="D527" s="53" t="s">
        <v>4182</v>
      </c>
      <c r="E527" s="237">
        <v>44277.45989583333</v>
      </c>
      <c r="F527" s="60">
        <v>2021</v>
      </c>
      <c r="G527" s="53" t="s">
        <v>1218</v>
      </c>
      <c r="H527" s="53" t="s">
        <v>1100</v>
      </c>
      <c r="I527" s="60">
        <v>621678</v>
      </c>
      <c r="J527" s="53" t="s">
        <v>4183</v>
      </c>
      <c r="K527" s="53" t="s">
        <v>1630</v>
      </c>
      <c r="L527" s="60">
        <v>2</v>
      </c>
      <c r="M527" s="53" t="s">
        <v>1936</v>
      </c>
      <c r="N527" s="60">
        <v>1871</v>
      </c>
      <c r="O527" s="60">
        <v>45322</v>
      </c>
      <c r="P527" s="60">
        <v>1201</v>
      </c>
      <c r="Q527" s="223" t="s">
        <v>4184</v>
      </c>
      <c r="R527" s="223" t="s">
        <v>4185</v>
      </c>
      <c r="S527" s="53" t="s">
        <v>3992</v>
      </c>
      <c r="T527" s="60">
        <v>45</v>
      </c>
      <c r="U527" s="53" t="s">
        <v>4037</v>
      </c>
      <c r="V527" s="54">
        <f t="shared" si="0"/>
        <v>4.3598198198198199E-2</v>
      </c>
      <c r="W527" s="53"/>
      <c r="X527" s="53"/>
      <c r="Y527" s="53"/>
      <c r="Z527" s="53"/>
    </row>
    <row r="528" spans="1:26" hidden="1">
      <c r="A528" s="47" t="s">
        <v>4186</v>
      </c>
      <c r="B528" s="53" t="s">
        <v>951</v>
      </c>
      <c r="C528" s="60">
        <v>236000</v>
      </c>
      <c r="D528" s="53" t="s">
        <v>4187</v>
      </c>
      <c r="E528" s="237">
        <v>44278.520844907405</v>
      </c>
      <c r="F528" s="60">
        <v>2021</v>
      </c>
      <c r="G528" s="53" t="s">
        <v>1218</v>
      </c>
      <c r="H528" s="53" t="s">
        <v>1119</v>
      </c>
      <c r="I528" s="60">
        <v>250342</v>
      </c>
      <c r="J528" s="53" t="s">
        <v>4188</v>
      </c>
      <c r="K528" s="53" t="s">
        <v>1636</v>
      </c>
      <c r="L528" s="60">
        <v>3</v>
      </c>
      <c r="M528" s="53" t="s">
        <v>2127</v>
      </c>
      <c r="N528" s="60">
        <v>1345</v>
      </c>
      <c r="O528" s="60">
        <v>39145</v>
      </c>
      <c r="P528" s="60">
        <v>795</v>
      </c>
      <c r="Q528" s="223" t="s">
        <v>4189</v>
      </c>
      <c r="R528" s="223" t="s">
        <v>4190</v>
      </c>
      <c r="S528" s="53" t="s">
        <v>951</v>
      </c>
      <c r="T528" s="60">
        <v>55</v>
      </c>
      <c r="U528" s="53" t="s">
        <v>4191</v>
      </c>
      <c r="V528" s="54">
        <f t="shared" si="0"/>
        <v>0.1749364406779661</v>
      </c>
      <c r="W528" s="53"/>
      <c r="X528" s="53"/>
      <c r="Y528" s="53"/>
      <c r="Z528" s="53"/>
    </row>
    <row r="529" spans="1:26" hidden="1">
      <c r="A529" s="47" t="s">
        <v>4192</v>
      </c>
      <c r="B529" s="53" t="s">
        <v>4193</v>
      </c>
      <c r="C529" s="60">
        <v>451276</v>
      </c>
      <c r="D529" s="53" t="s">
        <v>4194</v>
      </c>
      <c r="E529" s="237">
        <v>44278.617037037038</v>
      </c>
      <c r="F529" s="60">
        <v>2021</v>
      </c>
      <c r="G529" s="53" t="s">
        <v>1218</v>
      </c>
      <c r="H529" s="53" t="s">
        <v>1119</v>
      </c>
      <c r="I529" s="60">
        <v>763</v>
      </c>
      <c r="J529" s="53" t="s">
        <v>1799</v>
      </c>
      <c r="K529" s="53" t="s">
        <v>2471</v>
      </c>
      <c r="L529" s="60">
        <v>4</v>
      </c>
      <c r="M529" s="53" t="s">
        <v>1122</v>
      </c>
      <c r="N529" s="60">
        <v>16</v>
      </c>
      <c r="O529" s="60">
        <v>57</v>
      </c>
      <c r="P529" s="60">
        <v>2</v>
      </c>
      <c r="Q529" s="223" t="s">
        <v>4195</v>
      </c>
      <c r="R529" s="223" t="s">
        <v>4196</v>
      </c>
      <c r="S529" s="53" t="s">
        <v>949</v>
      </c>
      <c r="T529" s="60">
        <v>45</v>
      </c>
      <c r="U529" s="53" t="s">
        <v>4197</v>
      </c>
      <c r="V529" s="54">
        <f t="shared" si="0"/>
        <v>1.6619541034754783E-4</v>
      </c>
      <c r="W529" s="53"/>
      <c r="X529" s="53"/>
      <c r="Y529" s="53"/>
      <c r="Z529" s="53"/>
    </row>
    <row r="530" spans="1:26" hidden="1">
      <c r="A530" s="47" t="s">
        <v>4198</v>
      </c>
      <c r="B530" s="53" t="s">
        <v>267</v>
      </c>
      <c r="C530" s="60">
        <v>556000</v>
      </c>
      <c r="D530" s="53" t="s">
        <v>4199</v>
      </c>
      <c r="E530" s="237">
        <v>44278.896562499998</v>
      </c>
      <c r="F530" s="60">
        <v>2021</v>
      </c>
      <c r="G530" s="53" t="s">
        <v>1218</v>
      </c>
      <c r="H530" s="53" t="s">
        <v>1119</v>
      </c>
      <c r="I530" s="60">
        <v>466913</v>
      </c>
      <c r="J530" s="53" t="s">
        <v>4200</v>
      </c>
      <c r="K530" s="53" t="s">
        <v>4201</v>
      </c>
      <c r="L530" s="60">
        <v>5</v>
      </c>
      <c r="M530" s="53" t="s">
        <v>1491</v>
      </c>
      <c r="N530" s="60">
        <v>2047</v>
      </c>
      <c r="O530" s="60">
        <v>14978</v>
      </c>
      <c r="P530" s="60">
        <v>3156</v>
      </c>
      <c r="Q530" s="223" t="s">
        <v>4202</v>
      </c>
      <c r="R530" s="223" t="s">
        <v>4203</v>
      </c>
      <c r="S530" s="53" t="s">
        <v>3237</v>
      </c>
      <c r="T530" s="60">
        <v>55</v>
      </c>
      <c r="U530" s="53" t="s">
        <v>4037</v>
      </c>
      <c r="V530" s="54">
        <f t="shared" si="0"/>
        <v>3.6296762589928054E-2</v>
      </c>
      <c r="W530" s="53"/>
      <c r="X530" s="53"/>
      <c r="Y530" s="53"/>
      <c r="Z530" s="53"/>
    </row>
    <row r="531" spans="1:26" hidden="1">
      <c r="A531" s="47" t="s">
        <v>955</v>
      </c>
      <c r="B531" s="53" t="s">
        <v>134</v>
      </c>
      <c r="C531" s="60">
        <v>771000</v>
      </c>
      <c r="D531" s="53" t="s">
        <v>4204</v>
      </c>
      <c r="E531" s="237">
        <v>44278.914768518516</v>
      </c>
      <c r="F531" s="60">
        <v>2021</v>
      </c>
      <c r="G531" s="53" t="s">
        <v>1218</v>
      </c>
      <c r="H531" s="53" t="s">
        <v>1119</v>
      </c>
      <c r="I531" s="60">
        <v>103190</v>
      </c>
      <c r="J531" s="53" t="s">
        <v>3352</v>
      </c>
      <c r="K531" s="53" t="s">
        <v>1458</v>
      </c>
      <c r="L531" s="60">
        <v>3</v>
      </c>
      <c r="M531" s="53" t="s">
        <v>1112</v>
      </c>
      <c r="N531" s="60">
        <v>646</v>
      </c>
      <c r="O531" s="60">
        <v>6809</v>
      </c>
      <c r="P531" s="60">
        <v>144</v>
      </c>
      <c r="Q531" s="223" t="s">
        <v>4205</v>
      </c>
      <c r="R531" s="223" t="s">
        <v>4206</v>
      </c>
      <c r="S531" s="53" t="s">
        <v>3762</v>
      </c>
      <c r="T531" s="60">
        <v>50</v>
      </c>
      <c r="U531" s="53" t="s">
        <v>4095</v>
      </c>
      <c r="V531" s="54">
        <f t="shared" si="0"/>
        <v>9.85603112840467E-3</v>
      </c>
      <c r="W531" s="53"/>
      <c r="X531" s="53"/>
      <c r="Y531" s="53"/>
      <c r="Z531" s="53"/>
    </row>
    <row r="532" spans="1:26" hidden="1">
      <c r="A532" s="47" t="s">
        <v>4207</v>
      </c>
      <c r="B532" s="53" t="s">
        <v>4208</v>
      </c>
      <c r="C532" s="60">
        <v>282000</v>
      </c>
      <c r="D532" s="53" t="s">
        <v>4209</v>
      </c>
      <c r="E532" s="237">
        <v>44281.29109953704</v>
      </c>
      <c r="F532" s="60">
        <v>2021</v>
      </c>
      <c r="G532" s="53" t="s">
        <v>1218</v>
      </c>
      <c r="H532" s="53" t="s">
        <v>1157</v>
      </c>
      <c r="I532" s="60">
        <v>152377</v>
      </c>
      <c r="J532" s="53" t="s">
        <v>4210</v>
      </c>
      <c r="K532" s="53" t="s">
        <v>2616</v>
      </c>
      <c r="L532" s="60">
        <v>2</v>
      </c>
      <c r="M532" s="53" t="s">
        <v>1491</v>
      </c>
      <c r="N532" s="60">
        <v>618</v>
      </c>
      <c r="O532" s="60">
        <v>3371</v>
      </c>
      <c r="P532" s="60">
        <v>274</v>
      </c>
      <c r="Q532" s="223" t="s">
        <v>4211</v>
      </c>
      <c r="R532" s="223" t="s">
        <v>4212</v>
      </c>
      <c r="S532" s="53" t="s">
        <v>956</v>
      </c>
      <c r="T532" s="60">
        <v>55</v>
      </c>
      <c r="U532" s="53" t="s">
        <v>4191</v>
      </c>
      <c r="V532" s="54">
        <f t="shared" si="0"/>
        <v>1.5117021276595744E-2</v>
      </c>
      <c r="W532" s="53"/>
      <c r="X532" s="53"/>
      <c r="Y532" s="53"/>
      <c r="Z532" s="53"/>
    </row>
    <row r="533" spans="1:26" hidden="1">
      <c r="A533" s="47" t="s">
        <v>958</v>
      </c>
      <c r="B533" s="53" t="s">
        <v>549</v>
      </c>
      <c r="C533" s="60">
        <v>653000</v>
      </c>
      <c r="D533" s="53" t="s">
        <v>4213</v>
      </c>
      <c r="E533" s="237">
        <v>44282.469837962963</v>
      </c>
      <c r="F533" s="60">
        <v>2021</v>
      </c>
      <c r="G533" s="53" t="s">
        <v>1218</v>
      </c>
      <c r="H533" s="53" t="s">
        <v>1210</v>
      </c>
      <c r="I533" s="60">
        <v>283716</v>
      </c>
      <c r="J533" s="53" t="s">
        <v>2185</v>
      </c>
      <c r="K533" s="53" t="s">
        <v>1264</v>
      </c>
      <c r="L533" s="60">
        <v>1</v>
      </c>
      <c r="M533" s="53" t="s">
        <v>1608</v>
      </c>
      <c r="N533" s="60">
        <v>1020</v>
      </c>
      <c r="O533" s="60">
        <v>16437</v>
      </c>
      <c r="P533" s="60">
        <v>348</v>
      </c>
      <c r="Q533" s="223" t="s">
        <v>4214</v>
      </c>
      <c r="R533" s="223" t="s">
        <v>4215</v>
      </c>
      <c r="S533" s="53" t="s">
        <v>549</v>
      </c>
      <c r="T533" s="60">
        <v>55</v>
      </c>
      <c r="U533" s="53" t="s">
        <v>4095</v>
      </c>
      <c r="V533" s="54">
        <f t="shared" si="0"/>
        <v>2.7266462480857581E-2</v>
      </c>
      <c r="W533" s="53"/>
      <c r="X533" s="53"/>
      <c r="Y533" s="53"/>
      <c r="Z533" s="53"/>
    </row>
    <row r="534" spans="1:26" hidden="1">
      <c r="A534" s="47" t="s">
        <v>4216</v>
      </c>
      <c r="B534" s="53" t="s">
        <v>341</v>
      </c>
      <c r="C534" s="60">
        <v>1330000</v>
      </c>
      <c r="D534" s="53" t="s">
        <v>4217</v>
      </c>
      <c r="E534" s="237">
        <v>44282.593240740738</v>
      </c>
      <c r="F534" s="60">
        <v>2021</v>
      </c>
      <c r="G534" s="53" t="s">
        <v>1218</v>
      </c>
      <c r="H534" s="53" t="s">
        <v>1210</v>
      </c>
      <c r="I534" s="60">
        <v>41207</v>
      </c>
      <c r="J534" s="53" t="s">
        <v>4218</v>
      </c>
      <c r="K534" s="53" t="s">
        <v>4219</v>
      </c>
      <c r="L534" s="60">
        <v>3</v>
      </c>
      <c r="M534" s="53" t="s">
        <v>1112</v>
      </c>
      <c r="N534" s="60">
        <v>335</v>
      </c>
      <c r="O534" s="60">
        <v>1649</v>
      </c>
      <c r="P534" s="60">
        <v>58</v>
      </c>
      <c r="Q534" s="223" t="s">
        <v>4220</v>
      </c>
      <c r="R534" s="223" t="s">
        <v>4221</v>
      </c>
      <c r="S534" s="53" t="s">
        <v>4222</v>
      </c>
      <c r="T534" s="60">
        <v>55</v>
      </c>
      <c r="U534" s="53" t="s">
        <v>4095</v>
      </c>
      <c r="V534" s="54">
        <f t="shared" si="0"/>
        <v>1.5353383458646616E-3</v>
      </c>
      <c r="W534" s="53"/>
      <c r="X534" s="53"/>
      <c r="Y534" s="53"/>
      <c r="Z534" s="53"/>
    </row>
    <row r="535" spans="1:26" hidden="1">
      <c r="A535" s="47" t="s">
        <v>4223</v>
      </c>
      <c r="B535" s="53" t="s">
        <v>3361</v>
      </c>
      <c r="C535" s="60">
        <v>218000</v>
      </c>
      <c r="D535" s="53" t="s">
        <v>4224</v>
      </c>
      <c r="E535" s="237">
        <v>44283.302083333336</v>
      </c>
      <c r="F535" s="60">
        <v>2021</v>
      </c>
      <c r="G535" s="53" t="s">
        <v>1218</v>
      </c>
      <c r="H535" s="53" t="s">
        <v>1133</v>
      </c>
      <c r="I535" s="60">
        <v>325755</v>
      </c>
      <c r="J535" s="53" t="s">
        <v>4225</v>
      </c>
      <c r="K535" s="53" t="s">
        <v>3478</v>
      </c>
      <c r="L535" s="60">
        <v>1</v>
      </c>
      <c r="M535" s="53" t="s">
        <v>2127</v>
      </c>
      <c r="N535" s="60">
        <v>3549</v>
      </c>
      <c r="O535" s="60">
        <v>33280</v>
      </c>
      <c r="P535" s="60">
        <v>587</v>
      </c>
      <c r="Q535" s="223" t="s">
        <v>4226</v>
      </c>
      <c r="R535" s="223" t="s">
        <v>4227</v>
      </c>
      <c r="S535" s="53" t="s">
        <v>3366</v>
      </c>
      <c r="T535" s="60">
        <v>45</v>
      </c>
      <c r="U535" s="53" t="s">
        <v>4197</v>
      </c>
      <c r="V535" s="54">
        <f t="shared" si="0"/>
        <v>0.17163302752293577</v>
      </c>
      <c r="W535" s="53"/>
      <c r="X535" s="53"/>
      <c r="Y535" s="53"/>
      <c r="Z535" s="53"/>
    </row>
    <row r="536" spans="1:26" hidden="1">
      <c r="A536" s="47" t="s">
        <v>965</v>
      </c>
      <c r="B536" s="53" t="s">
        <v>86</v>
      </c>
      <c r="C536" s="60">
        <v>931000</v>
      </c>
      <c r="D536" s="53" t="s">
        <v>4228</v>
      </c>
      <c r="E536" s="237">
        <v>44283.372256944444</v>
      </c>
      <c r="F536" s="60">
        <v>2021</v>
      </c>
      <c r="G536" s="53" t="s">
        <v>1218</v>
      </c>
      <c r="H536" s="53" t="s">
        <v>1133</v>
      </c>
      <c r="I536" s="60">
        <v>327787</v>
      </c>
      <c r="J536" s="53" t="s">
        <v>4229</v>
      </c>
      <c r="K536" s="53" t="s">
        <v>2754</v>
      </c>
      <c r="L536" s="60">
        <v>4</v>
      </c>
      <c r="M536" s="53" t="s">
        <v>1122</v>
      </c>
      <c r="N536" s="60">
        <v>3233</v>
      </c>
      <c r="O536" s="60">
        <v>37835</v>
      </c>
      <c r="P536" s="60">
        <v>1300</v>
      </c>
      <c r="Q536" s="223" t="s">
        <v>4230</v>
      </c>
      <c r="R536" s="223" t="s">
        <v>4231</v>
      </c>
      <c r="S536" s="53" t="s">
        <v>964</v>
      </c>
      <c r="T536" s="60">
        <v>55</v>
      </c>
      <c r="U536" s="53" t="s">
        <v>4037</v>
      </c>
      <c r="V536" s="54">
        <f t="shared" si="0"/>
        <v>4.5508055853920516E-2</v>
      </c>
      <c r="W536" s="53"/>
      <c r="X536" s="53"/>
      <c r="Y536" s="53"/>
      <c r="Z536" s="53"/>
    </row>
    <row r="537" spans="1:26" hidden="1">
      <c r="A537" s="47" t="s">
        <v>960</v>
      </c>
      <c r="B537" s="53" t="s">
        <v>959</v>
      </c>
      <c r="C537" s="60">
        <v>153000</v>
      </c>
      <c r="D537" s="53" t="s">
        <v>4232</v>
      </c>
      <c r="E537" s="237">
        <v>44283.729224537034</v>
      </c>
      <c r="F537" s="60">
        <v>2021</v>
      </c>
      <c r="G537" s="53" t="s">
        <v>1218</v>
      </c>
      <c r="H537" s="53" t="s">
        <v>1133</v>
      </c>
      <c r="I537" s="60">
        <v>74577</v>
      </c>
      <c r="J537" s="53" t="s">
        <v>4233</v>
      </c>
      <c r="K537" s="53" t="s">
        <v>4234</v>
      </c>
      <c r="L537" s="60">
        <v>2</v>
      </c>
      <c r="M537" s="53" t="s">
        <v>1122</v>
      </c>
      <c r="N537" s="60">
        <v>863</v>
      </c>
      <c r="O537" s="60">
        <v>8877</v>
      </c>
      <c r="P537" s="60">
        <v>81</v>
      </c>
      <c r="Q537" s="223" t="s">
        <v>4235</v>
      </c>
      <c r="R537" s="223" t="s">
        <v>4236</v>
      </c>
      <c r="S537" s="53" t="s">
        <v>959</v>
      </c>
      <c r="T537" s="60">
        <v>55</v>
      </c>
      <c r="U537" s="53" t="s">
        <v>4237</v>
      </c>
      <c r="V537" s="54">
        <f t="shared" si="0"/>
        <v>6.4189542483660128E-2</v>
      </c>
      <c r="W537" s="53"/>
      <c r="X537" s="53"/>
      <c r="Y537" s="53"/>
      <c r="Z537" s="53"/>
    </row>
    <row r="538" spans="1:26" hidden="1">
      <c r="A538" s="47" t="s">
        <v>4238</v>
      </c>
      <c r="B538" s="53" t="s">
        <v>865</v>
      </c>
      <c r="C538" s="60">
        <v>52400</v>
      </c>
      <c r="D538" s="53" t="s">
        <v>4239</v>
      </c>
      <c r="E538" s="237">
        <v>44285.287118055552</v>
      </c>
      <c r="F538" s="60">
        <v>2021</v>
      </c>
      <c r="G538" s="53" t="s">
        <v>1218</v>
      </c>
      <c r="H538" s="53" t="s">
        <v>1119</v>
      </c>
      <c r="I538" s="60">
        <v>66763</v>
      </c>
      <c r="J538" s="53" t="s">
        <v>4240</v>
      </c>
      <c r="K538" s="53" t="s">
        <v>4149</v>
      </c>
      <c r="L538" s="60">
        <v>1</v>
      </c>
      <c r="M538" s="53" t="s">
        <v>1122</v>
      </c>
      <c r="N538" s="60">
        <v>920</v>
      </c>
      <c r="O538" s="60">
        <v>4450</v>
      </c>
      <c r="P538" s="60">
        <v>113</v>
      </c>
      <c r="Q538" s="223" t="s">
        <v>4241</v>
      </c>
      <c r="R538" s="223" t="s">
        <v>4242</v>
      </c>
      <c r="S538" s="53" t="s">
        <v>865</v>
      </c>
      <c r="T538" s="60">
        <v>45</v>
      </c>
      <c r="U538" s="53" t="s">
        <v>4037</v>
      </c>
      <c r="V538" s="54">
        <f t="shared" si="0"/>
        <v>0.10463740458015267</v>
      </c>
      <c r="W538" s="53"/>
      <c r="X538" s="53"/>
      <c r="Y538" s="53"/>
      <c r="Z538" s="53"/>
    </row>
    <row r="539" spans="1:26" hidden="1">
      <c r="A539" s="47" t="s">
        <v>4243</v>
      </c>
      <c r="B539" s="53" t="s">
        <v>794</v>
      </c>
      <c r="C539" s="60">
        <v>1900000</v>
      </c>
      <c r="D539" s="53" t="s">
        <v>4244</v>
      </c>
      <c r="E539" s="237">
        <v>44285.520844907405</v>
      </c>
      <c r="F539" s="60">
        <v>2021</v>
      </c>
      <c r="G539" s="53" t="s">
        <v>1218</v>
      </c>
      <c r="H539" s="53" t="s">
        <v>1119</v>
      </c>
      <c r="I539" s="60">
        <v>871909</v>
      </c>
      <c r="J539" s="53" t="s">
        <v>4245</v>
      </c>
      <c r="K539" s="53" t="s">
        <v>4246</v>
      </c>
      <c r="L539" s="60">
        <v>4</v>
      </c>
      <c r="M539" s="53" t="s">
        <v>1306</v>
      </c>
      <c r="N539" s="60">
        <v>4308</v>
      </c>
      <c r="O539" s="60">
        <v>86701</v>
      </c>
      <c r="P539" s="60">
        <v>3097</v>
      </c>
      <c r="Q539" s="223" t="s">
        <v>4247</v>
      </c>
      <c r="R539" s="223" t="s">
        <v>4248</v>
      </c>
      <c r="S539" s="53" t="s">
        <v>3644</v>
      </c>
      <c r="T539" s="60">
        <v>50</v>
      </c>
      <c r="U539" s="53" t="s">
        <v>4197</v>
      </c>
      <c r="V539" s="54">
        <f t="shared" si="0"/>
        <v>4.9529473684210526E-2</v>
      </c>
      <c r="W539" s="53"/>
      <c r="X539" s="53"/>
      <c r="Y539" s="53"/>
      <c r="Z539" s="53"/>
    </row>
    <row r="540" spans="1:26" hidden="1">
      <c r="A540" s="47" t="s">
        <v>4249</v>
      </c>
      <c r="B540" s="53" t="s">
        <v>430</v>
      </c>
      <c r="C540" s="60">
        <v>687000</v>
      </c>
      <c r="D540" s="53" t="s">
        <v>4250</v>
      </c>
      <c r="E540" s="237">
        <v>44285.593946759262</v>
      </c>
      <c r="F540" s="60">
        <v>2021</v>
      </c>
      <c r="G540" s="53" t="s">
        <v>1218</v>
      </c>
      <c r="H540" s="53" t="s">
        <v>1119</v>
      </c>
      <c r="I540" s="60">
        <v>89824</v>
      </c>
      <c r="J540" s="53" t="s">
        <v>3432</v>
      </c>
      <c r="K540" s="53" t="s">
        <v>4251</v>
      </c>
      <c r="L540" s="60">
        <v>5</v>
      </c>
      <c r="M540" s="53" t="s">
        <v>1773</v>
      </c>
      <c r="N540" s="60">
        <v>882</v>
      </c>
      <c r="O540" s="60">
        <v>9678</v>
      </c>
      <c r="P540" s="60">
        <v>900</v>
      </c>
      <c r="Q540" s="223" t="s">
        <v>4252</v>
      </c>
      <c r="R540" s="223" t="s">
        <v>4253</v>
      </c>
      <c r="S540" s="53" t="s">
        <v>1834</v>
      </c>
      <c r="T540" s="60">
        <v>45</v>
      </c>
      <c r="U540" s="53" t="s">
        <v>4254</v>
      </c>
      <c r="V540" s="54">
        <f t="shared" si="0"/>
        <v>1.6681222707423581E-2</v>
      </c>
      <c r="W540" s="53"/>
      <c r="X540" s="53"/>
      <c r="Y540" s="53"/>
      <c r="Z540" s="53"/>
    </row>
    <row r="541" spans="1:26" hidden="1">
      <c r="A541" s="47" t="s">
        <v>4255</v>
      </c>
      <c r="B541" s="53" t="s">
        <v>331</v>
      </c>
      <c r="C541" s="60">
        <v>2240000</v>
      </c>
      <c r="D541" s="53" t="s">
        <v>4256</v>
      </c>
      <c r="E541" s="237">
        <v>44286.83452546296</v>
      </c>
      <c r="F541" s="60">
        <v>2021</v>
      </c>
      <c r="G541" s="53" t="s">
        <v>1218</v>
      </c>
      <c r="H541" s="53" t="s">
        <v>1109</v>
      </c>
      <c r="I541" s="60">
        <v>120266</v>
      </c>
      <c r="J541" s="53" t="s">
        <v>1219</v>
      </c>
      <c r="K541" s="53" t="s">
        <v>3089</v>
      </c>
      <c r="L541" s="60">
        <v>5</v>
      </c>
      <c r="M541" s="53" t="s">
        <v>1122</v>
      </c>
      <c r="N541" s="60">
        <v>346</v>
      </c>
      <c r="O541" s="60">
        <v>9879</v>
      </c>
      <c r="P541" s="60">
        <v>253</v>
      </c>
      <c r="Q541" s="223" t="s">
        <v>2206</v>
      </c>
      <c r="R541" s="223" t="s">
        <v>4257</v>
      </c>
      <c r="S541" s="53" t="s">
        <v>2359</v>
      </c>
      <c r="T541" s="60">
        <v>45</v>
      </c>
      <c r="U541" s="53" t="s">
        <v>4197</v>
      </c>
      <c r="V541" s="54">
        <f t="shared" si="0"/>
        <v>4.6776785714285713E-3</v>
      </c>
      <c r="W541" s="53"/>
      <c r="X541" s="53"/>
      <c r="Y541" s="53"/>
      <c r="Z541" s="53"/>
    </row>
    <row r="542" spans="1:26" hidden="1">
      <c r="A542" s="47" t="s">
        <v>4258</v>
      </c>
      <c r="B542" s="53" t="s">
        <v>2137</v>
      </c>
      <c r="C542" s="60">
        <v>261000</v>
      </c>
      <c r="D542" s="53" t="s">
        <v>4259</v>
      </c>
      <c r="E542" s="237">
        <v>44286.909155092595</v>
      </c>
      <c r="F542" s="60">
        <v>2021</v>
      </c>
      <c r="G542" s="53" t="s">
        <v>1218</v>
      </c>
      <c r="H542" s="53" t="s">
        <v>1109</v>
      </c>
      <c r="I542" s="60">
        <v>227401</v>
      </c>
      <c r="J542" s="53" t="s">
        <v>4260</v>
      </c>
      <c r="K542" s="53" t="s">
        <v>4261</v>
      </c>
      <c r="L542" s="60">
        <v>3</v>
      </c>
      <c r="M542" s="53" t="s">
        <v>1306</v>
      </c>
      <c r="N542" s="60">
        <v>1600</v>
      </c>
      <c r="O542" s="60">
        <v>19880</v>
      </c>
      <c r="P542" s="60">
        <v>1108</v>
      </c>
      <c r="Q542" s="223" t="s">
        <v>4262</v>
      </c>
      <c r="R542" s="223" t="s">
        <v>4263</v>
      </c>
      <c r="S542" s="53" t="s">
        <v>3992</v>
      </c>
      <c r="T542" s="60">
        <v>45</v>
      </c>
      <c r="U542" s="53" t="s">
        <v>4264</v>
      </c>
      <c r="V542" s="54">
        <f t="shared" si="0"/>
        <v>8.6544061302681996E-2</v>
      </c>
      <c r="W542" s="53"/>
      <c r="X542" s="53"/>
      <c r="Y542" s="53"/>
      <c r="Z542" s="53"/>
    </row>
    <row r="543" spans="1:26" hidden="1">
      <c r="A543" s="47" t="s">
        <v>4265</v>
      </c>
      <c r="B543" s="53" t="s">
        <v>4266</v>
      </c>
      <c r="C543" s="60">
        <v>318000</v>
      </c>
      <c r="D543" s="53" t="s">
        <v>4267</v>
      </c>
      <c r="E543" s="237">
        <v>44288.725324074076</v>
      </c>
      <c r="F543" s="60">
        <v>2021</v>
      </c>
      <c r="G543" s="53" t="s">
        <v>1118</v>
      </c>
      <c r="H543" s="53" t="s">
        <v>1157</v>
      </c>
      <c r="I543" s="60">
        <v>136668</v>
      </c>
      <c r="J543" s="53" t="s">
        <v>2657</v>
      </c>
      <c r="K543" s="53" t="s">
        <v>1180</v>
      </c>
      <c r="L543" s="60">
        <v>2</v>
      </c>
      <c r="M543" s="53" t="s">
        <v>1103</v>
      </c>
      <c r="N543" s="60">
        <v>1246</v>
      </c>
      <c r="O543" s="60">
        <v>15274</v>
      </c>
      <c r="P543" s="60">
        <v>260</v>
      </c>
      <c r="Q543" s="223" t="s">
        <v>4268</v>
      </c>
      <c r="R543" s="223" t="s">
        <v>4269</v>
      </c>
      <c r="S543" s="53" t="s">
        <v>981</v>
      </c>
      <c r="T543" s="60">
        <v>45</v>
      </c>
      <c r="U543" s="53" t="s">
        <v>4197</v>
      </c>
      <c r="V543" s="54">
        <f t="shared" si="0"/>
        <v>5.2767295597484276E-2</v>
      </c>
      <c r="W543" s="53"/>
      <c r="X543" s="53"/>
      <c r="Y543" s="53"/>
      <c r="Z543" s="53"/>
    </row>
    <row r="544" spans="1:26" hidden="1">
      <c r="A544" s="47" t="s">
        <v>977</v>
      </c>
      <c r="B544" s="53" t="s">
        <v>4270</v>
      </c>
      <c r="C544" s="60">
        <v>7340</v>
      </c>
      <c r="D544" s="53" t="s">
        <v>4271</v>
      </c>
      <c r="E544" s="237">
        <v>44289.427118055559</v>
      </c>
      <c r="F544" s="60">
        <v>2021</v>
      </c>
      <c r="G544" s="53" t="s">
        <v>1118</v>
      </c>
      <c r="H544" s="53" t="s">
        <v>1210</v>
      </c>
      <c r="I544" s="60">
        <v>1525</v>
      </c>
      <c r="J544" s="53" t="s">
        <v>4272</v>
      </c>
      <c r="K544" s="53" t="s">
        <v>1655</v>
      </c>
      <c r="L544" s="60">
        <v>1</v>
      </c>
      <c r="M544" s="53" t="s">
        <v>1112</v>
      </c>
      <c r="N544" s="60">
        <v>27</v>
      </c>
      <c r="O544" s="60">
        <v>70</v>
      </c>
      <c r="P544" s="60">
        <v>0</v>
      </c>
      <c r="Q544" s="223" t="s">
        <v>1466</v>
      </c>
      <c r="R544" s="223" t="s">
        <v>4273</v>
      </c>
      <c r="S544" s="53" t="s">
        <v>4274</v>
      </c>
      <c r="T544" s="60">
        <v>50</v>
      </c>
      <c r="U544" s="53" t="s">
        <v>4197</v>
      </c>
      <c r="V544" s="54">
        <f t="shared" si="0"/>
        <v>1.3215258855585832E-2</v>
      </c>
      <c r="W544" s="53"/>
      <c r="X544" s="53"/>
      <c r="Y544" s="53"/>
      <c r="Z544" s="53"/>
    </row>
    <row r="545" spans="1:26" hidden="1">
      <c r="A545" s="47" t="s">
        <v>980</v>
      </c>
      <c r="B545" s="53" t="s">
        <v>108</v>
      </c>
      <c r="C545" s="60">
        <v>93100</v>
      </c>
      <c r="D545" s="53" t="s">
        <v>4275</v>
      </c>
      <c r="E545" s="237">
        <v>44291.80232638889</v>
      </c>
      <c r="F545" s="60">
        <v>2021</v>
      </c>
      <c r="G545" s="53" t="s">
        <v>1118</v>
      </c>
      <c r="H545" s="53" t="s">
        <v>1100</v>
      </c>
      <c r="I545" s="60">
        <v>19306</v>
      </c>
      <c r="J545" s="53" t="s">
        <v>4276</v>
      </c>
      <c r="K545" s="53" t="s">
        <v>1655</v>
      </c>
      <c r="L545" s="60">
        <v>2</v>
      </c>
      <c r="M545" s="53" t="s">
        <v>1112</v>
      </c>
      <c r="N545" s="60">
        <v>148</v>
      </c>
      <c r="O545" s="60">
        <v>2485</v>
      </c>
      <c r="P545" s="60">
        <v>129</v>
      </c>
      <c r="Q545" s="223" t="s">
        <v>1466</v>
      </c>
      <c r="R545" s="223" t="s">
        <v>4277</v>
      </c>
      <c r="S545" s="53" t="s">
        <v>4278</v>
      </c>
      <c r="T545" s="60">
        <v>45</v>
      </c>
      <c r="U545" s="53" t="s">
        <v>4197</v>
      </c>
      <c r="V545" s="54">
        <f t="shared" si="0"/>
        <v>2.966702470461869E-2</v>
      </c>
      <c r="W545" s="53"/>
      <c r="X545" s="53"/>
      <c r="Y545" s="53"/>
      <c r="Z545" s="53"/>
    </row>
    <row r="546" spans="1:26" hidden="1">
      <c r="A546" s="47" t="s">
        <v>4279</v>
      </c>
      <c r="B546" s="53" t="s">
        <v>865</v>
      </c>
      <c r="C546" s="60">
        <v>52400</v>
      </c>
      <c r="D546" s="53" t="s">
        <v>4280</v>
      </c>
      <c r="E546" s="237">
        <v>44292.549317129633</v>
      </c>
      <c r="F546" s="60">
        <v>2021</v>
      </c>
      <c r="G546" s="53" t="s">
        <v>1118</v>
      </c>
      <c r="H546" s="53" t="s">
        <v>1119</v>
      </c>
      <c r="I546" s="60">
        <v>34459</v>
      </c>
      <c r="J546" s="53" t="s">
        <v>4188</v>
      </c>
      <c r="K546" s="53" t="s">
        <v>2063</v>
      </c>
      <c r="L546" s="60">
        <v>1</v>
      </c>
      <c r="M546" s="53" t="s">
        <v>1122</v>
      </c>
      <c r="N546" s="60">
        <v>781</v>
      </c>
      <c r="O546" s="60">
        <v>4601</v>
      </c>
      <c r="P546" s="60">
        <v>54</v>
      </c>
      <c r="Q546" s="223" t="s">
        <v>4281</v>
      </c>
      <c r="R546" s="223" t="s">
        <v>4282</v>
      </c>
      <c r="S546" s="53" t="s">
        <v>865</v>
      </c>
      <c r="T546" s="60">
        <v>45</v>
      </c>
      <c r="U546" s="53"/>
      <c r="V546" s="54">
        <f t="shared" si="0"/>
        <v>0.10374045801526717</v>
      </c>
      <c r="W546" s="53"/>
      <c r="X546" s="53"/>
      <c r="Y546" s="53"/>
      <c r="Z546" s="53"/>
    </row>
    <row r="547" spans="1:26" hidden="1">
      <c r="A547" s="47" t="s">
        <v>4283</v>
      </c>
      <c r="B547" s="53" t="s">
        <v>858</v>
      </c>
      <c r="C547" s="60">
        <v>588000</v>
      </c>
      <c r="D547" s="53" t="s">
        <v>4284</v>
      </c>
      <c r="E547" s="237">
        <v>44293.28733796296</v>
      </c>
      <c r="F547" s="60">
        <v>2021</v>
      </c>
      <c r="G547" s="53" t="s">
        <v>1118</v>
      </c>
      <c r="H547" s="53" t="s">
        <v>1109</v>
      </c>
      <c r="I547" s="60">
        <v>213553</v>
      </c>
      <c r="J547" s="53" t="s">
        <v>4285</v>
      </c>
      <c r="K547" s="53" t="s">
        <v>1446</v>
      </c>
      <c r="L547" s="60">
        <v>3</v>
      </c>
      <c r="M547" s="53" t="s">
        <v>1112</v>
      </c>
      <c r="N547" s="60">
        <v>2751</v>
      </c>
      <c r="O547" s="60">
        <v>14843</v>
      </c>
      <c r="P547" s="60">
        <v>462</v>
      </c>
      <c r="Q547" s="223" t="s">
        <v>4286</v>
      </c>
      <c r="R547" s="223" t="s">
        <v>4287</v>
      </c>
      <c r="S547" s="53" t="s">
        <v>3856</v>
      </c>
      <c r="T547" s="60">
        <v>45</v>
      </c>
      <c r="U547" s="53" t="s">
        <v>4288</v>
      </c>
      <c r="V547" s="54">
        <f t="shared" si="0"/>
        <v>3.0707482993197279E-2</v>
      </c>
      <c r="W547" s="53"/>
      <c r="X547" s="53"/>
      <c r="Y547" s="53"/>
      <c r="Z547" s="53"/>
    </row>
    <row r="548" spans="1:26" hidden="1">
      <c r="A548" s="47" t="s">
        <v>988</v>
      </c>
      <c r="B548" s="53" t="s">
        <v>2189</v>
      </c>
      <c r="C548" s="60">
        <v>5680000</v>
      </c>
      <c r="D548" s="53" t="s">
        <v>4289</v>
      </c>
      <c r="E548" s="237">
        <v>44293.665127314816</v>
      </c>
      <c r="F548" s="60">
        <v>2021</v>
      </c>
      <c r="G548" s="53" t="s">
        <v>1118</v>
      </c>
      <c r="H548" s="53" t="s">
        <v>1109</v>
      </c>
      <c r="I548" s="60">
        <v>268886</v>
      </c>
      <c r="J548" s="53" t="s">
        <v>4290</v>
      </c>
      <c r="K548" s="53" t="s">
        <v>2240</v>
      </c>
      <c r="L548" s="60">
        <v>3</v>
      </c>
      <c r="M548" s="53" t="s">
        <v>1491</v>
      </c>
      <c r="N548" s="60">
        <v>1550</v>
      </c>
      <c r="O548" s="60">
        <v>27616</v>
      </c>
      <c r="P548" s="60">
        <v>418</v>
      </c>
      <c r="Q548" s="223" t="s">
        <v>4291</v>
      </c>
      <c r="R548" s="223" t="s">
        <v>4292</v>
      </c>
      <c r="S548" s="53" t="s">
        <v>4293</v>
      </c>
      <c r="T548" s="60">
        <v>45</v>
      </c>
      <c r="U548" s="53" t="s">
        <v>4294</v>
      </c>
      <c r="V548" s="54">
        <f t="shared" si="0"/>
        <v>5.2084507042253524E-3</v>
      </c>
      <c r="W548" s="53"/>
      <c r="X548" s="53"/>
      <c r="Y548" s="53"/>
      <c r="Z548" s="53"/>
    </row>
    <row r="549" spans="1:26" hidden="1">
      <c r="A549" s="47" t="s">
        <v>4295</v>
      </c>
      <c r="B549" s="53" t="s">
        <v>89</v>
      </c>
      <c r="C549" s="60">
        <v>1000000</v>
      </c>
      <c r="D549" s="53" t="s">
        <v>4296</v>
      </c>
      <c r="E549" s="237">
        <v>44293.73810185185</v>
      </c>
      <c r="F549" s="60">
        <v>2021</v>
      </c>
      <c r="G549" s="53" t="s">
        <v>1118</v>
      </c>
      <c r="H549" s="53" t="s">
        <v>1109</v>
      </c>
      <c r="I549" s="60">
        <v>153338</v>
      </c>
      <c r="J549" s="53" t="s">
        <v>4297</v>
      </c>
      <c r="K549" s="53" t="s">
        <v>4298</v>
      </c>
      <c r="L549" s="60">
        <v>2</v>
      </c>
      <c r="M549" s="53" t="s">
        <v>1122</v>
      </c>
      <c r="N549" s="60">
        <v>295</v>
      </c>
      <c r="O549" s="60">
        <v>9798</v>
      </c>
      <c r="P549" s="60">
        <v>158</v>
      </c>
      <c r="Q549" s="223" t="s">
        <v>4299</v>
      </c>
      <c r="R549" s="223" t="s">
        <v>4300</v>
      </c>
      <c r="S549" s="53" t="s">
        <v>4030</v>
      </c>
      <c r="T549" s="60">
        <v>45</v>
      </c>
      <c r="U549" s="53" t="s">
        <v>4301</v>
      </c>
      <c r="V549" s="54">
        <f t="shared" si="0"/>
        <v>1.0251E-2</v>
      </c>
      <c r="W549" s="53"/>
      <c r="X549" s="53"/>
      <c r="Y549" s="53"/>
      <c r="Z549" s="53"/>
    </row>
    <row r="550" spans="1:26" hidden="1">
      <c r="A550" s="47" t="s">
        <v>4302</v>
      </c>
      <c r="B550" s="53" t="s">
        <v>368</v>
      </c>
      <c r="C550" s="60">
        <v>3480000</v>
      </c>
      <c r="D550" s="53" t="s">
        <v>4303</v>
      </c>
      <c r="E550" s="237">
        <v>44295.291898148149</v>
      </c>
      <c r="F550" s="60">
        <v>2021</v>
      </c>
      <c r="G550" s="53" t="s">
        <v>1118</v>
      </c>
      <c r="H550" s="53" t="s">
        <v>1157</v>
      </c>
      <c r="I550" s="60">
        <v>2575994</v>
      </c>
      <c r="J550" s="53" t="s">
        <v>4304</v>
      </c>
      <c r="K550" s="53" t="s">
        <v>4305</v>
      </c>
      <c r="L550" s="60">
        <v>7</v>
      </c>
      <c r="M550" s="53" t="s">
        <v>1306</v>
      </c>
      <c r="N550" s="60">
        <v>8142</v>
      </c>
      <c r="O550" s="60">
        <v>109977</v>
      </c>
      <c r="P550" s="60">
        <v>5360</v>
      </c>
      <c r="Q550" s="223" t="s">
        <v>4306</v>
      </c>
      <c r="R550" s="223" t="s">
        <v>4307</v>
      </c>
      <c r="S550" s="53" t="s">
        <v>2318</v>
      </c>
      <c r="T550" s="60">
        <v>45</v>
      </c>
      <c r="U550" s="53"/>
      <c r="V550" s="54">
        <f t="shared" si="0"/>
        <v>3.5482471264367814E-2</v>
      </c>
      <c r="W550" s="53"/>
      <c r="X550" s="53"/>
      <c r="Y550" s="53"/>
      <c r="Z550" s="53"/>
    </row>
    <row r="551" spans="1:26" hidden="1">
      <c r="A551" s="47" t="s">
        <v>4308</v>
      </c>
      <c r="B551" s="53" t="s">
        <v>2939</v>
      </c>
      <c r="C551" s="60">
        <v>167000</v>
      </c>
      <c r="D551" s="53" t="s">
        <v>4309</v>
      </c>
      <c r="E551" s="237">
        <v>44295.4299537037</v>
      </c>
      <c r="F551" s="60">
        <v>2021</v>
      </c>
      <c r="G551" s="53" t="s">
        <v>1118</v>
      </c>
      <c r="H551" s="53" t="s">
        <v>1157</v>
      </c>
      <c r="I551" s="60">
        <v>141094</v>
      </c>
      <c r="J551" s="53" t="s">
        <v>4310</v>
      </c>
      <c r="K551" s="53" t="s">
        <v>4311</v>
      </c>
      <c r="L551" s="60">
        <v>5</v>
      </c>
      <c r="M551" s="53" t="s">
        <v>1103</v>
      </c>
      <c r="N551" s="60">
        <v>899</v>
      </c>
      <c r="O551" s="60">
        <v>13988</v>
      </c>
      <c r="P551" s="60">
        <v>199</v>
      </c>
      <c r="Q551" s="223" t="s">
        <v>4312</v>
      </c>
      <c r="R551" s="223" t="s">
        <v>4313</v>
      </c>
      <c r="S551" s="53" t="s">
        <v>4314</v>
      </c>
      <c r="T551" s="60">
        <v>45</v>
      </c>
      <c r="U551" s="53" t="s">
        <v>4315</v>
      </c>
      <c r="V551" s="54">
        <f t="shared" si="0"/>
        <v>9.0335329341317369E-2</v>
      </c>
      <c r="W551" s="53"/>
      <c r="X551" s="53"/>
      <c r="Y551" s="53"/>
      <c r="Z551" s="53"/>
    </row>
    <row r="552" spans="1:26" hidden="1">
      <c r="A552" s="47" t="s">
        <v>4316</v>
      </c>
      <c r="B552" s="53" t="s">
        <v>2081</v>
      </c>
      <c r="C552" s="60">
        <v>581000</v>
      </c>
      <c r="D552" s="53" t="s">
        <v>4317</v>
      </c>
      <c r="E552" s="237">
        <v>44295.541851851849</v>
      </c>
      <c r="F552" s="60">
        <v>2021</v>
      </c>
      <c r="G552" s="53" t="s">
        <v>1118</v>
      </c>
      <c r="H552" s="53" t="s">
        <v>1157</v>
      </c>
      <c r="I552" s="60">
        <v>117969</v>
      </c>
      <c r="J552" s="53" t="s">
        <v>4318</v>
      </c>
      <c r="K552" s="53" t="s">
        <v>4319</v>
      </c>
      <c r="L552" s="60">
        <v>1</v>
      </c>
      <c r="M552" s="53" t="s">
        <v>1503</v>
      </c>
      <c r="N552" s="60">
        <v>463</v>
      </c>
      <c r="O552" s="60">
        <v>17648</v>
      </c>
      <c r="P552" s="60">
        <v>226</v>
      </c>
      <c r="Q552" s="223" t="s">
        <v>4320</v>
      </c>
      <c r="R552" s="223" t="s">
        <v>4321</v>
      </c>
      <c r="S552" s="53" t="s">
        <v>2086</v>
      </c>
      <c r="T552" s="60">
        <v>55</v>
      </c>
      <c r="U552" s="53" t="s">
        <v>4254</v>
      </c>
      <c r="V552" s="54">
        <f t="shared" si="0"/>
        <v>3.1561101549053359E-2</v>
      </c>
      <c r="W552" s="53"/>
      <c r="X552" s="53"/>
      <c r="Y552" s="53"/>
      <c r="Z552" s="53"/>
    </row>
    <row r="553" spans="1:26" hidden="1">
      <c r="A553" s="47" t="s">
        <v>4322</v>
      </c>
      <c r="B553" s="53" t="s">
        <v>1726</v>
      </c>
      <c r="C553" s="60">
        <v>454000</v>
      </c>
      <c r="D553" s="53" t="s">
        <v>4323</v>
      </c>
      <c r="E553" s="237">
        <v>44295.563796296294</v>
      </c>
      <c r="F553" s="60">
        <v>2021</v>
      </c>
      <c r="G553" s="53" t="s">
        <v>1118</v>
      </c>
      <c r="H553" s="53" t="s">
        <v>1157</v>
      </c>
      <c r="I553" s="60">
        <v>108667</v>
      </c>
      <c r="J553" s="53" t="s">
        <v>3995</v>
      </c>
      <c r="K553" s="53" t="s">
        <v>2754</v>
      </c>
      <c r="L553" s="60">
        <v>4</v>
      </c>
      <c r="M553" s="53" t="s">
        <v>1306</v>
      </c>
      <c r="N553" s="60">
        <v>534</v>
      </c>
      <c r="O553" s="60">
        <v>4440</v>
      </c>
      <c r="P553" s="60">
        <v>148</v>
      </c>
      <c r="Q553" s="223" t="s">
        <v>4324</v>
      </c>
      <c r="R553" s="223" t="s">
        <v>4325</v>
      </c>
      <c r="S553" s="53" t="s">
        <v>4326</v>
      </c>
      <c r="T553" s="60">
        <v>55</v>
      </c>
      <c r="U553" s="53" t="s">
        <v>4254</v>
      </c>
      <c r="V553" s="54">
        <f t="shared" si="0"/>
        <v>1.1281938325991189E-2</v>
      </c>
      <c r="W553" s="53"/>
      <c r="X553" s="53"/>
      <c r="Y553" s="53"/>
      <c r="Z553" s="53"/>
    </row>
    <row r="554" spans="1:26" hidden="1">
      <c r="A554" s="47" t="s">
        <v>4327</v>
      </c>
      <c r="B554" s="53" t="s">
        <v>239</v>
      </c>
      <c r="C554" s="60">
        <v>58500</v>
      </c>
      <c r="D554" s="53" t="s">
        <v>4328</v>
      </c>
      <c r="E554" s="237">
        <v>44296.923761574071</v>
      </c>
      <c r="F554" s="60">
        <v>2021</v>
      </c>
      <c r="G554" s="53" t="s">
        <v>1118</v>
      </c>
      <c r="H554" s="53" t="s">
        <v>1210</v>
      </c>
      <c r="I554" s="60">
        <v>10544</v>
      </c>
      <c r="J554" s="53" t="s">
        <v>4329</v>
      </c>
      <c r="K554" s="53" t="s">
        <v>4330</v>
      </c>
      <c r="L554" s="60">
        <v>4</v>
      </c>
      <c r="M554" s="53" t="s">
        <v>1112</v>
      </c>
      <c r="N554" s="60">
        <v>95</v>
      </c>
      <c r="O554" s="60">
        <v>439</v>
      </c>
      <c r="P554" s="60">
        <v>44</v>
      </c>
      <c r="Q554" s="223" t="s">
        <v>4331</v>
      </c>
      <c r="R554" s="223" t="s">
        <v>4332</v>
      </c>
      <c r="S554" s="53" t="s">
        <v>4333</v>
      </c>
      <c r="T554" s="60">
        <v>45</v>
      </c>
      <c r="U554" s="53" t="s">
        <v>4294</v>
      </c>
      <c r="V554" s="54">
        <f t="shared" si="0"/>
        <v>9.8803418803418801E-3</v>
      </c>
      <c r="W554" s="53"/>
      <c r="X554" s="53"/>
      <c r="Y554" s="53"/>
      <c r="Z554" s="53"/>
    </row>
    <row r="555" spans="1:26" hidden="1">
      <c r="A555" s="47" t="s">
        <v>1001</v>
      </c>
      <c r="B555" s="53" t="s">
        <v>118</v>
      </c>
      <c r="C555" s="60">
        <v>783000</v>
      </c>
      <c r="D555" s="53" t="s">
        <v>4334</v>
      </c>
      <c r="E555" s="237">
        <v>44298.650243055556</v>
      </c>
      <c r="F555" s="60">
        <v>2021</v>
      </c>
      <c r="G555" s="53" t="s">
        <v>1118</v>
      </c>
      <c r="H555" s="53" t="s">
        <v>1100</v>
      </c>
      <c r="I555" s="60">
        <v>183693</v>
      </c>
      <c r="J555" s="53" t="s">
        <v>4335</v>
      </c>
      <c r="K555" s="53" t="s">
        <v>4336</v>
      </c>
      <c r="L555" s="60">
        <v>5</v>
      </c>
      <c r="M555" s="53" t="s">
        <v>1491</v>
      </c>
      <c r="N555" s="60">
        <v>1068</v>
      </c>
      <c r="O555" s="60">
        <v>12902</v>
      </c>
      <c r="P555" s="60">
        <v>309</v>
      </c>
      <c r="Q555" s="223" t="s">
        <v>4337</v>
      </c>
      <c r="R555" s="223" t="s">
        <v>4338</v>
      </c>
      <c r="S555" s="53" t="s">
        <v>118</v>
      </c>
      <c r="T555" s="60">
        <v>45</v>
      </c>
      <c r="U555" s="53"/>
      <c r="V555" s="54">
        <f t="shared" si="0"/>
        <v>1.8236270753512134E-2</v>
      </c>
      <c r="W555" s="53"/>
      <c r="X555" s="53"/>
      <c r="Y555" s="53"/>
      <c r="Z555" s="53"/>
    </row>
    <row r="556" spans="1:26" hidden="1">
      <c r="A556" s="47" t="s">
        <v>4339</v>
      </c>
      <c r="B556" s="53" t="s">
        <v>518</v>
      </c>
      <c r="C556" s="60">
        <v>476000</v>
      </c>
      <c r="D556" s="53" t="s">
        <v>4340</v>
      </c>
      <c r="E556" s="237">
        <v>44298.708506944444</v>
      </c>
      <c r="F556" s="60">
        <v>2021</v>
      </c>
      <c r="G556" s="53" t="s">
        <v>1118</v>
      </c>
      <c r="H556" s="53" t="s">
        <v>1100</v>
      </c>
      <c r="I556" s="60">
        <v>119029</v>
      </c>
      <c r="J556" s="53" t="s">
        <v>3045</v>
      </c>
      <c r="K556" s="53" t="s">
        <v>1649</v>
      </c>
      <c r="L556" s="60">
        <v>2</v>
      </c>
      <c r="M556" s="53" t="s">
        <v>1306</v>
      </c>
      <c r="N556" s="60">
        <v>810</v>
      </c>
      <c r="O556" s="60">
        <v>3963</v>
      </c>
      <c r="P556" s="60">
        <v>302</v>
      </c>
      <c r="Q556" s="223" t="s">
        <v>4341</v>
      </c>
      <c r="R556" s="223" t="s">
        <v>4342</v>
      </c>
      <c r="S556" s="53"/>
      <c r="T556" s="60">
        <v>45</v>
      </c>
      <c r="U556" s="53" t="s">
        <v>4288</v>
      </c>
      <c r="V556" s="54">
        <f t="shared" si="0"/>
        <v>1.0661764705882353E-2</v>
      </c>
      <c r="W556" s="53"/>
      <c r="X556" s="53"/>
      <c r="Y556" s="53"/>
      <c r="Z556" s="53"/>
    </row>
    <row r="557" spans="1:26" hidden="1">
      <c r="A557" s="47" t="s">
        <v>4343</v>
      </c>
      <c r="B557" s="53" t="s">
        <v>4344</v>
      </c>
      <c r="C557" s="60">
        <v>888000</v>
      </c>
      <c r="D557" s="53" t="s">
        <v>4345</v>
      </c>
      <c r="E557" s="237">
        <v>44299.506493055553</v>
      </c>
      <c r="F557" s="60">
        <v>2021</v>
      </c>
      <c r="G557" s="53" t="s">
        <v>1118</v>
      </c>
      <c r="H557" s="53" t="s">
        <v>1119</v>
      </c>
      <c r="I557" s="60">
        <v>48996</v>
      </c>
      <c r="J557" s="53" t="s">
        <v>1419</v>
      </c>
      <c r="K557" s="53" t="s">
        <v>4346</v>
      </c>
      <c r="L557" s="60">
        <v>4</v>
      </c>
      <c r="M557" s="53" t="s">
        <v>1306</v>
      </c>
      <c r="N557" s="60">
        <v>781</v>
      </c>
      <c r="O557" s="60">
        <v>4215</v>
      </c>
      <c r="P557" s="60">
        <v>119</v>
      </c>
      <c r="Q557" s="223" t="s">
        <v>4347</v>
      </c>
      <c r="R557" s="223" t="s">
        <v>4348</v>
      </c>
      <c r="S557" s="53" t="s">
        <v>4349</v>
      </c>
      <c r="T557" s="60">
        <v>45</v>
      </c>
      <c r="U557" s="53"/>
      <c r="V557" s="54">
        <f t="shared" si="0"/>
        <v>5.7601351351351353E-3</v>
      </c>
      <c r="W557" s="53"/>
      <c r="X557" s="53"/>
      <c r="Y557" s="53"/>
      <c r="Z557" s="53"/>
    </row>
    <row r="558" spans="1:26" hidden="1">
      <c r="A558" s="47" t="s">
        <v>4350</v>
      </c>
      <c r="B558" s="53" t="s">
        <v>4351</v>
      </c>
      <c r="C558" s="60">
        <v>863000</v>
      </c>
      <c r="D558" s="53" t="s">
        <v>4352</v>
      </c>
      <c r="E558" s="237">
        <v>44299.625254629631</v>
      </c>
      <c r="F558" s="60">
        <v>2021</v>
      </c>
      <c r="G558" s="53" t="s">
        <v>1118</v>
      </c>
      <c r="H558" s="53" t="s">
        <v>1119</v>
      </c>
      <c r="I558" s="60">
        <v>113146</v>
      </c>
      <c r="J558" s="53" t="s">
        <v>3634</v>
      </c>
      <c r="K558" s="53" t="s">
        <v>4353</v>
      </c>
      <c r="L558" s="60">
        <v>3</v>
      </c>
      <c r="M558" s="53" t="s">
        <v>1306</v>
      </c>
      <c r="N558" s="60">
        <v>779</v>
      </c>
      <c r="O558" s="60">
        <v>5554</v>
      </c>
      <c r="P558" s="60">
        <v>236</v>
      </c>
      <c r="Q558" s="223" t="s">
        <v>4354</v>
      </c>
      <c r="R558" s="223" t="s">
        <v>4355</v>
      </c>
      <c r="S558" s="53" t="s">
        <v>4356</v>
      </c>
      <c r="T558" s="60">
        <v>45</v>
      </c>
      <c r="U558" s="53" t="s">
        <v>4288</v>
      </c>
      <c r="V558" s="54">
        <f t="shared" si="0"/>
        <v>7.6118192352259556E-3</v>
      </c>
      <c r="W558" s="53"/>
      <c r="X558" s="53"/>
      <c r="Y558" s="53"/>
      <c r="Z558" s="53"/>
    </row>
    <row r="559" spans="1:26" hidden="1">
      <c r="A559" s="47" t="s">
        <v>4357</v>
      </c>
      <c r="B559" s="53" t="s">
        <v>858</v>
      </c>
      <c r="C559" s="60">
        <v>588000</v>
      </c>
      <c r="D559" s="53" t="s">
        <v>4358</v>
      </c>
      <c r="E559" s="237">
        <v>44300.270486111112</v>
      </c>
      <c r="F559" s="60">
        <v>2021</v>
      </c>
      <c r="G559" s="53" t="s">
        <v>1118</v>
      </c>
      <c r="H559" s="53" t="s">
        <v>1109</v>
      </c>
      <c r="I559" s="60">
        <v>214406</v>
      </c>
      <c r="J559" s="53" t="s">
        <v>4359</v>
      </c>
      <c r="K559" s="53" t="s">
        <v>1220</v>
      </c>
      <c r="L559" s="60">
        <v>2</v>
      </c>
      <c r="M559" s="53" t="s">
        <v>1112</v>
      </c>
      <c r="N559" s="60">
        <v>4868</v>
      </c>
      <c r="O559" s="60">
        <v>14394</v>
      </c>
      <c r="P559" s="60">
        <v>380</v>
      </c>
      <c r="Q559" s="223" t="s">
        <v>4360</v>
      </c>
      <c r="R559" s="223" t="s">
        <v>4361</v>
      </c>
      <c r="S559" s="53" t="s">
        <v>4362</v>
      </c>
      <c r="T559" s="60">
        <v>45</v>
      </c>
      <c r="U559" s="53" t="s">
        <v>4288</v>
      </c>
      <c r="V559" s="54">
        <f t="shared" si="0"/>
        <v>3.3404761904761902E-2</v>
      </c>
      <c r="W559" s="53"/>
      <c r="X559" s="53"/>
      <c r="Y559" s="53"/>
      <c r="Z559" s="53"/>
    </row>
    <row r="560" spans="1:26" hidden="1">
      <c r="A560" s="47" t="s">
        <v>4363</v>
      </c>
      <c r="B560" s="53" t="s">
        <v>4364</v>
      </c>
      <c r="C560" s="60">
        <v>210000</v>
      </c>
      <c r="D560" s="53" t="s">
        <v>4365</v>
      </c>
      <c r="E560" s="237">
        <v>44300.29179398148</v>
      </c>
      <c r="F560" s="60">
        <v>2021</v>
      </c>
      <c r="G560" s="53" t="s">
        <v>1118</v>
      </c>
      <c r="H560" s="53" t="s">
        <v>1109</v>
      </c>
      <c r="I560" s="60">
        <v>84699</v>
      </c>
      <c r="J560" s="53" t="s">
        <v>4366</v>
      </c>
      <c r="K560" s="53" t="s">
        <v>4367</v>
      </c>
      <c r="L560" s="60">
        <v>6</v>
      </c>
      <c r="M560" s="53" t="s">
        <v>1364</v>
      </c>
      <c r="N560" s="60">
        <v>576</v>
      </c>
      <c r="O560" s="60">
        <v>5898</v>
      </c>
      <c r="P560" s="60">
        <v>85</v>
      </c>
      <c r="Q560" s="223" t="s">
        <v>4368</v>
      </c>
      <c r="R560" s="223" t="s">
        <v>4369</v>
      </c>
      <c r="S560" s="53" t="s">
        <v>4370</v>
      </c>
      <c r="T560" s="60">
        <v>45</v>
      </c>
      <c r="U560" s="53" t="s">
        <v>4288</v>
      </c>
      <c r="V560" s="54">
        <f t="shared" si="0"/>
        <v>3.1233333333333332E-2</v>
      </c>
      <c r="W560" s="53"/>
      <c r="X560" s="53"/>
      <c r="Y560" s="53"/>
      <c r="Z560" s="53"/>
    </row>
    <row r="561" spans="1:26" hidden="1">
      <c r="A561" s="47" t="s">
        <v>1028</v>
      </c>
      <c r="B561" s="53" t="s">
        <v>865</v>
      </c>
      <c r="C561" s="60">
        <v>52400</v>
      </c>
      <c r="D561" s="53" t="s">
        <v>4371</v>
      </c>
      <c r="E561" s="237">
        <v>44300.483171296299</v>
      </c>
      <c r="F561" s="60">
        <v>2021</v>
      </c>
      <c r="G561" s="53" t="s">
        <v>1118</v>
      </c>
      <c r="H561" s="53" t="s">
        <v>1109</v>
      </c>
      <c r="I561" s="60">
        <v>25812</v>
      </c>
      <c r="J561" s="53" t="s">
        <v>4372</v>
      </c>
      <c r="K561" s="53" t="s">
        <v>1111</v>
      </c>
      <c r="L561" s="60">
        <v>1</v>
      </c>
      <c r="M561" s="53" t="s">
        <v>1122</v>
      </c>
      <c r="N561" s="60">
        <v>309</v>
      </c>
      <c r="O561" s="60">
        <v>2621</v>
      </c>
      <c r="P561" s="60">
        <v>35</v>
      </c>
      <c r="Q561" s="223" t="s">
        <v>4373</v>
      </c>
      <c r="R561" s="223" t="s">
        <v>4374</v>
      </c>
      <c r="S561" s="53" t="s">
        <v>865</v>
      </c>
      <c r="T561" s="60">
        <v>45</v>
      </c>
      <c r="U561" s="53"/>
      <c r="V561" s="54">
        <f t="shared" si="0"/>
        <v>5.6583969465648858E-2</v>
      </c>
      <c r="W561" s="53"/>
      <c r="X561" s="53"/>
      <c r="Y561" s="53"/>
      <c r="Z561" s="53"/>
    </row>
    <row r="562" spans="1:26" hidden="1">
      <c r="A562" s="47" t="s">
        <v>1008</v>
      </c>
      <c r="B562" s="53" t="s">
        <v>331</v>
      </c>
      <c r="C562" s="60">
        <v>2240000</v>
      </c>
      <c r="D562" s="53" t="s">
        <v>4375</v>
      </c>
      <c r="E562" s="237">
        <v>44300.674201388887</v>
      </c>
      <c r="F562" s="60">
        <v>2021</v>
      </c>
      <c r="G562" s="53" t="s">
        <v>1118</v>
      </c>
      <c r="H562" s="53" t="s">
        <v>1109</v>
      </c>
      <c r="I562" s="60">
        <v>208447</v>
      </c>
      <c r="J562" s="53" t="s">
        <v>4376</v>
      </c>
      <c r="K562" s="53" t="s">
        <v>4377</v>
      </c>
      <c r="L562" s="60">
        <v>7</v>
      </c>
      <c r="M562" s="53" t="s">
        <v>1122</v>
      </c>
      <c r="N562" s="60">
        <v>557</v>
      </c>
      <c r="O562" s="60">
        <v>14334</v>
      </c>
      <c r="P562" s="60">
        <v>282</v>
      </c>
      <c r="Q562" s="223" t="s">
        <v>2206</v>
      </c>
      <c r="R562" s="223" t="s">
        <v>4378</v>
      </c>
      <c r="S562" s="53" t="s">
        <v>2359</v>
      </c>
      <c r="T562" s="60">
        <v>50</v>
      </c>
      <c r="U562" s="53" t="s">
        <v>4379</v>
      </c>
      <c r="V562" s="54">
        <f t="shared" si="0"/>
        <v>6.7736607142857147E-3</v>
      </c>
      <c r="W562" s="53"/>
      <c r="X562" s="53"/>
      <c r="Y562" s="53"/>
      <c r="Z562" s="53"/>
    </row>
    <row r="563" spans="1:26" hidden="1">
      <c r="A563" s="47" t="s">
        <v>1015</v>
      </c>
      <c r="B563" s="53" t="s">
        <v>549</v>
      </c>
      <c r="C563" s="60">
        <v>653000</v>
      </c>
      <c r="D563" s="53" t="s">
        <v>4380</v>
      </c>
      <c r="E563" s="237">
        <v>44302.504467592589</v>
      </c>
      <c r="F563" s="60">
        <v>2021</v>
      </c>
      <c r="G563" s="53" t="s">
        <v>1118</v>
      </c>
      <c r="H563" s="53" t="s">
        <v>1157</v>
      </c>
      <c r="I563" s="60">
        <v>267879</v>
      </c>
      <c r="J563" s="53" t="s">
        <v>4381</v>
      </c>
      <c r="K563" s="53" t="s">
        <v>1264</v>
      </c>
      <c r="L563" s="60">
        <v>1</v>
      </c>
      <c r="M563" s="53" t="s">
        <v>1608</v>
      </c>
      <c r="N563" s="60">
        <v>1154</v>
      </c>
      <c r="O563" s="60">
        <v>15863</v>
      </c>
      <c r="P563" s="60">
        <v>343</v>
      </c>
      <c r="Q563" s="223" t="s">
        <v>4382</v>
      </c>
      <c r="R563" s="223" t="s">
        <v>4383</v>
      </c>
      <c r="S563" s="53" t="s">
        <v>549</v>
      </c>
      <c r="T563" s="60">
        <v>45</v>
      </c>
      <c r="U563" s="53" t="s">
        <v>4294</v>
      </c>
      <c r="V563" s="54">
        <f t="shared" si="0"/>
        <v>2.658499234303216E-2</v>
      </c>
      <c r="W563" s="53"/>
      <c r="X563" s="53"/>
      <c r="Y563" s="53"/>
      <c r="Z563" s="53"/>
    </row>
    <row r="564" spans="1:26" hidden="1">
      <c r="A564" s="47" t="s">
        <v>1014</v>
      </c>
      <c r="B564" s="53" t="s">
        <v>4384</v>
      </c>
      <c r="C564" s="60">
        <v>55100</v>
      </c>
      <c r="D564" s="53" t="s">
        <v>4385</v>
      </c>
      <c r="E564" s="237">
        <v>44302.610277777778</v>
      </c>
      <c r="F564" s="60">
        <v>2021</v>
      </c>
      <c r="G564" s="53" t="s">
        <v>1118</v>
      </c>
      <c r="H564" s="53" t="s">
        <v>1157</v>
      </c>
      <c r="I564" s="60">
        <v>1826</v>
      </c>
      <c r="J564" s="53" t="s">
        <v>4386</v>
      </c>
      <c r="K564" s="53" t="s">
        <v>1703</v>
      </c>
      <c r="L564" s="60">
        <v>5</v>
      </c>
      <c r="M564" s="53" t="s">
        <v>1112</v>
      </c>
      <c r="N564" s="60">
        <v>22</v>
      </c>
      <c r="O564" s="60">
        <v>229</v>
      </c>
      <c r="P564" s="60">
        <v>5</v>
      </c>
      <c r="Q564" s="223" t="s">
        <v>4387</v>
      </c>
      <c r="R564" s="223" t="s">
        <v>4388</v>
      </c>
      <c r="S564" s="53" t="s">
        <v>1012</v>
      </c>
      <c r="T564" s="60">
        <v>45</v>
      </c>
      <c r="U564" s="53" t="s">
        <v>4294</v>
      </c>
      <c r="V564" s="54">
        <f t="shared" si="0"/>
        <v>4.6460980036297644E-3</v>
      </c>
      <c r="W564" s="53"/>
      <c r="X564" s="53"/>
      <c r="Y564" s="53"/>
      <c r="Z564" s="53"/>
    </row>
    <row r="565" spans="1:26" hidden="1">
      <c r="A565" s="47" t="s">
        <v>4389</v>
      </c>
      <c r="B565" s="53" t="s">
        <v>105</v>
      </c>
      <c r="C565" s="60">
        <v>85500</v>
      </c>
      <c r="D565" s="53" t="s">
        <v>4390</v>
      </c>
      <c r="E565" s="237">
        <v>44302.616331018522</v>
      </c>
      <c r="F565" s="60">
        <v>2021</v>
      </c>
      <c r="G565" s="53" t="s">
        <v>1118</v>
      </c>
      <c r="H565" s="53" t="s">
        <v>1157</v>
      </c>
      <c r="I565" s="60">
        <v>10407</v>
      </c>
      <c r="J565" s="53" t="s">
        <v>4391</v>
      </c>
      <c r="K565" s="53" t="s">
        <v>1264</v>
      </c>
      <c r="L565" s="60">
        <v>1</v>
      </c>
      <c r="M565" s="53" t="s">
        <v>1306</v>
      </c>
      <c r="N565" s="60">
        <v>66</v>
      </c>
      <c r="O565" s="60">
        <v>494</v>
      </c>
      <c r="P565" s="60">
        <v>21</v>
      </c>
      <c r="Q565" s="223" t="s">
        <v>4392</v>
      </c>
      <c r="R565" s="223" t="s">
        <v>4393</v>
      </c>
      <c r="S565" s="53" t="s">
        <v>4394</v>
      </c>
      <c r="T565" s="60">
        <v>45</v>
      </c>
      <c r="U565" s="53" t="s">
        <v>4395</v>
      </c>
      <c r="V565" s="54">
        <f t="shared" si="0"/>
        <v>6.7953216374269003E-3</v>
      </c>
      <c r="W565" s="53"/>
      <c r="X565" s="53"/>
      <c r="Y565" s="53"/>
      <c r="Z565" s="53"/>
    </row>
    <row r="566" spans="1:26" hidden="1">
      <c r="A566" s="47" t="s">
        <v>4396</v>
      </c>
      <c r="B566" s="53" t="s">
        <v>77</v>
      </c>
      <c r="C566" s="60">
        <v>192000</v>
      </c>
      <c r="D566" s="53" t="s">
        <v>4397</v>
      </c>
      <c r="E566" s="237">
        <v>44303.374305555553</v>
      </c>
      <c r="F566" s="60">
        <v>2021</v>
      </c>
      <c r="G566" s="53" t="s">
        <v>1118</v>
      </c>
      <c r="H566" s="53" t="s">
        <v>1210</v>
      </c>
      <c r="I566" s="60">
        <v>90746</v>
      </c>
      <c r="J566" s="53" t="s">
        <v>4398</v>
      </c>
      <c r="K566" s="53" t="s">
        <v>1258</v>
      </c>
      <c r="L566" s="60">
        <v>3</v>
      </c>
      <c r="M566" s="53" t="s">
        <v>1122</v>
      </c>
      <c r="N566" s="60">
        <v>594</v>
      </c>
      <c r="O566" s="60">
        <v>8076</v>
      </c>
      <c r="P566" s="60">
        <v>290</v>
      </c>
      <c r="Q566" s="223" t="s">
        <v>4399</v>
      </c>
      <c r="R566" s="223" t="s">
        <v>4400</v>
      </c>
      <c r="S566" s="53" t="s">
        <v>4401</v>
      </c>
      <c r="T566" s="60">
        <v>50</v>
      </c>
      <c r="U566" s="53" t="s">
        <v>4294</v>
      </c>
      <c r="V566" s="54">
        <f t="shared" si="0"/>
        <v>4.6666666666666669E-2</v>
      </c>
      <c r="W566" s="53"/>
      <c r="X566" s="53"/>
      <c r="Y566" s="53"/>
      <c r="Z566" s="53"/>
    </row>
    <row r="567" spans="1:26" hidden="1">
      <c r="A567" s="47" t="s">
        <v>4402</v>
      </c>
      <c r="B567" s="53" t="s">
        <v>118</v>
      </c>
      <c r="C567" s="60">
        <v>783000</v>
      </c>
      <c r="D567" s="53" t="s">
        <v>4403</v>
      </c>
      <c r="E567" s="237">
        <v>44304.406759259262</v>
      </c>
      <c r="F567" s="60">
        <v>2021</v>
      </c>
      <c r="G567" s="53" t="s">
        <v>1118</v>
      </c>
      <c r="H567" s="53" t="s">
        <v>1133</v>
      </c>
      <c r="I567" s="60">
        <v>294911</v>
      </c>
      <c r="J567" s="53" t="s">
        <v>1284</v>
      </c>
      <c r="K567" s="53" t="s">
        <v>4404</v>
      </c>
      <c r="L567" s="60">
        <v>6</v>
      </c>
      <c r="M567" s="53" t="s">
        <v>1491</v>
      </c>
      <c r="N567" s="60">
        <v>2501</v>
      </c>
      <c r="O567" s="60">
        <v>23687</v>
      </c>
      <c r="P567" s="60">
        <v>678</v>
      </c>
      <c r="Q567" s="223" t="s">
        <v>4405</v>
      </c>
      <c r="R567" s="223" t="s">
        <v>4406</v>
      </c>
      <c r="S567" s="53" t="s">
        <v>3871</v>
      </c>
      <c r="T567" s="60">
        <v>55</v>
      </c>
      <c r="U567" s="53" t="s">
        <v>4407</v>
      </c>
      <c r="V567" s="54">
        <f t="shared" si="0"/>
        <v>3.4311621966794381E-2</v>
      </c>
      <c r="W567" s="53"/>
      <c r="X567" s="53"/>
      <c r="Y567" s="53"/>
      <c r="Z567" s="53"/>
    </row>
    <row r="568" spans="1:26" hidden="1">
      <c r="A568" s="47" t="s">
        <v>1025</v>
      </c>
      <c r="B568" s="53" t="s">
        <v>4408</v>
      </c>
      <c r="C568" s="60">
        <v>28100</v>
      </c>
      <c r="D568" s="53" t="s">
        <v>4409</v>
      </c>
      <c r="E568" s="237">
        <v>44304.555763888886</v>
      </c>
      <c r="F568" s="60">
        <v>2021</v>
      </c>
      <c r="G568" s="53" t="s">
        <v>1118</v>
      </c>
      <c r="H568" s="53" t="s">
        <v>1133</v>
      </c>
      <c r="I568" s="60">
        <v>17933</v>
      </c>
      <c r="J568" s="53" t="s">
        <v>4410</v>
      </c>
      <c r="K568" s="53" t="s">
        <v>4116</v>
      </c>
      <c r="L568" s="60">
        <v>2</v>
      </c>
      <c r="M568" s="53" t="s">
        <v>1103</v>
      </c>
      <c r="N568" s="60">
        <v>419</v>
      </c>
      <c r="O568" s="60">
        <v>2242</v>
      </c>
      <c r="P568" s="60">
        <v>20</v>
      </c>
      <c r="Q568" s="223" t="s">
        <v>4411</v>
      </c>
      <c r="R568" s="223" t="s">
        <v>4412</v>
      </c>
      <c r="S568" s="53" t="s">
        <v>1024</v>
      </c>
      <c r="T568" s="60">
        <v>50</v>
      </c>
      <c r="U568" s="53" t="s">
        <v>4294</v>
      </c>
      <c r="V568" s="54">
        <f t="shared" si="0"/>
        <v>9.5409252669039143E-2</v>
      </c>
      <c r="W568" s="53"/>
      <c r="X568" s="53"/>
      <c r="Y568" s="53"/>
      <c r="Z568" s="53"/>
    </row>
    <row r="569" spans="1:26" hidden="1">
      <c r="A569" s="47" t="s">
        <v>4413</v>
      </c>
      <c r="B569" s="53" t="s">
        <v>4414</v>
      </c>
      <c r="C569" s="60">
        <v>25100</v>
      </c>
      <c r="D569" s="53" t="s">
        <v>4415</v>
      </c>
      <c r="E569" s="237">
        <v>44305.253506944442</v>
      </c>
      <c r="F569" s="60">
        <v>2021</v>
      </c>
      <c r="G569" s="53" t="s">
        <v>1118</v>
      </c>
      <c r="H569" s="53" t="s">
        <v>1100</v>
      </c>
      <c r="I569" s="60">
        <v>13679</v>
      </c>
      <c r="J569" s="53" t="s">
        <v>4416</v>
      </c>
      <c r="K569" s="53" t="s">
        <v>4417</v>
      </c>
      <c r="L569" s="60">
        <v>3</v>
      </c>
      <c r="M569" s="53" t="s">
        <v>1306</v>
      </c>
      <c r="N569" s="60">
        <v>87</v>
      </c>
      <c r="O569" s="60">
        <v>571</v>
      </c>
      <c r="P569" s="60">
        <v>31</v>
      </c>
      <c r="Q569" s="223" t="s">
        <v>4418</v>
      </c>
      <c r="R569" s="223" t="s">
        <v>4419</v>
      </c>
      <c r="S569" s="53" t="s">
        <v>4420</v>
      </c>
      <c r="T569" s="60">
        <v>45</v>
      </c>
      <c r="U569" s="53" t="s">
        <v>4421</v>
      </c>
      <c r="V569" s="54">
        <f t="shared" si="0"/>
        <v>2.745019920318725E-2</v>
      </c>
      <c r="W569" s="53"/>
      <c r="X569" s="53"/>
      <c r="Y569" s="53"/>
      <c r="Z569" s="53"/>
    </row>
    <row r="570" spans="1:26" hidden="1">
      <c r="A570" s="47" t="s">
        <v>4422</v>
      </c>
      <c r="B570" s="53" t="s">
        <v>186</v>
      </c>
      <c r="C570" s="60">
        <v>2150000</v>
      </c>
      <c r="D570" s="53" t="s">
        <v>4423</v>
      </c>
      <c r="E570" s="237">
        <v>44306.358287037037</v>
      </c>
      <c r="F570" s="60">
        <v>2021</v>
      </c>
      <c r="G570" s="53" t="s">
        <v>1118</v>
      </c>
      <c r="H570" s="53" t="s">
        <v>1119</v>
      </c>
      <c r="I570" s="60">
        <v>2120581</v>
      </c>
      <c r="J570" s="53" t="s">
        <v>4424</v>
      </c>
      <c r="K570" s="53" t="s">
        <v>2424</v>
      </c>
      <c r="L570" s="60">
        <v>2</v>
      </c>
      <c r="M570" s="53" t="s">
        <v>1306</v>
      </c>
      <c r="N570" s="60">
        <v>16833</v>
      </c>
      <c r="O570" s="60">
        <v>65775</v>
      </c>
      <c r="P570" s="60">
        <v>6144</v>
      </c>
      <c r="Q570" s="223" t="s">
        <v>4425</v>
      </c>
      <c r="R570" s="223" t="s">
        <v>4426</v>
      </c>
      <c r="S570" s="53" t="s">
        <v>1813</v>
      </c>
      <c r="T570" s="60">
        <v>45</v>
      </c>
      <c r="U570" s="53"/>
      <c r="V570" s="54">
        <f t="shared" si="0"/>
        <v>4.1279999999999997E-2</v>
      </c>
      <c r="W570" s="53"/>
      <c r="X570" s="53"/>
      <c r="Y570" s="53"/>
      <c r="Z570" s="53"/>
    </row>
    <row r="571" spans="1:26" hidden="1">
      <c r="A571" s="47" t="s">
        <v>4427</v>
      </c>
      <c r="B571" s="53" t="s">
        <v>1032</v>
      </c>
      <c r="C571" s="60">
        <v>129000</v>
      </c>
      <c r="D571" s="53" t="s">
        <v>4428</v>
      </c>
      <c r="E571" s="237">
        <v>44306.790243055555</v>
      </c>
      <c r="F571" s="60">
        <v>2021</v>
      </c>
      <c r="G571" s="53" t="s">
        <v>1118</v>
      </c>
      <c r="H571" s="53" t="s">
        <v>1119</v>
      </c>
      <c r="I571" s="60">
        <v>102372</v>
      </c>
      <c r="J571" s="53" t="s">
        <v>4429</v>
      </c>
      <c r="K571" s="53" t="s">
        <v>4430</v>
      </c>
      <c r="L571" s="60">
        <v>2</v>
      </c>
      <c r="M571" s="53" t="s">
        <v>1306</v>
      </c>
      <c r="N571" s="60">
        <v>420</v>
      </c>
      <c r="O571" s="60">
        <v>9038</v>
      </c>
      <c r="P571" s="60">
        <v>152</v>
      </c>
      <c r="Q571" s="223" t="s">
        <v>4431</v>
      </c>
      <c r="R571" s="223" t="s">
        <v>4432</v>
      </c>
      <c r="S571" s="53" t="s">
        <v>3878</v>
      </c>
      <c r="T571" s="60">
        <v>50</v>
      </c>
      <c r="U571" s="53" t="s">
        <v>4294</v>
      </c>
      <c r="V571" s="54">
        <f t="shared" si="0"/>
        <v>7.4496124031007749E-2</v>
      </c>
      <c r="W571" s="53"/>
      <c r="X571" s="53"/>
      <c r="Y571" s="53"/>
      <c r="Z571" s="53"/>
    </row>
    <row r="572" spans="1:26" hidden="1">
      <c r="A572" s="47" t="s">
        <v>4433</v>
      </c>
      <c r="B572" s="53" t="s">
        <v>2137</v>
      </c>
      <c r="C572" s="60">
        <v>261000</v>
      </c>
      <c r="D572" s="53" t="s">
        <v>4434</v>
      </c>
      <c r="E572" s="237">
        <v>44306.91684027778</v>
      </c>
      <c r="F572" s="60">
        <v>2021</v>
      </c>
      <c r="G572" s="53" t="s">
        <v>1118</v>
      </c>
      <c r="H572" s="53" t="s">
        <v>1119</v>
      </c>
      <c r="I572" s="60">
        <v>266173</v>
      </c>
      <c r="J572" s="53" t="s">
        <v>4435</v>
      </c>
      <c r="K572" s="53" t="s">
        <v>3311</v>
      </c>
      <c r="L572" s="60">
        <v>3</v>
      </c>
      <c r="M572" s="53" t="s">
        <v>1306</v>
      </c>
      <c r="N572" s="60">
        <v>1214</v>
      </c>
      <c r="O572" s="60">
        <v>18130</v>
      </c>
      <c r="P572" s="60">
        <v>335</v>
      </c>
      <c r="Q572" s="223" t="s">
        <v>4436</v>
      </c>
      <c r="R572" s="223" t="s">
        <v>4437</v>
      </c>
      <c r="S572" s="53" t="s">
        <v>3992</v>
      </c>
      <c r="T572" s="60">
        <v>45</v>
      </c>
      <c r="U572" s="53" t="s">
        <v>4294</v>
      </c>
      <c r="V572" s="54">
        <f t="shared" si="0"/>
        <v>7.5398467432950186E-2</v>
      </c>
      <c r="W572" s="53"/>
      <c r="X572" s="53"/>
      <c r="Y572" s="53"/>
      <c r="Z572" s="53"/>
    </row>
    <row r="573" spans="1:26" hidden="1">
      <c r="A573" s="47" t="s">
        <v>4438</v>
      </c>
      <c r="B573" s="53" t="s">
        <v>4439</v>
      </c>
      <c r="C573" s="60">
        <v>1080000</v>
      </c>
      <c r="D573" s="53" t="s">
        <v>4440</v>
      </c>
      <c r="E573" s="237">
        <v>44307.380300925928</v>
      </c>
      <c r="F573" s="60">
        <v>2021</v>
      </c>
      <c r="G573" s="53" t="s">
        <v>1118</v>
      </c>
      <c r="H573" s="53" t="s">
        <v>1109</v>
      </c>
      <c r="I573" s="60">
        <v>189638</v>
      </c>
      <c r="J573" s="53" t="s">
        <v>4441</v>
      </c>
      <c r="K573" s="53" t="s">
        <v>3101</v>
      </c>
      <c r="L573" s="60">
        <v>2</v>
      </c>
      <c r="M573" s="53" t="s">
        <v>1122</v>
      </c>
      <c r="N573" s="60">
        <v>715</v>
      </c>
      <c r="O573" s="60">
        <v>14824</v>
      </c>
      <c r="P573" s="60">
        <v>791</v>
      </c>
      <c r="Q573" s="223" t="s">
        <v>4442</v>
      </c>
      <c r="R573" s="223" t="s">
        <v>4443</v>
      </c>
      <c r="S573" s="53" t="s">
        <v>4444</v>
      </c>
      <c r="T573" s="60">
        <v>45</v>
      </c>
      <c r="U573" s="53"/>
      <c r="V573" s="54">
        <f t="shared" si="0"/>
        <v>1.5120370370370371E-2</v>
      </c>
      <c r="W573" s="53"/>
      <c r="X573" s="53"/>
      <c r="Y573" s="53"/>
      <c r="Z573" s="53"/>
    </row>
    <row r="574" spans="1:26" hidden="1">
      <c r="A574" s="47" t="s">
        <v>4445</v>
      </c>
      <c r="B574" s="53" t="s">
        <v>4446</v>
      </c>
      <c r="C574" s="60">
        <v>21800</v>
      </c>
      <c r="D574" s="53" t="s">
        <v>4447</v>
      </c>
      <c r="E574" s="237">
        <v>44308.543738425928</v>
      </c>
      <c r="F574" s="60">
        <v>2021</v>
      </c>
      <c r="G574" s="53" t="s">
        <v>1118</v>
      </c>
      <c r="H574" s="53" t="s">
        <v>1170</v>
      </c>
      <c r="I574" s="60">
        <v>245415</v>
      </c>
      <c r="J574" s="53" t="s">
        <v>1676</v>
      </c>
      <c r="K574" s="53" t="s">
        <v>1864</v>
      </c>
      <c r="L574" s="60">
        <v>1</v>
      </c>
      <c r="M574" s="53" t="s">
        <v>1503</v>
      </c>
      <c r="N574" s="60">
        <v>1099</v>
      </c>
      <c r="O574" s="60">
        <v>11784</v>
      </c>
      <c r="P574" s="60">
        <v>525</v>
      </c>
      <c r="Q574" s="223" t="s">
        <v>4448</v>
      </c>
      <c r="R574" s="223" t="s">
        <v>4449</v>
      </c>
      <c r="S574" s="53" t="s">
        <v>4450</v>
      </c>
      <c r="T574" s="60">
        <v>45</v>
      </c>
      <c r="U574" s="53" t="s">
        <v>4294</v>
      </c>
      <c r="V574" s="54">
        <f t="shared" si="0"/>
        <v>0.61504587155963297</v>
      </c>
      <c r="W574" s="53"/>
      <c r="X574" s="53"/>
      <c r="Y574" s="53"/>
      <c r="Z574" s="53"/>
    </row>
    <row r="575" spans="1:26" hidden="1">
      <c r="A575" s="47" t="s">
        <v>4451</v>
      </c>
      <c r="B575" s="53" t="s">
        <v>730</v>
      </c>
      <c r="C575" s="60">
        <v>309000</v>
      </c>
      <c r="D575" s="53" t="s">
        <v>4452</v>
      </c>
      <c r="E575" s="237">
        <v>44308.6250462963</v>
      </c>
      <c r="F575" s="60">
        <v>2021</v>
      </c>
      <c r="G575" s="53" t="s">
        <v>1118</v>
      </c>
      <c r="H575" s="53" t="s">
        <v>1170</v>
      </c>
      <c r="I575" s="60">
        <v>85469</v>
      </c>
      <c r="J575" s="53" t="s">
        <v>4453</v>
      </c>
      <c r="K575" s="53" t="s">
        <v>4454</v>
      </c>
      <c r="L575" s="60">
        <v>1</v>
      </c>
      <c r="M575" s="53" t="s">
        <v>1306</v>
      </c>
      <c r="N575" s="60">
        <v>632</v>
      </c>
      <c r="O575" s="60">
        <v>5800</v>
      </c>
      <c r="P575" s="60">
        <v>67</v>
      </c>
      <c r="Q575" s="223" t="s">
        <v>1466</v>
      </c>
      <c r="R575" s="223" t="s">
        <v>4455</v>
      </c>
      <c r="S575" s="53" t="s">
        <v>730</v>
      </c>
      <c r="T575" s="60">
        <v>55</v>
      </c>
      <c r="U575" s="53" t="s">
        <v>4456</v>
      </c>
      <c r="V575" s="54">
        <f t="shared" si="0"/>
        <v>2.1032362459546927E-2</v>
      </c>
      <c r="W575" s="53"/>
      <c r="X575" s="53"/>
      <c r="Y575" s="53"/>
      <c r="Z575" s="53"/>
    </row>
    <row r="576" spans="1:26" hidden="1">
      <c r="A576" s="47" t="s">
        <v>1042</v>
      </c>
      <c r="B576" s="53" t="s">
        <v>662</v>
      </c>
      <c r="C576" s="60">
        <v>2540000</v>
      </c>
      <c r="D576" s="53" t="s">
        <v>4457</v>
      </c>
      <c r="E576" s="237">
        <v>44308.854456018518</v>
      </c>
      <c r="F576" s="60">
        <v>2021</v>
      </c>
      <c r="G576" s="53" t="s">
        <v>1118</v>
      </c>
      <c r="H576" s="53" t="s">
        <v>1170</v>
      </c>
      <c r="I576" s="60">
        <v>1171934</v>
      </c>
      <c r="J576" s="53" t="s">
        <v>4458</v>
      </c>
      <c r="K576" s="53" t="s">
        <v>1779</v>
      </c>
      <c r="L576" s="60">
        <v>2</v>
      </c>
      <c r="M576" s="53" t="s">
        <v>1491</v>
      </c>
      <c r="N576" s="60">
        <v>2577</v>
      </c>
      <c r="O576" s="60">
        <v>131074</v>
      </c>
      <c r="P576" s="60">
        <v>2805</v>
      </c>
      <c r="Q576" s="223" t="s">
        <v>4459</v>
      </c>
      <c r="R576" s="223" t="s">
        <v>4460</v>
      </c>
      <c r="S576" s="53" t="s">
        <v>2584</v>
      </c>
      <c r="T576" s="60">
        <v>55</v>
      </c>
      <c r="U576" s="53" t="s">
        <v>4456</v>
      </c>
      <c r="V576" s="54">
        <f t="shared" si="0"/>
        <v>5.3722834645669293E-2</v>
      </c>
      <c r="W576" s="53"/>
      <c r="X576" s="53"/>
      <c r="Y576" s="53"/>
      <c r="Z576" s="53"/>
    </row>
    <row r="577" spans="1:26" hidden="1">
      <c r="A577" s="47" t="s">
        <v>4461</v>
      </c>
      <c r="B577" s="53" t="s">
        <v>1043</v>
      </c>
      <c r="C577" s="60">
        <v>1800</v>
      </c>
      <c r="D577" s="53" t="s">
        <v>4462</v>
      </c>
      <c r="E577" s="237">
        <v>44309.28460648148</v>
      </c>
      <c r="F577" s="60">
        <v>2021</v>
      </c>
      <c r="G577" s="53" t="s">
        <v>1118</v>
      </c>
      <c r="H577" s="53" t="s">
        <v>1157</v>
      </c>
      <c r="I577" s="60">
        <v>3374</v>
      </c>
      <c r="J577" s="53" t="s">
        <v>4463</v>
      </c>
      <c r="K577" s="53" t="s">
        <v>1199</v>
      </c>
      <c r="L577" s="60">
        <v>1</v>
      </c>
      <c r="M577" s="53" t="s">
        <v>1112</v>
      </c>
      <c r="N577" s="60">
        <v>38</v>
      </c>
      <c r="O577" s="60">
        <v>117</v>
      </c>
      <c r="P577" s="60">
        <v>36</v>
      </c>
      <c r="Q577" s="223" t="s">
        <v>4464</v>
      </c>
      <c r="R577" s="223" t="s">
        <v>4465</v>
      </c>
      <c r="S577" s="53"/>
      <c r="T577" s="53"/>
      <c r="U577" s="53"/>
      <c r="V577" s="54">
        <f t="shared" si="0"/>
        <v>0.10611111111111111</v>
      </c>
      <c r="W577" s="53"/>
      <c r="X577" s="53"/>
      <c r="Y577" s="53"/>
      <c r="Z577" s="53"/>
    </row>
    <row r="578" spans="1:26" hidden="1">
      <c r="A578" s="47" t="s">
        <v>4466</v>
      </c>
      <c r="B578" s="53" t="s">
        <v>242</v>
      </c>
      <c r="C578" s="60">
        <v>384000</v>
      </c>
      <c r="D578" s="53" t="s">
        <v>4467</v>
      </c>
      <c r="E578" s="237">
        <v>44310.364745370367</v>
      </c>
      <c r="F578" s="60">
        <v>2021</v>
      </c>
      <c r="G578" s="53" t="s">
        <v>1118</v>
      </c>
      <c r="H578" s="53" t="s">
        <v>1210</v>
      </c>
      <c r="I578" s="60">
        <v>388780</v>
      </c>
      <c r="J578" s="53" t="s">
        <v>4468</v>
      </c>
      <c r="K578" s="53" t="s">
        <v>2199</v>
      </c>
      <c r="L578" s="60">
        <v>2</v>
      </c>
      <c r="M578" s="53" t="s">
        <v>1491</v>
      </c>
      <c r="N578" s="60">
        <v>2312</v>
      </c>
      <c r="O578" s="60">
        <v>34241</v>
      </c>
      <c r="P578" s="60">
        <v>637</v>
      </c>
      <c r="Q578" s="223" t="s">
        <v>4469</v>
      </c>
      <c r="R578" s="223" t="s">
        <v>4470</v>
      </c>
      <c r="S578" s="53" t="s">
        <v>242</v>
      </c>
      <c r="T578" s="60">
        <v>50</v>
      </c>
      <c r="U578" s="53" t="s">
        <v>4421</v>
      </c>
      <c r="V578" s="54">
        <f t="shared" si="0"/>
        <v>9.6848958333333332E-2</v>
      </c>
      <c r="W578" s="53"/>
      <c r="X578" s="53"/>
      <c r="Y578" s="53"/>
      <c r="Z578" s="53"/>
    </row>
    <row r="579" spans="1:26" hidden="1">
      <c r="A579" s="47" t="s">
        <v>4471</v>
      </c>
      <c r="B579" s="53" t="s">
        <v>4472</v>
      </c>
      <c r="C579" s="60">
        <v>183000</v>
      </c>
      <c r="D579" s="53" t="s">
        <v>4473</v>
      </c>
      <c r="E579" s="237">
        <v>44310.522581018522</v>
      </c>
      <c r="F579" s="60">
        <v>2021</v>
      </c>
      <c r="G579" s="53" t="s">
        <v>1118</v>
      </c>
      <c r="H579" s="53" t="s">
        <v>1210</v>
      </c>
      <c r="I579" s="60">
        <v>80323</v>
      </c>
      <c r="J579" s="53" t="s">
        <v>4474</v>
      </c>
      <c r="K579" s="53" t="s">
        <v>3101</v>
      </c>
      <c r="L579" s="60">
        <v>2</v>
      </c>
      <c r="M579" s="53" t="s">
        <v>1491</v>
      </c>
      <c r="N579" s="60">
        <v>1134</v>
      </c>
      <c r="O579" s="60">
        <v>11093</v>
      </c>
      <c r="P579" s="60">
        <v>158</v>
      </c>
      <c r="Q579" s="223" t="s">
        <v>4475</v>
      </c>
      <c r="R579" s="223" t="s">
        <v>4476</v>
      </c>
      <c r="S579" s="53" t="s">
        <v>4477</v>
      </c>
      <c r="T579" s="60">
        <v>45</v>
      </c>
      <c r="U579" s="53"/>
      <c r="V579" s="54">
        <f t="shared" si="0"/>
        <v>6.7677595628415299E-2</v>
      </c>
      <c r="W579" s="53"/>
      <c r="X579" s="53"/>
      <c r="Y579" s="53"/>
      <c r="Z579" s="53"/>
    </row>
    <row r="580" spans="1:26" hidden="1">
      <c r="A580" s="47" t="s">
        <v>4478</v>
      </c>
      <c r="B580" s="53" t="s">
        <v>858</v>
      </c>
      <c r="C580" s="60">
        <v>588000</v>
      </c>
      <c r="D580" s="53" t="s">
        <v>4479</v>
      </c>
      <c r="E580" s="237">
        <v>44311.249155092592</v>
      </c>
      <c r="F580" s="60">
        <v>2021</v>
      </c>
      <c r="G580" s="53" t="s">
        <v>1118</v>
      </c>
      <c r="H580" s="53" t="s">
        <v>1133</v>
      </c>
      <c r="I580" s="60">
        <v>265813</v>
      </c>
      <c r="J580" s="53" t="s">
        <v>3734</v>
      </c>
      <c r="K580" s="53" t="s">
        <v>4480</v>
      </c>
      <c r="L580" s="60">
        <v>3</v>
      </c>
      <c r="M580" s="53" t="s">
        <v>1112</v>
      </c>
      <c r="N580" s="60">
        <v>6385</v>
      </c>
      <c r="O580" s="60">
        <v>21127</v>
      </c>
      <c r="P580" s="60">
        <v>757</v>
      </c>
      <c r="Q580" s="223" t="s">
        <v>4481</v>
      </c>
      <c r="R580" s="223" t="s">
        <v>4482</v>
      </c>
      <c r="S580" s="53" t="s">
        <v>3856</v>
      </c>
      <c r="T580" s="60">
        <v>55</v>
      </c>
      <c r="U580" s="53" t="s">
        <v>4483</v>
      </c>
      <c r="V580" s="54">
        <f t="shared" si="0"/>
        <v>4.80765306122449E-2</v>
      </c>
      <c r="W580" s="53"/>
      <c r="X580" s="53"/>
      <c r="Y580" s="53"/>
      <c r="Z580" s="53"/>
    </row>
    <row r="581" spans="1:26" hidden="1">
      <c r="A581" s="47" t="s">
        <v>4484</v>
      </c>
      <c r="B581" s="53" t="s">
        <v>4485</v>
      </c>
      <c r="C581" s="60">
        <v>399000</v>
      </c>
      <c r="D581" s="53" t="s">
        <v>4486</v>
      </c>
      <c r="E581" s="237">
        <v>44311.537939814814</v>
      </c>
      <c r="F581" s="60">
        <v>2021</v>
      </c>
      <c r="G581" s="53" t="s">
        <v>1118</v>
      </c>
      <c r="H581" s="53" t="s">
        <v>1133</v>
      </c>
      <c r="I581" s="60">
        <v>23267</v>
      </c>
      <c r="J581" s="53" t="s">
        <v>4487</v>
      </c>
      <c r="K581" s="53" t="s">
        <v>3814</v>
      </c>
      <c r="L581" s="60">
        <v>1</v>
      </c>
      <c r="M581" s="53" t="s">
        <v>1122</v>
      </c>
      <c r="N581" s="60">
        <v>97</v>
      </c>
      <c r="O581" s="60">
        <v>2065</v>
      </c>
      <c r="P581" s="60">
        <v>53</v>
      </c>
      <c r="Q581" s="223" t="s">
        <v>4488</v>
      </c>
      <c r="R581" s="223" t="s">
        <v>4489</v>
      </c>
      <c r="S581" s="53" t="s">
        <v>4030</v>
      </c>
      <c r="T581" s="60">
        <v>55</v>
      </c>
      <c r="U581" s="53"/>
      <c r="V581" s="54">
        <f t="shared" si="0"/>
        <v>5.551378446115288E-3</v>
      </c>
      <c r="W581" s="53"/>
      <c r="X581" s="53"/>
      <c r="Y581" s="53"/>
      <c r="Z581" s="53"/>
    </row>
    <row r="582" spans="1:26" hidden="1">
      <c r="A582" s="47" t="s">
        <v>4490</v>
      </c>
      <c r="B582" s="53" t="s">
        <v>356</v>
      </c>
      <c r="C582" s="60">
        <v>192000</v>
      </c>
      <c r="D582" s="53" t="s">
        <v>4491</v>
      </c>
      <c r="E582" s="237">
        <v>44311.829074074078</v>
      </c>
      <c r="F582" s="60">
        <v>2021</v>
      </c>
      <c r="G582" s="53" t="s">
        <v>1118</v>
      </c>
      <c r="H582" s="53" t="s">
        <v>1133</v>
      </c>
      <c r="I582" s="60">
        <v>106904</v>
      </c>
      <c r="J582" s="53" t="s">
        <v>4492</v>
      </c>
      <c r="K582" s="53" t="s">
        <v>4493</v>
      </c>
      <c r="L582" s="60">
        <v>7</v>
      </c>
      <c r="M582" s="53" t="s">
        <v>2127</v>
      </c>
      <c r="N582" s="60">
        <v>633</v>
      </c>
      <c r="O582" s="60">
        <v>12531</v>
      </c>
      <c r="P582" s="60">
        <v>209</v>
      </c>
      <c r="Q582" s="223" t="s">
        <v>4494</v>
      </c>
      <c r="R582" s="223" t="s">
        <v>4495</v>
      </c>
      <c r="S582" s="53" t="s">
        <v>4067</v>
      </c>
      <c r="T582" s="60">
        <v>55</v>
      </c>
      <c r="U582" s="53"/>
      <c r="V582" s="54">
        <f t="shared" si="0"/>
        <v>6.9651041666666663E-2</v>
      </c>
      <c r="W582" s="53"/>
      <c r="X582" s="53"/>
      <c r="Y582" s="53"/>
      <c r="Z582" s="53"/>
    </row>
    <row r="583" spans="1:26" hidden="1">
      <c r="A583" s="47" t="s">
        <v>4496</v>
      </c>
      <c r="B583" s="53" t="s">
        <v>4497</v>
      </c>
      <c r="C583" s="60">
        <v>120000</v>
      </c>
      <c r="D583" s="53" t="s">
        <v>4498</v>
      </c>
      <c r="E583" s="237">
        <v>44312.311898148146</v>
      </c>
      <c r="F583" s="60">
        <v>2021</v>
      </c>
      <c r="G583" s="53" t="s">
        <v>1118</v>
      </c>
      <c r="H583" s="53" t="s">
        <v>1100</v>
      </c>
      <c r="I583" s="60">
        <v>25638</v>
      </c>
      <c r="J583" s="53" t="s">
        <v>1721</v>
      </c>
      <c r="K583" s="53" t="s">
        <v>4499</v>
      </c>
      <c r="L583" s="60">
        <v>9</v>
      </c>
      <c r="M583" s="53" t="s">
        <v>1306</v>
      </c>
      <c r="N583" s="60">
        <v>192</v>
      </c>
      <c r="O583" s="60">
        <v>1945</v>
      </c>
      <c r="P583" s="60">
        <v>56</v>
      </c>
      <c r="Q583" s="223" t="s">
        <v>4500</v>
      </c>
      <c r="R583" s="223" t="s">
        <v>4501</v>
      </c>
      <c r="S583" s="53" t="s">
        <v>4497</v>
      </c>
      <c r="T583" s="60">
        <v>45</v>
      </c>
      <c r="U583" s="53" t="s">
        <v>4502</v>
      </c>
      <c r="V583" s="54">
        <f t="shared" si="0"/>
        <v>1.8275E-2</v>
      </c>
      <c r="W583" s="53"/>
      <c r="X583" s="53"/>
      <c r="Y583" s="53"/>
      <c r="Z583" s="53"/>
    </row>
    <row r="584" spans="1:26" hidden="1">
      <c r="A584" s="47" t="s">
        <v>4503</v>
      </c>
      <c r="B584" s="53" t="s">
        <v>2360</v>
      </c>
      <c r="C584" s="60">
        <v>1370000</v>
      </c>
      <c r="D584" s="53" t="s">
        <v>4504</v>
      </c>
      <c r="E584" s="237">
        <v>44313.560925925929</v>
      </c>
      <c r="F584" s="60">
        <v>2021</v>
      </c>
      <c r="G584" s="53" t="s">
        <v>1118</v>
      </c>
      <c r="H584" s="53" t="s">
        <v>1119</v>
      </c>
      <c r="I584" s="60">
        <v>441965</v>
      </c>
      <c r="J584" s="53" t="s">
        <v>4505</v>
      </c>
      <c r="K584" s="53" t="s">
        <v>4506</v>
      </c>
      <c r="L584" s="60">
        <v>3</v>
      </c>
      <c r="M584" s="53" t="s">
        <v>1608</v>
      </c>
      <c r="N584" s="60">
        <v>1006</v>
      </c>
      <c r="O584" s="60">
        <v>20635</v>
      </c>
      <c r="P584" s="60">
        <v>480</v>
      </c>
      <c r="Q584" s="223" t="s">
        <v>4507</v>
      </c>
      <c r="R584" s="223" t="s">
        <v>4508</v>
      </c>
      <c r="S584" s="53" t="s">
        <v>4509</v>
      </c>
      <c r="T584" s="60">
        <v>55</v>
      </c>
      <c r="U584" s="53" t="s">
        <v>4510</v>
      </c>
      <c r="V584" s="54">
        <f t="shared" si="0"/>
        <v>1.6146715328467152E-2</v>
      </c>
      <c r="W584" s="53"/>
      <c r="X584" s="53"/>
      <c r="Y584" s="53"/>
      <c r="Z584" s="53"/>
    </row>
    <row r="585" spans="1:26" hidden="1">
      <c r="A585" s="47" t="s">
        <v>4511</v>
      </c>
      <c r="B585" s="53" t="s">
        <v>4512</v>
      </c>
      <c r="C585" s="60">
        <v>5350</v>
      </c>
      <c r="D585" s="53" t="s">
        <v>4513</v>
      </c>
      <c r="E585" s="237">
        <v>44313.587719907409</v>
      </c>
      <c r="F585" s="60">
        <v>2021</v>
      </c>
      <c r="G585" s="53" t="s">
        <v>1118</v>
      </c>
      <c r="H585" s="53" t="s">
        <v>1119</v>
      </c>
      <c r="I585" s="60">
        <v>7325</v>
      </c>
      <c r="J585" s="53" t="s">
        <v>1756</v>
      </c>
      <c r="K585" s="53" t="s">
        <v>1434</v>
      </c>
      <c r="L585" s="60">
        <v>2</v>
      </c>
      <c r="M585" s="53" t="s">
        <v>1122</v>
      </c>
      <c r="N585" s="60">
        <v>82</v>
      </c>
      <c r="O585" s="60">
        <v>506</v>
      </c>
      <c r="P585" s="60">
        <v>54</v>
      </c>
      <c r="Q585" s="223" t="s">
        <v>4514</v>
      </c>
      <c r="R585" s="223" t="s">
        <v>4515</v>
      </c>
      <c r="S585" s="53" t="s">
        <v>4516</v>
      </c>
      <c r="T585" s="60">
        <v>55</v>
      </c>
      <c r="U585" s="53"/>
      <c r="V585" s="54">
        <f t="shared" si="0"/>
        <v>0.12</v>
      </c>
      <c r="W585" s="53"/>
      <c r="X585" s="53"/>
      <c r="Y585" s="53"/>
      <c r="Z585" s="53"/>
    </row>
    <row r="586" spans="1:26" hidden="1">
      <c r="A586" s="47" t="s">
        <v>4517</v>
      </c>
      <c r="B586" s="53" t="s">
        <v>851</v>
      </c>
      <c r="C586" s="60">
        <v>711000</v>
      </c>
      <c r="D586" s="53" t="s">
        <v>4518</v>
      </c>
      <c r="E586" s="237">
        <v>44315.250023148146</v>
      </c>
      <c r="F586" s="60">
        <v>2021</v>
      </c>
      <c r="G586" s="53" t="s">
        <v>1118</v>
      </c>
      <c r="H586" s="53" t="s">
        <v>1170</v>
      </c>
      <c r="I586" s="60">
        <v>212428</v>
      </c>
      <c r="J586" s="53" t="s">
        <v>1928</v>
      </c>
      <c r="K586" s="53" t="s">
        <v>4519</v>
      </c>
      <c r="L586" s="60">
        <v>3</v>
      </c>
      <c r="M586" s="53" t="s">
        <v>1306</v>
      </c>
      <c r="N586" s="60">
        <v>2339</v>
      </c>
      <c r="O586" s="60">
        <v>31474</v>
      </c>
      <c r="P586" s="60">
        <v>463</v>
      </c>
      <c r="Q586" s="223" t="s">
        <v>4520</v>
      </c>
      <c r="R586" s="223" t="s">
        <v>4521</v>
      </c>
      <c r="S586" s="53" t="s">
        <v>3842</v>
      </c>
      <c r="T586" s="60">
        <v>45</v>
      </c>
      <c r="U586" s="53"/>
      <c r="V586" s="54">
        <f t="shared" si="0"/>
        <v>4.8208157524613222E-2</v>
      </c>
      <c r="W586" s="53"/>
      <c r="X586" s="53"/>
      <c r="Y586" s="53"/>
      <c r="Z586" s="53"/>
    </row>
    <row r="587" spans="1:26" hidden="1">
      <c r="A587" s="47" t="s">
        <v>4522</v>
      </c>
      <c r="B587" s="53" t="s">
        <v>4523</v>
      </c>
      <c r="C587" s="60">
        <v>459000</v>
      </c>
      <c r="D587" s="53" t="s">
        <v>4524</v>
      </c>
      <c r="E587" s="237">
        <v>44315.368807870371</v>
      </c>
      <c r="F587" s="60">
        <v>2021</v>
      </c>
      <c r="G587" s="53" t="s">
        <v>1118</v>
      </c>
      <c r="H587" s="53" t="s">
        <v>1170</v>
      </c>
      <c r="I587" s="60">
        <v>238759</v>
      </c>
      <c r="J587" s="53" t="s">
        <v>4525</v>
      </c>
      <c r="K587" s="53" t="s">
        <v>4526</v>
      </c>
      <c r="L587" s="60">
        <v>9</v>
      </c>
      <c r="M587" s="53" t="s">
        <v>1112</v>
      </c>
      <c r="N587" s="60">
        <v>1821</v>
      </c>
      <c r="O587" s="60">
        <v>19222</v>
      </c>
      <c r="P587" s="60">
        <v>356</v>
      </c>
      <c r="Q587" s="223" t="s">
        <v>4527</v>
      </c>
      <c r="R587" s="223" t="s">
        <v>4528</v>
      </c>
      <c r="S587" s="53" t="s">
        <v>4529</v>
      </c>
      <c r="T587" s="60">
        <v>55</v>
      </c>
      <c r="U587" s="53"/>
      <c r="V587" s="54">
        <f t="shared" si="0"/>
        <v>4.662091503267974E-2</v>
      </c>
      <c r="W587" s="53"/>
      <c r="X587" s="53"/>
      <c r="Y587" s="53"/>
      <c r="Z587" s="53"/>
    </row>
    <row r="588" spans="1:26" hidden="1">
      <c r="A588" s="47" t="s">
        <v>4530</v>
      </c>
      <c r="B588" s="53" t="s">
        <v>1062</v>
      </c>
      <c r="C588" s="60">
        <v>19700</v>
      </c>
      <c r="D588" s="53" t="s">
        <v>4531</v>
      </c>
      <c r="E588" s="237">
        <v>44315.479224537034</v>
      </c>
      <c r="F588" s="60">
        <v>2021</v>
      </c>
      <c r="G588" s="53" t="s">
        <v>1118</v>
      </c>
      <c r="H588" s="53" t="s">
        <v>1170</v>
      </c>
      <c r="I588" s="60">
        <v>2775</v>
      </c>
      <c r="J588" s="53" t="s">
        <v>4532</v>
      </c>
      <c r="K588" s="53" t="s">
        <v>4533</v>
      </c>
      <c r="L588" s="60">
        <v>4</v>
      </c>
      <c r="M588" s="53" t="s">
        <v>1306</v>
      </c>
      <c r="N588" s="60">
        <v>45</v>
      </c>
      <c r="O588" s="60">
        <v>370</v>
      </c>
      <c r="P588" s="60">
        <v>2</v>
      </c>
      <c r="Q588" s="223" t="s">
        <v>4534</v>
      </c>
      <c r="R588" s="223" t="s">
        <v>4535</v>
      </c>
      <c r="S588" s="53" t="s">
        <v>4536</v>
      </c>
      <c r="T588" s="60">
        <v>55</v>
      </c>
      <c r="U588" s="53"/>
      <c r="V588" s="54">
        <f t="shared" si="0"/>
        <v>2.1167512690355331E-2</v>
      </c>
      <c r="W588" s="53"/>
      <c r="X588" s="53"/>
      <c r="Y588" s="53"/>
      <c r="Z588" s="53"/>
    </row>
    <row r="589" spans="1:26" hidden="1">
      <c r="A589" s="47" t="s">
        <v>4537</v>
      </c>
      <c r="B589" s="53" t="s">
        <v>368</v>
      </c>
      <c r="C589" s="60">
        <v>3480000</v>
      </c>
      <c r="D589" s="53" t="s">
        <v>4538</v>
      </c>
      <c r="E589" s="237">
        <v>44316.347326388888</v>
      </c>
      <c r="F589" s="60">
        <v>2021</v>
      </c>
      <c r="G589" s="53" t="s">
        <v>1118</v>
      </c>
      <c r="H589" s="53" t="s">
        <v>1157</v>
      </c>
      <c r="I589" s="60">
        <v>3581039</v>
      </c>
      <c r="J589" s="53" t="s">
        <v>4539</v>
      </c>
      <c r="K589" s="53" t="s">
        <v>2397</v>
      </c>
      <c r="L589" s="60">
        <v>2</v>
      </c>
      <c r="M589" s="53" t="s">
        <v>1306</v>
      </c>
      <c r="N589" s="60">
        <v>32302</v>
      </c>
      <c r="O589" s="60">
        <v>180605</v>
      </c>
      <c r="P589" s="60">
        <v>5243</v>
      </c>
      <c r="Q589" s="223" t="s">
        <v>4540</v>
      </c>
      <c r="R589" s="223" t="s">
        <v>4541</v>
      </c>
      <c r="S589" s="53"/>
      <c r="T589" s="53"/>
      <c r="U589" s="53"/>
      <c r="V589" s="54">
        <f t="shared" si="0"/>
        <v>6.2686781609195399E-2</v>
      </c>
      <c r="W589" s="53"/>
      <c r="X589" s="53"/>
      <c r="Y589" s="53"/>
      <c r="Z589" s="53"/>
    </row>
    <row r="590" spans="1:26">
      <c r="A590" s="238"/>
      <c r="B590" s="239"/>
      <c r="C590" s="239"/>
      <c r="D590" s="239"/>
      <c r="E590" s="240"/>
      <c r="F590" s="239"/>
      <c r="G590" s="239"/>
      <c r="H590" s="239"/>
      <c r="I590" s="239"/>
      <c r="J590" s="239"/>
      <c r="K590" s="239"/>
      <c r="L590" s="239"/>
      <c r="M590" s="239"/>
      <c r="N590" s="239"/>
      <c r="O590" s="239"/>
      <c r="P590" s="239"/>
      <c r="Q590" s="241"/>
      <c r="R590" s="241"/>
      <c r="S590" s="239"/>
      <c r="T590" s="239"/>
      <c r="U590" s="251"/>
      <c r="V590" s="54"/>
      <c r="W590" s="53"/>
      <c r="X590" s="53"/>
      <c r="Y590" s="53"/>
      <c r="Z590" s="53"/>
    </row>
    <row r="591" spans="1:26">
      <c r="A591" s="53"/>
      <c r="B591" s="53"/>
      <c r="C591" s="53"/>
      <c r="D591" s="53"/>
      <c r="E591" s="53"/>
      <c r="F591" s="53"/>
      <c r="G591" s="53"/>
      <c r="H591" s="53"/>
      <c r="I591" s="53"/>
      <c r="J591" s="53"/>
      <c r="K591" s="53"/>
      <c r="L591" s="53"/>
      <c r="M591" s="53"/>
      <c r="N591" s="53"/>
      <c r="O591" s="53"/>
      <c r="P591" s="53"/>
      <c r="Q591" s="223"/>
      <c r="R591" s="223"/>
      <c r="S591" s="53"/>
      <c r="T591" s="53"/>
      <c r="U591" s="53"/>
      <c r="V591" s="54"/>
      <c r="W591" s="53"/>
      <c r="X591" s="53"/>
      <c r="Y591" s="53"/>
      <c r="Z591" s="53"/>
    </row>
    <row r="592" spans="1:26">
      <c r="A592" s="53"/>
      <c r="B592" s="53"/>
      <c r="C592" s="53"/>
      <c r="D592" s="53"/>
      <c r="E592" s="53"/>
      <c r="F592" s="53"/>
      <c r="G592" s="53"/>
      <c r="H592" s="53"/>
      <c r="I592" s="53"/>
      <c r="J592" s="53"/>
      <c r="K592" s="53"/>
      <c r="L592" s="53"/>
      <c r="M592" s="53"/>
      <c r="N592" s="53"/>
      <c r="O592" s="53"/>
      <c r="P592" s="53"/>
      <c r="Q592" s="223"/>
      <c r="R592" s="223"/>
      <c r="S592" s="53"/>
      <c r="T592" s="53"/>
      <c r="U592" s="53"/>
      <c r="V592" s="54"/>
      <c r="W592" s="53"/>
      <c r="X592" s="53"/>
      <c r="Y592" s="53"/>
      <c r="Z592" s="53"/>
    </row>
    <row r="593" spans="1:26">
      <c r="A593" s="53"/>
      <c r="B593" s="53"/>
      <c r="C593" s="53"/>
      <c r="D593" s="53"/>
      <c r="E593" s="53"/>
      <c r="F593" s="53"/>
      <c r="G593" s="53"/>
      <c r="H593" s="53"/>
      <c r="I593" s="53"/>
      <c r="J593" s="53"/>
      <c r="K593" s="53"/>
      <c r="L593" s="53"/>
      <c r="M593" s="53"/>
      <c r="N593" s="53"/>
      <c r="O593" s="53"/>
      <c r="P593" s="53"/>
      <c r="Q593" s="223"/>
      <c r="R593" s="223"/>
      <c r="S593" s="53"/>
      <c r="T593" s="53"/>
      <c r="U593" s="53"/>
      <c r="V593" s="54"/>
      <c r="W593" s="53"/>
      <c r="X593" s="53"/>
      <c r="Y593" s="53"/>
      <c r="Z593" s="53"/>
    </row>
    <row r="594" spans="1:26">
      <c r="A594" s="53"/>
      <c r="B594" s="53"/>
      <c r="C594" s="53"/>
      <c r="D594" s="53"/>
      <c r="E594" s="53"/>
      <c r="F594" s="53"/>
      <c r="G594" s="53"/>
      <c r="H594" s="53"/>
      <c r="I594" s="53"/>
      <c r="J594" s="53"/>
      <c r="K594" s="53"/>
      <c r="L594" s="53"/>
      <c r="M594" s="53"/>
      <c r="N594" s="53"/>
      <c r="O594" s="53"/>
      <c r="P594" s="53"/>
      <c r="Q594" s="223"/>
      <c r="R594" s="223"/>
      <c r="S594" s="53"/>
      <c r="T594" s="53"/>
      <c r="U594" s="53"/>
      <c r="V594" s="54"/>
      <c r="W594" s="53"/>
      <c r="X594" s="53"/>
      <c r="Y594" s="53"/>
      <c r="Z594" s="53"/>
    </row>
    <row r="595" spans="1:26">
      <c r="A595" s="53"/>
      <c r="B595" s="53"/>
      <c r="C595" s="53"/>
      <c r="D595" s="53"/>
      <c r="E595" s="53"/>
      <c r="F595" s="53"/>
      <c r="G595" s="53"/>
      <c r="H595" s="53"/>
      <c r="I595" s="53"/>
      <c r="J595" s="53"/>
      <c r="K595" s="53"/>
      <c r="L595" s="53"/>
      <c r="M595" s="53"/>
      <c r="N595" s="53"/>
      <c r="O595" s="53"/>
      <c r="P595" s="53"/>
      <c r="Q595" s="223"/>
      <c r="R595" s="223"/>
      <c r="S595" s="53"/>
      <c r="T595" s="53"/>
      <c r="U595" s="53"/>
      <c r="V595" s="54"/>
      <c r="W595" s="53"/>
      <c r="X595" s="53"/>
      <c r="Y595" s="53"/>
      <c r="Z595" s="53"/>
    </row>
    <row r="596" spans="1:26">
      <c r="A596" s="53"/>
      <c r="B596" s="53"/>
      <c r="C596" s="53"/>
      <c r="D596" s="53"/>
      <c r="E596" s="53"/>
      <c r="F596" s="53"/>
      <c r="G596" s="53"/>
      <c r="H596" s="53"/>
      <c r="I596" s="53"/>
      <c r="J596" s="53"/>
      <c r="K596" s="53"/>
      <c r="L596" s="53"/>
      <c r="M596" s="53"/>
      <c r="N596" s="53"/>
      <c r="O596" s="53"/>
      <c r="P596" s="53"/>
      <c r="Q596" s="223"/>
      <c r="R596" s="223"/>
      <c r="S596" s="53"/>
      <c r="T596" s="53"/>
      <c r="U596" s="53"/>
      <c r="V596" s="54"/>
      <c r="W596" s="53"/>
      <c r="X596" s="53"/>
      <c r="Y596" s="53"/>
      <c r="Z596" s="53"/>
    </row>
    <row r="597" spans="1:26">
      <c r="A597" s="53"/>
      <c r="B597" s="53"/>
      <c r="C597" s="53"/>
      <c r="D597" s="53"/>
      <c r="E597" s="53"/>
      <c r="F597" s="53"/>
      <c r="G597" s="53"/>
      <c r="H597" s="53"/>
      <c r="I597" s="53"/>
      <c r="J597" s="53"/>
      <c r="K597" s="53"/>
      <c r="L597" s="53"/>
      <c r="M597" s="53"/>
      <c r="N597" s="53"/>
      <c r="O597" s="53"/>
      <c r="P597" s="53"/>
      <c r="Q597" s="223"/>
      <c r="R597" s="223"/>
      <c r="S597" s="53"/>
      <c r="T597" s="53"/>
      <c r="U597" s="53"/>
      <c r="V597" s="54"/>
      <c r="W597" s="53"/>
      <c r="X597" s="53"/>
      <c r="Y597" s="53"/>
      <c r="Z597" s="53"/>
    </row>
    <row r="598" spans="1:26">
      <c r="A598" s="53"/>
      <c r="B598" s="53"/>
      <c r="C598" s="53"/>
      <c r="D598" s="53"/>
      <c r="E598" s="53"/>
      <c r="F598" s="53"/>
      <c r="G598" s="53"/>
      <c r="H598" s="53"/>
      <c r="I598" s="53"/>
      <c r="J598" s="53"/>
      <c r="K598" s="53"/>
      <c r="L598" s="53"/>
      <c r="M598" s="53"/>
      <c r="N598" s="53"/>
      <c r="O598" s="53"/>
      <c r="P598" s="53"/>
      <c r="Q598" s="223"/>
      <c r="R598" s="223"/>
      <c r="S598" s="53"/>
      <c r="T598" s="53"/>
      <c r="U598" s="53"/>
      <c r="V598" s="54"/>
      <c r="W598" s="53"/>
      <c r="X598" s="53"/>
      <c r="Y598" s="53"/>
      <c r="Z598" s="53"/>
    </row>
    <row r="599" spans="1:26">
      <c r="A599" s="53"/>
      <c r="B599" s="53"/>
      <c r="C599" s="53"/>
      <c r="D599" s="53"/>
      <c r="E599" s="53"/>
      <c r="F599" s="53"/>
      <c r="G599" s="53"/>
      <c r="H599" s="53"/>
      <c r="I599" s="53"/>
      <c r="J599" s="53"/>
      <c r="K599" s="53"/>
      <c r="L599" s="53"/>
      <c r="M599" s="53"/>
      <c r="N599" s="53"/>
      <c r="O599" s="53"/>
      <c r="P599" s="53"/>
      <c r="Q599" s="223"/>
      <c r="R599" s="223"/>
      <c r="S599" s="53"/>
      <c r="T599" s="53"/>
      <c r="U599" s="53"/>
      <c r="V599" s="54"/>
      <c r="W599" s="53"/>
      <c r="X599" s="53"/>
      <c r="Y599" s="53"/>
      <c r="Z599" s="53"/>
    </row>
    <row r="600" spans="1:26">
      <c r="A600" s="53"/>
      <c r="B600" s="53"/>
      <c r="C600" s="53"/>
      <c r="D600" s="53"/>
      <c r="E600" s="53"/>
      <c r="F600" s="53"/>
      <c r="G600" s="53"/>
      <c r="H600" s="53"/>
      <c r="I600" s="53"/>
      <c r="J600" s="53"/>
      <c r="K600" s="53"/>
      <c r="L600" s="53"/>
      <c r="M600" s="53"/>
      <c r="N600" s="53"/>
      <c r="O600" s="53"/>
      <c r="P600" s="53"/>
      <c r="Q600" s="223"/>
      <c r="R600" s="223"/>
      <c r="S600" s="53"/>
      <c r="T600" s="53"/>
      <c r="U600" s="53"/>
      <c r="V600" s="54"/>
      <c r="W600" s="53"/>
      <c r="X600" s="53"/>
      <c r="Y600" s="53"/>
      <c r="Z600" s="53"/>
    </row>
    <row r="601" spans="1:26">
      <c r="A601" s="53"/>
      <c r="B601" s="53"/>
      <c r="C601" s="53"/>
      <c r="D601" s="53"/>
      <c r="E601" s="53"/>
      <c r="F601" s="53"/>
      <c r="G601" s="53"/>
      <c r="H601" s="53"/>
      <c r="I601" s="53"/>
      <c r="J601" s="53"/>
      <c r="K601" s="53"/>
      <c r="L601" s="53"/>
      <c r="M601" s="53"/>
      <c r="N601" s="53"/>
      <c r="O601" s="53"/>
      <c r="P601" s="53"/>
      <c r="Q601" s="223"/>
      <c r="R601" s="223"/>
      <c r="S601" s="53"/>
      <c r="T601" s="53"/>
      <c r="U601" s="53"/>
      <c r="V601" s="54"/>
      <c r="W601" s="53"/>
      <c r="X601" s="53"/>
      <c r="Y601" s="53"/>
      <c r="Z601" s="53"/>
    </row>
    <row r="602" spans="1:26">
      <c r="A602" s="53"/>
      <c r="B602" s="53"/>
      <c r="C602" s="53"/>
      <c r="D602" s="53"/>
      <c r="E602" s="53"/>
      <c r="F602" s="53"/>
      <c r="G602" s="53"/>
      <c r="H602" s="53"/>
      <c r="I602" s="53"/>
      <c r="J602" s="53"/>
      <c r="K602" s="53"/>
      <c r="L602" s="53"/>
      <c r="M602" s="53"/>
      <c r="N602" s="53"/>
      <c r="O602" s="53"/>
      <c r="P602" s="53"/>
      <c r="Q602" s="223"/>
      <c r="R602" s="223"/>
      <c r="S602" s="53"/>
      <c r="T602" s="53"/>
      <c r="U602" s="53"/>
      <c r="V602" s="54"/>
      <c r="W602" s="53"/>
      <c r="X602" s="53"/>
      <c r="Y602" s="53"/>
      <c r="Z602" s="53"/>
    </row>
    <row r="603" spans="1:26">
      <c r="A603" s="53"/>
      <c r="B603" s="53"/>
      <c r="C603" s="53"/>
      <c r="D603" s="53"/>
      <c r="E603" s="53"/>
      <c r="F603" s="53"/>
      <c r="G603" s="53"/>
      <c r="H603" s="53"/>
      <c r="I603" s="53"/>
      <c r="J603" s="53"/>
      <c r="K603" s="53"/>
      <c r="L603" s="53"/>
      <c r="M603" s="53"/>
      <c r="N603" s="53"/>
      <c r="O603" s="53"/>
      <c r="P603" s="53"/>
      <c r="Q603" s="223"/>
      <c r="R603" s="223"/>
      <c r="S603" s="53"/>
      <c r="T603" s="53"/>
      <c r="U603" s="53"/>
      <c r="V603" s="54"/>
      <c r="W603" s="53"/>
      <c r="X603" s="53"/>
      <c r="Y603" s="53"/>
      <c r="Z603" s="53"/>
    </row>
    <row r="604" spans="1:26">
      <c r="A604" s="53"/>
      <c r="B604" s="53"/>
      <c r="C604" s="53"/>
      <c r="D604" s="53"/>
      <c r="E604" s="53"/>
      <c r="F604" s="53"/>
      <c r="G604" s="53"/>
      <c r="H604" s="53"/>
      <c r="I604" s="53"/>
      <c r="J604" s="53"/>
      <c r="K604" s="53"/>
      <c r="L604" s="53"/>
      <c r="M604" s="53"/>
      <c r="N604" s="53"/>
      <c r="O604" s="53"/>
      <c r="P604" s="53"/>
      <c r="Q604" s="223"/>
      <c r="R604" s="223"/>
      <c r="S604" s="53"/>
      <c r="T604" s="53"/>
      <c r="U604" s="53"/>
      <c r="V604" s="54"/>
      <c r="W604" s="53"/>
      <c r="X604" s="53"/>
      <c r="Y604" s="53"/>
      <c r="Z604" s="53"/>
    </row>
    <row r="605" spans="1:26">
      <c r="A605" s="53"/>
      <c r="B605" s="53"/>
      <c r="C605" s="53"/>
      <c r="D605" s="53"/>
      <c r="E605" s="53"/>
      <c r="F605" s="53"/>
      <c r="G605" s="53"/>
      <c r="H605" s="53"/>
      <c r="I605" s="53"/>
      <c r="J605" s="53"/>
      <c r="K605" s="53"/>
      <c r="L605" s="53"/>
      <c r="M605" s="53"/>
      <c r="N605" s="53"/>
      <c r="O605" s="53"/>
      <c r="P605" s="53"/>
      <c r="Q605" s="223"/>
      <c r="R605" s="223"/>
      <c r="S605" s="53"/>
      <c r="T605" s="53"/>
      <c r="U605" s="53"/>
      <c r="V605" s="54"/>
      <c r="W605" s="53"/>
      <c r="X605" s="53"/>
      <c r="Y605" s="53"/>
      <c r="Z605" s="53"/>
    </row>
    <row r="606" spans="1:26">
      <c r="A606" s="53"/>
      <c r="B606" s="53"/>
      <c r="C606" s="53"/>
      <c r="D606" s="53"/>
      <c r="E606" s="53"/>
      <c r="F606" s="53"/>
      <c r="G606" s="53"/>
      <c r="H606" s="53"/>
      <c r="I606" s="53"/>
      <c r="J606" s="53"/>
      <c r="K606" s="53"/>
      <c r="L606" s="53"/>
      <c r="M606" s="53"/>
      <c r="N606" s="53"/>
      <c r="O606" s="53"/>
      <c r="P606" s="53"/>
      <c r="Q606" s="223"/>
      <c r="R606" s="223"/>
      <c r="S606" s="53"/>
      <c r="T606" s="53"/>
      <c r="U606" s="53"/>
      <c r="V606" s="54"/>
      <c r="W606" s="53"/>
      <c r="X606" s="53"/>
      <c r="Y606" s="53"/>
      <c r="Z606" s="53"/>
    </row>
    <row r="607" spans="1:26">
      <c r="A607" s="53"/>
      <c r="B607" s="53"/>
      <c r="C607" s="53"/>
      <c r="D607" s="53"/>
      <c r="E607" s="53"/>
      <c r="F607" s="53"/>
      <c r="G607" s="53"/>
      <c r="H607" s="53"/>
      <c r="I607" s="53"/>
      <c r="J607" s="53"/>
      <c r="K607" s="53"/>
      <c r="L607" s="53"/>
      <c r="M607" s="53"/>
      <c r="N607" s="53"/>
      <c r="O607" s="53"/>
      <c r="P607" s="53"/>
      <c r="Q607" s="223"/>
      <c r="R607" s="223"/>
      <c r="S607" s="53"/>
      <c r="T607" s="53"/>
      <c r="U607" s="53"/>
      <c r="V607" s="54"/>
      <c r="W607" s="53"/>
      <c r="X607" s="53"/>
      <c r="Y607" s="53"/>
      <c r="Z607" s="53"/>
    </row>
    <row r="608" spans="1:26">
      <c r="A608" s="53"/>
      <c r="B608" s="53"/>
      <c r="C608" s="53"/>
      <c r="D608" s="53"/>
      <c r="E608" s="53"/>
      <c r="F608" s="53"/>
      <c r="G608" s="53"/>
      <c r="H608" s="53"/>
      <c r="I608" s="53"/>
      <c r="J608" s="53"/>
      <c r="K608" s="53"/>
      <c r="L608" s="53"/>
      <c r="M608" s="53"/>
      <c r="N608" s="53"/>
      <c r="O608" s="53"/>
      <c r="P608" s="53"/>
      <c r="Q608" s="223"/>
      <c r="R608" s="223"/>
      <c r="S608" s="53"/>
      <c r="T608" s="53"/>
      <c r="U608" s="53"/>
      <c r="V608" s="54"/>
      <c r="W608" s="53"/>
      <c r="X608" s="53"/>
      <c r="Y608" s="53"/>
      <c r="Z608" s="53"/>
    </row>
    <row r="609" spans="1:26">
      <c r="A609" s="53"/>
      <c r="B609" s="53"/>
      <c r="C609" s="53"/>
      <c r="D609" s="53"/>
      <c r="E609" s="53"/>
      <c r="F609" s="53"/>
      <c r="G609" s="53"/>
      <c r="H609" s="53"/>
      <c r="I609" s="53"/>
      <c r="J609" s="53"/>
      <c r="K609" s="53"/>
      <c r="L609" s="53"/>
      <c r="M609" s="53"/>
      <c r="N609" s="53"/>
      <c r="O609" s="53"/>
      <c r="P609" s="53"/>
      <c r="Q609" s="223"/>
      <c r="R609" s="223"/>
      <c r="S609" s="53"/>
      <c r="T609" s="53"/>
      <c r="U609" s="53"/>
      <c r="V609" s="54"/>
      <c r="W609" s="53"/>
      <c r="X609" s="53"/>
      <c r="Y609" s="53"/>
      <c r="Z609" s="53"/>
    </row>
    <row r="610" spans="1:26">
      <c r="A610" s="53"/>
      <c r="B610" s="53"/>
      <c r="C610" s="53"/>
      <c r="D610" s="53"/>
      <c r="E610" s="53"/>
      <c r="F610" s="53"/>
      <c r="G610" s="53"/>
      <c r="H610" s="53"/>
      <c r="I610" s="53"/>
      <c r="J610" s="53"/>
      <c r="K610" s="53"/>
      <c r="L610" s="53"/>
      <c r="M610" s="53"/>
      <c r="N610" s="53"/>
      <c r="O610" s="53"/>
      <c r="P610" s="53"/>
      <c r="Q610" s="223"/>
      <c r="R610" s="223"/>
      <c r="S610" s="53"/>
      <c r="T610" s="53"/>
      <c r="U610" s="53"/>
      <c r="V610" s="54"/>
      <c r="W610" s="53"/>
      <c r="X610" s="53"/>
      <c r="Y610" s="53"/>
      <c r="Z610" s="53"/>
    </row>
    <row r="611" spans="1:26">
      <c r="A611" s="53"/>
      <c r="B611" s="53"/>
      <c r="C611" s="53"/>
      <c r="D611" s="53"/>
      <c r="E611" s="53"/>
      <c r="F611" s="53"/>
      <c r="G611" s="53"/>
      <c r="H611" s="53"/>
      <c r="I611" s="53"/>
      <c r="J611" s="53"/>
      <c r="K611" s="53"/>
      <c r="L611" s="53"/>
      <c r="M611" s="53"/>
      <c r="N611" s="53"/>
      <c r="O611" s="53"/>
      <c r="P611" s="53"/>
      <c r="Q611" s="223"/>
      <c r="R611" s="223"/>
      <c r="S611" s="53"/>
      <c r="T611" s="53"/>
      <c r="U611" s="53"/>
      <c r="V611" s="54"/>
      <c r="W611" s="53"/>
      <c r="X611" s="53"/>
      <c r="Y611" s="53"/>
      <c r="Z611" s="53"/>
    </row>
    <row r="612" spans="1:26">
      <c r="A612" s="53"/>
      <c r="B612" s="53"/>
      <c r="C612" s="53"/>
      <c r="D612" s="53"/>
      <c r="E612" s="53"/>
      <c r="F612" s="53"/>
      <c r="G612" s="53"/>
      <c r="H612" s="53"/>
      <c r="I612" s="53"/>
      <c r="J612" s="53"/>
      <c r="K612" s="53"/>
      <c r="L612" s="53"/>
      <c r="M612" s="53"/>
      <c r="N612" s="53"/>
      <c r="O612" s="53"/>
      <c r="P612" s="53"/>
      <c r="Q612" s="223"/>
      <c r="R612" s="223"/>
      <c r="S612" s="53"/>
      <c r="T612" s="53"/>
      <c r="U612" s="53"/>
      <c r="V612" s="54"/>
      <c r="W612" s="53"/>
      <c r="X612" s="53"/>
      <c r="Y612" s="53"/>
      <c r="Z612" s="53"/>
    </row>
    <row r="613" spans="1:26">
      <c r="A613" s="53"/>
      <c r="B613" s="53"/>
      <c r="C613" s="53"/>
      <c r="D613" s="53"/>
      <c r="E613" s="53"/>
      <c r="F613" s="53"/>
      <c r="G613" s="53"/>
      <c r="H613" s="53"/>
      <c r="I613" s="53"/>
      <c r="J613" s="53"/>
      <c r="K613" s="53"/>
      <c r="L613" s="53"/>
      <c r="M613" s="53"/>
      <c r="N613" s="53"/>
      <c r="O613" s="53"/>
      <c r="P613" s="53"/>
      <c r="Q613" s="223"/>
      <c r="R613" s="223"/>
      <c r="S613" s="53"/>
      <c r="T613" s="53"/>
      <c r="U613" s="53"/>
      <c r="V613" s="54"/>
      <c r="W613" s="53"/>
      <c r="X613" s="53"/>
      <c r="Y613" s="53"/>
      <c r="Z613" s="53"/>
    </row>
    <row r="614" spans="1:26">
      <c r="A614" s="53"/>
      <c r="B614" s="53"/>
      <c r="C614" s="53"/>
      <c r="D614" s="53"/>
      <c r="E614" s="53"/>
      <c r="F614" s="53"/>
      <c r="G614" s="53"/>
      <c r="H614" s="53"/>
      <c r="I614" s="53"/>
      <c r="J614" s="53"/>
      <c r="K614" s="53"/>
      <c r="L614" s="53"/>
      <c r="M614" s="53"/>
      <c r="N614" s="53"/>
      <c r="O614" s="53"/>
      <c r="P614" s="53"/>
      <c r="Q614" s="223"/>
      <c r="R614" s="223"/>
      <c r="S614" s="53"/>
      <c r="T614" s="53"/>
      <c r="U614" s="53"/>
      <c r="V614" s="54"/>
      <c r="W614" s="53"/>
      <c r="X614" s="53"/>
      <c r="Y614" s="53"/>
      <c r="Z614" s="53"/>
    </row>
    <row r="615" spans="1:26">
      <c r="A615" s="53"/>
      <c r="B615" s="53"/>
      <c r="C615" s="53"/>
      <c r="D615" s="53"/>
      <c r="E615" s="53"/>
      <c r="F615" s="53"/>
      <c r="G615" s="53"/>
      <c r="H615" s="53"/>
      <c r="I615" s="53"/>
      <c r="J615" s="53"/>
      <c r="K615" s="53"/>
      <c r="L615" s="53"/>
      <c r="M615" s="53"/>
      <c r="N615" s="53"/>
      <c r="O615" s="53"/>
      <c r="P615" s="53"/>
      <c r="Q615" s="223"/>
      <c r="R615" s="223"/>
      <c r="S615" s="53"/>
      <c r="T615" s="53"/>
      <c r="U615" s="53"/>
      <c r="V615" s="54"/>
      <c r="W615" s="53"/>
      <c r="X615" s="53"/>
      <c r="Y615" s="53"/>
      <c r="Z615" s="53"/>
    </row>
    <row r="616" spans="1:26">
      <c r="A616" s="53"/>
      <c r="B616" s="53"/>
      <c r="C616" s="53"/>
      <c r="D616" s="53"/>
      <c r="E616" s="53"/>
      <c r="F616" s="53"/>
      <c r="G616" s="53"/>
      <c r="H616" s="53"/>
      <c r="I616" s="53"/>
      <c r="J616" s="53"/>
      <c r="K616" s="53"/>
      <c r="L616" s="53"/>
      <c r="M616" s="53"/>
      <c r="N616" s="53"/>
      <c r="O616" s="53"/>
      <c r="P616" s="53"/>
      <c r="Q616" s="223"/>
      <c r="R616" s="223"/>
      <c r="S616" s="53"/>
      <c r="T616" s="53"/>
      <c r="U616" s="53"/>
      <c r="V616" s="54"/>
      <c r="W616" s="53"/>
      <c r="X616" s="53"/>
      <c r="Y616" s="53"/>
      <c r="Z616" s="53"/>
    </row>
    <row r="617" spans="1:26">
      <c r="A617" s="53"/>
      <c r="B617" s="53"/>
      <c r="C617" s="53"/>
      <c r="D617" s="53"/>
      <c r="E617" s="53"/>
      <c r="F617" s="53"/>
      <c r="G617" s="53"/>
      <c r="H617" s="53"/>
      <c r="I617" s="53"/>
      <c r="J617" s="53"/>
      <c r="K617" s="53"/>
      <c r="L617" s="53"/>
      <c r="M617" s="53"/>
      <c r="N617" s="53"/>
      <c r="O617" s="53"/>
      <c r="P617" s="53"/>
      <c r="Q617" s="223"/>
      <c r="R617" s="223"/>
      <c r="S617" s="53"/>
      <c r="T617" s="53"/>
      <c r="U617" s="53"/>
      <c r="V617" s="54"/>
      <c r="W617" s="53"/>
      <c r="X617" s="53"/>
      <c r="Y617" s="53"/>
      <c r="Z617" s="53"/>
    </row>
    <row r="618" spans="1:26">
      <c r="A618" s="53"/>
      <c r="B618" s="53"/>
      <c r="C618" s="53"/>
      <c r="D618" s="53"/>
      <c r="E618" s="53"/>
      <c r="F618" s="53"/>
      <c r="G618" s="53"/>
      <c r="H618" s="53"/>
      <c r="I618" s="53"/>
      <c r="J618" s="53"/>
      <c r="K618" s="53"/>
      <c r="L618" s="53"/>
      <c r="M618" s="53"/>
      <c r="N618" s="53"/>
      <c r="O618" s="53"/>
      <c r="P618" s="53"/>
      <c r="Q618" s="223"/>
      <c r="R618" s="223"/>
      <c r="S618" s="53"/>
      <c r="T618" s="53"/>
      <c r="U618" s="53"/>
      <c r="V618" s="54"/>
      <c r="W618" s="53"/>
      <c r="X618" s="53"/>
      <c r="Y618" s="53"/>
      <c r="Z618" s="53"/>
    </row>
    <row r="619" spans="1:26">
      <c r="A619" s="53"/>
      <c r="B619" s="53"/>
      <c r="C619" s="53"/>
      <c r="D619" s="53"/>
      <c r="E619" s="53"/>
      <c r="F619" s="53"/>
      <c r="G619" s="53"/>
      <c r="H619" s="53"/>
      <c r="I619" s="53"/>
      <c r="J619" s="53"/>
      <c r="K619" s="53"/>
      <c r="L619" s="53"/>
      <c r="M619" s="53"/>
      <c r="N619" s="53"/>
      <c r="O619" s="53"/>
      <c r="P619" s="53"/>
      <c r="Q619" s="223"/>
      <c r="R619" s="223"/>
      <c r="S619" s="53"/>
      <c r="T619" s="53"/>
      <c r="U619" s="53"/>
      <c r="V619" s="54"/>
      <c r="W619" s="53"/>
      <c r="X619" s="53"/>
      <c r="Y619" s="53"/>
      <c r="Z619" s="53"/>
    </row>
    <row r="620" spans="1:26">
      <c r="A620" s="53"/>
      <c r="B620" s="53"/>
      <c r="C620" s="53"/>
      <c r="D620" s="53"/>
      <c r="E620" s="53"/>
      <c r="F620" s="53"/>
      <c r="G620" s="53"/>
      <c r="H620" s="53"/>
      <c r="I620" s="53"/>
      <c r="J620" s="53"/>
      <c r="K620" s="53"/>
      <c r="L620" s="53"/>
      <c r="M620" s="53"/>
      <c r="N620" s="53"/>
      <c r="O620" s="53"/>
      <c r="P620" s="53"/>
      <c r="Q620" s="223"/>
      <c r="R620" s="223"/>
      <c r="S620" s="53"/>
      <c r="T620" s="53"/>
      <c r="U620" s="53"/>
      <c r="V620" s="54"/>
      <c r="W620" s="53"/>
      <c r="X620" s="53"/>
      <c r="Y620" s="53"/>
      <c r="Z620" s="53"/>
    </row>
    <row r="621" spans="1:26">
      <c r="A621" s="53"/>
      <c r="B621" s="53"/>
      <c r="C621" s="53"/>
      <c r="D621" s="53"/>
      <c r="E621" s="53"/>
      <c r="F621" s="53"/>
      <c r="G621" s="53"/>
      <c r="H621" s="53"/>
      <c r="I621" s="53"/>
      <c r="J621" s="53"/>
      <c r="K621" s="53"/>
      <c r="L621" s="53"/>
      <c r="M621" s="53"/>
      <c r="N621" s="53"/>
      <c r="O621" s="53"/>
      <c r="P621" s="53"/>
      <c r="Q621" s="223"/>
      <c r="R621" s="223"/>
      <c r="S621" s="53"/>
      <c r="T621" s="53"/>
      <c r="U621" s="53"/>
      <c r="V621" s="54"/>
      <c r="W621" s="53"/>
      <c r="X621" s="53"/>
      <c r="Y621" s="53"/>
      <c r="Z621" s="53"/>
    </row>
    <row r="622" spans="1:26">
      <c r="A622" s="53"/>
      <c r="B622" s="53"/>
      <c r="C622" s="53"/>
      <c r="D622" s="53"/>
      <c r="E622" s="53"/>
      <c r="F622" s="53"/>
      <c r="G622" s="53"/>
      <c r="H622" s="53"/>
      <c r="I622" s="53"/>
      <c r="J622" s="53"/>
      <c r="K622" s="53"/>
      <c r="L622" s="53"/>
      <c r="M622" s="53"/>
      <c r="N622" s="53"/>
      <c r="O622" s="53"/>
      <c r="P622" s="53"/>
      <c r="Q622" s="223"/>
      <c r="R622" s="223"/>
      <c r="S622" s="53"/>
      <c r="T622" s="53"/>
      <c r="U622" s="53"/>
      <c r="V622" s="54"/>
      <c r="W622" s="53"/>
      <c r="X622" s="53"/>
      <c r="Y622" s="53"/>
      <c r="Z622" s="53"/>
    </row>
    <row r="623" spans="1:26">
      <c r="A623" s="53"/>
      <c r="B623" s="53"/>
      <c r="C623" s="53"/>
      <c r="D623" s="53"/>
      <c r="E623" s="53"/>
      <c r="F623" s="53"/>
      <c r="G623" s="53"/>
      <c r="H623" s="53"/>
      <c r="I623" s="53"/>
      <c r="J623" s="53"/>
      <c r="K623" s="53"/>
      <c r="L623" s="53"/>
      <c r="M623" s="53"/>
      <c r="N623" s="53"/>
      <c r="O623" s="53"/>
      <c r="P623" s="53"/>
      <c r="Q623" s="223"/>
      <c r="R623" s="223"/>
      <c r="S623" s="53"/>
      <c r="T623" s="53"/>
      <c r="U623" s="53"/>
      <c r="V623" s="54"/>
      <c r="W623" s="53"/>
      <c r="X623" s="53"/>
      <c r="Y623" s="53"/>
      <c r="Z623" s="53"/>
    </row>
    <row r="624" spans="1:26">
      <c r="A624" s="53"/>
      <c r="B624" s="53"/>
      <c r="C624" s="53"/>
      <c r="D624" s="53"/>
      <c r="E624" s="53"/>
      <c r="F624" s="53"/>
      <c r="G624" s="53"/>
      <c r="H624" s="53"/>
      <c r="I624" s="53"/>
      <c r="J624" s="53"/>
      <c r="K624" s="53"/>
      <c r="L624" s="53"/>
      <c r="M624" s="53"/>
      <c r="N624" s="53"/>
      <c r="O624" s="53"/>
      <c r="P624" s="53"/>
      <c r="Q624" s="223"/>
      <c r="R624" s="223"/>
      <c r="S624" s="53"/>
      <c r="T624" s="53"/>
      <c r="U624" s="53"/>
      <c r="V624" s="54"/>
      <c r="W624" s="53"/>
      <c r="X624" s="53"/>
      <c r="Y624" s="53"/>
      <c r="Z624" s="53"/>
    </row>
    <row r="625" spans="1:26">
      <c r="A625" s="53"/>
      <c r="B625" s="53"/>
      <c r="C625" s="53"/>
      <c r="D625" s="53"/>
      <c r="E625" s="53"/>
      <c r="F625" s="53"/>
      <c r="G625" s="53"/>
      <c r="H625" s="53"/>
      <c r="I625" s="53"/>
      <c r="J625" s="53"/>
      <c r="K625" s="53"/>
      <c r="L625" s="53"/>
      <c r="M625" s="53"/>
      <c r="N625" s="53"/>
      <c r="O625" s="53"/>
      <c r="P625" s="53"/>
      <c r="Q625" s="223"/>
      <c r="R625" s="223"/>
      <c r="S625" s="53"/>
      <c r="T625" s="53"/>
      <c r="U625" s="53"/>
      <c r="V625" s="54"/>
      <c r="W625" s="53"/>
      <c r="X625" s="53"/>
      <c r="Y625" s="53"/>
      <c r="Z625" s="53"/>
    </row>
    <row r="626" spans="1:26">
      <c r="A626" s="53"/>
      <c r="B626" s="53"/>
      <c r="C626" s="53"/>
      <c r="D626" s="53"/>
      <c r="E626" s="53"/>
      <c r="F626" s="53"/>
      <c r="G626" s="53"/>
      <c r="H626" s="53"/>
      <c r="I626" s="53"/>
      <c r="J626" s="53"/>
      <c r="K626" s="53"/>
      <c r="L626" s="53"/>
      <c r="M626" s="53"/>
      <c r="N626" s="53"/>
      <c r="O626" s="53"/>
      <c r="P626" s="53"/>
      <c r="Q626" s="223"/>
      <c r="R626" s="223"/>
      <c r="S626" s="53"/>
      <c r="T626" s="53"/>
      <c r="U626" s="53"/>
      <c r="V626" s="54"/>
      <c r="W626" s="53"/>
      <c r="X626" s="53"/>
      <c r="Y626" s="53"/>
      <c r="Z626" s="53"/>
    </row>
    <row r="627" spans="1:26">
      <c r="A627" s="53"/>
      <c r="B627" s="53"/>
      <c r="C627" s="53"/>
      <c r="D627" s="53"/>
      <c r="E627" s="53"/>
      <c r="F627" s="53"/>
      <c r="G627" s="53"/>
      <c r="H627" s="53"/>
      <c r="I627" s="53"/>
      <c r="J627" s="53"/>
      <c r="K627" s="53"/>
      <c r="L627" s="53"/>
      <c r="M627" s="53"/>
      <c r="N627" s="53"/>
      <c r="O627" s="53"/>
      <c r="P627" s="53"/>
      <c r="Q627" s="223"/>
      <c r="R627" s="223"/>
      <c r="S627" s="53"/>
      <c r="T627" s="53"/>
      <c r="U627" s="53"/>
      <c r="V627" s="54"/>
      <c r="W627" s="53"/>
      <c r="X627" s="53"/>
      <c r="Y627" s="53"/>
      <c r="Z627" s="53"/>
    </row>
    <row r="628" spans="1:26">
      <c r="A628" s="53"/>
      <c r="B628" s="53"/>
      <c r="C628" s="53"/>
      <c r="D628" s="53"/>
      <c r="E628" s="53"/>
      <c r="F628" s="53"/>
      <c r="G628" s="53"/>
      <c r="H628" s="53"/>
      <c r="I628" s="53"/>
      <c r="J628" s="53"/>
      <c r="K628" s="53"/>
      <c r="L628" s="53"/>
      <c r="M628" s="53"/>
      <c r="N628" s="53"/>
      <c r="O628" s="53"/>
      <c r="P628" s="53"/>
      <c r="Q628" s="223"/>
      <c r="R628" s="223"/>
      <c r="S628" s="53"/>
      <c r="T628" s="53"/>
      <c r="U628" s="53"/>
      <c r="V628" s="54"/>
      <c r="W628" s="53"/>
      <c r="X628" s="53"/>
      <c r="Y628" s="53"/>
      <c r="Z628" s="53"/>
    </row>
    <row r="629" spans="1:26">
      <c r="A629" s="53"/>
      <c r="B629" s="53"/>
      <c r="C629" s="53"/>
      <c r="D629" s="53"/>
      <c r="E629" s="53"/>
      <c r="F629" s="53"/>
      <c r="G629" s="53"/>
      <c r="H629" s="53"/>
      <c r="I629" s="53"/>
      <c r="J629" s="53"/>
      <c r="K629" s="53"/>
      <c r="L629" s="53"/>
      <c r="M629" s="53"/>
      <c r="N629" s="53"/>
      <c r="O629" s="53"/>
      <c r="P629" s="53"/>
      <c r="Q629" s="223"/>
      <c r="R629" s="223"/>
      <c r="S629" s="53"/>
      <c r="T629" s="53"/>
      <c r="U629" s="53"/>
      <c r="V629" s="54"/>
      <c r="W629" s="53"/>
      <c r="X629" s="53"/>
      <c r="Y629" s="53"/>
      <c r="Z629" s="53"/>
    </row>
    <row r="630" spans="1:26">
      <c r="A630" s="53"/>
      <c r="B630" s="53"/>
      <c r="C630" s="53"/>
      <c r="D630" s="53"/>
      <c r="E630" s="53"/>
      <c r="F630" s="53"/>
      <c r="G630" s="53"/>
      <c r="H630" s="53"/>
      <c r="I630" s="53"/>
      <c r="J630" s="53"/>
      <c r="K630" s="53"/>
      <c r="L630" s="53"/>
      <c r="M630" s="53"/>
      <c r="N630" s="53"/>
      <c r="O630" s="53"/>
      <c r="P630" s="53"/>
      <c r="Q630" s="223"/>
      <c r="R630" s="223"/>
      <c r="S630" s="53"/>
      <c r="T630" s="53"/>
      <c r="U630" s="53"/>
      <c r="V630" s="54"/>
      <c r="W630" s="53"/>
      <c r="X630" s="53"/>
      <c r="Y630" s="53"/>
      <c r="Z630" s="53"/>
    </row>
    <row r="631" spans="1:26">
      <c r="A631" s="53"/>
      <c r="B631" s="53"/>
      <c r="C631" s="53"/>
      <c r="D631" s="53"/>
      <c r="E631" s="53"/>
      <c r="F631" s="53"/>
      <c r="G631" s="53"/>
      <c r="H631" s="53"/>
      <c r="I631" s="53"/>
      <c r="J631" s="53"/>
      <c r="K631" s="53"/>
      <c r="L631" s="53"/>
      <c r="M631" s="53"/>
      <c r="N631" s="53"/>
      <c r="O631" s="53"/>
      <c r="P631" s="53"/>
      <c r="Q631" s="223"/>
      <c r="R631" s="223"/>
      <c r="S631" s="53"/>
      <c r="T631" s="53"/>
      <c r="U631" s="53"/>
      <c r="V631" s="54"/>
      <c r="W631" s="53"/>
      <c r="X631" s="53"/>
      <c r="Y631" s="53"/>
      <c r="Z631" s="53"/>
    </row>
    <row r="632" spans="1:26">
      <c r="A632" s="53"/>
      <c r="B632" s="53"/>
      <c r="C632" s="53"/>
      <c r="D632" s="53"/>
      <c r="E632" s="53"/>
      <c r="F632" s="53"/>
      <c r="G632" s="53"/>
      <c r="H632" s="53"/>
      <c r="I632" s="53"/>
      <c r="J632" s="53"/>
      <c r="K632" s="53"/>
      <c r="L632" s="53"/>
      <c r="M632" s="53"/>
      <c r="N632" s="53"/>
      <c r="O632" s="53"/>
      <c r="P632" s="53"/>
      <c r="Q632" s="223"/>
      <c r="R632" s="223"/>
      <c r="S632" s="53"/>
      <c r="T632" s="53"/>
      <c r="U632" s="53"/>
      <c r="V632" s="54"/>
      <c r="W632" s="53"/>
      <c r="X632" s="53"/>
      <c r="Y632" s="53"/>
      <c r="Z632" s="53"/>
    </row>
    <row r="633" spans="1:26">
      <c r="A633" s="53"/>
      <c r="B633" s="53"/>
      <c r="C633" s="53"/>
      <c r="D633" s="53"/>
      <c r="E633" s="53"/>
      <c r="F633" s="53"/>
      <c r="G633" s="53"/>
      <c r="H633" s="53"/>
      <c r="I633" s="53"/>
      <c r="J633" s="53"/>
      <c r="K633" s="53"/>
      <c r="L633" s="53"/>
      <c r="M633" s="53"/>
      <c r="N633" s="53"/>
      <c r="O633" s="53"/>
      <c r="P633" s="53"/>
      <c r="Q633" s="223"/>
      <c r="R633" s="223"/>
      <c r="S633" s="53"/>
      <c r="T633" s="53"/>
      <c r="U633" s="53"/>
      <c r="V633" s="54"/>
      <c r="W633" s="53"/>
      <c r="X633" s="53"/>
      <c r="Y633" s="53"/>
      <c r="Z633" s="53"/>
    </row>
    <row r="634" spans="1:26">
      <c r="A634" s="53"/>
      <c r="B634" s="53"/>
      <c r="C634" s="53"/>
      <c r="D634" s="53"/>
      <c r="E634" s="53"/>
      <c r="F634" s="53"/>
      <c r="G634" s="53"/>
      <c r="H634" s="53"/>
      <c r="I634" s="53"/>
      <c r="J634" s="53"/>
      <c r="K634" s="53"/>
      <c r="L634" s="53"/>
      <c r="M634" s="53"/>
      <c r="N634" s="53"/>
      <c r="O634" s="53"/>
      <c r="P634" s="53"/>
      <c r="Q634" s="223"/>
      <c r="R634" s="223"/>
      <c r="S634" s="53"/>
      <c r="T634" s="53"/>
      <c r="U634" s="53"/>
      <c r="V634" s="54"/>
      <c r="W634" s="53"/>
      <c r="X634" s="53"/>
      <c r="Y634" s="53"/>
      <c r="Z634" s="53"/>
    </row>
    <row r="635" spans="1:26">
      <c r="A635" s="53"/>
      <c r="B635" s="53"/>
      <c r="C635" s="53"/>
      <c r="D635" s="53"/>
      <c r="E635" s="53"/>
      <c r="F635" s="53"/>
      <c r="G635" s="53"/>
      <c r="H635" s="53"/>
      <c r="I635" s="53"/>
      <c r="J635" s="53"/>
      <c r="K635" s="53"/>
      <c r="L635" s="53"/>
      <c r="M635" s="53"/>
      <c r="N635" s="53"/>
      <c r="O635" s="53"/>
      <c r="P635" s="53"/>
      <c r="Q635" s="223"/>
      <c r="R635" s="223"/>
      <c r="S635" s="53"/>
      <c r="T635" s="53"/>
      <c r="U635" s="53"/>
      <c r="V635" s="54"/>
      <c r="W635" s="53"/>
      <c r="X635" s="53"/>
      <c r="Y635" s="53"/>
      <c r="Z635" s="53"/>
    </row>
    <row r="636" spans="1:26">
      <c r="A636" s="53"/>
      <c r="B636" s="53"/>
      <c r="C636" s="53"/>
      <c r="D636" s="53"/>
      <c r="E636" s="53"/>
      <c r="F636" s="53"/>
      <c r="G636" s="53"/>
      <c r="H636" s="53"/>
      <c r="I636" s="53"/>
      <c r="J636" s="53"/>
      <c r="K636" s="53"/>
      <c r="L636" s="53"/>
      <c r="M636" s="53"/>
      <c r="N636" s="53"/>
      <c r="O636" s="53"/>
      <c r="P636" s="53"/>
      <c r="Q636" s="223"/>
      <c r="R636" s="223"/>
      <c r="S636" s="53"/>
      <c r="T636" s="53"/>
      <c r="U636" s="53"/>
      <c r="V636" s="54"/>
      <c r="W636" s="53"/>
      <c r="X636" s="53"/>
      <c r="Y636" s="53"/>
      <c r="Z636" s="53"/>
    </row>
    <row r="637" spans="1:26">
      <c r="A637" s="53"/>
      <c r="B637" s="53"/>
      <c r="C637" s="53"/>
      <c r="D637" s="53"/>
      <c r="E637" s="53"/>
      <c r="F637" s="53"/>
      <c r="G637" s="53"/>
      <c r="H637" s="53"/>
      <c r="I637" s="53"/>
      <c r="J637" s="53"/>
      <c r="K637" s="53"/>
      <c r="L637" s="53"/>
      <c r="M637" s="53"/>
      <c r="N637" s="53"/>
      <c r="O637" s="53"/>
      <c r="P637" s="53"/>
      <c r="Q637" s="223"/>
      <c r="R637" s="223"/>
      <c r="S637" s="53"/>
      <c r="T637" s="53"/>
      <c r="U637" s="53"/>
      <c r="V637" s="54"/>
      <c r="W637" s="53"/>
      <c r="X637" s="53"/>
      <c r="Y637" s="53"/>
      <c r="Z637" s="53"/>
    </row>
    <row r="638" spans="1:26">
      <c r="A638" s="53"/>
      <c r="B638" s="53"/>
      <c r="C638" s="53"/>
      <c r="D638" s="53"/>
      <c r="E638" s="53"/>
      <c r="F638" s="53"/>
      <c r="G638" s="53"/>
      <c r="H638" s="53"/>
      <c r="I638" s="53"/>
      <c r="J638" s="53"/>
      <c r="K638" s="53"/>
      <c r="L638" s="53"/>
      <c r="M638" s="53"/>
      <c r="N638" s="53"/>
      <c r="O638" s="53"/>
      <c r="P638" s="53"/>
      <c r="Q638" s="223"/>
      <c r="R638" s="223"/>
      <c r="S638" s="53"/>
      <c r="T638" s="53"/>
      <c r="U638" s="53"/>
      <c r="V638" s="54"/>
      <c r="W638" s="53"/>
      <c r="X638" s="53"/>
      <c r="Y638" s="53"/>
      <c r="Z638" s="53"/>
    </row>
    <row r="639" spans="1:26">
      <c r="A639" s="53"/>
      <c r="B639" s="53"/>
      <c r="C639" s="53"/>
      <c r="D639" s="53"/>
      <c r="E639" s="53"/>
      <c r="F639" s="53"/>
      <c r="G639" s="53"/>
      <c r="H639" s="53"/>
      <c r="I639" s="53"/>
      <c r="J639" s="53"/>
      <c r="K639" s="53"/>
      <c r="L639" s="53"/>
      <c r="M639" s="53"/>
      <c r="N639" s="53"/>
      <c r="O639" s="53"/>
      <c r="P639" s="53"/>
      <c r="Q639" s="223"/>
      <c r="R639" s="223"/>
      <c r="S639" s="53"/>
      <c r="T639" s="53"/>
      <c r="U639" s="53"/>
      <c r="V639" s="54"/>
      <c r="W639" s="53"/>
      <c r="X639" s="53"/>
      <c r="Y639" s="53"/>
      <c r="Z639" s="53"/>
    </row>
    <row r="640" spans="1:26">
      <c r="A640" s="53"/>
      <c r="B640" s="53"/>
      <c r="C640" s="53"/>
      <c r="D640" s="53"/>
      <c r="E640" s="53"/>
      <c r="F640" s="53"/>
      <c r="G640" s="53"/>
      <c r="H640" s="53"/>
      <c r="I640" s="53"/>
      <c r="J640" s="53"/>
      <c r="K640" s="53"/>
      <c r="L640" s="53"/>
      <c r="M640" s="53"/>
      <c r="N640" s="53"/>
      <c r="O640" s="53"/>
      <c r="P640" s="53"/>
      <c r="Q640" s="223"/>
      <c r="R640" s="223"/>
      <c r="S640" s="53"/>
      <c r="T640" s="53"/>
      <c r="U640" s="53"/>
      <c r="V640" s="54"/>
      <c r="W640" s="53"/>
      <c r="X640" s="53"/>
      <c r="Y640" s="53"/>
      <c r="Z640" s="53"/>
    </row>
    <row r="641" spans="1:26">
      <c r="A641" s="53"/>
      <c r="B641" s="53"/>
      <c r="C641" s="53"/>
      <c r="D641" s="53"/>
      <c r="E641" s="53"/>
      <c r="F641" s="53"/>
      <c r="G641" s="53"/>
      <c r="H641" s="53"/>
      <c r="I641" s="53"/>
      <c r="J641" s="53"/>
      <c r="K641" s="53"/>
      <c r="L641" s="53"/>
      <c r="M641" s="53"/>
      <c r="N641" s="53"/>
      <c r="O641" s="53"/>
      <c r="P641" s="53"/>
      <c r="Q641" s="223"/>
      <c r="R641" s="223"/>
      <c r="S641" s="53"/>
      <c r="T641" s="53"/>
      <c r="U641" s="53"/>
      <c r="V641" s="54"/>
      <c r="W641" s="53"/>
      <c r="X641" s="53"/>
      <c r="Y641" s="53"/>
      <c r="Z641" s="53"/>
    </row>
    <row r="642" spans="1:26">
      <c r="A642" s="53"/>
      <c r="B642" s="53"/>
      <c r="C642" s="53"/>
      <c r="D642" s="53"/>
      <c r="E642" s="53"/>
      <c r="F642" s="53"/>
      <c r="G642" s="53"/>
      <c r="H642" s="53"/>
      <c r="I642" s="53"/>
      <c r="J642" s="53"/>
      <c r="K642" s="53"/>
      <c r="L642" s="53"/>
      <c r="M642" s="53"/>
      <c r="N642" s="53"/>
      <c r="O642" s="53"/>
      <c r="P642" s="53"/>
      <c r="Q642" s="223"/>
      <c r="R642" s="223"/>
      <c r="S642" s="53"/>
      <c r="T642" s="53"/>
      <c r="U642" s="53"/>
      <c r="V642" s="54"/>
      <c r="W642" s="53"/>
      <c r="X642" s="53"/>
      <c r="Y642" s="53"/>
      <c r="Z642" s="53"/>
    </row>
    <row r="643" spans="1:26">
      <c r="A643" s="53"/>
      <c r="B643" s="53"/>
      <c r="C643" s="53"/>
      <c r="D643" s="53"/>
      <c r="E643" s="53"/>
      <c r="F643" s="53"/>
      <c r="G643" s="53"/>
      <c r="H643" s="53"/>
      <c r="I643" s="53"/>
      <c r="J643" s="53"/>
      <c r="K643" s="53"/>
      <c r="L643" s="53"/>
      <c r="M643" s="53"/>
      <c r="N643" s="53"/>
      <c r="O643" s="53"/>
      <c r="P643" s="53"/>
      <c r="Q643" s="223"/>
      <c r="R643" s="223"/>
      <c r="S643" s="53"/>
      <c r="T643" s="53"/>
      <c r="U643" s="53"/>
      <c r="V643" s="54"/>
      <c r="W643" s="53"/>
      <c r="X643" s="53"/>
      <c r="Y643" s="53"/>
      <c r="Z643" s="53"/>
    </row>
    <row r="644" spans="1:26">
      <c r="A644" s="53"/>
      <c r="B644" s="53"/>
      <c r="C644" s="53"/>
      <c r="D644" s="53"/>
      <c r="E644" s="53"/>
      <c r="F644" s="53"/>
      <c r="G644" s="53"/>
      <c r="H644" s="53"/>
      <c r="I644" s="53"/>
      <c r="J644" s="53"/>
      <c r="K644" s="53"/>
      <c r="L644" s="53"/>
      <c r="M644" s="53"/>
      <c r="N644" s="53"/>
      <c r="O644" s="53"/>
      <c r="P644" s="53"/>
      <c r="Q644" s="223"/>
      <c r="R644" s="223"/>
      <c r="S644" s="53"/>
      <c r="T644" s="53"/>
      <c r="U644" s="53"/>
      <c r="V644" s="54"/>
      <c r="W644" s="53"/>
      <c r="X644" s="53"/>
      <c r="Y644" s="53"/>
      <c r="Z644" s="53"/>
    </row>
    <row r="645" spans="1:26">
      <c r="A645" s="53"/>
      <c r="B645" s="53"/>
      <c r="C645" s="53"/>
      <c r="D645" s="53"/>
      <c r="E645" s="53"/>
      <c r="F645" s="53"/>
      <c r="G645" s="53"/>
      <c r="H645" s="53"/>
      <c r="I645" s="53"/>
      <c r="J645" s="53"/>
      <c r="K645" s="53"/>
      <c r="L645" s="53"/>
      <c r="M645" s="53"/>
      <c r="N645" s="53"/>
      <c r="O645" s="53"/>
      <c r="P645" s="53"/>
      <c r="Q645" s="223"/>
      <c r="R645" s="223"/>
      <c r="S645" s="53"/>
      <c r="T645" s="53"/>
      <c r="U645" s="53"/>
      <c r="V645" s="54"/>
      <c r="W645" s="53"/>
      <c r="X645" s="53"/>
      <c r="Y645" s="53"/>
      <c r="Z645" s="53"/>
    </row>
    <row r="646" spans="1:26">
      <c r="A646" s="53"/>
      <c r="B646" s="53"/>
      <c r="C646" s="53"/>
      <c r="D646" s="53"/>
      <c r="E646" s="53"/>
      <c r="F646" s="53"/>
      <c r="G646" s="53"/>
      <c r="H646" s="53"/>
      <c r="I646" s="53"/>
      <c r="J646" s="53"/>
      <c r="K646" s="53"/>
      <c r="L646" s="53"/>
      <c r="M646" s="53"/>
      <c r="N646" s="53"/>
      <c r="O646" s="53"/>
      <c r="P646" s="53"/>
      <c r="Q646" s="223"/>
      <c r="R646" s="223"/>
      <c r="S646" s="53"/>
      <c r="T646" s="53"/>
      <c r="U646" s="53"/>
      <c r="V646" s="54"/>
      <c r="W646" s="53"/>
      <c r="X646" s="53"/>
      <c r="Y646" s="53"/>
      <c r="Z646" s="53"/>
    </row>
    <row r="647" spans="1:26">
      <c r="A647" s="53"/>
      <c r="B647" s="53"/>
      <c r="C647" s="53"/>
      <c r="D647" s="53"/>
      <c r="E647" s="53"/>
      <c r="F647" s="53"/>
      <c r="G647" s="53"/>
      <c r="H647" s="53"/>
      <c r="I647" s="53"/>
      <c r="J647" s="53"/>
      <c r="K647" s="53"/>
      <c r="L647" s="53"/>
      <c r="M647" s="53"/>
      <c r="N647" s="53"/>
      <c r="O647" s="53"/>
      <c r="P647" s="53"/>
      <c r="Q647" s="223"/>
      <c r="R647" s="223"/>
      <c r="S647" s="53"/>
      <c r="T647" s="53"/>
      <c r="U647" s="53"/>
      <c r="V647" s="54"/>
      <c r="W647" s="53"/>
      <c r="X647" s="53"/>
      <c r="Y647" s="53"/>
      <c r="Z647" s="53"/>
    </row>
    <row r="648" spans="1:26">
      <c r="A648" s="53"/>
      <c r="B648" s="53"/>
      <c r="C648" s="53"/>
      <c r="D648" s="53"/>
      <c r="E648" s="53"/>
      <c r="F648" s="53"/>
      <c r="G648" s="53"/>
      <c r="H648" s="53"/>
      <c r="I648" s="53"/>
      <c r="J648" s="53"/>
      <c r="K648" s="53"/>
      <c r="L648" s="53"/>
      <c r="M648" s="53"/>
      <c r="N648" s="53"/>
      <c r="O648" s="53"/>
      <c r="P648" s="53"/>
      <c r="Q648" s="223"/>
      <c r="R648" s="223"/>
      <c r="S648" s="53"/>
      <c r="T648" s="53"/>
      <c r="U648" s="53"/>
      <c r="V648" s="54"/>
      <c r="W648" s="53"/>
      <c r="X648" s="53"/>
      <c r="Y648" s="53"/>
      <c r="Z648" s="53"/>
    </row>
    <row r="649" spans="1:26">
      <c r="A649" s="53"/>
      <c r="B649" s="53"/>
      <c r="C649" s="53"/>
      <c r="D649" s="53"/>
      <c r="E649" s="53"/>
      <c r="F649" s="53"/>
      <c r="G649" s="53"/>
      <c r="H649" s="53"/>
      <c r="I649" s="53"/>
      <c r="J649" s="53"/>
      <c r="K649" s="53"/>
      <c r="L649" s="53"/>
      <c r="M649" s="53"/>
      <c r="N649" s="53"/>
      <c r="O649" s="53"/>
      <c r="P649" s="53"/>
      <c r="Q649" s="223"/>
      <c r="R649" s="223"/>
      <c r="S649" s="53"/>
      <c r="T649" s="53"/>
      <c r="U649" s="53"/>
      <c r="V649" s="54"/>
      <c r="W649" s="53"/>
      <c r="X649" s="53"/>
      <c r="Y649" s="53"/>
      <c r="Z649" s="53"/>
    </row>
    <row r="650" spans="1:26">
      <c r="A650" s="53"/>
      <c r="B650" s="53"/>
      <c r="C650" s="53"/>
      <c r="D650" s="53"/>
      <c r="E650" s="53"/>
      <c r="F650" s="53"/>
      <c r="G650" s="53"/>
      <c r="H650" s="53"/>
      <c r="I650" s="53"/>
      <c r="J650" s="53"/>
      <c r="K650" s="53"/>
      <c r="L650" s="53"/>
      <c r="M650" s="53"/>
      <c r="N650" s="53"/>
      <c r="O650" s="53"/>
      <c r="P650" s="53"/>
      <c r="Q650" s="223"/>
      <c r="R650" s="223"/>
      <c r="S650" s="53"/>
      <c r="T650" s="53"/>
      <c r="U650" s="53"/>
      <c r="V650" s="54"/>
      <c r="W650" s="53"/>
      <c r="X650" s="53"/>
      <c r="Y650" s="53"/>
      <c r="Z650" s="53"/>
    </row>
    <row r="651" spans="1:26">
      <c r="A651" s="53"/>
      <c r="B651" s="53"/>
      <c r="C651" s="53"/>
      <c r="D651" s="53"/>
      <c r="E651" s="53"/>
      <c r="F651" s="53"/>
      <c r="G651" s="53"/>
      <c r="H651" s="53"/>
      <c r="I651" s="53"/>
      <c r="J651" s="53"/>
      <c r="K651" s="53"/>
      <c r="L651" s="53"/>
      <c r="M651" s="53"/>
      <c r="N651" s="53"/>
      <c r="O651" s="53"/>
      <c r="P651" s="53"/>
      <c r="Q651" s="223"/>
      <c r="R651" s="223"/>
      <c r="S651" s="53"/>
      <c r="T651" s="53"/>
      <c r="U651" s="53"/>
      <c r="V651" s="54"/>
      <c r="W651" s="53"/>
      <c r="X651" s="53"/>
      <c r="Y651" s="53"/>
      <c r="Z651" s="53"/>
    </row>
    <row r="652" spans="1:26">
      <c r="A652" s="53"/>
      <c r="B652" s="53"/>
      <c r="C652" s="53"/>
      <c r="D652" s="53"/>
      <c r="E652" s="53"/>
      <c r="F652" s="53"/>
      <c r="G652" s="53"/>
      <c r="H652" s="53"/>
      <c r="I652" s="53"/>
      <c r="J652" s="53"/>
      <c r="K652" s="53"/>
      <c r="L652" s="53"/>
      <c r="M652" s="53"/>
      <c r="N652" s="53"/>
      <c r="O652" s="53"/>
      <c r="P652" s="53"/>
      <c r="Q652" s="223"/>
      <c r="R652" s="223"/>
      <c r="S652" s="53"/>
      <c r="T652" s="53"/>
      <c r="U652" s="53"/>
      <c r="V652" s="54"/>
      <c r="W652" s="53"/>
      <c r="X652" s="53"/>
      <c r="Y652" s="53"/>
      <c r="Z652" s="53"/>
    </row>
    <row r="653" spans="1:26">
      <c r="A653" s="53"/>
      <c r="B653" s="53"/>
      <c r="C653" s="53"/>
      <c r="D653" s="53"/>
      <c r="E653" s="53"/>
      <c r="F653" s="53"/>
      <c r="G653" s="53"/>
      <c r="H653" s="53"/>
      <c r="I653" s="53"/>
      <c r="J653" s="53"/>
      <c r="K653" s="53"/>
      <c r="L653" s="53"/>
      <c r="M653" s="53"/>
      <c r="N653" s="53"/>
      <c r="O653" s="53"/>
      <c r="P653" s="53"/>
      <c r="Q653" s="223"/>
      <c r="R653" s="223"/>
      <c r="S653" s="53"/>
      <c r="T653" s="53"/>
      <c r="U653" s="53"/>
      <c r="V653" s="54"/>
      <c r="W653" s="53"/>
      <c r="X653" s="53"/>
      <c r="Y653" s="53"/>
      <c r="Z653" s="53"/>
    </row>
    <row r="654" spans="1:26">
      <c r="A654" s="53"/>
      <c r="B654" s="53"/>
      <c r="C654" s="53"/>
      <c r="D654" s="53"/>
      <c r="E654" s="53"/>
      <c r="F654" s="53"/>
      <c r="G654" s="53"/>
      <c r="H654" s="53"/>
      <c r="I654" s="53"/>
      <c r="J654" s="53"/>
      <c r="K654" s="53"/>
      <c r="L654" s="53"/>
      <c r="M654" s="53"/>
      <c r="N654" s="53"/>
      <c r="O654" s="53"/>
      <c r="P654" s="53"/>
      <c r="Q654" s="223"/>
      <c r="R654" s="223"/>
      <c r="S654" s="53"/>
      <c r="T654" s="53"/>
      <c r="U654" s="53"/>
      <c r="V654" s="54"/>
      <c r="W654" s="53"/>
      <c r="X654" s="53"/>
      <c r="Y654" s="53"/>
      <c r="Z654" s="53"/>
    </row>
    <row r="655" spans="1:26">
      <c r="A655" s="53"/>
      <c r="B655" s="53"/>
      <c r="C655" s="53"/>
      <c r="D655" s="53"/>
      <c r="E655" s="53"/>
      <c r="F655" s="53"/>
      <c r="G655" s="53"/>
      <c r="H655" s="53"/>
      <c r="I655" s="53"/>
      <c r="J655" s="53"/>
      <c r="K655" s="53"/>
      <c r="L655" s="53"/>
      <c r="M655" s="53"/>
      <c r="N655" s="53"/>
      <c r="O655" s="53"/>
      <c r="P655" s="53"/>
      <c r="Q655" s="223"/>
      <c r="R655" s="223"/>
      <c r="S655" s="53"/>
      <c r="T655" s="53"/>
      <c r="U655" s="53"/>
      <c r="V655" s="54"/>
      <c r="W655" s="53"/>
      <c r="X655" s="53"/>
      <c r="Y655" s="53"/>
      <c r="Z655" s="53"/>
    </row>
    <row r="656" spans="1:26">
      <c r="A656" s="53"/>
      <c r="B656" s="53"/>
      <c r="C656" s="53"/>
      <c r="D656" s="53"/>
      <c r="E656" s="53"/>
      <c r="F656" s="53"/>
      <c r="G656" s="53"/>
      <c r="H656" s="53"/>
      <c r="I656" s="53"/>
      <c r="J656" s="53"/>
      <c r="K656" s="53"/>
      <c r="L656" s="53"/>
      <c r="M656" s="53"/>
      <c r="N656" s="53"/>
      <c r="O656" s="53"/>
      <c r="P656" s="53"/>
      <c r="Q656" s="223"/>
      <c r="R656" s="223"/>
      <c r="S656" s="53"/>
      <c r="T656" s="53"/>
      <c r="U656" s="53"/>
      <c r="V656" s="54"/>
      <c r="W656" s="53"/>
      <c r="X656" s="53"/>
      <c r="Y656" s="53"/>
      <c r="Z656" s="53"/>
    </row>
    <row r="657" spans="1:26">
      <c r="A657" s="53"/>
      <c r="B657" s="53"/>
      <c r="C657" s="53"/>
      <c r="D657" s="53"/>
      <c r="E657" s="53"/>
      <c r="F657" s="53"/>
      <c r="G657" s="53"/>
      <c r="H657" s="53"/>
      <c r="I657" s="53"/>
      <c r="J657" s="53"/>
      <c r="K657" s="53"/>
      <c r="L657" s="53"/>
      <c r="M657" s="53"/>
      <c r="N657" s="53"/>
      <c r="O657" s="53"/>
      <c r="P657" s="53"/>
      <c r="Q657" s="223"/>
      <c r="R657" s="223"/>
      <c r="S657" s="53"/>
      <c r="T657" s="53"/>
      <c r="U657" s="53"/>
      <c r="V657" s="54"/>
      <c r="W657" s="53"/>
      <c r="X657" s="53"/>
      <c r="Y657" s="53"/>
      <c r="Z657" s="53"/>
    </row>
    <row r="658" spans="1:26">
      <c r="A658" s="53"/>
      <c r="B658" s="53"/>
      <c r="C658" s="53"/>
      <c r="D658" s="53"/>
      <c r="E658" s="53"/>
      <c r="F658" s="53"/>
      <c r="G658" s="53"/>
      <c r="H658" s="53"/>
      <c r="I658" s="53"/>
      <c r="J658" s="53"/>
      <c r="K658" s="53"/>
      <c r="L658" s="53"/>
      <c r="M658" s="53"/>
      <c r="N658" s="53"/>
      <c r="O658" s="53"/>
      <c r="P658" s="53"/>
      <c r="Q658" s="223"/>
      <c r="R658" s="223"/>
      <c r="S658" s="53"/>
      <c r="T658" s="53"/>
      <c r="U658" s="53"/>
      <c r="V658" s="54"/>
      <c r="W658" s="53"/>
      <c r="X658" s="53"/>
      <c r="Y658" s="53"/>
      <c r="Z658" s="53"/>
    </row>
    <row r="659" spans="1:26">
      <c r="A659" s="53"/>
      <c r="B659" s="53"/>
      <c r="C659" s="53"/>
      <c r="D659" s="53"/>
      <c r="E659" s="53"/>
      <c r="F659" s="53"/>
      <c r="G659" s="53"/>
      <c r="H659" s="53"/>
      <c r="I659" s="53"/>
      <c r="J659" s="53"/>
      <c r="K659" s="53"/>
      <c r="L659" s="53"/>
      <c r="M659" s="53"/>
      <c r="N659" s="53"/>
      <c r="O659" s="53"/>
      <c r="P659" s="53"/>
      <c r="Q659" s="223"/>
      <c r="R659" s="223"/>
      <c r="S659" s="53"/>
      <c r="T659" s="53"/>
      <c r="U659" s="53"/>
      <c r="V659" s="54"/>
      <c r="W659" s="53"/>
      <c r="X659" s="53"/>
      <c r="Y659" s="53"/>
      <c r="Z659" s="53"/>
    </row>
    <row r="660" spans="1:26">
      <c r="A660" s="53"/>
      <c r="B660" s="53"/>
      <c r="C660" s="53"/>
      <c r="D660" s="53"/>
      <c r="E660" s="53"/>
      <c r="F660" s="53"/>
      <c r="G660" s="53"/>
      <c r="H660" s="53"/>
      <c r="I660" s="53"/>
      <c r="J660" s="53"/>
      <c r="K660" s="53"/>
      <c r="L660" s="53"/>
      <c r="M660" s="53"/>
      <c r="N660" s="53"/>
      <c r="O660" s="53"/>
      <c r="P660" s="53"/>
      <c r="Q660" s="223"/>
      <c r="R660" s="223"/>
      <c r="S660" s="53"/>
      <c r="T660" s="53"/>
      <c r="U660" s="53"/>
      <c r="V660" s="54"/>
      <c r="W660" s="53"/>
      <c r="X660" s="53"/>
      <c r="Y660" s="53"/>
      <c r="Z660" s="53"/>
    </row>
    <row r="661" spans="1:26">
      <c r="A661" s="53"/>
      <c r="B661" s="53"/>
      <c r="C661" s="53"/>
      <c r="D661" s="53"/>
      <c r="E661" s="53"/>
      <c r="F661" s="53"/>
      <c r="G661" s="53"/>
      <c r="H661" s="53"/>
      <c r="I661" s="53"/>
      <c r="J661" s="53"/>
      <c r="K661" s="53"/>
      <c r="L661" s="53"/>
      <c r="M661" s="53"/>
      <c r="N661" s="53"/>
      <c r="O661" s="53"/>
      <c r="P661" s="53"/>
      <c r="Q661" s="223"/>
      <c r="R661" s="223"/>
      <c r="S661" s="53"/>
      <c r="T661" s="53"/>
      <c r="U661" s="53"/>
      <c r="V661" s="54"/>
      <c r="W661" s="53"/>
      <c r="X661" s="53"/>
      <c r="Y661" s="53"/>
      <c r="Z661" s="53"/>
    </row>
    <row r="662" spans="1:26">
      <c r="A662" s="53"/>
      <c r="B662" s="53"/>
      <c r="C662" s="53"/>
      <c r="D662" s="53"/>
      <c r="E662" s="53"/>
      <c r="F662" s="53"/>
      <c r="G662" s="53"/>
      <c r="H662" s="53"/>
      <c r="I662" s="53"/>
      <c r="J662" s="53"/>
      <c r="K662" s="53"/>
      <c r="L662" s="53"/>
      <c r="M662" s="53"/>
      <c r="N662" s="53"/>
      <c r="O662" s="53"/>
      <c r="P662" s="53"/>
      <c r="Q662" s="223"/>
      <c r="R662" s="223"/>
      <c r="S662" s="53"/>
      <c r="T662" s="53"/>
      <c r="U662" s="53"/>
      <c r="V662" s="54"/>
      <c r="W662" s="53"/>
      <c r="X662" s="53"/>
      <c r="Y662" s="53"/>
      <c r="Z662" s="53"/>
    </row>
    <row r="663" spans="1:26">
      <c r="A663" s="53"/>
      <c r="B663" s="53"/>
      <c r="C663" s="53"/>
      <c r="D663" s="53"/>
      <c r="E663" s="53"/>
      <c r="F663" s="53"/>
      <c r="G663" s="53"/>
      <c r="H663" s="53"/>
      <c r="I663" s="53"/>
      <c r="J663" s="53"/>
      <c r="K663" s="53"/>
      <c r="L663" s="53"/>
      <c r="M663" s="53"/>
      <c r="N663" s="53"/>
      <c r="O663" s="53"/>
      <c r="P663" s="53"/>
      <c r="Q663" s="223"/>
      <c r="R663" s="223"/>
      <c r="S663" s="53"/>
      <c r="T663" s="53"/>
      <c r="U663" s="53"/>
      <c r="V663" s="54"/>
      <c r="W663" s="53"/>
      <c r="X663" s="53"/>
      <c r="Y663" s="53"/>
      <c r="Z663" s="53"/>
    </row>
    <row r="664" spans="1:26">
      <c r="A664" s="53"/>
      <c r="B664" s="53"/>
      <c r="C664" s="53"/>
      <c r="D664" s="53"/>
      <c r="E664" s="53"/>
      <c r="F664" s="53"/>
      <c r="G664" s="53"/>
      <c r="H664" s="53"/>
      <c r="I664" s="53"/>
      <c r="J664" s="53"/>
      <c r="K664" s="53"/>
      <c r="L664" s="53"/>
      <c r="M664" s="53"/>
      <c r="N664" s="53"/>
      <c r="O664" s="53"/>
      <c r="P664" s="53"/>
      <c r="Q664" s="223"/>
      <c r="R664" s="223"/>
      <c r="S664" s="53"/>
      <c r="T664" s="53"/>
      <c r="U664" s="53"/>
      <c r="V664" s="54"/>
      <c r="W664" s="53"/>
      <c r="X664" s="53"/>
      <c r="Y664" s="53"/>
      <c r="Z664" s="53"/>
    </row>
    <row r="665" spans="1:26">
      <c r="A665" s="53"/>
      <c r="B665" s="53"/>
      <c r="C665" s="53"/>
      <c r="D665" s="53"/>
      <c r="E665" s="53"/>
      <c r="F665" s="53"/>
      <c r="G665" s="53"/>
      <c r="H665" s="53"/>
      <c r="I665" s="53"/>
      <c r="J665" s="53"/>
      <c r="K665" s="53"/>
      <c r="L665" s="53"/>
      <c r="M665" s="53"/>
      <c r="N665" s="53"/>
      <c r="O665" s="53"/>
      <c r="P665" s="53"/>
      <c r="Q665" s="223"/>
      <c r="R665" s="223"/>
      <c r="S665" s="53"/>
      <c r="T665" s="53"/>
      <c r="U665" s="53"/>
      <c r="V665" s="54"/>
      <c r="W665" s="53"/>
      <c r="X665" s="53"/>
      <c r="Y665" s="53"/>
      <c r="Z665" s="53"/>
    </row>
    <row r="666" spans="1:26">
      <c r="A666" s="53"/>
      <c r="B666" s="53"/>
      <c r="C666" s="53"/>
      <c r="D666" s="53"/>
      <c r="E666" s="53"/>
      <c r="F666" s="53"/>
      <c r="G666" s="53"/>
      <c r="H666" s="53"/>
      <c r="I666" s="53"/>
      <c r="J666" s="53"/>
      <c r="K666" s="53"/>
      <c r="L666" s="53"/>
      <c r="M666" s="53"/>
      <c r="N666" s="53"/>
      <c r="O666" s="53"/>
      <c r="P666" s="53"/>
      <c r="Q666" s="223"/>
      <c r="R666" s="223"/>
      <c r="S666" s="53"/>
      <c r="T666" s="53"/>
      <c r="U666" s="53"/>
      <c r="V666" s="54"/>
      <c r="W666" s="53"/>
      <c r="X666" s="53"/>
      <c r="Y666" s="53"/>
      <c r="Z666" s="53"/>
    </row>
    <row r="667" spans="1:26">
      <c r="A667" s="53"/>
      <c r="B667" s="53"/>
      <c r="C667" s="53"/>
      <c r="D667" s="53"/>
      <c r="E667" s="53"/>
      <c r="F667" s="53"/>
      <c r="G667" s="53"/>
      <c r="H667" s="53"/>
      <c r="I667" s="53"/>
      <c r="J667" s="53"/>
      <c r="K667" s="53"/>
      <c r="L667" s="53"/>
      <c r="M667" s="53"/>
      <c r="N667" s="53"/>
      <c r="O667" s="53"/>
      <c r="P667" s="53"/>
      <c r="Q667" s="223"/>
      <c r="R667" s="223"/>
      <c r="S667" s="53"/>
      <c r="T667" s="53"/>
      <c r="U667" s="53"/>
      <c r="V667" s="54"/>
      <c r="W667" s="53"/>
      <c r="X667" s="53"/>
      <c r="Y667" s="53"/>
      <c r="Z667" s="53"/>
    </row>
    <row r="668" spans="1:26">
      <c r="A668" s="53"/>
      <c r="B668" s="53"/>
      <c r="C668" s="53"/>
      <c r="D668" s="53"/>
      <c r="E668" s="53"/>
      <c r="F668" s="53"/>
      <c r="G668" s="53"/>
      <c r="H668" s="53"/>
      <c r="I668" s="53"/>
      <c r="J668" s="53"/>
      <c r="K668" s="53"/>
      <c r="L668" s="53"/>
      <c r="M668" s="53"/>
      <c r="N668" s="53"/>
      <c r="O668" s="53"/>
      <c r="P668" s="53"/>
      <c r="Q668" s="223"/>
      <c r="R668" s="223"/>
      <c r="S668" s="53"/>
      <c r="T668" s="53"/>
      <c r="U668" s="53"/>
      <c r="V668" s="54"/>
      <c r="W668" s="53"/>
      <c r="X668" s="53"/>
      <c r="Y668" s="53"/>
      <c r="Z668" s="53"/>
    </row>
    <row r="669" spans="1:26">
      <c r="A669" s="53"/>
      <c r="B669" s="53"/>
      <c r="C669" s="53"/>
      <c r="D669" s="53"/>
      <c r="E669" s="53"/>
      <c r="F669" s="53"/>
      <c r="G669" s="53"/>
      <c r="H669" s="53"/>
      <c r="I669" s="53"/>
      <c r="J669" s="53"/>
      <c r="K669" s="53"/>
      <c r="L669" s="53"/>
      <c r="M669" s="53"/>
      <c r="N669" s="53"/>
      <c r="O669" s="53"/>
      <c r="P669" s="53"/>
      <c r="Q669" s="223"/>
      <c r="R669" s="223"/>
      <c r="S669" s="53"/>
      <c r="T669" s="53"/>
      <c r="U669" s="53"/>
      <c r="V669" s="54"/>
      <c r="W669" s="53"/>
      <c r="X669" s="53"/>
      <c r="Y669" s="53"/>
      <c r="Z669" s="53"/>
    </row>
    <row r="670" spans="1:26">
      <c r="A670" s="53"/>
      <c r="B670" s="53"/>
      <c r="C670" s="53"/>
      <c r="D670" s="53"/>
      <c r="E670" s="53"/>
      <c r="F670" s="53"/>
      <c r="G670" s="53"/>
      <c r="H670" s="53"/>
      <c r="I670" s="53"/>
      <c r="J670" s="53"/>
      <c r="K670" s="53"/>
      <c r="L670" s="53"/>
      <c r="M670" s="53"/>
      <c r="N670" s="53"/>
      <c r="O670" s="53"/>
      <c r="P670" s="53"/>
      <c r="Q670" s="223"/>
      <c r="R670" s="223"/>
      <c r="S670" s="53"/>
      <c r="T670" s="53"/>
      <c r="U670" s="53"/>
      <c r="V670" s="54"/>
      <c r="W670" s="53"/>
      <c r="X670" s="53"/>
      <c r="Y670" s="53"/>
      <c r="Z670" s="53"/>
    </row>
    <row r="671" spans="1:26">
      <c r="A671" s="53"/>
      <c r="B671" s="53"/>
      <c r="C671" s="53"/>
      <c r="D671" s="53"/>
      <c r="E671" s="53"/>
      <c r="F671" s="53"/>
      <c r="G671" s="53"/>
      <c r="H671" s="53"/>
      <c r="I671" s="53"/>
      <c r="J671" s="53"/>
      <c r="K671" s="53"/>
      <c r="L671" s="53"/>
      <c r="M671" s="53"/>
      <c r="N671" s="53"/>
      <c r="O671" s="53"/>
      <c r="P671" s="53"/>
      <c r="Q671" s="223"/>
      <c r="R671" s="223"/>
      <c r="S671" s="53"/>
      <c r="T671" s="53"/>
      <c r="U671" s="53"/>
      <c r="V671" s="54"/>
      <c r="W671" s="53"/>
      <c r="X671" s="53"/>
      <c r="Y671" s="53"/>
      <c r="Z671" s="53"/>
    </row>
    <row r="672" spans="1:26">
      <c r="A672" s="53"/>
      <c r="B672" s="53"/>
      <c r="C672" s="53"/>
      <c r="D672" s="53"/>
      <c r="E672" s="53"/>
      <c r="F672" s="53"/>
      <c r="G672" s="53"/>
      <c r="H672" s="53"/>
      <c r="I672" s="53"/>
      <c r="J672" s="53"/>
      <c r="K672" s="53"/>
      <c r="L672" s="53"/>
      <c r="M672" s="53"/>
      <c r="N672" s="53"/>
      <c r="O672" s="53"/>
      <c r="P672" s="53"/>
      <c r="Q672" s="223"/>
      <c r="R672" s="223"/>
      <c r="S672" s="53"/>
      <c r="T672" s="53"/>
      <c r="U672" s="53"/>
      <c r="V672" s="54"/>
      <c r="W672" s="53"/>
      <c r="X672" s="53"/>
      <c r="Y672" s="53"/>
      <c r="Z672" s="53"/>
    </row>
    <row r="673" spans="1:26">
      <c r="A673" s="53"/>
      <c r="B673" s="53"/>
      <c r="C673" s="53"/>
      <c r="D673" s="53"/>
      <c r="E673" s="53"/>
      <c r="F673" s="53"/>
      <c r="G673" s="53"/>
      <c r="H673" s="53"/>
      <c r="I673" s="53"/>
      <c r="J673" s="53"/>
      <c r="K673" s="53"/>
      <c r="L673" s="53"/>
      <c r="M673" s="53"/>
      <c r="N673" s="53"/>
      <c r="O673" s="53"/>
      <c r="P673" s="53"/>
      <c r="Q673" s="223"/>
      <c r="R673" s="223"/>
      <c r="S673" s="53"/>
      <c r="T673" s="53"/>
      <c r="U673" s="53"/>
      <c r="V673" s="54"/>
      <c r="W673" s="53"/>
      <c r="X673" s="53"/>
      <c r="Y673" s="53"/>
      <c r="Z673" s="53"/>
    </row>
    <row r="674" spans="1:26">
      <c r="A674" s="53"/>
      <c r="B674" s="53"/>
      <c r="C674" s="53"/>
      <c r="D674" s="53"/>
      <c r="E674" s="53"/>
      <c r="F674" s="53"/>
      <c r="G674" s="53"/>
      <c r="H674" s="53"/>
      <c r="I674" s="53"/>
      <c r="J674" s="53"/>
      <c r="K674" s="53"/>
      <c r="L674" s="53"/>
      <c r="M674" s="53"/>
      <c r="N674" s="53"/>
      <c r="O674" s="53"/>
      <c r="P674" s="53"/>
      <c r="Q674" s="223"/>
      <c r="R674" s="223"/>
      <c r="S674" s="53"/>
      <c r="T674" s="53"/>
      <c r="U674" s="53"/>
      <c r="V674" s="54"/>
      <c r="W674" s="53"/>
      <c r="X674" s="53"/>
      <c r="Y674" s="53"/>
      <c r="Z674" s="53"/>
    </row>
    <row r="675" spans="1:26">
      <c r="A675" s="53"/>
      <c r="B675" s="53"/>
      <c r="C675" s="53"/>
      <c r="D675" s="53"/>
      <c r="E675" s="53"/>
      <c r="F675" s="53"/>
      <c r="G675" s="53"/>
      <c r="H675" s="53"/>
      <c r="I675" s="53"/>
      <c r="J675" s="53"/>
      <c r="K675" s="53"/>
      <c r="L675" s="53"/>
      <c r="M675" s="53"/>
      <c r="N675" s="53"/>
      <c r="O675" s="53"/>
      <c r="P675" s="53"/>
      <c r="Q675" s="223"/>
      <c r="R675" s="223"/>
      <c r="S675" s="53"/>
      <c r="T675" s="53"/>
      <c r="U675" s="53"/>
      <c r="V675" s="54"/>
      <c r="W675" s="53"/>
      <c r="X675" s="53"/>
      <c r="Y675" s="53"/>
      <c r="Z675" s="53"/>
    </row>
    <row r="676" spans="1:26">
      <c r="A676" s="53"/>
      <c r="B676" s="53"/>
      <c r="C676" s="53"/>
      <c r="D676" s="53"/>
      <c r="E676" s="53"/>
      <c r="F676" s="53"/>
      <c r="G676" s="53"/>
      <c r="H676" s="53"/>
      <c r="I676" s="53"/>
      <c r="J676" s="53"/>
      <c r="K676" s="53"/>
      <c r="L676" s="53"/>
      <c r="M676" s="53"/>
      <c r="N676" s="53"/>
      <c r="O676" s="53"/>
      <c r="P676" s="53"/>
      <c r="Q676" s="223"/>
      <c r="R676" s="223"/>
      <c r="S676" s="53"/>
      <c r="T676" s="53"/>
      <c r="U676" s="53"/>
      <c r="V676" s="54"/>
      <c r="W676" s="53"/>
      <c r="X676" s="53"/>
      <c r="Y676" s="53"/>
      <c r="Z676" s="53"/>
    </row>
    <row r="677" spans="1:26">
      <c r="A677" s="53"/>
      <c r="B677" s="53"/>
      <c r="C677" s="53"/>
      <c r="D677" s="53"/>
      <c r="E677" s="53"/>
      <c r="F677" s="53"/>
      <c r="G677" s="53"/>
      <c r="H677" s="53"/>
      <c r="I677" s="53"/>
      <c r="J677" s="53"/>
      <c r="K677" s="53"/>
      <c r="L677" s="53"/>
      <c r="M677" s="53"/>
      <c r="N677" s="53"/>
      <c r="O677" s="53"/>
      <c r="P677" s="53"/>
      <c r="Q677" s="223"/>
      <c r="R677" s="223"/>
      <c r="S677" s="53"/>
      <c r="T677" s="53"/>
      <c r="U677" s="53"/>
      <c r="V677" s="54"/>
      <c r="W677" s="53"/>
      <c r="X677" s="53"/>
      <c r="Y677" s="53"/>
      <c r="Z677" s="53"/>
    </row>
    <row r="678" spans="1:26">
      <c r="A678" s="53"/>
      <c r="B678" s="53"/>
      <c r="C678" s="53"/>
      <c r="D678" s="53"/>
      <c r="E678" s="53"/>
      <c r="F678" s="53"/>
      <c r="G678" s="53"/>
      <c r="H678" s="53"/>
      <c r="I678" s="53"/>
      <c r="J678" s="53"/>
      <c r="K678" s="53"/>
      <c r="L678" s="53"/>
      <c r="M678" s="53"/>
      <c r="N678" s="53"/>
      <c r="O678" s="53"/>
      <c r="P678" s="53"/>
      <c r="Q678" s="223"/>
      <c r="R678" s="223"/>
      <c r="S678" s="53"/>
      <c r="T678" s="53"/>
      <c r="U678" s="53"/>
      <c r="V678" s="54"/>
      <c r="W678" s="53"/>
      <c r="X678" s="53"/>
      <c r="Y678" s="53"/>
      <c r="Z678" s="53"/>
    </row>
    <row r="679" spans="1:26">
      <c r="A679" s="53"/>
      <c r="B679" s="53"/>
      <c r="C679" s="53"/>
      <c r="D679" s="53"/>
      <c r="E679" s="53"/>
      <c r="F679" s="53"/>
      <c r="G679" s="53"/>
      <c r="H679" s="53"/>
      <c r="I679" s="53"/>
      <c r="J679" s="53"/>
      <c r="K679" s="53"/>
      <c r="L679" s="53"/>
      <c r="M679" s="53"/>
      <c r="N679" s="53"/>
      <c r="O679" s="53"/>
      <c r="P679" s="53"/>
      <c r="Q679" s="223"/>
      <c r="R679" s="223"/>
      <c r="S679" s="53"/>
      <c r="T679" s="53"/>
      <c r="U679" s="53"/>
      <c r="V679" s="54"/>
      <c r="W679" s="53"/>
      <c r="X679" s="53"/>
      <c r="Y679" s="53"/>
      <c r="Z679" s="53"/>
    </row>
    <row r="680" spans="1:26">
      <c r="A680" s="53"/>
      <c r="B680" s="53"/>
      <c r="C680" s="53"/>
      <c r="D680" s="53"/>
      <c r="E680" s="53"/>
      <c r="F680" s="53"/>
      <c r="G680" s="53"/>
      <c r="H680" s="53"/>
      <c r="I680" s="53"/>
      <c r="J680" s="53"/>
      <c r="K680" s="53"/>
      <c r="L680" s="53"/>
      <c r="M680" s="53"/>
      <c r="N680" s="53"/>
      <c r="O680" s="53"/>
      <c r="P680" s="53"/>
      <c r="Q680" s="223"/>
      <c r="R680" s="223"/>
      <c r="S680" s="53"/>
      <c r="T680" s="53"/>
      <c r="U680" s="53"/>
      <c r="V680" s="54"/>
      <c r="W680" s="53"/>
      <c r="X680" s="53"/>
      <c r="Y680" s="53"/>
      <c r="Z680" s="53"/>
    </row>
    <row r="681" spans="1:26">
      <c r="A681" s="53"/>
      <c r="B681" s="53"/>
      <c r="C681" s="53"/>
      <c r="D681" s="53"/>
      <c r="E681" s="53"/>
      <c r="F681" s="53"/>
      <c r="G681" s="53"/>
      <c r="H681" s="53"/>
      <c r="I681" s="53"/>
      <c r="J681" s="53"/>
      <c r="K681" s="53"/>
      <c r="L681" s="53"/>
      <c r="M681" s="53"/>
      <c r="N681" s="53"/>
      <c r="O681" s="53"/>
      <c r="P681" s="53"/>
      <c r="Q681" s="223"/>
      <c r="R681" s="223"/>
      <c r="S681" s="53"/>
      <c r="T681" s="53"/>
      <c r="U681" s="53"/>
      <c r="V681" s="54"/>
      <c r="W681" s="53"/>
      <c r="X681" s="53"/>
      <c r="Y681" s="53"/>
      <c r="Z681" s="53"/>
    </row>
    <row r="682" spans="1:26">
      <c r="A682" s="53"/>
      <c r="B682" s="53"/>
      <c r="C682" s="53"/>
      <c r="D682" s="53"/>
      <c r="E682" s="53"/>
      <c r="F682" s="53"/>
      <c r="G682" s="53"/>
      <c r="H682" s="53"/>
      <c r="I682" s="53"/>
      <c r="J682" s="53"/>
      <c r="K682" s="53"/>
      <c r="L682" s="53"/>
      <c r="M682" s="53"/>
      <c r="N682" s="53"/>
      <c r="O682" s="53"/>
      <c r="P682" s="53"/>
      <c r="Q682" s="223"/>
      <c r="R682" s="223"/>
      <c r="S682" s="53"/>
      <c r="T682" s="53"/>
      <c r="U682" s="53"/>
      <c r="V682" s="54"/>
      <c r="W682" s="53"/>
      <c r="X682" s="53"/>
      <c r="Y682" s="53"/>
      <c r="Z682" s="53"/>
    </row>
    <row r="683" spans="1:26">
      <c r="A683" s="53"/>
      <c r="B683" s="53"/>
      <c r="C683" s="53"/>
      <c r="D683" s="53"/>
      <c r="E683" s="53"/>
      <c r="F683" s="53"/>
      <c r="G683" s="53"/>
      <c r="H683" s="53"/>
      <c r="I683" s="53"/>
      <c r="J683" s="53"/>
      <c r="K683" s="53"/>
      <c r="L683" s="53"/>
      <c r="M683" s="53"/>
      <c r="N683" s="53"/>
      <c r="O683" s="53"/>
      <c r="P683" s="53"/>
      <c r="Q683" s="223"/>
      <c r="R683" s="223"/>
      <c r="S683" s="53"/>
      <c r="T683" s="53"/>
      <c r="U683" s="53"/>
      <c r="V683" s="54"/>
      <c r="W683" s="53"/>
      <c r="X683" s="53"/>
      <c r="Y683" s="53"/>
      <c r="Z683" s="53"/>
    </row>
    <row r="684" spans="1:26">
      <c r="A684" s="53"/>
      <c r="B684" s="53"/>
      <c r="C684" s="53"/>
      <c r="D684" s="53"/>
      <c r="E684" s="53"/>
      <c r="F684" s="53"/>
      <c r="G684" s="53"/>
      <c r="H684" s="53"/>
      <c r="I684" s="53"/>
      <c r="J684" s="53"/>
      <c r="K684" s="53"/>
      <c r="L684" s="53"/>
      <c r="M684" s="53"/>
      <c r="N684" s="53"/>
      <c r="O684" s="53"/>
      <c r="P684" s="53"/>
      <c r="Q684" s="223"/>
      <c r="R684" s="223"/>
      <c r="S684" s="53"/>
      <c r="T684" s="53"/>
      <c r="U684" s="53"/>
      <c r="V684" s="54"/>
      <c r="W684" s="53"/>
      <c r="X684" s="53"/>
      <c r="Y684" s="53"/>
      <c r="Z684" s="53"/>
    </row>
    <row r="685" spans="1:26">
      <c r="A685" s="53"/>
      <c r="B685" s="53"/>
      <c r="C685" s="53"/>
      <c r="D685" s="53"/>
      <c r="E685" s="53"/>
      <c r="F685" s="53"/>
      <c r="G685" s="53"/>
      <c r="H685" s="53"/>
      <c r="I685" s="53"/>
      <c r="J685" s="53"/>
      <c r="K685" s="53"/>
      <c r="L685" s="53"/>
      <c r="M685" s="53"/>
      <c r="N685" s="53"/>
      <c r="O685" s="53"/>
      <c r="P685" s="53"/>
      <c r="Q685" s="223"/>
      <c r="R685" s="223"/>
      <c r="S685" s="53"/>
      <c r="T685" s="53"/>
      <c r="U685" s="53"/>
      <c r="V685" s="54"/>
      <c r="W685" s="53"/>
      <c r="X685" s="53"/>
      <c r="Y685" s="53"/>
      <c r="Z685" s="53"/>
    </row>
    <row r="686" spans="1:26">
      <c r="A686" s="53"/>
      <c r="B686" s="53"/>
      <c r="C686" s="53"/>
      <c r="D686" s="53"/>
      <c r="E686" s="53"/>
      <c r="F686" s="53"/>
      <c r="G686" s="53"/>
      <c r="H686" s="53"/>
      <c r="I686" s="53"/>
      <c r="J686" s="53"/>
      <c r="K686" s="53"/>
      <c r="L686" s="53"/>
      <c r="M686" s="53"/>
      <c r="N686" s="53"/>
      <c r="O686" s="53"/>
      <c r="P686" s="53"/>
      <c r="Q686" s="223"/>
      <c r="R686" s="223"/>
      <c r="S686" s="53"/>
      <c r="T686" s="53"/>
      <c r="U686" s="53"/>
      <c r="V686" s="54"/>
      <c r="W686" s="53"/>
      <c r="X686" s="53"/>
      <c r="Y686" s="53"/>
      <c r="Z686" s="53"/>
    </row>
    <row r="687" spans="1:26">
      <c r="A687" s="53"/>
      <c r="B687" s="53"/>
      <c r="C687" s="53"/>
      <c r="D687" s="53"/>
      <c r="E687" s="53"/>
      <c r="F687" s="53"/>
      <c r="G687" s="53"/>
      <c r="H687" s="53"/>
      <c r="I687" s="53"/>
      <c r="J687" s="53"/>
      <c r="K687" s="53"/>
      <c r="L687" s="53"/>
      <c r="M687" s="53"/>
      <c r="N687" s="53"/>
      <c r="O687" s="53"/>
      <c r="P687" s="53"/>
      <c r="Q687" s="223"/>
      <c r="R687" s="223"/>
      <c r="S687" s="53"/>
      <c r="T687" s="53"/>
      <c r="U687" s="53"/>
      <c r="V687" s="54"/>
      <c r="W687" s="53"/>
      <c r="X687" s="53"/>
      <c r="Y687" s="53"/>
      <c r="Z687" s="53"/>
    </row>
    <row r="688" spans="1:26">
      <c r="A688" s="53"/>
      <c r="B688" s="53"/>
      <c r="C688" s="53"/>
      <c r="D688" s="53"/>
      <c r="E688" s="53"/>
      <c r="F688" s="53"/>
      <c r="G688" s="53"/>
      <c r="H688" s="53"/>
      <c r="I688" s="53"/>
      <c r="J688" s="53"/>
      <c r="K688" s="53"/>
      <c r="L688" s="53"/>
      <c r="M688" s="53"/>
      <c r="N688" s="53"/>
      <c r="O688" s="53"/>
      <c r="P688" s="53"/>
      <c r="Q688" s="223"/>
      <c r="R688" s="223"/>
      <c r="S688" s="53"/>
      <c r="T688" s="53"/>
      <c r="U688" s="53"/>
      <c r="V688" s="54"/>
      <c r="W688" s="53"/>
      <c r="X688" s="53"/>
      <c r="Y688" s="53"/>
      <c r="Z688" s="53"/>
    </row>
    <row r="689" spans="1:26">
      <c r="A689" s="53"/>
      <c r="B689" s="53"/>
      <c r="C689" s="53"/>
      <c r="D689" s="53"/>
      <c r="E689" s="53"/>
      <c r="F689" s="53"/>
      <c r="G689" s="53"/>
      <c r="H689" s="53"/>
      <c r="I689" s="53"/>
      <c r="J689" s="53"/>
      <c r="K689" s="53"/>
      <c r="L689" s="53"/>
      <c r="M689" s="53"/>
      <c r="N689" s="53"/>
      <c r="O689" s="53"/>
      <c r="P689" s="53"/>
      <c r="Q689" s="223"/>
      <c r="R689" s="223"/>
      <c r="S689" s="53"/>
      <c r="T689" s="53"/>
      <c r="U689" s="53"/>
      <c r="V689" s="54"/>
      <c r="W689" s="53"/>
      <c r="X689" s="53"/>
      <c r="Y689" s="53"/>
      <c r="Z689" s="53"/>
    </row>
    <row r="690" spans="1:26">
      <c r="A690" s="53"/>
      <c r="B690" s="53"/>
      <c r="C690" s="53"/>
      <c r="D690" s="53"/>
      <c r="E690" s="53"/>
      <c r="F690" s="53"/>
      <c r="G690" s="53"/>
      <c r="H690" s="53"/>
      <c r="I690" s="53"/>
      <c r="J690" s="53"/>
      <c r="K690" s="53"/>
      <c r="L690" s="53"/>
      <c r="M690" s="53"/>
      <c r="N690" s="53"/>
      <c r="O690" s="53"/>
      <c r="P690" s="53"/>
      <c r="Q690" s="223"/>
      <c r="R690" s="223"/>
      <c r="S690" s="53"/>
      <c r="T690" s="53"/>
      <c r="U690" s="53"/>
      <c r="V690" s="54"/>
      <c r="W690" s="53"/>
      <c r="X690" s="53"/>
      <c r="Y690" s="53"/>
      <c r="Z690" s="53"/>
    </row>
    <row r="691" spans="1:26">
      <c r="A691" s="53"/>
      <c r="B691" s="53"/>
      <c r="C691" s="53"/>
      <c r="D691" s="53"/>
      <c r="E691" s="53"/>
      <c r="F691" s="53"/>
      <c r="G691" s="53"/>
      <c r="H691" s="53"/>
      <c r="I691" s="53"/>
      <c r="J691" s="53"/>
      <c r="K691" s="53"/>
      <c r="L691" s="53"/>
      <c r="M691" s="53"/>
      <c r="N691" s="53"/>
      <c r="O691" s="53"/>
      <c r="P691" s="53"/>
      <c r="Q691" s="223"/>
      <c r="R691" s="223"/>
      <c r="S691" s="53"/>
      <c r="T691" s="53"/>
      <c r="U691" s="53"/>
      <c r="V691" s="54"/>
      <c r="W691" s="53"/>
      <c r="X691" s="53"/>
      <c r="Y691" s="53"/>
      <c r="Z691" s="53"/>
    </row>
    <row r="692" spans="1:26">
      <c r="A692" s="53"/>
      <c r="B692" s="53"/>
      <c r="C692" s="53"/>
      <c r="D692" s="53"/>
      <c r="E692" s="53"/>
      <c r="F692" s="53"/>
      <c r="G692" s="53"/>
      <c r="H692" s="53"/>
      <c r="I692" s="53"/>
      <c r="J692" s="53"/>
      <c r="K692" s="53"/>
      <c r="L692" s="53"/>
      <c r="M692" s="53"/>
      <c r="N692" s="53"/>
      <c r="O692" s="53"/>
      <c r="P692" s="53"/>
      <c r="Q692" s="223"/>
      <c r="R692" s="223"/>
      <c r="S692" s="53"/>
      <c r="T692" s="53"/>
      <c r="U692" s="53"/>
      <c r="V692" s="54"/>
      <c r="W692" s="53"/>
      <c r="X692" s="53"/>
      <c r="Y692" s="53"/>
      <c r="Z692" s="53"/>
    </row>
    <row r="693" spans="1:26">
      <c r="A693" s="53"/>
      <c r="B693" s="53"/>
      <c r="C693" s="53"/>
      <c r="D693" s="53"/>
      <c r="E693" s="53"/>
      <c r="F693" s="53"/>
      <c r="G693" s="53"/>
      <c r="H693" s="53"/>
      <c r="I693" s="53"/>
      <c r="J693" s="53"/>
      <c r="K693" s="53"/>
      <c r="L693" s="53"/>
      <c r="M693" s="53"/>
      <c r="N693" s="53"/>
      <c r="O693" s="53"/>
      <c r="P693" s="53"/>
      <c r="Q693" s="223"/>
      <c r="R693" s="223"/>
      <c r="S693" s="53"/>
      <c r="T693" s="53"/>
      <c r="U693" s="53"/>
      <c r="V693" s="54"/>
      <c r="W693" s="53"/>
      <c r="X693" s="53"/>
      <c r="Y693" s="53"/>
      <c r="Z693" s="53"/>
    </row>
    <row r="694" spans="1:26">
      <c r="A694" s="53"/>
      <c r="B694" s="53"/>
      <c r="C694" s="53"/>
      <c r="D694" s="53"/>
      <c r="E694" s="53"/>
      <c r="F694" s="53"/>
      <c r="G694" s="53"/>
      <c r="H694" s="53"/>
      <c r="I694" s="53"/>
      <c r="J694" s="53"/>
      <c r="K694" s="53"/>
      <c r="L694" s="53"/>
      <c r="M694" s="53"/>
      <c r="N694" s="53"/>
      <c r="O694" s="53"/>
      <c r="P694" s="53"/>
      <c r="Q694" s="223"/>
      <c r="R694" s="223"/>
      <c r="S694" s="53"/>
      <c r="T694" s="53"/>
      <c r="U694" s="53"/>
      <c r="V694" s="54"/>
      <c r="W694" s="53"/>
      <c r="X694" s="53"/>
      <c r="Y694" s="53"/>
      <c r="Z694" s="53"/>
    </row>
    <row r="695" spans="1:26">
      <c r="A695" s="53"/>
      <c r="B695" s="53"/>
      <c r="C695" s="53"/>
      <c r="D695" s="53"/>
      <c r="E695" s="53"/>
      <c r="F695" s="53"/>
      <c r="G695" s="53"/>
      <c r="H695" s="53"/>
      <c r="I695" s="53"/>
      <c r="J695" s="53"/>
      <c r="K695" s="53"/>
      <c r="L695" s="53"/>
      <c r="M695" s="53"/>
      <c r="N695" s="53"/>
      <c r="O695" s="53"/>
      <c r="P695" s="53"/>
      <c r="Q695" s="223"/>
      <c r="R695" s="223"/>
      <c r="S695" s="53"/>
      <c r="T695" s="53"/>
      <c r="U695" s="53"/>
      <c r="V695" s="54"/>
      <c r="W695" s="53"/>
      <c r="X695" s="53"/>
      <c r="Y695" s="53"/>
      <c r="Z695" s="53"/>
    </row>
    <row r="696" spans="1:26">
      <c r="A696" s="53"/>
      <c r="B696" s="53"/>
      <c r="C696" s="53"/>
      <c r="D696" s="53"/>
      <c r="E696" s="53"/>
      <c r="F696" s="53"/>
      <c r="G696" s="53"/>
      <c r="H696" s="53"/>
      <c r="I696" s="53"/>
      <c r="J696" s="53"/>
      <c r="K696" s="53"/>
      <c r="L696" s="53"/>
      <c r="M696" s="53"/>
      <c r="N696" s="53"/>
      <c r="O696" s="53"/>
      <c r="P696" s="53"/>
      <c r="Q696" s="223"/>
      <c r="R696" s="223"/>
      <c r="S696" s="53"/>
      <c r="T696" s="53"/>
      <c r="U696" s="53"/>
      <c r="V696" s="54"/>
      <c r="W696" s="53"/>
      <c r="X696" s="53"/>
      <c r="Y696" s="53"/>
      <c r="Z696" s="53"/>
    </row>
    <row r="697" spans="1:26">
      <c r="A697" s="53"/>
      <c r="B697" s="53"/>
      <c r="C697" s="53"/>
      <c r="D697" s="53"/>
      <c r="E697" s="53"/>
      <c r="F697" s="53"/>
      <c r="G697" s="53"/>
      <c r="H697" s="53"/>
      <c r="I697" s="53"/>
      <c r="J697" s="53"/>
      <c r="K697" s="53"/>
      <c r="L697" s="53"/>
      <c r="M697" s="53"/>
      <c r="N697" s="53"/>
      <c r="O697" s="53"/>
      <c r="P697" s="53"/>
      <c r="Q697" s="223"/>
      <c r="R697" s="223"/>
      <c r="S697" s="53"/>
      <c r="T697" s="53"/>
      <c r="U697" s="53"/>
      <c r="V697" s="54"/>
      <c r="W697" s="53"/>
      <c r="X697" s="53"/>
      <c r="Y697" s="53"/>
      <c r="Z697" s="53"/>
    </row>
    <row r="698" spans="1:26">
      <c r="A698" s="53"/>
      <c r="B698" s="53"/>
      <c r="C698" s="53"/>
      <c r="D698" s="53"/>
      <c r="E698" s="53"/>
      <c r="F698" s="53"/>
      <c r="G698" s="53"/>
      <c r="H698" s="53"/>
      <c r="I698" s="53"/>
      <c r="J698" s="53"/>
      <c r="K698" s="53"/>
      <c r="L698" s="53"/>
      <c r="M698" s="53"/>
      <c r="N698" s="53"/>
      <c r="O698" s="53"/>
      <c r="P698" s="53"/>
      <c r="Q698" s="223"/>
      <c r="R698" s="223"/>
      <c r="S698" s="53"/>
      <c r="T698" s="53"/>
      <c r="U698" s="53"/>
      <c r="V698" s="54"/>
      <c r="W698" s="53"/>
      <c r="X698" s="53"/>
      <c r="Y698" s="53"/>
      <c r="Z698" s="53"/>
    </row>
    <row r="699" spans="1:26">
      <c r="A699" s="53"/>
      <c r="B699" s="53"/>
      <c r="C699" s="53"/>
      <c r="D699" s="53"/>
      <c r="E699" s="53"/>
      <c r="F699" s="53"/>
      <c r="G699" s="53"/>
      <c r="H699" s="53"/>
      <c r="I699" s="53"/>
      <c r="J699" s="53"/>
      <c r="K699" s="53"/>
      <c r="L699" s="53"/>
      <c r="M699" s="53"/>
      <c r="N699" s="53"/>
      <c r="O699" s="53"/>
      <c r="P699" s="53"/>
      <c r="Q699" s="223"/>
      <c r="R699" s="223"/>
      <c r="S699" s="53"/>
      <c r="T699" s="53"/>
      <c r="U699" s="53"/>
      <c r="V699" s="54"/>
      <c r="W699" s="53"/>
      <c r="X699" s="53"/>
      <c r="Y699" s="53"/>
      <c r="Z699" s="53"/>
    </row>
    <row r="700" spans="1:26">
      <c r="A700" s="53"/>
      <c r="B700" s="53"/>
      <c r="C700" s="53"/>
      <c r="D700" s="53"/>
      <c r="E700" s="53"/>
      <c r="F700" s="53"/>
      <c r="G700" s="53"/>
      <c r="H700" s="53"/>
      <c r="I700" s="53"/>
      <c r="J700" s="53"/>
      <c r="K700" s="53"/>
      <c r="L700" s="53"/>
      <c r="M700" s="53"/>
      <c r="N700" s="53"/>
      <c r="O700" s="53"/>
      <c r="P700" s="53"/>
      <c r="Q700" s="223"/>
      <c r="R700" s="223"/>
      <c r="S700" s="53"/>
      <c r="T700" s="53"/>
      <c r="U700" s="53"/>
      <c r="V700" s="54"/>
      <c r="W700" s="53"/>
      <c r="X700" s="53"/>
      <c r="Y700" s="53"/>
      <c r="Z700" s="53"/>
    </row>
    <row r="701" spans="1:26">
      <c r="A701" s="53"/>
      <c r="B701" s="53"/>
      <c r="C701" s="53"/>
      <c r="D701" s="53"/>
      <c r="E701" s="53"/>
      <c r="F701" s="53"/>
      <c r="G701" s="53"/>
      <c r="H701" s="53"/>
      <c r="I701" s="53"/>
      <c r="J701" s="53"/>
      <c r="K701" s="53"/>
      <c r="L701" s="53"/>
      <c r="M701" s="53"/>
      <c r="N701" s="53"/>
      <c r="O701" s="53"/>
      <c r="P701" s="53"/>
      <c r="Q701" s="223"/>
      <c r="R701" s="223"/>
      <c r="S701" s="53"/>
      <c r="T701" s="53"/>
      <c r="U701" s="53"/>
      <c r="V701" s="54"/>
      <c r="W701" s="53"/>
      <c r="X701" s="53"/>
      <c r="Y701" s="53"/>
      <c r="Z701" s="53"/>
    </row>
    <row r="702" spans="1:26">
      <c r="A702" s="53"/>
      <c r="B702" s="53"/>
      <c r="C702" s="53"/>
      <c r="D702" s="53"/>
      <c r="E702" s="53"/>
      <c r="F702" s="53"/>
      <c r="G702" s="53"/>
      <c r="H702" s="53"/>
      <c r="I702" s="53"/>
      <c r="J702" s="53"/>
      <c r="K702" s="53"/>
      <c r="L702" s="53"/>
      <c r="M702" s="53"/>
      <c r="N702" s="53"/>
      <c r="O702" s="53"/>
      <c r="P702" s="53"/>
      <c r="Q702" s="223"/>
      <c r="R702" s="223"/>
      <c r="S702" s="53"/>
      <c r="T702" s="53"/>
      <c r="U702" s="53"/>
      <c r="V702" s="54"/>
      <c r="W702" s="53"/>
      <c r="X702" s="53"/>
      <c r="Y702" s="53"/>
      <c r="Z702" s="53"/>
    </row>
    <row r="703" spans="1:26">
      <c r="A703" s="53"/>
      <c r="B703" s="53"/>
      <c r="C703" s="53"/>
      <c r="D703" s="53"/>
      <c r="E703" s="53"/>
      <c r="F703" s="53"/>
      <c r="G703" s="53"/>
      <c r="H703" s="53"/>
      <c r="I703" s="53"/>
      <c r="J703" s="53"/>
      <c r="K703" s="53"/>
      <c r="L703" s="53"/>
      <c r="M703" s="53"/>
      <c r="N703" s="53"/>
      <c r="O703" s="53"/>
      <c r="P703" s="53"/>
      <c r="Q703" s="223"/>
      <c r="R703" s="223"/>
      <c r="S703" s="53"/>
      <c r="T703" s="53"/>
      <c r="U703" s="53"/>
      <c r="V703" s="54"/>
      <c r="W703" s="53"/>
      <c r="X703" s="53"/>
      <c r="Y703" s="53"/>
      <c r="Z703" s="53"/>
    </row>
    <row r="704" spans="1:26">
      <c r="A704" s="53"/>
      <c r="B704" s="53"/>
      <c r="C704" s="53"/>
      <c r="D704" s="53"/>
      <c r="E704" s="53"/>
      <c r="F704" s="53"/>
      <c r="G704" s="53"/>
      <c r="H704" s="53"/>
      <c r="I704" s="53"/>
      <c r="J704" s="53"/>
      <c r="K704" s="53"/>
      <c r="L704" s="53"/>
      <c r="M704" s="53"/>
      <c r="N704" s="53"/>
      <c r="O704" s="53"/>
      <c r="P704" s="53"/>
      <c r="Q704" s="223"/>
      <c r="R704" s="223"/>
      <c r="S704" s="53"/>
      <c r="T704" s="53"/>
      <c r="U704" s="53"/>
      <c r="V704" s="54"/>
      <c r="W704" s="53"/>
      <c r="X704" s="53"/>
      <c r="Y704" s="53"/>
      <c r="Z704" s="53"/>
    </row>
    <row r="705" spans="1:26">
      <c r="A705" s="53"/>
      <c r="B705" s="53"/>
      <c r="C705" s="53"/>
      <c r="D705" s="53"/>
      <c r="E705" s="53"/>
      <c r="F705" s="53"/>
      <c r="G705" s="53"/>
      <c r="H705" s="53"/>
      <c r="I705" s="53"/>
      <c r="J705" s="53"/>
      <c r="K705" s="53"/>
      <c r="L705" s="53"/>
      <c r="M705" s="53"/>
      <c r="N705" s="53"/>
      <c r="O705" s="53"/>
      <c r="P705" s="53"/>
      <c r="Q705" s="223"/>
      <c r="R705" s="223"/>
      <c r="S705" s="53"/>
      <c r="T705" s="53"/>
      <c r="U705" s="53"/>
      <c r="V705" s="54"/>
      <c r="W705" s="53"/>
      <c r="X705" s="53"/>
      <c r="Y705" s="53"/>
      <c r="Z705" s="53"/>
    </row>
    <row r="706" spans="1:26">
      <c r="A706" s="53"/>
      <c r="B706" s="53"/>
      <c r="C706" s="53"/>
      <c r="D706" s="53"/>
      <c r="E706" s="53"/>
      <c r="F706" s="53"/>
      <c r="G706" s="53"/>
      <c r="H706" s="53"/>
      <c r="I706" s="53"/>
      <c r="J706" s="53"/>
      <c r="K706" s="53"/>
      <c r="L706" s="53"/>
      <c r="M706" s="53"/>
      <c r="N706" s="53"/>
      <c r="O706" s="53"/>
      <c r="P706" s="53"/>
      <c r="Q706" s="223"/>
      <c r="R706" s="223"/>
      <c r="S706" s="53"/>
      <c r="T706" s="53"/>
      <c r="U706" s="53"/>
      <c r="V706" s="54"/>
      <c r="W706" s="53"/>
      <c r="X706" s="53"/>
      <c r="Y706" s="53"/>
      <c r="Z706" s="53"/>
    </row>
    <row r="707" spans="1:26">
      <c r="A707" s="53"/>
      <c r="B707" s="53"/>
      <c r="C707" s="53"/>
      <c r="D707" s="53"/>
      <c r="E707" s="53"/>
      <c r="F707" s="53"/>
      <c r="G707" s="53"/>
      <c r="H707" s="53"/>
      <c r="I707" s="53"/>
      <c r="J707" s="53"/>
      <c r="K707" s="53"/>
      <c r="L707" s="53"/>
      <c r="M707" s="53"/>
      <c r="N707" s="53"/>
      <c r="O707" s="53"/>
      <c r="P707" s="53"/>
      <c r="Q707" s="223"/>
      <c r="R707" s="223"/>
      <c r="S707" s="53"/>
      <c r="T707" s="53"/>
      <c r="U707" s="53"/>
      <c r="V707" s="54"/>
      <c r="W707" s="53"/>
      <c r="X707" s="53"/>
      <c r="Y707" s="53"/>
      <c r="Z707" s="53"/>
    </row>
    <row r="708" spans="1:26">
      <c r="A708" s="53"/>
      <c r="B708" s="53"/>
      <c r="C708" s="53"/>
      <c r="D708" s="53"/>
      <c r="E708" s="53"/>
      <c r="F708" s="53"/>
      <c r="G708" s="53"/>
      <c r="H708" s="53"/>
      <c r="I708" s="53"/>
      <c r="J708" s="53"/>
      <c r="K708" s="53"/>
      <c r="L708" s="53"/>
      <c r="M708" s="53"/>
      <c r="N708" s="53"/>
      <c r="O708" s="53"/>
      <c r="P708" s="53"/>
      <c r="Q708" s="223"/>
      <c r="R708" s="223"/>
      <c r="S708" s="53"/>
      <c r="T708" s="53"/>
      <c r="U708" s="53"/>
      <c r="V708" s="54"/>
      <c r="W708" s="53"/>
      <c r="X708" s="53"/>
      <c r="Y708" s="53"/>
      <c r="Z708" s="53"/>
    </row>
    <row r="709" spans="1:26">
      <c r="A709" s="53"/>
      <c r="B709" s="53"/>
      <c r="C709" s="53"/>
      <c r="D709" s="53"/>
      <c r="E709" s="53"/>
      <c r="F709" s="53"/>
      <c r="G709" s="53"/>
      <c r="H709" s="53"/>
      <c r="I709" s="53"/>
      <c r="J709" s="53"/>
      <c r="K709" s="53"/>
      <c r="L709" s="53"/>
      <c r="M709" s="53"/>
      <c r="N709" s="53"/>
      <c r="O709" s="53"/>
      <c r="P709" s="53"/>
      <c r="Q709" s="223"/>
      <c r="R709" s="223"/>
      <c r="S709" s="53"/>
      <c r="T709" s="53"/>
      <c r="U709" s="53"/>
      <c r="V709" s="54"/>
      <c r="W709" s="53"/>
      <c r="X709" s="53"/>
      <c r="Y709" s="53"/>
      <c r="Z709" s="53"/>
    </row>
    <row r="710" spans="1:26">
      <c r="A710" s="53"/>
      <c r="B710" s="53"/>
      <c r="C710" s="53"/>
      <c r="D710" s="53"/>
      <c r="E710" s="53"/>
      <c r="F710" s="53"/>
      <c r="G710" s="53"/>
      <c r="H710" s="53"/>
      <c r="I710" s="53"/>
      <c r="J710" s="53"/>
      <c r="K710" s="53"/>
      <c r="L710" s="53"/>
      <c r="M710" s="53"/>
      <c r="N710" s="53"/>
      <c r="O710" s="53"/>
      <c r="P710" s="53"/>
      <c r="Q710" s="223"/>
      <c r="R710" s="223"/>
      <c r="S710" s="53"/>
      <c r="T710" s="53"/>
      <c r="U710" s="53"/>
      <c r="V710" s="54"/>
      <c r="W710" s="53"/>
      <c r="X710" s="53"/>
      <c r="Y710" s="53"/>
      <c r="Z710" s="53"/>
    </row>
    <row r="711" spans="1:26">
      <c r="A711" s="53"/>
      <c r="B711" s="53"/>
      <c r="C711" s="53"/>
      <c r="D711" s="53"/>
      <c r="E711" s="53"/>
      <c r="F711" s="53"/>
      <c r="G711" s="53"/>
      <c r="H711" s="53"/>
      <c r="I711" s="53"/>
      <c r="J711" s="53"/>
      <c r="K711" s="53"/>
      <c r="L711" s="53"/>
      <c r="M711" s="53"/>
      <c r="N711" s="53"/>
      <c r="O711" s="53"/>
      <c r="P711" s="53"/>
      <c r="Q711" s="223"/>
      <c r="R711" s="223"/>
      <c r="S711" s="53"/>
      <c r="T711" s="53"/>
      <c r="U711" s="53"/>
      <c r="V711" s="54"/>
      <c r="W711" s="53"/>
      <c r="X711" s="53"/>
      <c r="Y711" s="53"/>
      <c r="Z711" s="53"/>
    </row>
    <row r="712" spans="1:26">
      <c r="A712" s="53"/>
      <c r="B712" s="53"/>
      <c r="C712" s="53"/>
      <c r="D712" s="53"/>
      <c r="E712" s="53"/>
      <c r="F712" s="53"/>
      <c r="G712" s="53"/>
      <c r="H712" s="53"/>
      <c r="I712" s="53"/>
      <c r="J712" s="53"/>
      <c r="K712" s="53"/>
      <c r="L712" s="53"/>
      <c r="M712" s="53"/>
      <c r="N712" s="53"/>
      <c r="O712" s="53"/>
      <c r="P712" s="53"/>
      <c r="Q712" s="223"/>
      <c r="R712" s="223"/>
      <c r="S712" s="53"/>
      <c r="T712" s="53"/>
      <c r="U712" s="53"/>
      <c r="V712" s="54"/>
      <c r="W712" s="53"/>
      <c r="X712" s="53"/>
      <c r="Y712" s="53"/>
      <c r="Z712" s="53"/>
    </row>
    <row r="713" spans="1:26">
      <c r="A713" s="53"/>
      <c r="B713" s="53"/>
      <c r="C713" s="53"/>
      <c r="D713" s="53"/>
      <c r="E713" s="53"/>
      <c r="F713" s="53"/>
      <c r="G713" s="53"/>
      <c r="H713" s="53"/>
      <c r="I713" s="53"/>
      <c r="J713" s="53"/>
      <c r="K713" s="53"/>
      <c r="L713" s="53"/>
      <c r="M713" s="53"/>
      <c r="N713" s="53"/>
      <c r="O713" s="53"/>
      <c r="P713" s="53"/>
      <c r="Q713" s="223"/>
      <c r="R713" s="223"/>
      <c r="S713" s="53"/>
      <c r="T713" s="53"/>
      <c r="U713" s="53"/>
      <c r="V713" s="54"/>
      <c r="W713" s="53"/>
      <c r="X713" s="53"/>
      <c r="Y713" s="53"/>
      <c r="Z713" s="53"/>
    </row>
    <row r="714" spans="1:26">
      <c r="A714" s="53"/>
      <c r="B714" s="53"/>
      <c r="C714" s="53"/>
      <c r="D714" s="53"/>
      <c r="E714" s="53"/>
      <c r="F714" s="53"/>
      <c r="G714" s="53"/>
      <c r="H714" s="53"/>
      <c r="I714" s="53"/>
      <c r="J714" s="53"/>
      <c r="K714" s="53"/>
      <c r="L714" s="53"/>
      <c r="M714" s="53"/>
      <c r="N714" s="53"/>
      <c r="O714" s="53"/>
      <c r="P714" s="53"/>
      <c r="Q714" s="223"/>
      <c r="R714" s="223"/>
      <c r="S714" s="53"/>
      <c r="T714" s="53"/>
      <c r="U714" s="53"/>
      <c r="V714" s="54"/>
      <c r="W714" s="53"/>
      <c r="X714" s="53"/>
      <c r="Y714" s="53"/>
      <c r="Z714" s="53"/>
    </row>
    <row r="715" spans="1:26">
      <c r="A715" s="53"/>
      <c r="B715" s="53"/>
      <c r="C715" s="53"/>
      <c r="D715" s="53"/>
      <c r="E715" s="53"/>
      <c r="F715" s="53"/>
      <c r="G715" s="53"/>
      <c r="H715" s="53"/>
      <c r="I715" s="53"/>
      <c r="J715" s="53"/>
      <c r="K715" s="53"/>
      <c r="L715" s="53"/>
      <c r="M715" s="53"/>
      <c r="N715" s="53"/>
      <c r="O715" s="53"/>
      <c r="P715" s="53"/>
      <c r="Q715" s="223"/>
      <c r="R715" s="223"/>
      <c r="S715" s="53"/>
      <c r="T715" s="53"/>
      <c r="U715" s="53"/>
      <c r="V715" s="54"/>
      <c r="W715" s="53"/>
      <c r="X715" s="53"/>
      <c r="Y715" s="53"/>
      <c r="Z715" s="53"/>
    </row>
    <row r="716" spans="1:26">
      <c r="A716" s="53"/>
      <c r="B716" s="53"/>
      <c r="C716" s="53"/>
      <c r="D716" s="53"/>
      <c r="E716" s="53"/>
      <c r="F716" s="53"/>
      <c r="G716" s="53"/>
      <c r="H716" s="53"/>
      <c r="I716" s="53"/>
      <c r="J716" s="53"/>
      <c r="K716" s="53"/>
      <c r="L716" s="53"/>
      <c r="M716" s="53"/>
      <c r="N716" s="53"/>
      <c r="O716" s="53"/>
      <c r="P716" s="53"/>
      <c r="Q716" s="223"/>
      <c r="R716" s="223"/>
      <c r="S716" s="53"/>
      <c r="T716" s="53"/>
      <c r="U716" s="53"/>
      <c r="V716" s="54"/>
      <c r="W716" s="53"/>
      <c r="X716" s="53"/>
      <c r="Y716" s="53"/>
      <c r="Z716" s="53"/>
    </row>
    <row r="717" spans="1:26">
      <c r="A717" s="53"/>
      <c r="B717" s="53"/>
      <c r="C717" s="53"/>
      <c r="D717" s="53"/>
      <c r="E717" s="53"/>
      <c r="F717" s="53"/>
      <c r="G717" s="53"/>
      <c r="H717" s="53"/>
      <c r="I717" s="53"/>
      <c r="J717" s="53"/>
      <c r="K717" s="53"/>
      <c r="L717" s="53"/>
      <c r="M717" s="53"/>
      <c r="N717" s="53"/>
      <c r="O717" s="53"/>
      <c r="P717" s="53"/>
      <c r="Q717" s="223"/>
      <c r="R717" s="223"/>
      <c r="S717" s="53"/>
      <c r="T717" s="53"/>
      <c r="U717" s="53"/>
      <c r="V717" s="54"/>
      <c r="W717" s="53"/>
      <c r="X717" s="53"/>
      <c r="Y717" s="53"/>
      <c r="Z717" s="53"/>
    </row>
    <row r="718" spans="1:26">
      <c r="A718" s="53"/>
      <c r="B718" s="53"/>
      <c r="C718" s="53"/>
      <c r="D718" s="53"/>
      <c r="E718" s="53"/>
      <c r="F718" s="53"/>
      <c r="G718" s="53"/>
      <c r="H718" s="53"/>
      <c r="I718" s="53"/>
      <c r="J718" s="53"/>
      <c r="K718" s="53"/>
      <c r="L718" s="53"/>
      <c r="M718" s="53"/>
      <c r="N718" s="53"/>
      <c r="O718" s="53"/>
      <c r="P718" s="53"/>
      <c r="Q718" s="223"/>
      <c r="R718" s="223"/>
      <c r="S718" s="53"/>
      <c r="T718" s="53"/>
      <c r="U718" s="53"/>
      <c r="V718" s="54"/>
      <c r="W718" s="53"/>
      <c r="X718" s="53"/>
      <c r="Y718" s="53"/>
      <c r="Z718" s="53"/>
    </row>
    <row r="719" spans="1:26">
      <c r="A719" s="53"/>
      <c r="B719" s="53"/>
      <c r="C719" s="53"/>
      <c r="D719" s="53"/>
      <c r="E719" s="53"/>
      <c r="F719" s="53"/>
      <c r="G719" s="53"/>
      <c r="H719" s="53"/>
      <c r="I719" s="53"/>
      <c r="J719" s="53"/>
      <c r="K719" s="53"/>
      <c r="L719" s="53"/>
      <c r="M719" s="53"/>
      <c r="N719" s="53"/>
      <c r="O719" s="53"/>
      <c r="P719" s="53"/>
      <c r="Q719" s="223"/>
      <c r="R719" s="223"/>
      <c r="S719" s="53"/>
      <c r="T719" s="53"/>
      <c r="U719" s="53"/>
      <c r="V719" s="54"/>
      <c r="W719" s="53"/>
      <c r="X719" s="53"/>
      <c r="Y719" s="53"/>
      <c r="Z719" s="53"/>
    </row>
    <row r="720" spans="1:26">
      <c r="A720" s="53"/>
      <c r="B720" s="53"/>
      <c r="C720" s="53"/>
      <c r="D720" s="53"/>
      <c r="E720" s="53"/>
      <c r="F720" s="53"/>
      <c r="G720" s="53"/>
      <c r="H720" s="53"/>
      <c r="I720" s="53"/>
      <c r="J720" s="53"/>
      <c r="K720" s="53"/>
      <c r="L720" s="53"/>
      <c r="M720" s="53"/>
      <c r="N720" s="53"/>
      <c r="O720" s="53"/>
      <c r="P720" s="53"/>
      <c r="Q720" s="223"/>
      <c r="R720" s="223"/>
      <c r="S720" s="53"/>
      <c r="T720" s="53"/>
      <c r="U720" s="53"/>
      <c r="V720" s="54"/>
      <c r="W720" s="53"/>
      <c r="X720" s="53"/>
      <c r="Y720" s="53"/>
      <c r="Z720" s="53"/>
    </row>
    <row r="721" spans="1:26">
      <c r="A721" s="53"/>
      <c r="B721" s="53"/>
      <c r="C721" s="53"/>
      <c r="D721" s="53"/>
      <c r="E721" s="53"/>
      <c r="F721" s="53"/>
      <c r="G721" s="53"/>
      <c r="H721" s="53"/>
      <c r="I721" s="53"/>
      <c r="J721" s="53"/>
      <c r="K721" s="53"/>
      <c r="L721" s="53"/>
      <c r="M721" s="53"/>
      <c r="N721" s="53"/>
      <c r="O721" s="53"/>
      <c r="P721" s="53"/>
      <c r="Q721" s="223"/>
      <c r="R721" s="223"/>
      <c r="S721" s="53"/>
      <c r="T721" s="53"/>
      <c r="U721" s="53"/>
      <c r="V721" s="54"/>
      <c r="W721" s="53"/>
      <c r="X721" s="53"/>
      <c r="Y721" s="53"/>
      <c r="Z721" s="53"/>
    </row>
    <row r="722" spans="1:26">
      <c r="A722" s="53"/>
      <c r="B722" s="53"/>
      <c r="C722" s="53"/>
      <c r="D722" s="53"/>
      <c r="E722" s="53"/>
      <c r="F722" s="53"/>
      <c r="G722" s="53"/>
      <c r="H722" s="53"/>
      <c r="I722" s="53"/>
      <c r="J722" s="53"/>
      <c r="K722" s="53"/>
      <c r="L722" s="53"/>
      <c r="M722" s="53"/>
      <c r="N722" s="53"/>
      <c r="O722" s="53"/>
      <c r="P722" s="53"/>
      <c r="Q722" s="223"/>
      <c r="R722" s="223"/>
      <c r="S722" s="53"/>
      <c r="T722" s="53"/>
      <c r="U722" s="53"/>
      <c r="V722" s="54"/>
      <c r="W722" s="53"/>
      <c r="X722" s="53"/>
      <c r="Y722" s="53"/>
      <c r="Z722" s="53"/>
    </row>
    <row r="723" spans="1:26">
      <c r="A723" s="53"/>
      <c r="B723" s="53"/>
      <c r="C723" s="53"/>
      <c r="D723" s="53"/>
      <c r="E723" s="53"/>
      <c r="F723" s="53"/>
      <c r="G723" s="53"/>
      <c r="H723" s="53"/>
      <c r="I723" s="53"/>
      <c r="J723" s="53"/>
      <c r="K723" s="53"/>
      <c r="L723" s="53"/>
      <c r="M723" s="53"/>
      <c r="N723" s="53"/>
      <c r="O723" s="53"/>
      <c r="P723" s="53"/>
      <c r="Q723" s="223"/>
      <c r="R723" s="223"/>
      <c r="S723" s="53"/>
      <c r="T723" s="53"/>
      <c r="U723" s="53"/>
      <c r="V723" s="54"/>
      <c r="W723" s="53"/>
      <c r="X723" s="53"/>
      <c r="Y723" s="53"/>
      <c r="Z723" s="53"/>
    </row>
    <row r="724" spans="1:26">
      <c r="A724" s="53"/>
      <c r="B724" s="53"/>
      <c r="C724" s="53"/>
      <c r="D724" s="53"/>
      <c r="E724" s="53"/>
      <c r="F724" s="53"/>
      <c r="G724" s="53"/>
      <c r="H724" s="53"/>
      <c r="I724" s="53"/>
      <c r="J724" s="53"/>
      <c r="K724" s="53"/>
      <c r="L724" s="53"/>
      <c r="M724" s="53"/>
      <c r="N724" s="53"/>
      <c r="O724" s="53"/>
      <c r="P724" s="53"/>
      <c r="Q724" s="223"/>
      <c r="R724" s="223"/>
      <c r="S724" s="53"/>
      <c r="T724" s="53"/>
      <c r="U724" s="53"/>
      <c r="V724" s="54"/>
      <c r="W724" s="53"/>
      <c r="X724" s="53"/>
      <c r="Y724" s="53"/>
      <c r="Z724" s="53"/>
    </row>
    <row r="725" spans="1:26">
      <c r="A725" s="53"/>
      <c r="B725" s="53"/>
      <c r="C725" s="53"/>
      <c r="D725" s="53"/>
      <c r="E725" s="53"/>
      <c r="F725" s="53"/>
      <c r="G725" s="53"/>
      <c r="H725" s="53"/>
      <c r="I725" s="53"/>
      <c r="J725" s="53"/>
      <c r="K725" s="53"/>
      <c r="L725" s="53"/>
      <c r="M725" s="53"/>
      <c r="N725" s="53"/>
      <c r="O725" s="53"/>
      <c r="P725" s="53"/>
      <c r="Q725" s="223"/>
      <c r="R725" s="223"/>
      <c r="S725" s="53"/>
      <c r="T725" s="53"/>
      <c r="U725" s="53"/>
      <c r="V725" s="54"/>
      <c r="W725" s="53"/>
      <c r="X725" s="53"/>
      <c r="Y725" s="53"/>
      <c r="Z725" s="53"/>
    </row>
    <row r="726" spans="1:26">
      <c r="A726" s="53"/>
      <c r="B726" s="53"/>
      <c r="C726" s="53"/>
      <c r="D726" s="53"/>
      <c r="E726" s="53"/>
      <c r="F726" s="53"/>
      <c r="G726" s="53"/>
      <c r="H726" s="53"/>
      <c r="I726" s="53"/>
      <c r="J726" s="53"/>
      <c r="K726" s="53"/>
      <c r="L726" s="53"/>
      <c r="M726" s="53"/>
      <c r="N726" s="53"/>
      <c r="O726" s="53"/>
      <c r="P726" s="53"/>
      <c r="Q726" s="223"/>
      <c r="R726" s="223"/>
      <c r="S726" s="53"/>
      <c r="T726" s="53"/>
      <c r="U726" s="53"/>
      <c r="V726" s="54"/>
      <c r="W726" s="53"/>
      <c r="X726" s="53"/>
      <c r="Y726" s="53"/>
      <c r="Z726" s="53"/>
    </row>
    <row r="727" spans="1:26">
      <c r="A727" s="53"/>
      <c r="B727" s="53"/>
      <c r="C727" s="53"/>
      <c r="D727" s="53"/>
      <c r="E727" s="53"/>
      <c r="F727" s="53"/>
      <c r="G727" s="53"/>
      <c r="H727" s="53"/>
      <c r="I727" s="53"/>
      <c r="J727" s="53"/>
      <c r="K727" s="53"/>
      <c r="L727" s="53"/>
      <c r="M727" s="53"/>
      <c r="N727" s="53"/>
      <c r="O727" s="53"/>
      <c r="P727" s="53"/>
      <c r="Q727" s="223"/>
      <c r="R727" s="223"/>
      <c r="S727" s="53"/>
      <c r="T727" s="53"/>
      <c r="U727" s="53"/>
      <c r="V727" s="54"/>
      <c r="W727" s="53"/>
      <c r="X727" s="53"/>
      <c r="Y727" s="53"/>
      <c r="Z727" s="53"/>
    </row>
    <row r="728" spans="1:26">
      <c r="A728" s="53"/>
      <c r="B728" s="53"/>
      <c r="C728" s="53"/>
      <c r="D728" s="53"/>
      <c r="E728" s="53"/>
      <c r="F728" s="53"/>
      <c r="G728" s="53"/>
      <c r="H728" s="53"/>
      <c r="I728" s="53"/>
      <c r="J728" s="53"/>
      <c r="K728" s="53"/>
      <c r="L728" s="53"/>
      <c r="M728" s="53"/>
      <c r="N728" s="53"/>
      <c r="O728" s="53"/>
      <c r="P728" s="53"/>
      <c r="Q728" s="223"/>
      <c r="R728" s="223"/>
      <c r="S728" s="53"/>
      <c r="T728" s="53"/>
      <c r="U728" s="53"/>
      <c r="V728" s="54"/>
      <c r="W728" s="53"/>
      <c r="X728" s="53"/>
      <c r="Y728" s="53"/>
      <c r="Z728" s="53"/>
    </row>
    <row r="729" spans="1:26">
      <c r="A729" s="53"/>
      <c r="B729" s="53"/>
      <c r="C729" s="53"/>
      <c r="D729" s="53"/>
      <c r="E729" s="53"/>
      <c r="F729" s="53"/>
      <c r="G729" s="53"/>
      <c r="H729" s="53"/>
      <c r="I729" s="53"/>
      <c r="J729" s="53"/>
      <c r="K729" s="53"/>
      <c r="L729" s="53"/>
      <c r="M729" s="53"/>
      <c r="N729" s="53"/>
      <c r="O729" s="53"/>
      <c r="P729" s="53"/>
      <c r="Q729" s="223"/>
      <c r="R729" s="223"/>
      <c r="S729" s="53"/>
      <c r="T729" s="53"/>
      <c r="U729" s="53"/>
      <c r="V729" s="54"/>
      <c r="W729" s="53"/>
      <c r="X729" s="53"/>
      <c r="Y729" s="53"/>
      <c r="Z729" s="53"/>
    </row>
    <row r="730" spans="1:26">
      <c r="A730" s="53"/>
      <c r="B730" s="53"/>
      <c r="C730" s="53"/>
      <c r="D730" s="53"/>
      <c r="E730" s="53"/>
      <c r="F730" s="53"/>
      <c r="G730" s="53"/>
      <c r="H730" s="53"/>
      <c r="I730" s="53"/>
      <c r="J730" s="53"/>
      <c r="K730" s="53"/>
      <c r="L730" s="53"/>
      <c r="M730" s="53"/>
      <c r="N730" s="53"/>
      <c r="O730" s="53"/>
      <c r="P730" s="53"/>
      <c r="Q730" s="223"/>
      <c r="R730" s="223"/>
      <c r="S730" s="53"/>
      <c r="T730" s="53"/>
      <c r="U730" s="53"/>
      <c r="V730" s="54"/>
      <c r="W730" s="53"/>
      <c r="X730" s="53"/>
      <c r="Y730" s="53"/>
      <c r="Z730" s="53"/>
    </row>
    <row r="731" spans="1:26">
      <c r="A731" s="53"/>
      <c r="B731" s="53"/>
      <c r="C731" s="53"/>
      <c r="D731" s="53"/>
      <c r="E731" s="53"/>
      <c r="F731" s="53"/>
      <c r="G731" s="53"/>
      <c r="H731" s="53"/>
      <c r="I731" s="53"/>
      <c r="J731" s="53"/>
      <c r="K731" s="53"/>
      <c r="L731" s="53"/>
      <c r="M731" s="53"/>
      <c r="N731" s="53"/>
      <c r="O731" s="53"/>
      <c r="P731" s="53"/>
      <c r="Q731" s="223"/>
      <c r="R731" s="223"/>
      <c r="S731" s="53"/>
      <c r="T731" s="53"/>
      <c r="U731" s="53"/>
      <c r="V731" s="54"/>
      <c r="W731" s="53"/>
      <c r="X731" s="53"/>
      <c r="Y731" s="53"/>
      <c r="Z731" s="53"/>
    </row>
    <row r="732" spans="1:26">
      <c r="A732" s="53"/>
      <c r="B732" s="53"/>
      <c r="C732" s="53"/>
      <c r="D732" s="53"/>
      <c r="E732" s="53"/>
      <c r="F732" s="53"/>
      <c r="G732" s="53"/>
      <c r="H732" s="53"/>
      <c r="I732" s="53"/>
      <c r="J732" s="53"/>
      <c r="K732" s="53"/>
      <c r="L732" s="53"/>
      <c r="M732" s="53"/>
      <c r="N732" s="53"/>
      <c r="O732" s="53"/>
      <c r="P732" s="53"/>
      <c r="Q732" s="223"/>
      <c r="R732" s="223"/>
      <c r="S732" s="53"/>
      <c r="T732" s="53"/>
      <c r="U732" s="53"/>
      <c r="V732" s="54"/>
      <c r="W732" s="53"/>
      <c r="X732" s="53"/>
      <c r="Y732" s="53"/>
      <c r="Z732" s="53"/>
    </row>
    <row r="733" spans="1:26">
      <c r="A733" s="53"/>
      <c r="B733" s="53"/>
      <c r="C733" s="53"/>
      <c r="D733" s="53"/>
      <c r="E733" s="53"/>
      <c r="F733" s="53"/>
      <c r="G733" s="53"/>
      <c r="H733" s="53"/>
      <c r="I733" s="53"/>
      <c r="J733" s="53"/>
      <c r="K733" s="53"/>
      <c r="L733" s="53"/>
      <c r="M733" s="53"/>
      <c r="N733" s="53"/>
      <c r="O733" s="53"/>
      <c r="P733" s="53"/>
      <c r="Q733" s="223"/>
      <c r="R733" s="223"/>
      <c r="S733" s="53"/>
      <c r="T733" s="53"/>
      <c r="U733" s="53"/>
      <c r="V733" s="54"/>
      <c r="W733" s="53"/>
      <c r="X733" s="53"/>
      <c r="Y733" s="53"/>
      <c r="Z733" s="53"/>
    </row>
    <row r="734" spans="1:26">
      <c r="A734" s="53"/>
      <c r="B734" s="53"/>
      <c r="C734" s="53"/>
      <c r="D734" s="53"/>
      <c r="E734" s="53"/>
      <c r="F734" s="53"/>
      <c r="G734" s="53"/>
      <c r="H734" s="53"/>
      <c r="I734" s="53"/>
      <c r="J734" s="53"/>
      <c r="K734" s="53"/>
      <c r="L734" s="53"/>
      <c r="M734" s="53"/>
      <c r="N734" s="53"/>
      <c r="O734" s="53"/>
      <c r="P734" s="53"/>
      <c r="Q734" s="223"/>
      <c r="R734" s="223"/>
      <c r="S734" s="53"/>
      <c r="T734" s="53"/>
      <c r="U734" s="53"/>
      <c r="V734" s="54"/>
      <c r="W734" s="53"/>
      <c r="X734" s="53"/>
      <c r="Y734" s="53"/>
      <c r="Z734" s="53"/>
    </row>
    <row r="735" spans="1:26">
      <c r="A735" s="53"/>
      <c r="B735" s="53"/>
      <c r="C735" s="53"/>
      <c r="D735" s="53"/>
      <c r="E735" s="53"/>
      <c r="F735" s="53"/>
      <c r="G735" s="53"/>
      <c r="H735" s="53"/>
      <c r="I735" s="53"/>
      <c r="J735" s="53"/>
      <c r="K735" s="53"/>
      <c r="L735" s="53"/>
      <c r="M735" s="53"/>
      <c r="N735" s="53"/>
      <c r="O735" s="53"/>
      <c r="P735" s="53"/>
      <c r="Q735" s="223"/>
      <c r="R735" s="223"/>
      <c r="S735" s="53"/>
      <c r="T735" s="53"/>
      <c r="U735" s="53"/>
      <c r="V735" s="54"/>
      <c r="W735" s="53"/>
      <c r="X735" s="53"/>
      <c r="Y735" s="53"/>
      <c r="Z735" s="53"/>
    </row>
    <row r="736" spans="1:26">
      <c r="A736" s="53"/>
      <c r="B736" s="53"/>
      <c r="C736" s="53"/>
      <c r="D736" s="53"/>
      <c r="E736" s="53"/>
      <c r="F736" s="53"/>
      <c r="G736" s="53"/>
      <c r="H736" s="53"/>
      <c r="I736" s="53"/>
      <c r="J736" s="53"/>
      <c r="K736" s="53"/>
      <c r="L736" s="53"/>
      <c r="M736" s="53"/>
      <c r="N736" s="53"/>
      <c r="O736" s="53"/>
      <c r="P736" s="53"/>
      <c r="Q736" s="223"/>
      <c r="R736" s="223"/>
      <c r="S736" s="53"/>
      <c r="T736" s="53"/>
      <c r="U736" s="53"/>
      <c r="V736" s="54"/>
      <c r="W736" s="53"/>
      <c r="X736" s="53"/>
      <c r="Y736" s="53"/>
      <c r="Z736" s="53"/>
    </row>
    <row r="737" spans="1:26">
      <c r="A737" s="53"/>
      <c r="B737" s="53"/>
      <c r="C737" s="53"/>
      <c r="D737" s="53"/>
      <c r="E737" s="53"/>
      <c r="F737" s="53"/>
      <c r="G737" s="53"/>
      <c r="H737" s="53"/>
      <c r="I737" s="53"/>
      <c r="J737" s="53"/>
      <c r="K737" s="53"/>
      <c r="L737" s="53"/>
      <c r="M737" s="53"/>
      <c r="N737" s="53"/>
      <c r="O737" s="53"/>
      <c r="P737" s="53"/>
      <c r="Q737" s="223"/>
      <c r="R737" s="223"/>
      <c r="S737" s="53"/>
      <c r="T737" s="53"/>
      <c r="U737" s="53"/>
      <c r="V737" s="54"/>
      <c r="W737" s="53"/>
      <c r="X737" s="53"/>
      <c r="Y737" s="53"/>
      <c r="Z737" s="53"/>
    </row>
    <row r="738" spans="1:26">
      <c r="A738" s="53"/>
      <c r="B738" s="53"/>
      <c r="C738" s="53"/>
      <c r="D738" s="53"/>
      <c r="E738" s="53"/>
      <c r="F738" s="53"/>
      <c r="G738" s="53"/>
      <c r="H738" s="53"/>
      <c r="I738" s="53"/>
      <c r="J738" s="53"/>
      <c r="K738" s="53"/>
      <c r="L738" s="53"/>
      <c r="M738" s="53"/>
      <c r="N738" s="53"/>
      <c r="O738" s="53"/>
      <c r="P738" s="53"/>
      <c r="Q738" s="223"/>
      <c r="R738" s="223"/>
      <c r="S738" s="53"/>
      <c r="T738" s="53"/>
      <c r="U738" s="53"/>
      <c r="V738" s="54"/>
      <c r="W738" s="53"/>
      <c r="X738" s="53"/>
      <c r="Y738" s="53"/>
      <c r="Z738" s="53"/>
    </row>
    <row r="739" spans="1:26">
      <c r="A739" s="53"/>
      <c r="B739" s="53"/>
      <c r="C739" s="53"/>
      <c r="D739" s="53"/>
      <c r="E739" s="53"/>
      <c r="F739" s="53"/>
      <c r="G739" s="53"/>
      <c r="H739" s="53"/>
      <c r="I739" s="53"/>
      <c r="J739" s="53"/>
      <c r="K739" s="53"/>
      <c r="L739" s="53"/>
      <c r="M739" s="53"/>
      <c r="N739" s="53"/>
      <c r="O739" s="53"/>
      <c r="P739" s="53"/>
      <c r="Q739" s="223"/>
      <c r="R739" s="223"/>
      <c r="S739" s="53"/>
      <c r="T739" s="53"/>
      <c r="U739" s="53"/>
      <c r="V739" s="54"/>
      <c r="W739" s="53"/>
      <c r="X739" s="53"/>
      <c r="Y739" s="53"/>
      <c r="Z739" s="53"/>
    </row>
    <row r="740" spans="1:26">
      <c r="A740" s="53"/>
      <c r="B740" s="53"/>
      <c r="C740" s="53"/>
      <c r="D740" s="53"/>
      <c r="E740" s="53"/>
      <c r="F740" s="53"/>
      <c r="G740" s="53"/>
      <c r="H740" s="53"/>
      <c r="I740" s="53"/>
      <c r="J740" s="53"/>
      <c r="K740" s="53"/>
      <c r="L740" s="53"/>
      <c r="M740" s="53"/>
      <c r="N740" s="53"/>
      <c r="O740" s="53"/>
      <c r="P740" s="53"/>
      <c r="Q740" s="223"/>
      <c r="R740" s="223"/>
      <c r="S740" s="53"/>
      <c r="T740" s="53"/>
      <c r="U740" s="53"/>
      <c r="V740" s="54"/>
      <c r="W740" s="53"/>
      <c r="X740" s="53"/>
      <c r="Y740" s="53"/>
      <c r="Z740" s="53"/>
    </row>
    <row r="741" spans="1:26">
      <c r="A741" s="53"/>
      <c r="B741" s="53"/>
      <c r="C741" s="53"/>
      <c r="D741" s="53"/>
      <c r="E741" s="53"/>
      <c r="F741" s="53"/>
      <c r="G741" s="53"/>
      <c r="H741" s="53"/>
      <c r="I741" s="53"/>
      <c r="J741" s="53"/>
      <c r="K741" s="53"/>
      <c r="L741" s="53"/>
      <c r="M741" s="53"/>
      <c r="N741" s="53"/>
      <c r="O741" s="53"/>
      <c r="P741" s="53"/>
      <c r="Q741" s="223"/>
      <c r="R741" s="223"/>
      <c r="S741" s="53"/>
      <c r="T741" s="53"/>
      <c r="U741" s="53"/>
      <c r="V741" s="54"/>
      <c r="W741" s="53"/>
      <c r="X741" s="53"/>
      <c r="Y741" s="53"/>
      <c r="Z741" s="53"/>
    </row>
    <row r="742" spans="1:26">
      <c r="A742" s="53"/>
      <c r="B742" s="53"/>
      <c r="C742" s="53"/>
      <c r="D742" s="53"/>
      <c r="E742" s="53"/>
      <c r="F742" s="53"/>
      <c r="G742" s="53"/>
      <c r="H742" s="53"/>
      <c r="I742" s="53"/>
      <c r="J742" s="53"/>
      <c r="K742" s="53"/>
      <c r="L742" s="53"/>
      <c r="M742" s="53"/>
      <c r="N742" s="53"/>
      <c r="O742" s="53"/>
      <c r="P742" s="53"/>
      <c r="Q742" s="223"/>
      <c r="R742" s="223"/>
      <c r="S742" s="53"/>
      <c r="T742" s="53"/>
      <c r="U742" s="53"/>
      <c r="V742" s="54"/>
      <c r="W742" s="53"/>
      <c r="X742" s="53"/>
      <c r="Y742" s="53"/>
      <c r="Z742" s="53"/>
    </row>
    <row r="743" spans="1:26">
      <c r="A743" s="53"/>
      <c r="B743" s="53"/>
      <c r="C743" s="53"/>
      <c r="D743" s="53"/>
      <c r="E743" s="53"/>
      <c r="F743" s="53"/>
      <c r="G743" s="53"/>
      <c r="H743" s="53"/>
      <c r="I743" s="53"/>
      <c r="J743" s="53"/>
      <c r="K743" s="53"/>
      <c r="L743" s="53"/>
      <c r="M743" s="53"/>
      <c r="N743" s="53"/>
      <c r="O743" s="53"/>
      <c r="P743" s="53"/>
      <c r="Q743" s="223"/>
      <c r="R743" s="223"/>
      <c r="S743" s="53"/>
      <c r="T743" s="53"/>
      <c r="U743" s="53"/>
      <c r="V743" s="54"/>
      <c r="W743" s="53"/>
      <c r="X743" s="53"/>
      <c r="Y743" s="53"/>
      <c r="Z743" s="53"/>
    </row>
    <row r="744" spans="1:26">
      <c r="A744" s="53"/>
      <c r="B744" s="53"/>
      <c r="C744" s="53"/>
      <c r="D744" s="53"/>
      <c r="E744" s="53"/>
      <c r="F744" s="53"/>
      <c r="G744" s="53"/>
      <c r="H744" s="53"/>
      <c r="I744" s="53"/>
      <c r="J744" s="53"/>
      <c r="K744" s="53"/>
      <c r="L744" s="53"/>
      <c r="M744" s="53"/>
      <c r="N744" s="53"/>
      <c r="O744" s="53"/>
      <c r="P744" s="53"/>
      <c r="Q744" s="223"/>
      <c r="R744" s="223"/>
      <c r="S744" s="53"/>
      <c r="T744" s="53"/>
      <c r="U744" s="53"/>
      <c r="V744" s="54"/>
      <c r="W744" s="53"/>
      <c r="X744" s="53"/>
      <c r="Y744" s="53"/>
      <c r="Z744" s="53"/>
    </row>
    <row r="745" spans="1:26">
      <c r="A745" s="53"/>
      <c r="B745" s="53"/>
      <c r="C745" s="53"/>
      <c r="D745" s="53"/>
      <c r="E745" s="53"/>
      <c r="F745" s="53"/>
      <c r="G745" s="53"/>
      <c r="H745" s="53"/>
      <c r="I745" s="53"/>
      <c r="J745" s="53"/>
      <c r="K745" s="53"/>
      <c r="L745" s="53"/>
      <c r="M745" s="53"/>
      <c r="N745" s="53"/>
      <c r="O745" s="53"/>
      <c r="P745" s="53"/>
      <c r="Q745" s="223"/>
      <c r="R745" s="223"/>
      <c r="S745" s="53"/>
      <c r="T745" s="53"/>
      <c r="U745" s="53"/>
      <c r="V745" s="54"/>
      <c r="W745" s="53"/>
      <c r="X745" s="53"/>
      <c r="Y745" s="53"/>
      <c r="Z745" s="53"/>
    </row>
    <row r="746" spans="1:26">
      <c r="A746" s="53"/>
      <c r="B746" s="53"/>
      <c r="C746" s="53"/>
      <c r="D746" s="53"/>
      <c r="E746" s="53"/>
      <c r="F746" s="53"/>
      <c r="G746" s="53"/>
      <c r="H746" s="53"/>
      <c r="I746" s="53"/>
      <c r="J746" s="53"/>
      <c r="K746" s="53"/>
      <c r="L746" s="53"/>
      <c r="M746" s="53"/>
      <c r="N746" s="53"/>
      <c r="O746" s="53"/>
      <c r="P746" s="53"/>
      <c r="Q746" s="223"/>
      <c r="R746" s="223"/>
      <c r="S746" s="53"/>
      <c r="T746" s="53"/>
      <c r="U746" s="53"/>
      <c r="V746" s="54"/>
      <c r="W746" s="53"/>
      <c r="X746" s="53"/>
      <c r="Y746" s="53"/>
      <c r="Z746" s="53"/>
    </row>
    <row r="747" spans="1:26">
      <c r="A747" s="53"/>
      <c r="B747" s="53"/>
      <c r="C747" s="53"/>
      <c r="D747" s="53"/>
      <c r="E747" s="53"/>
      <c r="F747" s="53"/>
      <c r="G747" s="53"/>
      <c r="H747" s="53"/>
      <c r="I747" s="53"/>
      <c r="J747" s="53"/>
      <c r="K747" s="53"/>
      <c r="L747" s="53"/>
      <c r="M747" s="53"/>
      <c r="N747" s="53"/>
      <c r="O747" s="53"/>
      <c r="P747" s="53"/>
      <c r="Q747" s="223"/>
      <c r="R747" s="223"/>
      <c r="S747" s="53"/>
      <c r="T747" s="53"/>
      <c r="U747" s="53"/>
      <c r="V747" s="54"/>
      <c r="W747" s="53"/>
      <c r="X747" s="53"/>
      <c r="Y747" s="53"/>
      <c r="Z747" s="53"/>
    </row>
    <row r="748" spans="1:26">
      <c r="A748" s="53"/>
      <c r="B748" s="53"/>
      <c r="C748" s="53"/>
      <c r="D748" s="53"/>
      <c r="E748" s="53"/>
      <c r="F748" s="53"/>
      <c r="G748" s="53"/>
      <c r="H748" s="53"/>
      <c r="I748" s="53"/>
      <c r="J748" s="53"/>
      <c r="K748" s="53"/>
      <c r="L748" s="53"/>
      <c r="M748" s="53"/>
      <c r="N748" s="53"/>
      <c r="O748" s="53"/>
      <c r="P748" s="53"/>
      <c r="Q748" s="223"/>
      <c r="R748" s="223"/>
      <c r="S748" s="53"/>
      <c r="T748" s="53"/>
      <c r="U748" s="53"/>
      <c r="V748" s="54"/>
      <c r="W748" s="53"/>
      <c r="X748" s="53"/>
      <c r="Y748" s="53"/>
      <c r="Z748" s="53"/>
    </row>
    <row r="749" spans="1:26">
      <c r="A749" s="53"/>
      <c r="B749" s="53"/>
      <c r="C749" s="53"/>
      <c r="D749" s="53"/>
      <c r="E749" s="53"/>
      <c r="F749" s="53"/>
      <c r="G749" s="53"/>
      <c r="H749" s="53"/>
      <c r="I749" s="53"/>
      <c r="J749" s="53"/>
      <c r="K749" s="53"/>
      <c r="L749" s="53"/>
      <c r="M749" s="53"/>
      <c r="N749" s="53"/>
      <c r="O749" s="53"/>
      <c r="P749" s="53"/>
      <c r="Q749" s="223"/>
      <c r="R749" s="223"/>
      <c r="S749" s="53"/>
      <c r="T749" s="53"/>
      <c r="U749" s="53"/>
      <c r="V749" s="54"/>
      <c r="W749" s="53"/>
      <c r="X749" s="53"/>
      <c r="Y749" s="53"/>
      <c r="Z749" s="53"/>
    </row>
    <row r="750" spans="1:26">
      <c r="A750" s="53"/>
      <c r="B750" s="53"/>
      <c r="C750" s="53"/>
      <c r="D750" s="53"/>
      <c r="E750" s="53"/>
      <c r="F750" s="53"/>
      <c r="G750" s="53"/>
      <c r="H750" s="53"/>
      <c r="I750" s="53"/>
      <c r="J750" s="53"/>
      <c r="K750" s="53"/>
      <c r="L750" s="53"/>
      <c r="M750" s="53"/>
      <c r="N750" s="53"/>
      <c r="O750" s="53"/>
      <c r="P750" s="53"/>
      <c r="Q750" s="223"/>
      <c r="R750" s="223"/>
      <c r="S750" s="53"/>
      <c r="T750" s="53"/>
      <c r="U750" s="53"/>
      <c r="V750" s="54"/>
      <c r="W750" s="53"/>
      <c r="X750" s="53"/>
      <c r="Y750" s="53"/>
      <c r="Z750" s="53"/>
    </row>
    <row r="751" spans="1:26">
      <c r="A751" s="53"/>
      <c r="B751" s="53"/>
      <c r="C751" s="53"/>
      <c r="D751" s="53"/>
      <c r="E751" s="53"/>
      <c r="F751" s="53"/>
      <c r="G751" s="53"/>
      <c r="H751" s="53"/>
      <c r="I751" s="53"/>
      <c r="J751" s="53"/>
      <c r="K751" s="53"/>
      <c r="L751" s="53"/>
      <c r="M751" s="53"/>
      <c r="N751" s="53"/>
      <c r="O751" s="53"/>
      <c r="P751" s="53"/>
      <c r="Q751" s="223"/>
      <c r="R751" s="223"/>
      <c r="S751" s="53"/>
      <c r="T751" s="53"/>
      <c r="U751" s="53"/>
      <c r="V751" s="54"/>
      <c r="W751" s="53"/>
      <c r="X751" s="53"/>
      <c r="Y751" s="53"/>
      <c r="Z751" s="53"/>
    </row>
    <row r="752" spans="1:26">
      <c r="A752" s="53"/>
      <c r="B752" s="53"/>
      <c r="C752" s="53"/>
      <c r="D752" s="53"/>
      <c r="E752" s="53"/>
      <c r="F752" s="53"/>
      <c r="G752" s="53"/>
      <c r="H752" s="53"/>
      <c r="I752" s="53"/>
      <c r="J752" s="53"/>
      <c r="K752" s="53"/>
      <c r="L752" s="53"/>
      <c r="M752" s="53"/>
      <c r="N752" s="53"/>
      <c r="O752" s="53"/>
      <c r="P752" s="53"/>
      <c r="Q752" s="223"/>
      <c r="R752" s="223"/>
      <c r="S752" s="53"/>
      <c r="T752" s="53"/>
      <c r="U752" s="53"/>
      <c r="V752" s="54"/>
      <c r="W752" s="53"/>
      <c r="X752" s="53"/>
      <c r="Y752" s="53"/>
      <c r="Z752" s="53"/>
    </row>
    <row r="753" spans="1:26">
      <c r="A753" s="53"/>
      <c r="B753" s="53"/>
      <c r="C753" s="53"/>
      <c r="D753" s="53"/>
      <c r="E753" s="53"/>
      <c r="F753" s="53"/>
      <c r="G753" s="53"/>
      <c r="H753" s="53"/>
      <c r="I753" s="53"/>
      <c r="J753" s="53"/>
      <c r="K753" s="53"/>
      <c r="L753" s="53"/>
      <c r="M753" s="53"/>
      <c r="N753" s="53"/>
      <c r="O753" s="53"/>
      <c r="P753" s="53"/>
      <c r="Q753" s="223"/>
      <c r="R753" s="223"/>
      <c r="S753" s="53"/>
      <c r="T753" s="53"/>
      <c r="U753" s="53"/>
      <c r="V753" s="54"/>
      <c r="W753" s="53"/>
      <c r="X753" s="53"/>
      <c r="Y753" s="53"/>
      <c r="Z753" s="53"/>
    </row>
    <row r="754" spans="1:26">
      <c r="A754" s="53"/>
      <c r="B754" s="53"/>
      <c r="C754" s="53"/>
      <c r="D754" s="53"/>
      <c r="E754" s="53"/>
      <c r="F754" s="53"/>
      <c r="G754" s="53"/>
      <c r="H754" s="53"/>
      <c r="I754" s="53"/>
      <c r="J754" s="53"/>
      <c r="K754" s="53"/>
      <c r="L754" s="53"/>
      <c r="M754" s="53"/>
      <c r="N754" s="53"/>
      <c r="O754" s="53"/>
      <c r="P754" s="53"/>
      <c r="Q754" s="223"/>
      <c r="R754" s="223"/>
      <c r="S754" s="53"/>
      <c r="T754" s="53"/>
      <c r="U754" s="53"/>
      <c r="V754" s="54"/>
      <c r="W754" s="53"/>
      <c r="X754" s="53"/>
      <c r="Y754" s="53"/>
      <c r="Z754" s="53"/>
    </row>
    <row r="755" spans="1:26">
      <c r="A755" s="53"/>
      <c r="B755" s="53"/>
      <c r="C755" s="53"/>
      <c r="D755" s="53"/>
      <c r="E755" s="53"/>
      <c r="F755" s="53"/>
      <c r="G755" s="53"/>
      <c r="H755" s="53"/>
      <c r="I755" s="53"/>
      <c r="J755" s="53"/>
      <c r="K755" s="53"/>
      <c r="L755" s="53"/>
      <c r="M755" s="53"/>
      <c r="N755" s="53"/>
      <c r="O755" s="53"/>
      <c r="P755" s="53"/>
      <c r="Q755" s="223"/>
      <c r="R755" s="223"/>
      <c r="S755" s="53"/>
      <c r="T755" s="53"/>
      <c r="U755" s="53"/>
      <c r="V755" s="54"/>
      <c r="W755" s="53"/>
      <c r="X755" s="53"/>
      <c r="Y755" s="53"/>
      <c r="Z755" s="53"/>
    </row>
    <row r="756" spans="1:26">
      <c r="A756" s="53"/>
      <c r="B756" s="53"/>
      <c r="C756" s="53"/>
      <c r="D756" s="53"/>
      <c r="E756" s="53"/>
      <c r="F756" s="53"/>
      <c r="G756" s="53"/>
      <c r="H756" s="53"/>
      <c r="I756" s="53"/>
      <c r="J756" s="53"/>
      <c r="K756" s="53"/>
      <c r="L756" s="53"/>
      <c r="M756" s="53"/>
      <c r="N756" s="53"/>
      <c r="O756" s="53"/>
      <c r="P756" s="53"/>
      <c r="Q756" s="223"/>
      <c r="R756" s="223"/>
      <c r="S756" s="53"/>
      <c r="T756" s="53"/>
      <c r="U756" s="53"/>
      <c r="V756" s="54"/>
      <c r="W756" s="53"/>
      <c r="X756" s="53"/>
      <c r="Y756" s="53"/>
      <c r="Z756" s="53"/>
    </row>
    <row r="757" spans="1:26">
      <c r="A757" s="53"/>
      <c r="B757" s="53"/>
      <c r="C757" s="53"/>
      <c r="D757" s="53"/>
      <c r="E757" s="53"/>
      <c r="F757" s="53"/>
      <c r="G757" s="53"/>
      <c r="H757" s="53"/>
      <c r="I757" s="53"/>
      <c r="J757" s="53"/>
      <c r="K757" s="53"/>
      <c r="L757" s="53"/>
      <c r="M757" s="53"/>
      <c r="N757" s="53"/>
      <c r="O757" s="53"/>
      <c r="P757" s="53"/>
      <c r="Q757" s="223"/>
      <c r="R757" s="223"/>
      <c r="S757" s="53"/>
      <c r="T757" s="53"/>
      <c r="U757" s="53"/>
      <c r="V757" s="54"/>
      <c r="W757" s="53"/>
      <c r="X757" s="53"/>
      <c r="Y757" s="53"/>
      <c r="Z757" s="53"/>
    </row>
    <row r="758" spans="1:26">
      <c r="A758" s="53"/>
      <c r="B758" s="53"/>
      <c r="C758" s="53"/>
      <c r="D758" s="53"/>
      <c r="E758" s="53"/>
      <c r="F758" s="53"/>
      <c r="G758" s="53"/>
      <c r="H758" s="53"/>
      <c r="I758" s="53"/>
      <c r="J758" s="53"/>
      <c r="K758" s="53"/>
      <c r="L758" s="53"/>
      <c r="M758" s="53"/>
      <c r="N758" s="53"/>
      <c r="O758" s="53"/>
      <c r="P758" s="53"/>
      <c r="Q758" s="223"/>
      <c r="R758" s="223"/>
      <c r="S758" s="53"/>
      <c r="T758" s="53"/>
      <c r="U758" s="53"/>
      <c r="V758" s="54"/>
      <c r="W758" s="53"/>
      <c r="X758" s="53"/>
      <c r="Y758" s="53"/>
      <c r="Z758" s="53"/>
    </row>
    <row r="759" spans="1:26">
      <c r="A759" s="53"/>
      <c r="B759" s="53"/>
      <c r="C759" s="53"/>
      <c r="D759" s="53"/>
      <c r="E759" s="53"/>
      <c r="F759" s="53"/>
      <c r="G759" s="53"/>
      <c r="H759" s="53"/>
      <c r="I759" s="53"/>
      <c r="J759" s="53"/>
      <c r="K759" s="53"/>
      <c r="L759" s="53"/>
      <c r="M759" s="53"/>
      <c r="N759" s="53"/>
      <c r="O759" s="53"/>
      <c r="P759" s="53"/>
      <c r="Q759" s="223"/>
      <c r="R759" s="223"/>
      <c r="S759" s="53"/>
      <c r="T759" s="53"/>
      <c r="U759" s="53"/>
      <c r="V759" s="54"/>
      <c r="W759" s="53"/>
      <c r="X759" s="53"/>
      <c r="Y759" s="53"/>
      <c r="Z759" s="53"/>
    </row>
    <row r="760" spans="1:26">
      <c r="A760" s="53"/>
      <c r="B760" s="53"/>
      <c r="C760" s="53"/>
      <c r="D760" s="53"/>
      <c r="E760" s="53"/>
      <c r="F760" s="53"/>
      <c r="G760" s="53"/>
      <c r="H760" s="53"/>
      <c r="I760" s="53"/>
      <c r="J760" s="53"/>
      <c r="K760" s="53"/>
      <c r="L760" s="53"/>
      <c r="M760" s="53"/>
      <c r="N760" s="53"/>
      <c r="O760" s="53"/>
      <c r="P760" s="53"/>
      <c r="Q760" s="223"/>
      <c r="R760" s="223"/>
      <c r="S760" s="53"/>
      <c r="T760" s="53"/>
      <c r="U760" s="53"/>
      <c r="V760" s="54"/>
      <c r="W760" s="53"/>
      <c r="X760" s="53"/>
      <c r="Y760" s="53"/>
      <c r="Z760" s="53"/>
    </row>
    <row r="761" spans="1:26">
      <c r="A761" s="53"/>
      <c r="B761" s="53"/>
      <c r="C761" s="53"/>
      <c r="D761" s="53"/>
      <c r="E761" s="53"/>
      <c r="F761" s="53"/>
      <c r="G761" s="53"/>
      <c r="H761" s="53"/>
      <c r="I761" s="53"/>
      <c r="J761" s="53"/>
      <c r="K761" s="53"/>
      <c r="L761" s="53"/>
      <c r="M761" s="53"/>
      <c r="N761" s="53"/>
      <c r="O761" s="53"/>
      <c r="P761" s="53"/>
      <c r="Q761" s="223"/>
      <c r="R761" s="223"/>
      <c r="S761" s="53"/>
      <c r="T761" s="53"/>
      <c r="U761" s="53"/>
      <c r="V761" s="54"/>
      <c r="W761" s="53"/>
      <c r="X761" s="53"/>
      <c r="Y761" s="53"/>
      <c r="Z761" s="53"/>
    </row>
    <row r="762" spans="1:26">
      <c r="A762" s="53"/>
      <c r="B762" s="53"/>
      <c r="C762" s="53"/>
      <c r="D762" s="53"/>
      <c r="E762" s="53"/>
      <c r="F762" s="53"/>
      <c r="G762" s="53"/>
      <c r="H762" s="53"/>
      <c r="I762" s="53"/>
      <c r="J762" s="53"/>
      <c r="K762" s="53"/>
      <c r="L762" s="53"/>
      <c r="M762" s="53"/>
      <c r="N762" s="53"/>
      <c r="O762" s="53"/>
      <c r="P762" s="53"/>
      <c r="Q762" s="223"/>
      <c r="R762" s="223"/>
      <c r="S762" s="53"/>
      <c r="T762" s="53"/>
      <c r="U762" s="53"/>
      <c r="V762" s="54"/>
      <c r="W762" s="53"/>
      <c r="X762" s="53"/>
      <c r="Y762" s="53"/>
      <c r="Z762" s="53"/>
    </row>
    <row r="763" spans="1:26">
      <c r="A763" s="53"/>
      <c r="B763" s="53"/>
      <c r="C763" s="53"/>
      <c r="D763" s="53"/>
      <c r="E763" s="53"/>
      <c r="F763" s="53"/>
      <c r="G763" s="53"/>
      <c r="H763" s="53"/>
      <c r="I763" s="53"/>
      <c r="J763" s="53"/>
      <c r="K763" s="53"/>
      <c r="L763" s="53"/>
      <c r="M763" s="53"/>
      <c r="N763" s="53"/>
      <c r="O763" s="53"/>
      <c r="P763" s="53"/>
      <c r="Q763" s="223"/>
      <c r="R763" s="223"/>
      <c r="S763" s="53"/>
      <c r="T763" s="53"/>
      <c r="U763" s="53"/>
      <c r="V763" s="54"/>
      <c r="W763" s="53"/>
      <c r="X763" s="53"/>
      <c r="Y763" s="53"/>
      <c r="Z763" s="53"/>
    </row>
    <row r="764" spans="1:26">
      <c r="A764" s="53"/>
      <c r="B764" s="53"/>
      <c r="C764" s="53"/>
      <c r="D764" s="53"/>
      <c r="E764" s="53"/>
      <c r="F764" s="53"/>
      <c r="G764" s="53"/>
      <c r="H764" s="53"/>
      <c r="I764" s="53"/>
      <c r="J764" s="53"/>
      <c r="K764" s="53"/>
      <c r="L764" s="53"/>
      <c r="M764" s="53"/>
      <c r="N764" s="53"/>
      <c r="O764" s="53"/>
      <c r="P764" s="53"/>
      <c r="Q764" s="223"/>
      <c r="R764" s="223"/>
      <c r="S764" s="53"/>
      <c r="T764" s="53"/>
      <c r="U764" s="53"/>
      <c r="V764" s="54"/>
      <c r="W764" s="53"/>
      <c r="X764" s="53"/>
      <c r="Y764" s="53"/>
      <c r="Z764" s="53"/>
    </row>
    <row r="765" spans="1:26">
      <c r="A765" s="53"/>
      <c r="B765" s="53"/>
      <c r="C765" s="53"/>
      <c r="D765" s="53"/>
      <c r="E765" s="53"/>
      <c r="F765" s="53"/>
      <c r="G765" s="53"/>
      <c r="H765" s="53"/>
      <c r="I765" s="53"/>
      <c r="J765" s="53"/>
      <c r="K765" s="53"/>
      <c r="L765" s="53"/>
      <c r="M765" s="53"/>
      <c r="N765" s="53"/>
      <c r="O765" s="53"/>
      <c r="P765" s="53"/>
      <c r="Q765" s="223"/>
      <c r="R765" s="223"/>
      <c r="S765" s="53"/>
      <c r="T765" s="53"/>
      <c r="U765" s="53"/>
      <c r="V765" s="54"/>
      <c r="W765" s="53"/>
      <c r="X765" s="53"/>
      <c r="Y765" s="53"/>
      <c r="Z765" s="53"/>
    </row>
    <row r="766" spans="1:26">
      <c r="A766" s="53"/>
      <c r="B766" s="53"/>
      <c r="C766" s="53"/>
      <c r="D766" s="53"/>
      <c r="E766" s="53"/>
      <c r="F766" s="53"/>
      <c r="G766" s="53"/>
      <c r="H766" s="53"/>
      <c r="I766" s="53"/>
      <c r="J766" s="53"/>
      <c r="K766" s="53"/>
      <c r="L766" s="53"/>
      <c r="M766" s="53"/>
      <c r="N766" s="53"/>
      <c r="O766" s="53"/>
      <c r="P766" s="53"/>
      <c r="Q766" s="223"/>
      <c r="R766" s="223"/>
      <c r="S766" s="53"/>
      <c r="T766" s="53"/>
      <c r="U766" s="53"/>
      <c r="V766" s="54"/>
      <c r="W766" s="53"/>
      <c r="X766" s="53"/>
      <c r="Y766" s="53"/>
      <c r="Z766" s="53"/>
    </row>
    <row r="767" spans="1:26">
      <c r="A767" s="53"/>
      <c r="B767" s="53"/>
      <c r="C767" s="53"/>
      <c r="D767" s="53"/>
      <c r="E767" s="53"/>
      <c r="F767" s="53"/>
      <c r="G767" s="53"/>
      <c r="H767" s="53"/>
      <c r="I767" s="53"/>
      <c r="J767" s="53"/>
      <c r="K767" s="53"/>
      <c r="L767" s="53"/>
      <c r="M767" s="53"/>
      <c r="N767" s="53"/>
      <c r="O767" s="53"/>
      <c r="P767" s="53"/>
      <c r="Q767" s="223"/>
      <c r="R767" s="223"/>
      <c r="S767" s="53"/>
      <c r="T767" s="53"/>
      <c r="U767" s="53"/>
      <c r="V767" s="54"/>
      <c r="W767" s="53"/>
      <c r="X767" s="53"/>
      <c r="Y767" s="53"/>
      <c r="Z767" s="53"/>
    </row>
    <row r="768" spans="1:26">
      <c r="A768" s="53"/>
      <c r="B768" s="53"/>
      <c r="C768" s="53"/>
      <c r="D768" s="53"/>
      <c r="E768" s="53"/>
      <c r="F768" s="53"/>
      <c r="G768" s="53"/>
      <c r="H768" s="53"/>
      <c r="I768" s="53"/>
      <c r="J768" s="53"/>
      <c r="K768" s="53"/>
      <c r="L768" s="53"/>
      <c r="M768" s="53"/>
      <c r="N768" s="53"/>
      <c r="O768" s="53"/>
      <c r="P768" s="53"/>
      <c r="Q768" s="223"/>
      <c r="R768" s="223"/>
      <c r="S768" s="53"/>
      <c r="T768" s="53"/>
      <c r="U768" s="53"/>
      <c r="V768" s="54"/>
      <c r="W768" s="53"/>
      <c r="X768" s="53"/>
      <c r="Y768" s="53"/>
      <c r="Z768" s="53"/>
    </row>
    <row r="769" spans="1:26">
      <c r="A769" s="53"/>
      <c r="B769" s="53"/>
      <c r="C769" s="53"/>
      <c r="D769" s="53"/>
      <c r="E769" s="53"/>
      <c r="F769" s="53"/>
      <c r="G769" s="53"/>
      <c r="H769" s="53"/>
      <c r="I769" s="53"/>
      <c r="J769" s="53"/>
      <c r="K769" s="53"/>
      <c r="L769" s="53"/>
      <c r="M769" s="53"/>
      <c r="N769" s="53"/>
      <c r="O769" s="53"/>
      <c r="P769" s="53"/>
      <c r="Q769" s="223"/>
      <c r="R769" s="223"/>
      <c r="S769" s="53"/>
      <c r="T769" s="53"/>
      <c r="U769" s="53"/>
      <c r="V769" s="54"/>
      <c r="W769" s="53"/>
      <c r="X769" s="53"/>
      <c r="Y769" s="53"/>
      <c r="Z769" s="53"/>
    </row>
    <row r="770" spans="1:26">
      <c r="A770" s="53"/>
      <c r="B770" s="53"/>
      <c r="C770" s="53"/>
      <c r="D770" s="53"/>
      <c r="E770" s="53"/>
      <c r="F770" s="53"/>
      <c r="G770" s="53"/>
      <c r="H770" s="53"/>
      <c r="I770" s="53"/>
      <c r="J770" s="53"/>
      <c r="K770" s="53"/>
      <c r="L770" s="53"/>
      <c r="M770" s="53"/>
      <c r="N770" s="53"/>
      <c r="O770" s="53"/>
      <c r="P770" s="53"/>
      <c r="Q770" s="223"/>
      <c r="R770" s="223"/>
      <c r="S770" s="53"/>
      <c r="T770" s="53"/>
      <c r="U770" s="53"/>
      <c r="V770" s="54"/>
      <c r="W770" s="53"/>
      <c r="X770" s="53"/>
      <c r="Y770" s="53"/>
      <c r="Z770" s="53"/>
    </row>
    <row r="771" spans="1:26">
      <c r="A771" s="53"/>
      <c r="B771" s="53"/>
      <c r="C771" s="53"/>
      <c r="D771" s="53"/>
      <c r="E771" s="53"/>
      <c r="F771" s="53"/>
      <c r="G771" s="53"/>
      <c r="H771" s="53"/>
      <c r="I771" s="53"/>
      <c r="J771" s="53"/>
      <c r="K771" s="53"/>
      <c r="L771" s="53"/>
      <c r="M771" s="53"/>
      <c r="N771" s="53"/>
      <c r="O771" s="53"/>
      <c r="P771" s="53"/>
      <c r="Q771" s="223"/>
      <c r="R771" s="223"/>
      <c r="S771" s="53"/>
      <c r="T771" s="53"/>
      <c r="U771" s="53"/>
      <c r="V771" s="54"/>
      <c r="W771" s="53"/>
      <c r="X771" s="53"/>
      <c r="Y771" s="53"/>
      <c r="Z771" s="53"/>
    </row>
    <row r="772" spans="1:26">
      <c r="A772" s="53"/>
      <c r="B772" s="53"/>
      <c r="C772" s="53"/>
      <c r="D772" s="53"/>
      <c r="E772" s="53"/>
      <c r="F772" s="53"/>
      <c r="G772" s="53"/>
      <c r="H772" s="53"/>
      <c r="I772" s="53"/>
      <c r="J772" s="53"/>
      <c r="K772" s="53"/>
      <c r="L772" s="53"/>
      <c r="M772" s="53"/>
      <c r="N772" s="53"/>
      <c r="O772" s="53"/>
      <c r="P772" s="53"/>
      <c r="Q772" s="223"/>
      <c r="R772" s="223"/>
      <c r="S772" s="53"/>
      <c r="T772" s="53"/>
      <c r="U772" s="53"/>
      <c r="V772" s="54"/>
      <c r="W772" s="53"/>
      <c r="X772" s="53"/>
      <c r="Y772" s="53"/>
      <c r="Z772" s="53"/>
    </row>
    <row r="773" spans="1:26">
      <c r="A773" s="53"/>
      <c r="B773" s="53"/>
      <c r="C773" s="53"/>
      <c r="D773" s="53"/>
      <c r="E773" s="53"/>
      <c r="F773" s="53"/>
      <c r="G773" s="53"/>
      <c r="H773" s="53"/>
      <c r="I773" s="53"/>
      <c r="J773" s="53"/>
      <c r="K773" s="53"/>
      <c r="L773" s="53"/>
      <c r="M773" s="53"/>
      <c r="N773" s="53"/>
      <c r="O773" s="53"/>
      <c r="P773" s="53"/>
      <c r="Q773" s="223"/>
      <c r="R773" s="223"/>
      <c r="S773" s="53"/>
      <c r="T773" s="53"/>
      <c r="U773" s="53"/>
      <c r="V773" s="54"/>
      <c r="W773" s="53"/>
      <c r="X773" s="53"/>
      <c r="Y773" s="53"/>
      <c r="Z773" s="53"/>
    </row>
    <row r="774" spans="1:26">
      <c r="A774" s="53"/>
      <c r="B774" s="53"/>
      <c r="C774" s="53"/>
      <c r="D774" s="53"/>
      <c r="E774" s="53"/>
      <c r="F774" s="53"/>
      <c r="G774" s="53"/>
      <c r="H774" s="53"/>
      <c r="I774" s="53"/>
      <c r="J774" s="53"/>
      <c r="K774" s="53"/>
      <c r="L774" s="53"/>
      <c r="M774" s="53"/>
      <c r="N774" s="53"/>
      <c r="O774" s="53"/>
      <c r="P774" s="53"/>
      <c r="Q774" s="223"/>
      <c r="R774" s="223"/>
      <c r="S774" s="53"/>
      <c r="T774" s="53"/>
      <c r="U774" s="53"/>
      <c r="V774" s="54"/>
      <c r="W774" s="53"/>
      <c r="X774" s="53"/>
      <c r="Y774" s="53"/>
      <c r="Z774" s="53"/>
    </row>
    <row r="775" spans="1:26">
      <c r="A775" s="53"/>
      <c r="B775" s="53"/>
      <c r="C775" s="53"/>
      <c r="D775" s="53"/>
      <c r="E775" s="53"/>
      <c r="F775" s="53"/>
      <c r="G775" s="53"/>
      <c r="H775" s="53"/>
      <c r="I775" s="53"/>
      <c r="J775" s="53"/>
      <c r="K775" s="53"/>
      <c r="L775" s="53"/>
      <c r="M775" s="53"/>
      <c r="N775" s="53"/>
      <c r="O775" s="53"/>
      <c r="P775" s="53"/>
      <c r="Q775" s="223"/>
      <c r="R775" s="223"/>
      <c r="S775" s="53"/>
      <c r="T775" s="53"/>
      <c r="U775" s="53"/>
      <c r="V775" s="54"/>
      <c r="W775" s="53"/>
      <c r="X775" s="53"/>
      <c r="Y775" s="53"/>
      <c r="Z775" s="53"/>
    </row>
    <row r="776" spans="1:26">
      <c r="A776" s="53"/>
      <c r="B776" s="53"/>
      <c r="C776" s="53"/>
      <c r="D776" s="53"/>
      <c r="E776" s="53"/>
      <c r="F776" s="53"/>
      <c r="G776" s="53"/>
      <c r="H776" s="53"/>
      <c r="I776" s="53"/>
      <c r="J776" s="53"/>
      <c r="K776" s="53"/>
      <c r="L776" s="53"/>
      <c r="M776" s="53"/>
      <c r="N776" s="53"/>
      <c r="O776" s="53"/>
      <c r="P776" s="53"/>
      <c r="Q776" s="223"/>
      <c r="R776" s="223"/>
      <c r="S776" s="53"/>
      <c r="T776" s="53"/>
      <c r="U776" s="53"/>
      <c r="V776" s="54"/>
      <c r="W776" s="53"/>
      <c r="X776" s="53"/>
      <c r="Y776" s="53"/>
      <c r="Z776" s="53"/>
    </row>
    <row r="777" spans="1:26">
      <c r="A777" s="53"/>
      <c r="B777" s="53"/>
      <c r="C777" s="53"/>
      <c r="D777" s="53"/>
      <c r="E777" s="53"/>
      <c r="F777" s="53"/>
      <c r="G777" s="53"/>
      <c r="H777" s="53"/>
      <c r="I777" s="53"/>
      <c r="J777" s="53"/>
      <c r="K777" s="53"/>
      <c r="L777" s="53"/>
      <c r="M777" s="53"/>
      <c r="N777" s="53"/>
      <c r="O777" s="53"/>
      <c r="P777" s="53"/>
      <c r="Q777" s="223"/>
      <c r="R777" s="223"/>
      <c r="S777" s="53"/>
      <c r="T777" s="53"/>
      <c r="U777" s="53"/>
      <c r="V777" s="54"/>
      <c r="W777" s="53"/>
      <c r="X777" s="53"/>
      <c r="Y777" s="53"/>
      <c r="Z777" s="53"/>
    </row>
    <row r="778" spans="1:26">
      <c r="A778" s="53"/>
      <c r="B778" s="53"/>
      <c r="C778" s="53"/>
      <c r="D778" s="53"/>
      <c r="E778" s="53"/>
      <c r="F778" s="53"/>
      <c r="G778" s="53"/>
      <c r="H778" s="53"/>
      <c r="I778" s="53"/>
      <c r="J778" s="53"/>
      <c r="K778" s="53"/>
      <c r="L778" s="53"/>
      <c r="M778" s="53"/>
      <c r="N778" s="53"/>
      <c r="O778" s="53"/>
      <c r="P778" s="53"/>
      <c r="Q778" s="223"/>
      <c r="R778" s="223"/>
      <c r="S778" s="53"/>
      <c r="T778" s="53"/>
      <c r="U778" s="53"/>
      <c r="V778" s="54"/>
      <c r="W778" s="53"/>
      <c r="X778" s="53"/>
      <c r="Y778" s="53"/>
      <c r="Z778" s="53"/>
    </row>
    <row r="779" spans="1:26">
      <c r="A779" s="53"/>
      <c r="B779" s="53"/>
      <c r="C779" s="53"/>
      <c r="D779" s="53"/>
      <c r="E779" s="53"/>
      <c r="F779" s="53"/>
      <c r="G779" s="53"/>
      <c r="H779" s="53"/>
      <c r="I779" s="53"/>
      <c r="J779" s="53"/>
      <c r="K779" s="53"/>
      <c r="L779" s="53"/>
      <c r="M779" s="53"/>
      <c r="N779" s="53"/>
      <c r="O779" s="53"/>
      <c r="P779" s="53"/>
      <c r="Q779" s="223"/>
      <c r="R779" s="223"/>
      <c r="S779" s="53"/>
      <c r="T779" s="53"/>
      <c r="U779" s="53"/>
      <c r="V779" s="54"/>
      <c r="W779" s="53"/>
      <c r="X779" s="53"/>
      <c r="Y779" s="53"/>
      <c r="Z779" s="53"/>
    </row>
    <row r="780" spans="1:26">
      <c r="A780" s="53"/>
      <c r="B780" s="53"/>
      <c r="C780" s="53"/>
      <c r="D780" s="53"/>
      <c r="E780" s="53"/>
      <c r="F780" s="53"/>
      <c r="G780" s="53"/>
      <c r="H780" s="53"/>
      <c r="I780" s="53"/>
      <c r="J780" s="53"/>
      <c r="K780" s="53"/>
      <c r="L780" s="53"/>
      <c r="M780" s="53"/>
      <c r="N780" s="53"/>
      <c r="O780" s="53"/>
      <c r="P780" s="53"/>
      <c r="Q780" s="223"/>
      <c r="R780" s="223"/>
      <c r="S780" s="53"/>
      <c r="T780" s="53"/>
      <c r="U780" s="53"/>
      <c r="V780" s="54"/>
      <c r="W780" s="53"/>
      <c r="X780" s="53"/>
      <c r="Y780" s="53"/>
      <c r="Z780" s="53"/>
    </row>
    <row r="781" spans="1:26">
      <c r="A781" s="53"/>
      <c r="B781" s="53"/>
      <c r="C781" s="53"/>
      <c r="D781" s="53"/>
      <c r="E781" s="53"/>
      <c r="F781" s="53"/>
      <c r="G781" s="53"/>
      <c r="H781" s="53"/>
      <c r="I781" s="53"/>
      <c r="J781" s="53"/>
      <c r="K781" s="53"/>
      <c r="L781" s="53"/>
      <c r="M781" s="53"/>
      <c r="N781" s="53"/>
      <c r="O781" s="53"/>
      <c r="P781" s="53"/>
      <c r="Q781" s="223"/>
      <c r="R781" s="223"/>
      <c r="S781" s="53"/>
      <c r="T781" s="53"/>
      <c r="U781" s="53"/>
      <c r="V781" s="54"/>
      <c r="W781" s="53"/>
      <c r="X781" s="53"/>
      <c r="Y781" s="53"/>
      <c r="Z781" s="53"/>
    </row>
    <row r="782" spans="1:26">
      <c r="A782" s="53"/>
      <c r="B782" s="53"/>
      <c r="C782" s="53"/>
      <c r="D782" s="53"/>
      <c r="E782" s="53"/>
      <c r="F782" s="53"/>
      <c r="G782" s="53"/>
      <c r="H782" s="53"/>
      <c r="I782" s="53"/>
      <c r="J782" s="53"/>
      <c r="K782" s="53"/>
      <c r="L782" s="53"/>
      <c r="M782" s="53"/>
      <c r="N782" s="53"/>
      <c r="O782" s="53"/>
      <c r="P782" s="53"/>
      <c r="Q782" s="223"/>
      <c r="R782" s="223"/>
      <c r="S782" s="53"/>
      <c r="T782" s="53"/>
      <c r="U782" s="53"/>
      <c r="V782" s="54"/>
      <c r="W782" s="53"/>
      <c r="X782" s="53"/>
      <c r="Y782" s="53"/>
      <c r="Z782" s="53"/>
    </row>
    <row r="783" spans="1:26">
      <c r="A783" s="53"/>
      <c r="B783" s="53"/>
      <c r="C783" s="53"/>
      <c r="D783" s="53"/>
      <c r="E783" s="53"/>
      <c r="F783" s="53"/>
      <c r="G783" s="53"/>
      <c r="H783" s="53"/>
      <c r="I783" s="53"/>
      <c r="J783" s="53"/>
      <c r="K783" s="53"/>
      <c r="L783" s="53"/>
      <c r="M783" s="53"/>
      <c r="N783" s="53"/>
      <c r="O783" s="53"/>
      <c r="P783" s="53"/>
      <c r="Q783" s="223"/>
      <c r="R783" s="223"/>
      <c r="S783" s="53"/>
      <c r="T783" s="53"/>
      <c r="U783" s="53"/>
      <c r="V783" s="54"/>
      <c r="W783" s="53"/>
      <c r="X783" s="53"/>
      <c r="Y783" s="53"/>
      <c r="Z783" s="53"/>
    </row>
    <row r="784" spans="1:26">
      <c r="A784" s="53"/>
      <c r="B784" s="53"/>
      <c r="C784" s="53"/>
      <c r="D784" s="53"/>
      <c r="E784" s="53"/>
      <c r="F784" s="53"/>
      <c r="G784" s="53"/>
      <c r="H784" s="53"/>
      <c r="I784" s="53"/>
      <c r="J784" s="53"/>
      <c r="K784" s="53"/>
      <c r="L784" s="53"/>
      <c r="M784" s="53"/>
      <c r="N784" s="53"/>
      <c r="O784" s="53"/>
      <c r="P784" s="53"/>
      <c r="Q784" s="223"/>
      <c r="R784" s="223"/>
      <c r="S784" s="53"/>
      <c r="T784" s="53"/>
      <c r="U784" s="53"/>
      <c r="V784" s="54"/>
      <c r="W784" s="53"/>
      <c r="X784" s="53"/>
      <c r="Y784" s="53"/>
      <c r="Z784" s="53"/>
    </row>
    <row r="785" spans="1:26">
      <c r="A785" s="53"/>
      <c r="B785" s="53"/>
      <c r="C785" s="53"/>
      <c r="D785" s="53"/>
      <c r="E785" s="53"/>
      <c r="F785" s="53"/>
      <c r="G785" s="53"/>
      <c r="H785" s="53"/>
      <c r="I785" s="53"/>
      <c r="J785" s="53"/>
      <c r="K785" s="53"/>
      <c r="L785" s="53"/>
      <c r="M785" s="53"/>
      <c r="N785" s="53"/>
      <c r="O785" s="53"/>
      <c r="P785" s="53"/>
      <c r="Q785" s="223"/>
      <c r="R785" s="223"/>
      <c r="S785" s="53"/>
      <c r="T785" s="53"/>
      <c r="U785" s="53"/>
      <c r="V785" s="54"/>
      <c r="W785" s="53"/>
      <c r="X785" s="53"/>
      <c r="Y785" s="53"/>
      <c r="Z785" s="53"/>
    </row>
    <row r="786" spans="1:26">
      <c r="A786" s="53"/>
      <c r="B786" s="53"/>
      <c r="C786" s="53"/>
      <c r="D786" s="53"/>
      <c r="E786" s="53"/>
      <c r="F786" s="53"/>
      <c r="G786" s="53"/>
      <c r="H786" s="53"/>
      <c r="I786" s="53"/>
      <c r="J786" s="53"/>
      <c r="K786" s="53"/>
      <c r="L786" s="53"/>
      <c r="M786" s="53"/>
      <c r="N786" s="53"/>
      <c r="O786" s="53"/>
      <c r="P786" s="53"/>
      <c r="Q786" s="223"/>
      <c r="R786" s="223"/>
      <c r="S786" s="53"/>
      <c r="T786" s="53"/>
      <c r="U786" s="53"/>
      <c r="V786" s="54"/>
      <c r="W786" s="53"/>
      <c r="X786" s="53"/>
      <c r="Y786" s="53"/>
      <c r="Z786" s="53"/>
    </row>
    <row r="787" spans="1:26">
      <c r="A787" s="53"/>
      <c r="B787" s="53"/>
      <c r="C787" s="53"/>
      <c r="D787" s="53"/>
      <c r="E787" s="53"/>
      <c r="F787" s="53"/>
      <c r="G787" s="53"/>
      <c r="H787" s="53"/>
      <c r="I787" s="53"/>
      <c r="J787" s="53"/>
      <c r="K787" s="53"/>
      <c r="L787" s="53"/>
      <c r="M787" s="53"/>
      <c r="N787" s="53"/>
      <c r="O787" s="53"/>
      <c r="P787" s="53"/>
      <c r="Q787" s="223"/>
      <c r="R787" s="223"/>
      <c r="S787" s="53"/>
      <c r="T787" s="53"/>
      <c r="U787" s="53"/>
      <c r="V787" s="54"/>
      <c r="W787" s="53"/>
      <c r="X787" s="53"/>
      <c r="Y787" s="53"/>
      <c r="Z787" s="53"/>
    </row>
    <row r="788" spans="1:26">
      <c r="A788" s="53"/>
      <c r="B788" s="53"/>
      <c r="C788" s="53"/>
      <c r="D788" s="53"/>
      <c r="E788" s="53"/>
      <c r="F788" s="53"/>
      <c r="G788" s="53"/>
      <c r="H788" s="53"/>
      <c r="I788" s="53"/>
      <c r="J788" s="53"/>
      <c r="K788" s="53"/>
      <c r="L788" s="53"/>
      <c r="M788" s="53"/>
      <c r="N788" s="53"/>
      <c r="O788" s="53"/>
      <c r="P788" s="53"/>
      <c r="Q788" s="223"/>
      <c r="R788" s="223"/>
      <c r="S788" s="53"/>
      <c r="T788" s="53"/>
      <c r="U788" s="53"/>
      <c r="V788" s="54"/>
      <c r="W788" s="53"/>
      <c r="X788" s="53"/>
      <c r="Y788" s="53"/>
      <c r="Z788" s="53"/>
    </row>
    <row r="789" spans="1:26">
      <c r="A789" s="53"/>
      <c r="B789" s="53"/>
      <c r="C789" s="53"/>
      <c r="D789" s="53"/>
      <c r="E789" s="53"/>
      <c r="F789" s="53"/>
      <c r="G789" s="53"/>
      <c r="H789" s="53"/>
      <c r="I789" s="53"/>
      <c r="J789" s="53"/>
      <c r="K789" s="53"/>
      <c r="L789" s="53"/>
      <c r="M789" s="53"/>
      <c r="N789" s="53"/>
      <c r="O789" s="53"/>
      <c r="P789" s="53"/>
      <c r="Q789" s="223"/>
      <c r="R789" s="223"/>
      <c r="S789" s="53"/>
      <c r="T789" s="53"/>
      <c r="U789" s="53"/>
      <c r="V789" s="54"/>
      <c r="W789" s="53"/>
      <c r="X789" s="53"/>
      <c r="Y789" s="53"/>
      <c r="Z789" s="53"/>
    </row>
    <row r="790" spans="1:26">
      <c r="A790" s="53"/>
      <c r="B790" s="53"/>
      <c r="C790" s="53"/>
      <c r="D790" s="53"/>
      <c r="E790" s="53"/>
      <c r="F790" s="53"/>
      <c r="G790" s="53"/>
      <c r="H790" s="53"/>
      <c r="I790" s="53"/>
      <c r="J790" s="53"/>
      <c r="K790" s="53"/>
      <c r="L790" s="53"/>
      <c r="M790" s="53"/>
      <c r="N790" s="53"/>
      <c r="O790" s="53"/>
      <c r="P790" s="53"/>
      <c r="Q790" s="223"/>
      <c r="R790" s="223"/>
      <c r="S790" s="53"/>
      <c r="T790" s="53"/>
      <c r="U790" s="53"/>
      <c r="V790" s="54"/>
      <c r="W790" s="53"/>
      <c r="X790" s="53"/>
      <c r="Y790" s="53"/>
      <c r="Z790" s="53"/>
    </row>
    <row r="791" spans="1:26">
      <c r="A791" s="53"/>
      <c r="B791" s="53"/>
      <c r="C791" s="53"/>
      <c r="D791" s="53"/>
      <c r="E791" s="53"/>
      <c r="F791" s="53"/>
      <c r="G791" s="53"/>
      <c r="H791" s="53"/>
      <c r="I791" s="53"/>
      <c r="J791" s="53"/>
      <c r="K791" s="53"/>
      <c r="L791" s="53"/>
      <c r="M791" s="53"/>
      <c r="N791" s="53"/>
      <c r="O791" s="53"/>
      <c r="P791" s="53"/>
      <c r="Q791" s="223"/>
      <c r="R791" s="223"/>
      <c r="S791" s="53"/>
      <c r="T791" s="53"/>
      <c r="U791" s="53"/>
      <c r="V791" s="54"/>
      <c r="W791" s="53"/>
      <c r="X791" s="53"/>
      <c r="Y791" s="53"/>
      <c r="Z791" s="53"/>
    </row>
    <row r="792" spans="1:26">
      <c r="A792" s="53"/>
      <c r="B792" s="53"/>
      <c r="C792" s="53"/>
      <c r="D792" s="53"/>
      <c r="E792" s="53"/>
      <c r="F792" s="53"/>
      <c r="G792" s="53"/>
      <c r="H792" s="53"/>
      <c r="I792" s="53"/>
      <c r="J792" s="53"/>
      <c r="K792" s="53"/>
      <c r="L792" s="53"/>
      <c r="M792" s="53"/>
      <c r="N792" s="53"/>
      <c r="O792" s="53"/>
      <c r="P792" s="53"/>
      <c r="Q792" s="223"/>
      <c r="R792" s="223"/>
      <c r="S792" s="53"/>
      <c r="T792" s="53"/>
      <c r="U792" s="53"/>
      <c r="V792" s="54"/>
      <c r="W792" s="53"/>
      <c r="X792" s="53"/>
      <c r="Y792" s="53"/>
      <c r="Z792" s="53"/>
    </row>
    <row r="793" spans="1:26">
      <c r="A793" s="53"/>
      <c r="B793" s="53"/>
      <c r="C793" s="53"/>
      <c r="D793" s="53"/>
      <c r="E793" s="53"/>
      <c r="F793" s="53"/>
      <c r="G793" s="53"/>
      <c r="H793" s="53"/>
      <c r="I793" s="53"/>
      <c r="J793" s="53"/>
      <c r="K793" s="53"/>
      <c r="L793" s="53"/>
      <c r="M793" s="53"/>
      <c r="N793" s="53"/>
      <c r="O793" s="53"/>
      <c r="P793" s="53"/>
      <c r="Q793" s="223"/>
      <c r="R793" s="223"/>
      <c r="S793" s="53"/>
      <c r="T793" s="53"/>
      <c r="U793" s="53"/>
      <c r="V793" s="54"/>
      <c r="W793" s="53"/>
      <c r="X793" s="53"/>
      <c r="Y793" s="53"/>
      <c r="Z793" s="53"/>
    </row>
    <row r="794" spans="1:26">
      <c r="A794" s="53"/>
      <c r="B794" s="53"/>
      <c r="C794" s="53"/>
      <c r="D794" s="53"/>
      <c r="E794" s="53"/>
      <c r="F794" s="53"/>
      <c r="G794" s="53"/>
      <c r="H794" s="53"/>
      <c r="I794" s="53"/>
      <c r="J794" s="53"/>
      <c r="K794" s="53"/>
      <c r="L794" s="53"/>
      <c r="M794" s="53"/>
      <c r="N794" s="53"/>
      <c r="O794" s="53"/>
      <c r="P794" s="53"/>
      <c r="Q794" s="223"/>
      <c r="R794" s="223"/>
      <c r="S794" s="53"/>
      <c r="T794" s="53"/>
      <c r="U794" s="53"/>
      <c r="V794" s="54"/>
      <c r="W794" s="53"/>
      <c r="X794" s="53"/>
      <c r="Y794" s="53"/>
      <c r="Z794" s="53"/>
    </row>
    <row r="795" spans="1:26">
      <c r="A795" s="53"/>
      <c r="B795" s="53"/>
      <c r="C795" s="53"/>
      <c r="D795" s="53"/>
      <c r="E795" s="53"/>
      <c r="F795" s="53"/>
      <c r="G795" s="53"/>
      <c r="H795" s="53"/>
      <c r="I795" s="53"/>
      <c r="J795" s="53"/>
      <c r="K795" s="53"/>
      <c r="L795" s="53"/>
      <c r="M795" s="53"/>
      <c r="N795" s="53"/>
      <c r="O795" s="53"/>
      <c r="P795" s="53"/>
      <c r="Q795" s="223"/>
      <c r="R795" s="223"/>
      <c r="S795" s="53"/>
      <c r="T795" s="53"/>
      <c r="U795" s="53"/>
      <c r="V795" s="54"/>
      <c r="W795" s="53"/>
      <c r="X795" s="53"/>
      <c r="Y795" s="53"/>
      <c r="Z795" s="53"/>
    </row>
    <row r="796" spans="1:26">
      <c r="A796" s="53"/>
      <c r="B796" s="53"/>
      <c r="C796" s="53"/>
      <c r="D796" s="53"/>
      <c r="E796" s="53"/>
      <c r="F796" s="53"/>
      <c r="G796" s="53"/>
      <c r="H796" s="53"/>
      <c r="I796" s="53"/>
      <c r="J796" s="53"/>
      <c r="K796" s="53"/>
      <c r="L796" s="53"/>
      <c r="M796" s="53"/>
      <c r="N796" s="53"/>
      <c r="O796" s="53"/>
      <c r="P796" s="53"/>
      <c r="Q796" s="223"/>
      <c r="R796" s="223"/>
      <c r="S796" s="53"/>
      <c r="T796" s="53"/>
      <c r="U796" s="53"/>
      <c r="V796" s="54"/>
      <c r="W796" s="53"/>
      <c r="X796" s="53"/>
      <c r="Y796" s="53"/>
      <c r="Z796" s="53"/>
    </row>
    <row r="797" spans="1:26">
      <c r="A797" s="53"/>
      <c r="B797" s="53"/>
      <c r="C797" s="53"/>
      <c r="D797" s="53"/>
      <c r="E797" s="53"/>
      <c r="F797" s="53"/>
      <c r="G797" s="53"/>
      <c r="H797" s="53"/>
      <c r="I797" s="53"/>
      <c r="J797" s="53"/>
      <c r="K797" s="53"/>
      <c r="L797" s="53"/>
      <c r="M797" s="53"/>
      <c r="N797" s="53"/>
      <c r="O797" s="53"/>
      <c r="P797" s="53"/>
      <c r="Q797" s="223"/>
      <c r="R797" s="223"/>
      <c r="S797" s="53"/>
      <c r="T797" s="53"/>
      <c r="U797" s="53"/>
      <c r="V797" s="54"/>
      <c r="W797" s="53"/>
      <c r="X797" s="53"/>
      <c r="Y797" s="53"/>
      <c r="Z797" s="53"/>
    </row>
    <row r="798" spans="1:26">
      <c r="A798" s="53"/>
      <c r="B798" s="53"/>
      <c r="C798" s="53"/>
      <c r="D798" s="53"/>
      <c r="E798" s="53"/>
      <c r="F798" s="53"/>
      <c r="G798" s="53"/>
      <c r="H798" s="53"/>
      <c r="I798" s="53"/>
      <c r="J798" s="53"/>
      <c r="K798" s="53"/>
      <c r="L798" s="53"/>
      <c r="M798" s="53"/>
      <c r="N798" s="53"/>
      <c r="O798" s="53"/>
      <c r="P798" s="53"/>
      <c r="Q798" s="223"/>
      <c r="R798" s="223"/>
      <c r="S798" s="53"/>
      <c r="T798" s="53"/>
      <c r="U798" s="53"/>
      <c r="V798" s="54"/>
      <c r="W798" s="53"/>
      <c r="X798" s="53"/>
      <c r="Y798" s="53"/>
      <c r="Z798" s="53"/>
    </row>
    <row r="799" spans="1:26">
      <c r="A799" s="53"/>
      <c r="B799" s="53"/>
      <c r="C799" s="53"/>
      <c r="D799" s="53"/>
      <c r="E799" s="53"/>
      <c r="F799" s="53"/>
      <c r="G799" s="53"/>
      <c r="H799" s="53"/>
      <c r="I799" s="53"/>
      <c r="J799" s="53"/>
      <c r="K799" s="53"/>
      <c r="L799" s="53"/>
      <c r="M799" s="53"/>
      <c r="N799" s="53"/>
      <c r="O799" s="53"/>
      <c r="P799" s="53"/>
      <c r="Q799" s="223"/>
      <c r="R799" s="223"/>
      <c r="S799" s="53"/>
      <c r="T799" s="53"/>
      <c r="U799" s="53"/>
      <c r="V799" s="54"/>
      <c r="W799" s="53"/>
      <c r="X799" s="53"/>
      <c r="Y799" s="53"/>
      <c r="Z799" s="53"/>
    </row>
    <row r="800" spans="1:26">
      <c r="A800" s="53"/>
      <c r="B800" s="53"/>
      <c r="C800" s="53"/>
      <c r="D800" s="53"/>
      <c r="E800" s="53"/>
      <c r="F800" s="53"/>
      <c r="G800" s="53"/>
      <c r="H800" s="53"/>
      <c r="I800" s="53"/>
      <c r="J800" s="53"/>
      <c r="K800" s="53"/>
      <c r="L800" s="53"/>
      <c r="M800" s="53"/>
      <c r="N800" s="53"/>
      <c r="O800" s="53"/>
      <c r="P800" s="53"/>
      <c r="Q800" s="223"/>
      <c r="R800" s="223"/>
      <c r="S800" s="53"/>
      <c r="T800" s="53"/>
      <c r="U800" s="53"/>
      <c r="V800" s="54"/>
      <c r="W800" s="53"/>
      <c r="X800" s="53"/>
      <c r="Y800" s="53"/>
      <c r="Z800" s="53"/>
    </row>
    <row r="801" spans="1:26">
      <c r="A801" s="53"/>
      <c r="B801" s="53"/>
      <c r="C801" s="53"/>
      <c r="D801" s="53"/>
      <c r="E801" s="53"/>
      <c r="F801" s="53"/>
      <c r="G801" s="53"/>
      <c r="H801" s="53"/>
      <c r="I801" s="53"/>
      <c r="J801" s="53"/>
      <c r="K801" s="53"/>
      <c r="L801" s="53"/>
      <c r="M801" s="53"/>
      <c r="N801" s="53"/>
      <c r="O801" s="53"/>
      <c r="P801" s="53"/>
      <c r="Q801" s="223"/>
      <c r="R801" s="223"/>
      <c r="S801" s="53"/>
      <c r="T801" s="53"/>
      <c r="U801" s="53"/>
      <c r="V801" s="54"/>
      <c r="W801" s="53"/>
      <c r="X801" s="53"/>
      <c r="Y801" s="53"/>
      <c r="Z801" s="53"/>
    </row>
    <row r="802" spans="1:26">
      <c r="A802" s="53"/>
      <c r="B802" s="53"/>
      <c r="C802" s="53"/>
      <c r="D802" s="53"/>
      <c r="E802" s="53"/>
      <c r="F802" s="53"/>
      <c r="G802" s="53"/>
      <c r="H802" s="53"/>
      <c r="I802" s="53"/>
      <c r="J802" s="53"/>
      <c r="K802" s="53"/>
      <c r="L802" s="53"/>
      <c r="M802" s="53"/>
      <c r="N802" s="53"/>
      <c r="O802" s="53"/>
      <c r="P802" s="53"/>
      <c r="Q802" s="223"/>
      <c r="R802" s="223"/>
      <c r="S802" s="53"/>
      <c r="T802" s="53"/>
      <c r="U802" s="53"/>
      <c r="V802" s="54"/>
      <c r="W802" s="53"/>
      <c r="X802" s="53"/>
      <c r="Y802" s="53"/>
      <c r="Z802" s="53"/>
    </row>
    <row r="803" spans="1:26">
      <c r="A803" s="53"/>
      <c r="B803" s="53"/>
      <c r="C803" s="53"/>
      <c r="D803" s="53"/>
      <c r="E803" s="53"/>
      <c r="F803" s="53"/>
      <c r="G803" s="53"/>
      <c r="H803" s="53"/>
      <c r="I803" s="53"/>
      <c r="J803" s="53"/>
      <c r="K803" s="53"/>
      <c r="L803" s="53"/>
      <c r="M803" s="53"/>
      <c r="N803" s="53"/>
      <c r="O803" s="53"/>
      <c r="P803" s="53"/>
      <c r="Q803" s="223"/>
      <c r="R803" s="223"/>
      <c r="S803" s="53"/>
      <c r="T803" s="53"/>
      <c r="U803" s="53"/>
      <c r="V803" s="54"/>
      <c r="W803" s="53"/>
      <c r="X803" s="53"/>
      <c r="Y803" s="53"/>
      <c r="Z803" s="53"/>
    </row>
    <row r="804" spans="1:26">
      <c r="A804" s="53"/>
      <c r="B804" s="53"/>
      <c r="C804" s="53"/>
      <c r="D804" s="53"/>
      <c r="E804" s="53"/>
      <c r="F804" s="53"/>
      <c r="G804" s="53"/>
      <c r="H804" s="53"/>
      <c r="I804" s="53"/>
      <c r="J804" s="53"/>
      <c r="K804" s="53"/>
      <c r="L804" s="53"/>
      <c r="M804" s="53"/>
      <c r="N804" s="53"/>
      <c r="O804" s="53"/>
      <c r="P804" s="53"/>
      <c r="Q804" s="223"/>
      <c r="R804" s="223"/>
      <c r="S804" s="53"/>
      <c r="T804" s="53"/>
      <c r="U804" s="53"/>
      <c r="V804" s="54"/>
      <c r="W804" s="53"/>
      <c r="X804" s="53"/>
      <c r="Y804" s="53"/>
      <c r="Z804" s="53"/>
    </row>
    <row r="805" spans="1:26">
      <c r="A805" s="53"/>
      <c r="B805" s="53"/>
      <c r="C805" s="53"/>
      <c r="D805" s="53"/>
      <c r="E805" s="53"/>
      <c r="F805" s="53"/>
      <c r="G805" s="53"/>
      <c r="H805" s="53"/>
      <c r="I805" s="53"/>
      <c r="J805" s="53"/>
      <c r="K805" s="53"/>
      <c r="L805" s="53"/>
      <c r="M805" s="53"/>
      <c r="N805" s="53"/>
      <c r="O805" s="53"/>
      <c r="P805" s="53"/>
      <c r="Q805" s="223"/>
      <c r="R805" s="223"/>
      <c r="S805" s="53"/>
      <c r="T805" s="53"/>
      <c r="U805" s="53"/>
      <c r="V805" s="54"/>
      <c r="W805" s="53"/>
      <c r="X805" s="53"/>
      <c r="Y805" s="53"/>
      <c r="Z805" s="53"/>
    </row>
    <row r="806" spans="1:26">
      <c r="A806" s="53"/>
      <c r="B806" s="53"/>
      <c r="C806" s="53"/>
      <c r="D806" s="53"/>
      <c r="E806" s="53"/>
      <c r="F806" s="53"/>
      <c r="G806" s="53"/>
      <c r="H806" s="53"/>
      <c r="I806" s="53"/>
      <c r="J806" s="53"/>
      <c r="K806" s="53"/>
      <c r="L806" s="53"/>
      <c r="M806" s="53"/>
      <c r="N806" s="53"/>
      <c r="O806" s="53"/>
      <c r="P806" s="53"/>
      <c r="Q806" s="223"/>
      <c r="R806" s="223"/>
      <c r="S806" s="53"/>
      <c r="T806" s="53"/>
      <c r="U806" s="53"/>
      <c r="V806" s="54"/>
      <c r="W806" s="53"/>
      <c r="X806" s="53"/>
      <c r="Y806" s="53"/>
      <c r="Z806" s="53"/>
    </row>
    <row r="807" spans="1:26">
      <c r="A807" s="53"/>
      <c r="B807" s="53"/>
      <c r="C807" s="53"/>
      <c r="D807" s="53"/>
      <c r="E807" s="53"/>
      <c r="F807" s="53"/>
      <c r="G807" s="53"/>
      <c r="H807" s="53"/>
      <c r="I807" s="53"/>
      <c r="J807" s="53"/>
      <c r="K807" s="53"/>
      <c r="L807" s="53"/>
      <c r="M807" s="53"/>
      <c r="N807" s="53"/>
      <c r="O807" s="53"/>
      <c r="P807" s="53"/>
      <c r="Q807" s="223"/>
      <c r="R807" s="223"/>
      <c r="S807" s="53"/>
      <c r="T807" s="53"/>
      <c r="U807" s="53"/>
      <c r="V807" s="54"/>
      <c r="W807" s="53"/>
      <c r="X807" s="53"/>
      <c r="Y807" s="53"/>
      <c r="Z807" s="53"/>
    </row>
    <row r="808" spans="1:26">
      <c r="A808" s="53"/>
      <c r="B808" s="53"/>
      <c r="C808" s="53"/>
      <c r="D808" s="53"/>
      <c r="E808" s="53"/>
      <c r="F808" s="53"/>
      <c r="G808" s="53"/>
      <c r="H808" s="53"/>
      <c r="I808" s="53"/>
      <c r="J808" s="53"/>
      <c r="K808" s="53"/>
      <c r="L808" s="53"/>
      <c r="M808" s="53"/>
      <c r="N808" s="53"/>
      <c r="O808" s="53"/>
      <c r="P808" s="53"/>
      <c r="Q808" s="223"/>
      <c r="R808" s="223"/>
      <c r="S808" s="53"/>
      <c r="T808" s="53"/>
      <c r="U808" s="53"/>
      <c r="V808" s="54"/>
      <c r="W808" s="53"/>
      <c r="X808" s="53"/>
      <c r="Y808" s="53"/>
      <c r="Z808" s="53"/>
    </row>
    <row r="809" spans="1:26">
      <c r="A809" s="53"/>
      <c r="B809" s="53"/>
      <c r="C809" s="53"/>
      <c r="D809" s="53"/>
      <c r="E809" s="53"/>
      <c r="F809" s="53"/>
      <c r="G809" s="53"/>
      <c r="H809" s="53"/>
      <c r="I809" s="53"/>
      <c r="J809" s="53"/>
      <c r="K809" s="53"/>
      <c r="L809" s="53"/>
      <c r="M809" s="53"/>
      <c r="N809" s="53"/>
      <c r="O809" s="53"/>
      <c r="P809" s="53"/>
      <c r="Q809" s="223"/>
      <c r="R809" s="223"/>
      <c r="S809" s="53"/>
      <c r="T809" s="53"/>
      <c r="U809" s="53"/>
      <c r="V809" s="54"/>
      <c r="W809" s="53"/>
      <c r="X809" s="53"/>
      <c r="Y809" s="53"/>
      <c r="Z809" s="53"/>
    </row>
    <row r="810" spans="1:26">
      <c r="A810" s="53"/>
      <c r="B810" s="53"/>
      <c r="C810" s="53"/>
      <c r="D810" s="53"/>
      <c r="E810" s="53"/>
      <c r="F810" s="53"/>
      <c r="G810" s="53"/>
      <c r="H810" s="53"/>
      <c r="I810" s="53"/>
      <c r="J810" s="53"/>
      <c r="K810" s="53"/>
      <c r="L810" s="53"/>
      <c r="M810" s="53"/>
      <c r="N810" s="53"/>
      <c r="O810" s="53"/>
      <c r="P810" s="53"/>
      <c r="Q810" s="223"/>
      <c r="R810" s="223"/>
      <c r="S810" s="53"/>
      <c r="T810" s="53"/>
      <c r="U810" s="53"/>
      <c r="V810" s="54"/>
      <c r="W810" s="53"/>
      <c r="X810" s="53"/>
      <c r="Y810" s="53"/>
      <c r="Z810" s="53"/>
    </row>
    <row r="811" spans="1:26">
      <c r="A811" s="53"/>
      <c r="B811" s="53"/>
      <c r="C811" s="53"/>
      <c r="D811" s="53"/>
      <c r="E811" s="53"/>
      <c r="F811" s="53"/>
      <c r="G811" s="53"/>
      <c r="H811" s="53"/>
      <c r="I811" s="53"/>
      <c r="J811" s="53"/>
      <c r="K811" s="53"/>
      <c r="L811" s="53"/>
      <c r="M811" s="53"/>
      <c r="N811" s="53"/>
      <c r="O811" s="53"/>
      <c r="P811" s="53"/>
      <c r="Q811" s="223"/>
      <c r="R811" s="223"/>
      <c r="S811" s="53"/>
      <c r="T811" s="53"/>
      <c r="U811" s="53"/>
      <c r="V811" s="54"/>
      <c r="W811" s="53"/>
      <c r="X811" s="53"/>
      <c r="Y811" s="53"/>
      <c r="Z811" s="53"/>
    </row>
    <row r="812" spans="1:26">
      <c r="A812" s="53"/>
      <c r="B812" s="53"/>
      <c r="C812" s="53"/>
      <c r="D812" s="53"/>
      <c r="E812" s="53"/>
      <c r="F812" s="53"/>
      <c r="G812" s="53"/>
      <c r="H812" s="53"/>
      <c r="I812" s="53"/>
      <c r="J812" s="53"/>
      <c r="K812" s="53"/>
      <c r="L812" s="53"/>
      <c r="M812" s="53"/>
      <c r="N812" s="53"/>
      <c r="O812" s="53"/>
      <c r="P812" s="53"/>
      <c r="Q812" s="223"/>
      <c r="R812" s="223"/>
      <c r="S812" s="53"/>
      <c r="T812" s="53"/>
      <c r="U812" s="53"/>
      <c r="V812" s="54"/>
      <c r="W812" s="53"/>
      <c r="X812" s="53"/>
      <c r="Y812" s="53"/>
      <c r="Z812" s="53"/>
    </row>
    <row r="813" spans="1:26">
      <c r="A813" s="53"/>
      <c r="B813" s="53"/>
      <c r="C813" s="53"/>
      <c r="D813" s="53"/>
      <c r="E813" s="53"/>
      <c r="F813" s="53"/>
      <c r="G813" s="53"/>
      <c r="H813" s="53"/>
      <c r="I813" s="53"/>
      <c r="J813" s="53"/>
      <c r="K813" s="53"/>
      <c r="L813" s="53"/>
      <c r="M813" s="53"/>
      <c r="N813" s="53"/>
      <c r="O813" s="53"/>
      <c r="P813" s="53"/>
      <c r="Q813" s="223"/>
      <c r="R813" s="223"/>
      <c r="S813" s="53"/>
      <c r="T813" s="53"/>
      <c r="U813" s="53"/>
      <c r="V813" s="54"/>
      <c r="W813" s="53"/>
      <c r="X813" s="53"/>
      <c r="Y813" s="53"/>
      <c r="Z813" s="53"/>
    </row>
    <row r="814" spans="1:26">
      <c r="A814" s="53"/>
      <c r="B814" s="53"/>
      <c r="C814" s="53"/>
      <c r="D814" s="53"/>
      <c r="E814" s="53"/>
      <c r="F814" s="53"/>
      <c r="G814" s="53"/>
      <c r="H814" s="53"/>
      <c r="I814" s="53"/>
      <c r="J814" s="53"/>
      <c r="K814" s="53"/>
      <c r="L814" s="53"/>
      <c r="M814" s="53"/>
      <c r="N814" s="53"/>
      <c r="O814" s="53"/>
      <c r="P814" s="53"/>
      <c r="Q814" s="223"/>
      <c r="R814" s="223"/>
      <c r="S814" s="53"/>
      <c r="T814" s="53"/>
      <c r="U814" s="53"/>
      <c r="V814" s="54"/>
      <c r="W814" s="53"/>
      <c r="X814" s="53"/>
      <c r="Y814" s="53"/>
      <c r="Z814" s="53"/>
    </row>
    <row r="815" spans="1:26">
      <c r="A815" s="53"/>
      <c r="B815" s="53"/>
      <c r="C815" s="53"/>
      <c r="D815" s="53"/>
      <c r="E815" s="53"/>
      <c r="F815" s="53"/>
      <c r="G815" s="53"/>
      <c r="H815" s="53"/>
      <c r="I815" s="53"/>
      <c r="J815" s="53"/>
      <c r="K815" s="53"/>
      <c r="L815" s="53"/>
      <c r="M815" s="53"/>
      <c r="N815" s="53"/>
      <c r="O815" s="53"/>
      <c r="P815" s="53"/>
      <c r="Q815" s="223"/>
      <c r="R815" s="223"/>
      <c r="S815" s="53"/>
      <c r="T815" s="53"/>
      <c r="U815" s="53"/>
      <c r="V815" s="54"/>
      <c r="W815" s="53"/>
      <c r="X815" s="53"/>
      <c r="Y815" s="53"/>
      <c r="Z815" s="53"/>
    </row>
    <row r="816" spans="1:26">
      <c r="A816" s="53"/>
      <c r="B816" s="53"/>
      <c r="C816" s="53"/>
      <c r="D816" s="53"/>
      <c r="E816" s="53"/>
      <c r="F816" s="53"/>
      <c r="G816" s="53"/>
      <c r="H816" s="53"/>
      <c r="I816" s="53"/>
      <c r="J816" s="53"/>
      <c r="K816" s="53"/>
      <c r="L816" s="53"/>
      <c r="M816" s="53"/>
      <c r="N816" s="53"/>
      <c r="O816" s="53"/>
      <c r="P816" s="53"/>
      <c r="Q816" s="223"/>
      <c r="R816" s="223"/>
      <c r="S816" s="53"/>
      <c r="T816" s="53"/>
      <c r="U816" s="53"/>
      <c r="V816" s="54"/>
      <c r="W816" s="53"/>
      <c r="X816" s="53"/>
      <c r="Y816" s="53"/>
      <c r="Z816" s="53"/>
    </row>
    <row r="817" spans="1:26">
      <c r="A817" s="53"/>
      <c r="B817" s="53"/>
      <c r="C817" s="53"/>
      <c r="D817" s="53"/>
      <c r="E817" s="53"/>
      <c r="F817" s="53"/>
      <c r="G817" s="53"/>
      <c r="H817" s="53"/>
      <c r="I817" s="53"/>
      <c r="J817" s="53"/>
      <c r="K817" s="53"/>
      <c r="L817" s="53"/>
      <c r="M817" s="53"/>
      <c r="N817" s="53"/>
      <c r="O817" s="53"/>
      <c r="P817" s="53"/>
      <c r="Q817" s="223"/>
      <c r="R817" s="223"/>
      <c r="S817" s="53"/>
      <c r="T817" s="53"/>
      <c r="U817" s="53"/>
      <c r="V817" s="54"/>
      <c r="W817" s="53"/>
      <c r="X817" s="53"/>
      <c r="Y817" s="53"/>
      <c r="Z817" s="53"/>
    </row>
    <row r="818" spans="1:26">
      <c r="A818" s="53"/>
      <c r="B818" s="53"/>
      <c r="C818" s="53"/>
      <c r="D818" s="53"/>
      <c r="E818" s="53"/>
      <c r="F818" s="53"/>
      <c r="G818" s="53"/>
      <c r="H818" s="53"/>
      <c r="I818" s="53"/>
      <c r="J818" s="53"/>
      <c r="K818" s="53"/>
      <c r="L818" s="53"/>
      <c r="M818" s="53"/>
      <c r="N818" s="53"/>
      <c r="O818" s="53"/>
      <c r="P818" s="53"/>
      <c r="Q818" s="223"/>
      <c r="R818" s="223"/>
      <c r="S818" s="53"/>
      <c r="T818" s="53"/>
      <c r="U818" s="53"/>
      <c r="V818" s="54"/>
      <c r="W818" s="53"/>
      <c r="X818" s="53"/>
      <c r="Y818" s="53"/>
      <c r="Z818" s="53"/>
    </row>
    <row r="819" spans="1:26">
      <c r="A819" s="53"/>
      <c r="B819" s="53"/>
      <c r="C819" s="53"/>
      <c r="D819" s="53"/>
      <c r="E819" s="53"/>
      <c r="F819" s="53"/>
      <c r="G819" s="53"/>
      <c r="H819" s="53"/>
      <c r="I819" s="53"/>
      <c r="J819" s="53"/>
      <c r="K819" s="53"/>
      <c r="L819" s="53"/>
      <c r="M819" s="53"/>
      <c r="N819" s="53"/>
      <c r="O819" s="53"/>
      <c r="P819" s="53"/>
      <c r="Q819" s="223"/>
      <c r="R819" s="223"/>
      <c r="S819" s="53"/>
      <c r="T819" s="53"/>
      <c r="U819" s="53"/>
      <c r="V819" s="54"/>
      <c r="W819" s="53"/>
      <c r="X819" s="53"/>
      <c r="Y819" s="53"/>
      <c r="Z819" s="53"/>
    </row>
    <row r="820" spans="1:26">
      <c r="A820" s="53"/>
      <c r="B820" s="53"/>
      <c r="C820" s="53"/>
      <c r="D820" s="53"/>
      <c r="E820" s="53"/>
      <c r="F820" s="53"/>
      <c r="G820" s="53"/>
      <c r="H820" s="53"/>
      <c r="I820" s="53"/>
      <c r="J820" s="53"/>
      <c r="K820" s="53"/>
      <c r="L820" s="53"/>
      <c r="M820" s="53"/>
      <c r="N820" s="53"/>
      <c r="O820" s="53"/>
      <c r="P820" s="53"/>
      <c r="Q820" s="223"/>
      <c r="R820" s="223"/>
      <c r="S820" s="53"/>
      <c r="T820" s="53"/>
      <c r="U820" s="53"/>
      <c r="V820" s="54"/>
      <c r="W820" s="53"/>
      <c r="X820" s="53"/>
      <c r="Y820" s="53"/>
      <c r="Z820" s="53"/>
    </row>
    <row r="821" spans="1:26">
      <c r="A821" s="53"/>
      <c r="B821" s="53"/>
      <c r="C821" s="53"/>
      <c r="D821" s="53"/>
      <c r="E821" s="53"/>
      <c r="F821" s="53"/>
      <c r="G821" s="53"/>
      <c r="H821" s="53"/>
      <c r="I821" s="53"/>
      <c r="J821" s="53"/>
      <c r="K821" s="53"/>
      <c r="L821" s="53"/>
      <c r="M821" s="53"/>
      <c r="N821" s="53"/>
      <c r="O821" s="53"/>
      <c r="P821" s="53"/>
      <c r="Q821" s="223"/>
      <c r="R821" s="223"/>
      <c r="S821" s="53"/>
      <c r="T821" s="53"/>
      <c r="U821" s="53"/>
      <c r="V821" s="54"/>
      <c r="W821" s="53"/>
      <c r="X821" s="53"/>
      <c r="Y821" s="53"/>
      <c r="Z821" s="53"/>
    </row>
    <row r="822" spans="1:26">
      <c r="A822" s="53"/>
      <c r="B822" s="53"/>
      <c r="C822" s="53"/>
      <c r="D822" s="53"/>
      <c r="E822" s="53"/>
      <c r="F822" s="53"/>
      <c r="G822" s="53"/>
      <c r="H822" s="53"/>
      <c r="I822" s="53"/>
      <c r="J822" s="53"/>
      <c r="K822" s="53"/>
      <c r="L822" s="53"/>
      <c r="M822" s="53"/>
      <c r="N822" s="53"/>
      <c r="O822" s="53"/>
      <c r="P822" s="53"/>
      <c r="Q822" s="223"/>
      <c r="R822" s="223"/>
      <c r="S822" s="53"/>
      <c r="T822" s="53"/>
      <c r="U822" s="53"/>
      <c r="V822" s="54"/>
      <c r="W822" s="53"/>
      <c r="X822" s="53"/>
      <c r="Y822" s="53"/>
      <c r="Z822" s="53"/>
    </row>
    <row r="823" spans="1:26">
      <c r="A823" s="53"/>
      <c r="B823" s="53"/>
      <c r="C823" s="53"/>
      <c r="D823" s="53"/>
      <c r="E823" s="53"/>
      <c r="F823" s="53"/>
      <c r="G823" s="53"/>
      <c r="H823" s="53"/>
      <c r="I823" s="53"/>
      <c r="J823" s="53"/>
      <c r="K823" s="53"/>
      <c r="L823" s="53"/>
      <c r="M823" s="53"/>
      <c r="N823" s="53"/>
      <c r="O823" s="53"/>
      <c r="P823" s="53"/>
      <c r="Q823" s="223"/>
      <c r="R823" s="223"/>
      <c r="S823" s="53"/>
      <c r="T823" s="53"/>
      <c r="U823" s="53"/>
      <c r="V823" s="54"/>
      <c r="W823" s="53"/>
      <c r="X823" s="53"/>
      <c r="Y823" s="53"/>
      <c r="Z823" s="53"/>
    </row>
    <row r="824" spans="1:26">
      <c r="A824" s="53"/>
      <c r="B824" s="53"/>
      <c r="C824" s="53"/>
      <c r="D824" s="53"/>
      <c r="E824" s="53"/>
      <c r="F824" s="53"/>
      <c r="G824" s="53"/>
      <c r="H824" s="53"/>
      <c r="I824" s="53"/>
      <c r="J824" s="53"/>
      <c r="K824" s="53"/>
      <c r="L824" s="53"/>
      <c r="M824" s="53"/>
      <c r="N824" s="53"/>
      <c r="O824" s="53"/>
      <c r="P824" s="53"/>
      <c r="Q824" s="223"/>
      <c r="R824" s="223"/>
      <c r="S824" s="53"/>
      <c r="T824" s="53"/>
      <c r="U824" s="53"/>
      <c r="V824" s="54"/>
      <c r="W824" s="53"/>
      <c r="X824" s="53"/>
      <c r="Y824" s="53"/>
      <c r="Z824" s="53"/>
    </row>
    <row r="825" spans="1:26">
      <c r="A825" s="53"/>
      <c r="B825" s="53"/>
      <c r="C825" s="53"/>
      <c r="D825" s="53"/>
      <c r="E825" s="53"/>
      <c r="F825" s="53"/>
      <c r="G825" s="53"/>
      <c r="H825" s="53"/>
      <c r="I825" s="53"/>
      <c r="J825" s="53"/>
      <c r="K825" s="53"/>
      <c r="L825" s="53"/>
      <c r="M825" s="53"/>
      <c r="N825" s="53"/>
      <c r="O825" s="53"/>
      <c r="P825" s="53"/>
      <c r="Q825" s="223"/>
      <c r="R825" s="223"/>
      <c r="S825" s="53"/>
      <c r="T825" s="53"/>
      <c r="U825" s="53"/>
      <c r="V825" s="54"/>
      <c r="W825" s="53"/>
      <c r="X825" s="53"/>
      <c r="Y825" s="53"/>
      <c r="Z825" s="53"/>
    </row>
    <row r="826" spans="1:26">
      <c r="A826" s="53"/>
      <c r="B826" s="53"/>
      <c r="C826" s="53"/>
      <c r="D826" s="53"/>
      <c r="E826" s="53"/>
      <c r="F826" s="53"/>
      <c r="G826" s="53"/>
      <c r="H826" s="53"/>
      <c r="I826" s="53"/>
      <c r="J826" s="53"/>
      <c r="K826" s="53"/>
      <c r="L826" s="53"/>
      <c r="M826" s="53"/>
      <c r="N826" s="53"/>
      <c r="O826" s="53"/>
      <c r="P826" s="53"/>
      <c r="Q826" s="223"/>
      <c r="R826" s="223"/>
      <c r="S826" s="53"/>
      <c r="T826" s="53"/>
      <c r="U826" s="53"/>
      <c r="V826" s="54"/>
      <c r="W826" s="53"/>
      <c r="X826" s="53"/>
      <c r="Y826" s="53"/>
      <c r="Z826" s="53"/>
    </row>
    <row r="827" spans="1:26">
      <c r="A827" s="53"/>
      <c r="B827" s="53"/>
      <c r="C827" s="53"/>
      <c r="D827" s="53"/>
      <c r="E827" s="53"/>
      <c r="F827" s="53"/>
      <c r="G827" s="53"/>
      <c r="H827" s="53"/>
      <c r="I827" s="53"/>
      <c r="J827" s="53"/>
      <c r="K827" s="53"/>
      <c r="L827" s="53"/>
      <c r="M827" s="53"/>
      <c r="N827" s="53"/>
      <c r="O827" s="53"/>
      <c r="P827" s="53"/>
      <c r="Q827" s="223"/>
      <c r="R827" s="223"/>
      <c r="S827" s="53"/>
      <c r="T827" s="53"/>
      <c r="U827" s="53"/>
      <c r="V827" s="54"/>
      <c r="W827" s="53"/>
      <c r="X827" s="53"/>
      <c r="Y827" s="53"/>
      <c r="Z827" s="53"/>
    </row>
    <row r="828" spans="1:26">
      <c r="A828" s="53"/>
      <c r="B828" s="53"/>
      <c r="C828" s="53"/>
      <c r="D828" s="53"/>
      <c r="E828" s="53"/>
      <c r="F828" s="53"/>
      <c r="G828" s="53"/>
      <c r="H828" s="53"/>
      <c r="I828" s="53"/>
      <c r="J828" s="53"/>
      <c r="K828" s="53"/>
      <c r="L828" s="53"/>
      <c r="M828" s="53"/>
      <c r="N828" s="53"/>
      <c r="O828" s="53"/>
      <c r="P828" s="53"/>
      <c r="Q828" s="223"/>
      <c r="R828" s="223"/>
      <c r="S828" s="53"/>
      <c r="T828" s="53"/>
      <c r="U828" s="53"/>
      <c r="V828" s="54"/>
      <c r="W828" s="53"/>
      <c r="X828" s="53"/>
      <c r="Y828" s="53"/>
      <c r="Z828" s="53"/>
    </row>
    <row r="829" spans="1:26">
      <c r="A829" s="53"/>
      <c r="B829" s="53"/>
      <c r="C829" s="53"/>
      <c r="D829" s="53"/>
      <c r="E829" s="53"/>
      <c r="F829" s="53"/>
      <c r="G829" s="53"/>
      <c r="H829" s="53"/>
      <c r="I829" s="53"/>
      <c r="J829" s="53"/>
      <c r="K829" s="53"/>
      <c r="L829" s="53"/>
      <c r="M829" s="53"/>
      <c r="N829" s="53"/>
      <c r="O829" s="53"/>
      <c r="P829" s="53"/>
      <c r="Q829" s="223"/>
      <c r="R829" s="223"/>
      <c r="S829" s="53"/>
      <c r="T829" s="53"/>
      <c r="U829" s="53"/>
      <c r="V829" s="54"/>
      <c r="W829" s="53"/>
      <c r="X829" s="53"/>
      <c r="Y829" s="53"/>
      <c r="Z829" s="53"/>
    </row>
    <row r="830" spans="1:26">
      <c r="A830" s="53"/>
      <c r="B830" s="53"/>
      <c r="C830" s="53"/>
      <c r="D830" s="53"/>
      <c r="E830" s="53"/>
      <c r="F830" s="53"/>
      <c r="G830" s="53"/>
      <c r="H830" s="53"/>
      <c r="I830" s="53"/>
      <c r="J830" s="53"/>
      <c r="K830" s="53"/>
      <c r="L830" s="53"/>
      <c r="M830" s="53"/>
      <c r="N830" s="53"/>
      <c r="O830" s="53"/>
      <c r="P830" s="53"/>
      <c r="Q830" s="223"/>
      <c r="R830" s="223"/>
      <c r="S830" s="53"/>
      <c r="T830" s="53"/>
      <c r="U830" s="53"/>
      <c r="V830" s="54"/>
      <c r="W830" s="53"/>
      <c r="X830" s="53"/>
      <c r="Y830" s="53"/>
      <c r="Z830" s="53"/>
    </row>
    <row r="831" spans="1:26">
      <c r="A831" s="53"/>
      <c r="B831" s="53"/>
      <c r="C831" s="53"/>
      <c r="D831" s="53"/>
      <c r="E831" s="53"/>
      <c r="F831" s="53"/>
      <c r="G831" s="53"/>
      <c r="H831" s="53"/>
      <c r="I831" s="53"/>
      <c r="J831" s="53"/>
      <c r="K831" s="53"/>
      <c r="L831" s="53"/>
      <c r="M831" s="53"/>
      <c r="N831" s="53"/>
      <c r="O831" s="53"/>
      <c r="P831" s="53"/>
      <c r="Q831" s="223"/>
      <c r="R831" s="223"/>
      <c r="S831" s="53"/>
      <c r="T831" s="53"/>
      <c r="U831" s="53"/>
      <c r="V831" s="54"/>
      <c r="W831" s="53"/>
      <c r="X831" s="53"/>
      <c r="Y831" s="53"/>
      <c r="Z831" s="53"/>
    </row>
    <row r="832" spans="1:26">
      <c r="A832" s="53"/>
      <c r="B832" s="53"/>
      <c r="C832" s="53"/>
      <c r="D832" s="53"/>
      <c r="E832" s="53"/>
      <c r="F832" s="53"/>
      <c r="G832" s="53"/>
      <c r="H832" s="53"/>
      <c r="I832" s="53"/>
      <c r="J832" s="53"/>
      <c r="K832" s="53"/>
      <c r="L832" s="53"/>
      <c r="M832" s="53"/>
      <c r="N832" s="53"/>
      <c r="O832" s="53"/>
      <c r="P832" s="53"/>
      <c r="Q832" s="223"/>
      <c r="R832" s="223"/>
      <c r="S832" s="53"/>
      <c r="T832" s="53"/>
      <c r="U832" s="53"/>
      <c r="V832" s="54"/>
      <c r="W832" s="53"/>
      <c r="X832" s="53"/>
      <c r="Y832" s="53"/>
      <c r="Z832" s="53"/>
    </row>
    <row r="833" spans="1:26">
      <c r="A833" s="53"/>
      <c r="B833" s="53"/>
      <c r="C833" s="53"/>
      <c r="D833" s="53"/>
      <c r="E833" s="53"/>
      <c r="F833" s="53"/>
      <c r="G833" s="53"/>
      <c r="H833" s="53"/>
      <c r="I833" s="53"/>
      <c r="J833" s="53"/>
      <c r="K833" s="53"/>
      <c r="L833" s="53"/>
      <c r="M833" s="53"/>
      <c r="N833" s="53"/>
      <c r="O833" s="53"/>
      <c r="P833" s="53"/>
      <c r="Q833" s="223"/>
      <c r="R833" s="223"/>
      <c r="S833" s="53"/>
      <c r="T833" s="53"/>
      <c r="U833" s="53"/>
      <c r="V833" s="54"/>
      <c r="W833" s="53"/>
      <c r="X833" s="53"/>
      <c r="Y833" s="53"/>
      <c r="Z833" s="53"/>
    </row>
    <row r="834" spans="1:26">
      <c r="A834" s="53"/>
      <c r="B834" s="53"/>
      <c r="C834" s="53"/>
      <c r="D834" s="53"/>
      <c r="E834" s="53"/>
      <c r="F834" s="53"/>
      <c r="G834" s="53"/>
      <c r="H834" s="53"/>
      <c r="I834" s="53"/>
      <c r="J834" s="53"/>
      <c r="K834" s="53"/>
      <c r="L834" s="53"/>
      <c r="M834" s="53"/>
      <c r="N834" s="53"/>
      <c r="O834" s="53"/>
      <c r="P834" s="53"/>
      <c r="Q834" s="223"/>
      <c r="R834" s="223"/>
      <c r="S834" s="53"/>
      <c r="T834" s="53"/>
      <c r="U834" s="53"/>
      <c r="V834" s="54"/>
      <c r="W834" s="53"/>
      <c r="X834" s="53"/>
      <c r="Y834" s="53"/>
      <c r="Z834" s="53"/>
    </row>
    <row r="835" spans="1:26">
      <c r="A835" s="53"/>
      <c r="B835" s="53"/>
      <c r="C835" s="53"/>
      <c r="D835" s="53"/>
      <c r="E835" s="53"/>
      <c r="F835" s="53"/>
      <c r="G835" s="53"/>
      <c r="H835" s="53"/>
      <c r="I835" s="53"/>
      <c r="J835" s="53"/>
      <c r="K835" s="53"/>
      <c r="L835" s="53"/>
      <c r="M835" s="53"/>
      <c r="N835" s="53"/>
      <c r="O835" s="53"/>
      <c r="P835" s="53"/>
      <c r="Q835" s="223"/>
      <c r="R835" s="223"/>
      <c r="S835" s="53"/>
      <c r="T835" s="53"/>
      <c r="U835" s="53"/>
      <c r="V835" s="54"/>
      <c r="W835" s="53"/>
      <c r="X835" s="53"/>
      <c r="Y835" s="53"/>
      <c r="Z835" s="53"/>
    </row>
    <row r="836" spans="1:26">
      <c r="A836" s="53"/>
      <c r="B836" s="53"/>
      <c r="C836" s="53"/>
      <c r="D836" s="53"/>
      <c r="E836" s="53"/>
      <c r="F836" s="53"/>
      <c r="G836" s="53"/>
      <c r="H836" s="53"/>
      <c r="I836" s="53"/>
      <c r="J836" s="53"/>
      <c r="K836" s="53"/>
      <c r="L836" s="53"/>
      <c r="M836" s="53"/>
      <c r="N836" s="53"/>
      <c r="O836" s="53"/>
      <c r="P836" s="53"/>
      <c r="Q836" s="223"/>
      <c r="R836" s="223"/>
      <c r="S836" s="53"/>
      <c r="T836" s="53"/>
      <c r="U836" s="53"/>
      <c r="V836" s="54"/>
      <c r="W836" s="53"/>
      <c r="X836" s="53"/>
      <c r="Y836" s="53"/>
      <c r="Z836" s="53"/>
    </row>
    <row r="837" spans="1:26">
      <c r="A837" s="53"/>
      <c r="B837" s="53"/>
      <c r="C837" s="53"/>
      <c r="D837" s="53"/>
      <c r="E837" s="53"/>
      <c r="F837" s="53"/>
      <c r="G837" s="53"/>
      <c r="H837" s="53"/>
      <c r="I837" s="53"/>
      <c r="J837" s="53"/>
      <c r="K837" s="53"/>
      <c r="L837" s="53"/>
      <c r="M837" s="53"/>
      <c r="N837" s="53"/>
      <c r="O837" s="53"/>
      <c r="P837" s="53"/>
      <c r="Q837" s="223"/>
      <c r="R837" s="223"/>
      <c r="S837" s="53"/>
      <c r="T837" s="53"/>
      <c r="U837" s="53"/>
      <c r="V837" s="54"/>
      <c r="W837" s="53"/>
      <c r="X837" s="53"/>
      <c r="Y837" s="53"/>
      <c r="Z837" s="53"/>
    </row>
    <row r="838" spans="1:26">
      <c r="A838" s="53"/>
      <c r="B838" s="53"/>
      <c r="C838" s="53"/>
      <c r="D838" s="53"/>
      <c r="E838" s="53"/>
      <c r="F838" s="53"/>
      <c r="G838" s="53"/>
      <c r="H838" s="53"/>
      <c r="I838" s="53"/>
      <c r="J838" s="53"/>
      <c r="K838" s="53"/>
      <c r="L838" s="53"/>
      <c r="M838" s="53"/>
      <c r="N838" s="53"/>
      <c r="O838" s="53"/>
      <c r="P838" s="53"/>
      <c r="Q838" s="223"/>
      <c r="R838" s="223"/>
      <c r="S838" s="53"/>
      <c r="T838" s="53"/>
      <c r="U838" s="53"/>
      <c r="V838" s="54"/>
      <c r="W838" s="53"/>
      <c r="X838" s="53"/>
      <c r="Y838" s="53"/>
      <c r="Z838" s="53"/>
    </row>
    <row r="839" spans="1:26">
      <c r="A839" s="53"/>
      <c r="B839" s="53"/>
      <c r="C839" s="53"/>
      <c r="D839" s="53"/>
      <c r="E839" s="53"/>
      <c r="F839" s="53"/>
      <c r="G839" s="53"/>
      <c r="H839" s="53"/>
      <c r="I839" s="53"/>
      <c r="J839" s="53"/>
      <c r="K839" s="53"/>
      <c r="L839" s="53"/>
      <c r="M839" s="53"/>
      <c r="N839" s="53"/>
      <c r="O839" s="53"/>
      <c r="P839" s="53"/>
      <c r="Q839" s="223"/>
      <c r="R839" s="223"/>
      <c r="S839" s="53"/>
      <c r="T839" s="53"/>
      <c r="U839" s="53"/>
      <c r="V839" s="54"/>
      <c r="W839" s="53"/>
      <c r="X839" s="53"/>
      <c r="Y839" s="53"/>
      <c r="Z839" s="53"/>
    </row>
    <row r="840" spans="1:26">
      <c r="A840" s="53"/>
      <c r="B840" s="53"/>
      <c r="C840" s="53"/>
      <c r="D840" s="53"/>
      <c r="E840" s="53"/>
      <c r="F840" s="53"/>
      <c r="G840" s="53"/>
      <c r="H840" s="53"/>
      <c r="I840" s="53"/>
      <c r="J840" s="53"/>
      <c r="K840" s="53"/>
      <c r="L840" s="53"/>
      <c r="M840" s="53"/>
      <c r="N840" s="53"/>
      <c r="O840" s="53"/>
      <c r="P840" s="53"/>
      <c r="Q840" s="223"/>
      <c r="R840" s="223"/>
      <c r="S840" s="53"/>
      <c r="T840" s="53"/>
      <c r="U840" s="53"/>
      <c r="V840" s="54"/>
      <c r="W840" s="53"/>
      <c r="X840" s="53"/>
      <c r="Y840" s="53"/>
      <c r="Z840" s="53"/>
    </row>
    <row r="841" spans="1:26">
      <c r="A841" s="53"/>
      <c r="B841" s="53"/>
      <c r="C841" s="53"/>
      <c r="D841" s="53"/>
      <c r="E841" s="53"/>
      <c r="F841" s="53"/>
      <c r="G841" s="53"/>
      <c r="H841" s="53"/>
      <c r="I841" s="53"/>
      <c r="J841" s="53"/>
      <c r="K841" s="53"/>
      <c r="L841" s="53"/>
      <c r="M841" s="53"/>
      <c r="N841" s="53"/>
      <c r="O841" s="53"/>
      <c r="P841" s="53"/>
      <c r="Q841" s="223"/>
      <c r="R841" s="223"/>
      <c r="S841" s="53"/>
      <c r="T841" s="53"/>
      <c r="U841" s="53"/>
      <c r="V841" s="54"/>
      <c r="W841" s="53"/>
      <c r="X841" s="53"/>
      <c r="Y841" s="53"/>
      <c r="Z841" s="53"/>
    </row>
    <row r="842" spans="1:26">
      <c r="A842" s="53"/>
      <c r="B842" s="53"/>
      <c r="C842" s="53"/>
      <c r="D842" s="53"/>
      <c r="E842" s="53"/>
      <c r="F842" s="53"/>
      <c r="G842" s="53"/>
      <c r="H842" s="53"/>
      <c r="I842" s="53"/>
      <c r="J842" s="53"/>
      <c r="K842" s="53"/>
      <c r="L842" s="53"/>
      <c r="M842" s="53"/>
      <c r="N842" s="53"/>
      <c r="O842" s="53"/>
      <c r="P842" s="53"/>
      <c r="Q842" s="223"/>
      <c r="R842" s="223"/>
      <c r="S842" s="53"/>
      <c r="T842" s="53"/>
      <c r="U842" s="53"/>
      <c r="V842" s="54"/>
      <c r="W842" s="53"/>
      <c r="X842" s="53"/>
      <c r="Y842" s="53"/>
      <c r="Z842" s="53"/>
    </row>
    <row r="843" spans="1:26">
      <c r="A843" s="53"/>
      <c r="B843" s="53"/>
      <c r="C843" s="53"/>
      <c r="D843" s="53"/>
      <c r="E843" s="53"/>
      <c r="F843" s="53"/>
      <c r="G843" s="53"/>
      <c r="H843" s="53"/>
      <c r="I843" s="53"/>
      <c r="J843" s="53"/>
      <c r="K843" s="53"/>
      <c r="L843" s="53"/>
      <c r="M843" s="53"/>
      <c r="N843" s="53"/>
      <c r="O843" s="53"/>
      <c r="P843" s="53"/>
      <c r="Q843" s="223"/>
      <c r="R843" s="223"/>
      <c r="S843" s="53"/>
      <c r="T843" s="53"/>
      <c r="U843" s="53"/>
      <c r="V843" s="54"/>
      <c r="W843" s="53"/>
      <c r="X843" s="53"/>
      <c r="Y843" s="53"/>
      <c r="Z843" s="53"/>
    </row>
    <row r="844" spans="1:26">
      <c r="A844" s="53"/>
      <c r="B844" s="53"/>
      <c r="C844" s="53"/>
      <c r="D844" s="53"/>
      <c r="E844" s="53"/>
      <c r="F844" s="53"/>
      <c r="G844" s="53"/>
      <c r="H844" s="53"/>
      <c r="I844" s="53"/>
      <c r="J844" s="53"/>
      <c r="K844" s="53"/>
      <c r="L844" s="53"/>
      <c r="M844" s="53"/>
      <c r="N844" s="53"/>
      <c r="O844" s="53"/>
      <c r="P844" s="53"/>
      <c r="Q844" s="223"/>
      <c r="R844" s="223"/>
      <c r="S844" s="53"/>
      <c r="T844" s="53"/>
      <c r="U844" s="53"/>
      <c r="V844" s="54"/>
      <c r="W844" s="53"/>
      <c r="X844" s="53"/>
      <c r="Y844" s="53"/>
      <c r="Z844" s="53"/>
    </row>
    <row r="845" spans="1:26">
      <c r="A845" s="53"/>
      <c r="B845" s="53"/>
      <c r="C845" s="53"/>
      <c r="D845" s="53"/>
      <c r="E845" s="53"/>
      <c r="F845" s="53"/>
      <c r="G845" s="53"/>
      <c r="H845" s="53"/>
      <c r="I845" s="53"/>
      <c r="J845" s="53"/>
      <c r="K845" s="53"/>
      <c r="L845" s="53"/>
      <c r="M845" s="53"/>
      <c r="N845" s="53"/>
      <c r="O845" s="53"/>
      <c r="P845" s="53"/>
      <c r="Q845" s="223"/>
      <c r="R845" s="223"/>
      <c r="S845" s="53"/>
      <c r="T845" s="53"/>
      <c r="U845" s="53"/>
      <c r="V845" s="54"/>
      <c r="W845" s="53"/>
      <c r="X845" s="53"/>
      <c r="Y845" s="53"/>
      <c r="Z845" s="53"/>
    </row>
    <row r="846" spans="1:26">
      <c r="A846" s="53"/>
      <c r="B846" s="53"/>
      <c r="C846" s="53"/>
      <c r="D846" s="53"/>
      <c r="E846" s="53"/>
      <c r="F846" s="53"/>
      <c r="G846" s="53"/>
      <c r="H846" s="53"/>
      <c r="I846" s="53"/>
      <c r="J846" s="53"/>
      <c r="K846" s="53"/>
      <c r="L846" s="53"/>
      <c r="M846" s="53"/>
      <c r="N846" s="53"/>
      <c r="O846" s="53"/>
      <c r="P846" s="53"/>
      <c r="Q846" s="223"/>
      <c r="R846" s="223"/>
      <c r="S846" s="53"/>
      <c r="T846" s="53"/>
      <c r="U846" s="53"/>
      <c r="V846" s="54"/>
      <c r="W846" s="53"/>
      <c r="X846" s="53"/>
      <c r="Y846" s="53"/>
      <c r="Z846" s="53"/>
    </row>
    <row r="847" spans="1:26">
      <c r="A847" s="53"/>
      <c r="B847" s="53"/>
      <c r="C847" s="53"/>
      <c r="D847" s="53"/>
      <c r="E847" s="53"/>
      <c r="F847" s="53"/>
      <c r="G847" s="53"/>
      <c r="H847" s="53"/>
      <c r="I847" s="53"/>
      <c r="J847" s="53"/>
      <c r="K847" s="53"/>
      <c r="L847" s="53"/>
      <c r="M847" s="53"/>
      <c r="N847" s="53"/>
      <c r="O847" s="53"/>
      <c r="P847" s="53"/>
      <c r="Q847" s="223"/>
      <c r="R847" s="223"/>
      <c r="S847" s="53"/>
      <c r="T847" s="53"/>
      <c r="U847" s="53"/>
      <c r="V847" s="54"/>
      <c r="W847" s="53"/>
      <c r="X847" s="53"/>
      <c r="Y847" s="53"/>
      <c r="Z847" s="53"/>
    </row>
    <row r="848" spans="1:26">
      <c r="A848" s="53"/>
      <c r="B848" s="53"/>
      <c r="C848" s="53"/>
      <c r="D848" s="53"/>
      <c r="E848" s="53"/>
      <c r="F848" s="53"/>
      <c r="G848" s="53"/>
      <c r="H848" s="53"/>
      <c r="I848" s="53"/>
      <c r="J848" s="53"/>
      <c r="K848" s="53"/>
      <c r="L848" s="53"/>
      <c r="M848" s="53"/>
      <c r="N848" s="53"/>
      <c r="O848" s="53"/>
      <c r="P848" s="53"/>
      <c r="Q848" s="223"/>
      <c r="R848" s="223"/>
      <c r="S848" s="53"/>
      <c r="T848" s="53"/>
      <c r="U848" s="53"/>
      <c r="V848" s="54"/>
      <c r="W848" s="53"/>
      <c r="X848" s="53"/>
      <c r="Y848" s="53"/>
      <c r="Z848" s="53"/>
    </row>
    <row r="849" spans="1:26">
      <c r="A849" s="53"/>
      <c r="B849" s="53"/>
      <c r="C849" s="53"/>
      <c r="D849" s="53"/>
      <c r="E849" s="53"/>
      <c r="F849" s="53"/>
      <c r="G849" s="53"/>
      <c r="H849" s="53"/>
      <c r="I849" s="53"/>
      <c r="J849" s="53"/>
      <c r="K849" s="53"/>
      <c r="L849" s="53"/>
      <c r="M849" s="53"/>
      <c r="N849" s="53"/>
      <c r="O849" s="53"/>
      <c r="P849" s="53"/>
      <c r="Q849" s="223"/>
      <c r="R849" s="223"/>
      <c r="S849" s="53"/>
      <c r="T849" s="53"/>
      <c r="U849" s="53"/>
      <c r="V849" s="54"/>
      <c r="W849" s="53"/>
      <c r="X849" s="53"/>
      <c r="Y849" s="53"/>
      <c r="Z849" s="53"/>
    </row>
    <row r="850" spans="1:26">
      <c r="A850" s="53"/>
      <c r="B850" s="53"/>
      <c r="C850" s="53"/>
      <c r="D850" s="53"/>
      <c r="E850" s="53"/>
      <c r="F850" s="53"/>
      <c r="G850" s="53"/>
      <c r="H850" s="53"/>
      <c r="I850" s="53"/>
      <c r="J850" s="53"/>
      <c r="K850" s="53"/>
      <c r="L850" s="53"/>
      <c r="M850" s="53"/>
      <c r="N850" s="53"/>
      <c r="O850" s="53"/>
      <c r="P850" s="53"/>
      <c r="Q850" s="223"/>
      <c r="R850" s="223"/>
      <c r="S850" s="53"/>
      <c r="T850" s="53"/>
      <c r="U850" s="53"/>
      <c r="V850" s="54"/>
      <c r="W850" s="53"/>
      <c r="X850" s="53"/>
      <c r="Y850" s="53"/>
      <c r="Z850" s="53"/>
    </row>
    <row r="851" spans="1:26">
      <c r="A851" s="53"/>
      <c r="B851" s="53"/>
      <c r="C851" s="53"/>
      <c r="D851" s="53"/>
      <c r="E851" s="53"/>
      <c r="F851" s="53"/>
      <c r="G851" s="53"/>
      <c r="H851" s="53"/>
      <c r="I851" s="53"/>
      <c r="J851" s="53"/>
      <c r="K851" s="53"/>
      <c r="L851" s="53"/>
      <c r="M851" s="53"/>
      <c r="N851" s="53"/>
      <c r="O851" s="53"/>
      <c r="P851" s="53"/>
      <c r="Q851" s="223"/>
      <c r="R851" s="223"/>
      <c r="S851" s="53"/>
      <c r="T851" s="53"/>
      <c r="U851" s="53"/>
      <c r="V851" s="54"/>
      <c r="W851" s="53"/>
      <c r="X851" s="53"/>
      <c r="Y851" s="53"/>
      <c r="Z851" s="53"/>
    </row>
    <row r="852" spans="1:26">
      <c r="A852" s="53"/>
      <c r="B852" s="53"/>
      <c r="C852" s="53"/>
      <c r="D852" s="53"/>
      <c r="E852" s="53"/>
      <c r="F852" s="53"/>
      <c r="G852" s="53"/>
      <c r="H852" s="53"/>
      <c r="I852" s="53"/>
      <c r="J852" s="53"/>
      <c r="K852" s="53"/>
      <c r="L852" s="53"/>
      <c r="M852" s="53"/>
      <c r="N852" s="53"/>
      <c r="O852" s="53"/>
      <c r="P852" s="53"/>
      <c r="Q852" s="223"/>
      <c r="R852" s="223"/>
      <c r="S852" s="53"/>
      <c r="T852" s="53"/>
      <c r="U852" s="53"/>
      <c r="V852" s="54"/>
      <c r="W852" s="53"/>
      <c r="X852" s="53"/>
      <c r="Y852" s="53"/>
      <c r="Z852" s="53"/>
    </row>
    <row r="853" spans="1:26">
      <c r="A853" s="53"/>
      <c r="B853" s="53"/>
      <c r="C853" s="53"/>
      <c r="D853" s="53"/>
      <c r="E853" s="53"/>
      <c r="F853" s="53"/>
      <c r="G853" s="53"/>
      <c r="H853" s="53"/>
      <c r="I853" s="53"/>
      <c r="J853" s="53"/>
      <c r="K853" s="53"/>
      <c r="L853" s="53"/>
      <c r="M853" s="53"/>
      <c r="N853" s="53"/>
      <c r="O853" s="53"/>
      <c r="P853" s="53"/>
      <c r="Q853" s="223"/>
      <c r="R853" s="223"/>
      <c r="S853" s="53"/>
      <c r="T853" s="53"/>
      <c r="U853" s="53"/>
      <c r="V853" s="54"/>
      <c r="W853" s="53"/>
      <c r="X853" s="53"/>
      <c r="Y853" s="53"/>
      <c r="Z853" s="53"/>
    </row>
    <row r="854" spans="1:26">
      <c r="A854" s="53"/>
      <c r="B854" s="53"/>
      <c r="C854" s="53"/>
      <c r="D854" s="53"/>
      <c r="E854" s="53"/>
      <c r="F854" s="53"/>
      <c r="G854" s="53"/>
      <c r="H854" s="53"/>
      <c r="I854" s="53"/>
      <c r="J854" s="53"/>
      <c r="K854" s="53"/>
      <c r="L854" s="53"/>
      <c r="M854" s="53"/>
      <c r="N854" s="53"/>
      <c r="O854" s="53"/>
      <c r="P854" s="53"/>
      <c r="Q854" s="223"/>
      <c r="R854" s="223"/>
      <c r="S854" s="53"/>
      <c r="T854" s="53"/>
      <c r="U854" s="53"/>
      <c r="V854" s="54"/>
      <c r="W854" s="53"/>
      <c r="X854" s="53"/>
      <c r="Y854" s="53"/>
      <c r="Z854" s="53"/>
    </row>
    <row r="855" spans="1:26">
      <c r="A855" s="53"/>
      <c r="B855" s="53"/>
      <c r="C855" s="53"/>
      <c r="D855" s="53"/>
      <c r="E855" s="53"/>
      <c r="F855" s="53"/>
      <c r="G855" s="53"/>
      <c r="H855" s="53"/>
      <c r="I855" s="53"/>
      <c r="J855" s="53"/>
      <c r="K855" s="53"/>
      <c r="L855" s="53"/>
      <c r="M855" s="53"/>
      <c r="N855" s="53"/>
      <c r="O855" s="53"/>
      <c r="P855" s="53"/>
      <c r="Q855" s="223"/>
      <c r="R855" s="223"/>
      <c r="S855" s="53"/>
      <c r="T855" s="53"/>
      <c r="U855" s="53"/>
      <c r="V855" s="54"/>
      <c r="W855" s="53"/>
      <c r="X855" s="53"/>
      <c r="Y855" s="53"/>
      <c r="Z855" s="53"/>
    </row>
    <row r="856" spans="1:26">
      <c r="A856" s="53"/>
      <c r="B856" s="53"/>
      <c r="C856" s="53"/>
      <c r="D856" s="53"/>
      <c r="E856" s="53"/>
      <c r="F856" s="53"/>
      <c r="G856" s="53"/>
      <c r="H856" s="53"/>
      <c r="I856" s="53"/>
      <c r="J856" s="53"/>
      <c r="K856" s="53"/>
      <c r="L856" s="53"/>
      <c r="M856" s="53"/>
      <c r="N856" s="53"/>
      <c r="O856" s="53"/>
      <c r="P856" s="53"/>
      <c r="Q856" s="223"/>
      <c r="R856" s="223"/>
      <c r="S856" s="53"/>
      <c r="T856" s="53"/>
      <c r="U856" s="53"/>
      <c r="V856" s="54"/>
      <c r="W856" s="53"/>
      <c r="X856" s="53"/>
      <c r="Y856" s="53"/>
      <c r="Z856" s="53"/>
    </row>
    <row r="857" spans="1:26">
      <c r="A857" s="53"/>
      <c r="B857" s="53"/>
      <c r="C857" s="53"/>
      <c r="D857" s="53"/>
      <c r="E857" s="53"/>
      <c r="F857" s="53"/>
      <c r="G857" s="53"/>
      <c r="H857" s="53"/>
      <c r="I857" s="53"/>
      <c r="J857" s="53"/>
      <c r="K857" s="53"/>
      <c r="L857" s="53"/>
      <c r="M857" s="53"/>
      <c r="N857" s="53"/>
      <c r="O857" s="53"/>
      <c r="P857" s="53"/>
      <c r="Q857" s="223"/>
      <c r="R857" s="223"/>
      <c r="S857" s="53"/>
      <c r="T857" s="53"/>
      <c r="U857" s="53"/>
      <c r="V857" s="54"/>
      <c r="W857" s="53"/>
      <c r="X857" s="53"/>
      <c r="Y857" s="53"/>
      <c r="Z857" s="53"/>
    </row>
    <row r="858" spans="1:26">
      <c r="A858" s="53"/>
      <c r="B858" s="53"/>
      <c r="C858" s="53"/>
      <c r="D858" s="53"/>
      <c r="E858" s="53"/>
      <c r="F858" s="53"/>
      <c r="G858" s="53"/>
      <c r="H858" s="53"/>
      <c r="I858" s="53"/>
      <c r="J858" s="53"/>
      <c r="K858" s="53"/>
      <c r="L858" s="53"/>
      <c r="M858" s="53"/>
      <c r="N858" s="53"/>
      <c r="O858" s="53"/>
      <c r="P858" s="53"/>
      <c r="Q858" s="223"/>
      <c r="R858" s="223"/>
      <c r="S858" s="53"/>
      <c r="T858" s="53"/>
      <c r="U858" s="53"/>
      <c r="V858" s="54"/>
      <c r="W858" s="53"/>
      <c r="X858" s="53"/>
      <c r="Y858" s="53"/>
      <c r="Z858" s="53"/>
    </row>
    <row r="859" spans="1:26">
      <c r="A859" s="53"/>
      <c r="B859" s="53"/>
      <c r="C859" s="53"/>
      <c r="D859" s="53"/>
      <c r="E859" s="53"/>
      <c r="F859" s="53"/>
      <c r="G859" s="53"/>
      <c r="H859" s="53"/>
      <c r="I859" s="53"/>
      <c r="J859" s="53"/>
      <c r="K859" s="53"/>
      <c r="L859" s="53"/>
      <c r="M859" s="53"/>
      <c r="N859" s="53"/>
      <c r="O859" s="53"/>
      <c r="P859" s="53"/>
      <c r="Q859" s="223"/>
      <c r="R859" s="223"/>
      <c r="S859" s="53"/>
      <c r="T859" s="53"/>
      <c r="U859" s="53"/>
      <c r="V859" s="54"/>
      <c r="W859" s="53"/>
      <c r="X859" s="53"/>
      <c r="Y859" s="53"/>
      <c r="Z859" s="53"/>
    </row>
    <row r="860" spans="1:26">
      <c r="A860" s="53"/>
      <c r="B860" s="53"/>
      <c r="C860" s="53"/>
      <c r="D860" s="53"/>
      <c r="E860" s="53"/>
      <c r="F860" s="53"/>
      <c r="G860" s="53"/>
      <c r="H860" s="53"/>
      <c r="I860" s="53"/>
      <c r="J860" s="53"/>
      <c r="K860" s="53"/>
      <c r="L860" s="53"/>
      <c r="M860" s="53"/>
      <c r="N860" s="53"/>
      <c r="O860" s="53"/>
      <c r="P860" s="53"/>
      <c r="Q860" s="223"/>
      <c r="R860" s="223"/>
      <c r="S860" s="53"/>
      <c r="T860" s="53"/>
      <c r="U860" s="53"/>
      <c r="V860" s="54"/>
      <c r="W860" s="53"/>
      <c r="X860" s="53"/>
      <c r="Y860" s="53"/>
      <c r="Z860" s="53"/>
    </row>
    <row r="861" spans="1:26">
      <c r="A861" s="53"/>
      <c r="B861" s="53"/>
      <c r="C861" s="53"/>
      <c r="D861" s="53"/>
      <c r="E861" s="53"/>
      <c r="F861" s="53"/>
      <c r="G861" s="53"/>
      <c r="H861" s="53"/>
      <c r="I861" s="53"/>
      <c r="J861" s="53"/>
      <c r="K861" s="53"/>
      <c r="L861" s="53"/>
      <c r="M861" s="53"/>
      <c r="N861" s="53"/>
      <c r="O861" s="53"/>
      <c r="P861" s="53"/>
      <c r="Q861" s="223"/>
      <c r="R861" s="223"/>
      <c r="S861" s="53"/>
      <c r="T861" s="53"/>
      <c r="U861" s="53"/>
      <c r="V861" s="54"/>
      <c r="W861" s="53"/>
      <c r="X861" s="53"/>
      <c r="Y861" s="53"/>
      <c r="Z861" s="53"/>
    </row>
    <row r="862" spans="1:26">
      <c r="A862" s="53"/>
      <c r="B862" s="53"/>
      <c r="C862" s="53"/>
      <c r="D862" s="53"/>
      <c r="E862" s="53"/>
      <c r="F862" s="53"/>
      <c r="G862" s="53"/>
      <c r="H862" s="53"/>
      <c r="I862" s="53"/>
      <c r="J862" s="53"/>
      <c r="K862" s="53"/>
      <c r="L862" s="53"/>
      <c r="M862" s="53"/>
      <c r="N862" s="53"/>
      <c r="O862" s="53"/>
      <c r="P862" s="53"/>
      <c r="Q862" s="223"/>
      <c r="R862" s="223"/>
      <c r="S862" s="53"/>
      <c r="T862" s="53"/>
      <c r="U862" s="53"/>
      <c r="V862" s="54"/>
      <c r="W862" s="53"/>
      <c r="X862" s="53"/>
      <c r="Y862" s="53"/>
      <c r="Z862" s="53"/>
    </row>
    <row r="863" spans="1:26">
      <c r="A863" s="53"/>
      <c r="B863" s="53"/>
      <c r="C863" s="53"/>
      <c r="D863" s="53"/>
      <c r="E863" s="53"/>
      <c r="F863" s="53"/>
      <c r="G863" s="53"/>
      <c r="H863" s="53"/>
      <c r="I863" s="53"/>
      <c r="J863" s="53"/>
      <c r="K863" s="53"/>
      <c r="L863" s="53"/>
      <c r="M863" s="53"/>
      <c r="N863" s="53"/>
      <c r="O863" s="53"/>
      <c r="P863" s="53"/>
      <c r="Q863" s="223"/>
      <c r="R863" s="223"/>
      <c r="S863" s="53"/>
      <c r="T863" s="53"/>
      <c r="U863" s="53"/>
      <c r="V863" s="54"/>
      <c r="W863" s="53"/>
      <c r="X863" s="53"/>
      <c r="Y863" s="53"/>
      <c r="Z863" s="53"/>
    </row>
    <row r="864" spans="1:26">
      <c r="A864" s="53"/>
      <c r="B864" s="53"/>
      <c r="C864" s="53"/>
      <c r="D864" s="53"/>
      <c r="E864" s="53"/>
      <c r="F864" s="53"/>
      <c r="G864" s="53"/>
      <c r="H864" s="53"/>
      <c r="I864" s="53"/>
      <c r="J864" s="53"/>
      <c r="K864" s="53"/>
      <c r="L864" s="53"/>
      <c r="M864" s="53"/>
      <c r="N864" s="53"/>
      <c r="O864" s="53"/>
      <c r="P864" s="53"/>
      <c r="Q864" s="223"/>
      <c r="R864" s="223"/>
      <c r="S864" s="53"/>
      <c r="T864" s="53"/>
      <c r="U864" s="53"/>
      <c r="V864" s="54"/>
      <c r="W864" s="53"/>
      <c r="X864" s="53"/>
      <c r="Y864" s="53"/>
      <c r="Z864" s="53"/>
    </row>
    <row r="865" spans="1:26">
      <c r="A865" s="53"/>
      <c r="B865" s="53"/>
      <c r="C865" s="53"/>
      <c r="D865" s="53"/>
      <c r="E865" s="53"/>
      <c r="F865" s="53"/>
      <c r="G865" s="53"/>
      <c r="H865" s="53"/>
      <c r="I865" s="53"/>
      <c r="J865" s="53"/>
      <c r="K865" s="53"/>
      <c r="L865" s="53"/>
      <c r="M865" s="53"/>
      <c r="N865" s="53"/>
      <c r="O865" s="53"/>
      <c r="P865" s="53"/>
      <c r="Q865" s="223"/>
      <c r="R865" s="223"/>
      <c r="S865" s="53"/>
      <c r="T865" s="53"/>
      <c r="U865" s="53"/>
      <c r="V865" s="54"/>
      <c r="W865" s="53"/>
      <c r="X865" s="53"/>
      <c r="Y865" s="53"/>
      <c r="Z865" s="53"/>
    </row>
    <row r="866" spans="1:26">
      <c r="A866" s="53"/>
      <c r="B866" s="53"/>
      <c r="C866" s="53"/>
      <c r="D866" s="53"/>
      <c r="E866" s="53"/>
      <c r="F866" s="53"/>
      <c r="G866" s="53"/>
      <c r="H866" s="53"/>
      <c r="I866" s="53"/>
      <c r="J866" s="53"/>
      <c r="K866" s="53"/>
      <c r="L866" s="53"/>
      <c r="M866" s="53"/>
      <c r="N866" s="53"/>
      <c r="O866" s="53"/>
      <c r="P866" s="53"/>
      <c r="Q866" s="223"/>
      <c r="R866" s="223"/>
      <c r="S866" s="53"/>
      <c r="T866" s="53"/>
      <c r="U866" s="53"/>
      <c r="V866" s="54"/>
      <c r="W866" s="53"/>
      <c r="X866" s="53"/>
      <c r="Y866" s="53"/>
      <c r="Z866" s="53"/>
    </row>
    <row r="867" spans="1:26">
      <c r="A867" s="53"/>
      <c r="B867" s="53"/>
      <c r="C867" s="53"/>
      <c r="D867" s="53"/>
      <c r="E867" s="53"/>
      <c r="F867" s="53"/>
      <c r="G867" s="53"/>
      <c r="H867" s="53"/>
      <c r="I867" s="53"/>
      <c r="J867" s="53"/>
      <c r="K867" s="53"/>
      <c r="L867" s="53"/>
      <c r="M867" s="53"/>
      <c r="N867" s="53"/>
      <c r="O867" s="53"/>
      <c r="P867" s="53"/>
      <c r="Q867" s="223"/>
      <c r="R867" s="223"/>
      <c r="S867" s="53"/>
      <c r="T867" s="53"/>
      <c r="U867" s="53"/>
      <c r="V867" s="54"/>
      <c r="W867" s="53"/>
      <c r="X867" s="53"/>
      <c r="Y867" s="53"/>
      <c r="Z867" s="53"/>
    </row>
    <row r="868" spans="1:26">
      <c r="A868" s="53"/>
      <c r="B868" s="53"/>
      <c r="C868" s="53"/>
      <c r="D868" s="53"/>
      <c r="E868" s="53"/>
      <c r="F868" s="53"/>
      <c r="G868" s="53"/>
      <c r="H868" s="53"/>
      <c r="I868" s="53"/>
      <c r="J868" s="53"/>
      <c r="K868" s="53"/>
      <c r="L868" s="53"/>
      <c r="M868" s="53"/>
      <c r="N868" s="53"/>
      <c r="O868" s="53"/>
      <c r="P868" s="53"/>
      <c r="Q868" s="223"/>
      <c r="R868" s="223"/>
      <c r="S868" s="53"/>
      <c r="T868" s="53"/>
      <c r="U868" s="53"/>
      <c r="V868" s="54"/>
      <c r="W868" s="53"/>
      <c r="X868" s="53"/>
      <c r="Y868" s="53"/>
      <c r="Z868" s="53"/>
    </row>
    <row r="869" spans="1:26">
      <c r="A869" s="53"/>
      <c r="B869" s="53"/>
      <c r="C869" s="53"/>
      <c r="D869" s="53"/>
      <c r="E869" s="53"/>
      <c r="F869" s="53"/>
      <c r="G869" s="53"/>
      <c r="H869" s="53"/>
      <c r="I869" s="53"/>
      <c r="J869" s="53"/>
      <c r="K869" s="53"/>
      <c r="L869" s="53"/>
      <c r="M869" s="53"/>
      <c r="N869" s="53"/>
      <c r="O869" s="53"/>
      <c r="P869" s="53"/>
      <c r="Q869" s="223"/>
      <c r="R869" s="223"/>
      <c r="S869" s="53"/>
      <c r="T869" s="53"/>
      <c r="U869" s="53"/>
      <c r="V869" s="54"/>
      <c r="W869" s="53"/>
      <c r="X869" s="53"/>
      <c r="Y869" s="53"/>
      <c r="Z869" s="53"/>
    </row>
    <row r="870" spans="1:26">
      <c r="A870" s="53"/>
      <c r="B870" s="53"/>
      <c r="C870" s="53"/>
      <c r="D870" s="53"/>
      <c r="E870" s="53"/>
      <c r="F870" s="53"/>
      <c r="G870" s="53"/>
      <c r="H870" s="53"/>
      <c r="I870" s="53"/>
      <c r="J870" s="53"/>
      <c r="K870" s="53"/>
      <c r="L870" s="53"/>
      <c r="M870" s="53"/>
      <c r="N870" s="53"/>
      <c r="O870" s="53"/>
      <c r="P870" s="53"/>
      <c r="Q870" s="223"/>
      <c r="R870" s="223"/>
      <c r="S870" s="53"/>
      <c r="T870" s="53"/>
      <c r="U870" s="53"/>
      <c r="V870" s="54"/>
      <c r="W870" s="53"/>
      <c r="X870" s="53"/>
      <c r="Y870" s="53"/>
      <c r="Z870" s="53"/>
    </row>
    <row r="871" spans="1:26">
      <c r="A871" s="53"/>
      <c r="B871" s="53"/>
      <c r="C871" s="53"/>
      <c r="D871" s="53"/>
      <c r="E871" s="53"/>
      <c r="F871" s="53"/>
      <c r="G871" s="53"/>
      <c r="H871" s="53"/>
      <c r="I871" s="53"/>
      <c r="J871" s="53"/>
      <c r="K871" s="53"/>
      <c r="L871" s="53"/>
      <c r="M871" s="53"/>
      <c r="N871" s="53"/>
      <c r="O871" s="53"/>
      <c r="P871" s="53"/>
      <c r="Q871" s="223"/>
      <c r="R871" s="223"/>
      <c r="S871" s="53"/>
      <c r="T871" s="53"/>
      <c r="U871" s="53"/>
      <c r="V871" s="54"/>
      <c r="W871" s="53"/>
      <c r="X871" s="53"/>
      <c r="Y871" s="53"/>
      <c r="Z871" s="53"/>
    </row>
    <row r="872" spans="1:26">
      <c r="A872" s="53"/>
      <c r="B872" s="53"/>
      <c r="C872" s="53"/>
      <c r="D872" s="53"/>
      <c r="E872" s="53"/>
      <c r="F872" s="53"/>
      <c r="G872" s="53"/>
      <c r="H872" s="53"/>
      <c r="I872" s="53"/>
      <c r="J872" s="53"/>
      <c r="K872" s="53"/>
      <c r="L872" s="53"/>
      <c r="M872" s="53"/>
      <c r="N872" s="53"/>
      <c r="O872" s="53"/>
      <c r="P872" s="53"/>
      <c r="Q872" s="223"/>
      <c r="R872" s="223"/>
      <c r="S872" s="53"/>
      <c r="T872" s="53"/>
      <c r="U872" s="53"/>
      <c r="V872" s="54"/>
      <c r="W872" s="53"/>
      <c r="X872" s="53"/>
      <c r="Y872" s="53"/>
      <c r="Z872" s="53"/>
    </row>
    <row r="873" spans="1:26">
      <c r="A873" s="53"/>
      <c r="B873" s="53"/>
      <c r="C873" s="53"/>
      <c r="D873" s="53"/>
      <c r="E873" s="53"/>
      <c r="F873" s="53"/>
      <c r="G873" s="53"/>
      <c r="H873" s="53"/>
      <c r="I873" s="53"/>
      <c r="J873" s="53"/>
      <c r="K873" s="53"/>
      <c r="L873" s="53"/>
      <c r="M873" s="53"/>
      <c r="N873" s="53"/>
      <c r="O873" s="53"/>
      <c r="P873" s="53"/>
      <c r="Q873" s="223"/>
      <c r="R873" s="223"/>
      <c r="S873" s="53"/>
      <c r="T873" s="53"/>
      <c r="U873" s="53"/>
      <c r="V873" s="54"/>
      <c r="W873" s="53"/>
      <c r="X873" s="53"/>
      <c r="Y873" s="53"/>
      <c r="Z873" s="53"/>
    </row>
    <row r="874" spans="1:26">
      <c r="A874" s="53"/>
      <c r="B874" s="53"/>
      <c r="C874" s="53"/>
      <c r="D874" s="53"/>
      <c r="E874" s="53"/>
      <c r="F874" s="53"/>
      <c r="G874" s="53"/>
      <c r="H874" s="53"/>
      <c r="I874" s="53"/>
      <c r="J874" s="53"/>
      <c r="K874" s="53"/>
      <c r="L874" s="53"/>
      <c r="M874" s="53"/>
      <c r="N874" s="53"/>
      <c r="O874" s="53"/>
      <c r="P874" s="53"/>
      <c r="Q874" s="223"/>
      <c r="R874" s="223"/>
      <c r="S874" s="53"/>
      <c r="T874" s="53"/>
      <c r="U874" s="53"/>
      <c r="V874" s="54"/>
      <c r="W874" s="53"/>
      <c r="X874" s="53"/>
      <c r="Y874" s="53"/>
      <c r="Z874" s="53"/>
    </row>
    <row r="875" spans="1:26">
      <c r="A875" s="53"/>
      <c r="B875" s="53"/>
      <c r="C875" s="53"/>
      <c r="D875" s="53"/>
      <c r="E875" s="53"/>
      <c r="F875" s="53"/>
      <c r="G875" s="53"/>
      <c r="H875" s="53"/>
      <c r="I875" s="53"/>
      <c r="J875" s="53"/>
      <c r="K875" s="53"/>
      <c r="L875" s="53"/>
      <c r="M875" s="53"/>
      <c r="N875" s="53"/>
      <c r="O875" s="53"/>
      <c r="P875" s="53"/>
      <c r="Q875" s="223"/>
      <c r="R875" s="223"/>
      <c r="S875" s="53"/>
      <c r="T875" s="53"/>
      <c r="U875" s="53"/>
      <c r="V875" s="54"/>
      <c r="W875" s="53"/>
      <c r="X875" s="53"/>
      <c r="Y875" s="53"/>
      <c r="Z875" s="53"/>
    </row>
    <row r="876" spans="1:26">
      <c r="A876" s="53"/>
      <c r="B876" s="53"/>
      <c r="C876" s="53"/>
      <c r="D876" s="53"/>
      <c r="E876" s="53"/>
      <c r="F876" s="53"/>
      <c r="G876" s="53"/>
      <c r="H876" s="53"/>
      <c r="I876" s="53"/>
      <c r="J876" s="53"/>
      <c r="K876" s="53"/>
      <c r="L876" s="53"/>
      <c r="M876" s="53"/>
      <c r="N876" s="53"/>
      <c r="O876" s="53"/>
      <c r="P876" s="53"/>
      <c r="Q876" s="223"/>
      <c r="R876" s="223"/>
      <c r="S876" s="53"/>
      <c r="T876" s="53"/>
      <c r="U876" s="53"/>
      <c r="V876" s="54"/>
      <c r="W876" s="53"/>
      <c r="X876" s="53"/>
      <c r="Y876" s="53"/>
      <c r="Z876" s="53"/>
    </row>
    <row r="877" spans="1:26">
      <c r="A877" s="53"/>
      <c r="B877" s="53"/>
      <c r="C877" s="53"/>
      <c r="D877" s="53"/>
      <c r="E877" s="53"/>
      <c r="F877" s="53"/>
      <c r="G877" s="53"/>
      <c r="H877" s="53"/>
      <c r="I877" s="53"/>
      <c r="J877" s="53"/>
      <c r="K877" s="53"/>
      <c r="L877" s="53"/>
      <c r="M877" s="53"/>
      <c r="N877" s="53"/>
      <c r="O877" s="53"/>
      <c r="P877" s="53"/>
      <c r="Q877" s="223"/>
      <c r="R877" s="223"/>
      <c r="S877" s="53"/>
      <c r="T877" s="53"/>
      <c r="U877" s="53"/>
      <c r="V877" s="54"/>
      <c r="W877" s="53"/>
      <c r="X877" s="53"/>
      <c r="Y877" s="53"/>
      <c r="Z877" s="53"/>
    </row>
    <row r="878" spans="1:26">
      <c r="A878" s="53"/>
      <c r="B878" s="53"/>
      <c r="C878" s="53"/>
      <c r="D878" s="53"/>
      <c r="E878" s="53"/>
      <c r="F878" s="53"/>
      <c r="G878" s="53"/>
      <c r="H878" s="53"/>
      <c r="I878" s="53"/>
      <c r="J878" s="53"/>
      <c r="K878" s="53"/>
      <c r="L878" s="53"/>
      <c r="M878" s="53"/>
      <c r="N878" s="53"/>
      <c r="O878" s="53"/>
      <c r="P878" s="53"/>
      <c r="Q878" s="223"/>
      <c r="R878" s="223"/>
      <c r="S878" s="53"/>
      <c r="T878" s="53"/>
      <c r="U878" s="53"/>
      <c r="V878" s="54"/>
      <c r="W878" s="53"/>
      <c r="X878" s="53"/>
      <c r="Y878" s="53"/>
      <c r="Z878" s="53"/>
    </row>
    <row r="879" spans="1:26">
      <c r="A879" s="53"/>
      <c r="B879" s="53"/>
      <c r="C879" s="53"/>
      <c r="D879" s="53"/>
      <c r="E879" s="53"/>
      <c r="F879" s="53"/>
      <c r="G879" s="53"/>
      <c r="H879" s="53"/>
      <c r="I879" s="53"/>
      <c r="J879" s="53"/>
      <c r="K879" s="53"/>
      <c r="L879" s="53"/>
      <c r="M879" s="53"/>
      <c r="N879" s="53"/>
      <c r="O879" s="53"/>
      <c r="P879" s="53"/>
      <c r="Q879" s="223"/>
      <c r="R879" s="223"/>
      <c r="S879" s="53"/>
      <c r="T879" s="53"/>
      <c r="U879" s="53"/>
      <c r="V879" s="54"/>
      <c r="W879" s="53"/>
      <c r="X879" s="53"/>
      <c r="Y879" s="53"/>
      <c r="Z879" s="53"/>
    </row>
    <row r="880" spans="1:26">
      <c r="A880" s="53"/>
      <c r="B880" s="53"/>
      <c r="C880" s="53"/>
      <c r="D880" s="53"/>
      <c r="E880" s="53"/>
      <c r="F880" s="53"/>
      <c r="G880" s="53"/>
      <c r="H880" s="53"/>
      <c r="I880" s="53"/>
      <c r="J880" s="53"/>
      <c r="K880" s="53"/>
      <c r="L880" s="53"/>
      <c r="M880" s="53"/>
      <c r="N880" s="53"/>
      <c r="O880" s="53"/>
      <c r="P880" s="53"/>
      <c r="Q880" s="223"/>
      <c r="R880" s="223"/>
      <c r="S880" s="53"/>
      <c r="T880" s="53"/>
      <c r="U880" s="53"/>
      <c r="V880" s="54"/>
      <c r="W880" s="53"/>
      <c r="X880" s="53"/>
      <c r="Y880" s="53"/>
      <c r="Z880" s="53"/>
    </row>
    <row r="881" spans="1:26">
      <c r="A881" s="53"/>
      <c r="B881" s="53"/>
      <c r="C881" s="53"/>
      <c r="D881" s="53"/>
      <c r="E881" s="53"/>
      <c r="F881" s="53"/>
      <c r="G881" s="53"/>
      <c r="H881" s="53"/>
      <c r="I881" s="53"/>
      <c r="J881" s="53"/>
      <c r="K881" s="53"/>
      <c r="L881" s="53"/>
      <c r="M881" s="53"/>
      <c r="N881" s="53"/>
      <c r="O881" s="53"/>
      <c r="P881" s="53"/>
      <c r="Q881" s="223"/>
      <c r="R881" s="223"/>
      <c r="S881" s="53"/>
      <c r="T881" s="53"/>
      <c r="U881" s="53"/>
      <c r="V881" s="54"/>
      <c r="W881" s="53"/>
      <c r="X881" s="53"/>
      <c r="Y881" s="53"/>
      <c r="Z881" s="53"/>
    </row>
    <row r="882" spans="1:26">
      <c r="A882" s="53"/>
      <c r="B882" s="53"/>
      <c r="C882" s="53"/>
      <c r="D882" s="53"/>
      <c r="E882" s="53"/>
      <c r="F882" s="53"/>
      <c r="G882" s="53"/>
      <c r="H882" s="53"/>
      <c r="I882" s="53"/>
      <c r="J882" s="53"/>
      <c r="K882" s="53"/>
      <c r="L882" s="53"/>
      <c r="M882" s="53"/>
      <c r="N882" s="53"/>
      <c r="O882" s="53"/>
      <c r="P882" s="53"/>
      <c r="Q882" s="223"/>
      <c r="R882" s="223"/>
      <c r="S882" s="53"/>
      <c r="T882" s="53"/>
      <c r="U882" s="53"/>
      <c r="V882" s="54"/>
      <c r="W882" s="53"/>
      <c r="X882" s="53"/>
      <c r="Y882" s="53"/>
      <c r="Z882" s="53"/>
    </row>
    <row r="883" spans="1:26">
      <c r="A883" s="53"/>
      <c r="B883" s="53"/>
      <c r="C883" s="53"/>
      <c r="D883" s="53"/>
      <c r="E883" s="53"/>
      <c r="F883" s="53"/>
      <c r="G883" s="53"/>
      <c r="H883" s="53"/>
      <c r="I883" s="53"/>
      <c r="J883" s="53"/>
      <c r="K883" s="53"/>
      <c r="L883" s="53"/>
      <c r="M883" s="53"/>
      <c r="N883" s="53"/>
      <c r="O883" s="53"/>
      <c r="P883" s="53"/>
      <c r="Q883" s="223"/>
      <c r="R883" s="223"/>
      <c r="S883" s="53"/>
      <c r="T883" s="53"/>
      <c r="U883" s="53"/>
      <c r="V883" s="54"/>
      <c r="W883" s="53"/>
      <c r="X883" s="53"/>
      <c r="Y883" s="53"/>
      <c r="Z883" s="53"/>
    </row>
    <row r="884" spans="1:26">
      <c r="A884" s="53"/>
      <c r="B884" s="53"/>
      <c r="C884" s="53"/>
      <c r="D884" s="53"/>
      <c r="E884" s="53"/>
      <c r="F884" s="53"/>
      <c r="G884" s="53"/>
      <c r="H884" s="53"/>
      <c r="I884" s="53"/>
      <c r="J884" s="53"/>
      <c r="K884" s="53"/>
      <c r="L884" s="53"/>
      <c r="M884" s="53"/>
      <c r="N884" s="53"/>
      <c r="O884" s="53"/>
      <c r="P884" s="53"/>
      <c r="Q884" s="223"/>
      <c r="R884" s="223"/>
      <c r="S884" s="53"/>
      <c r="T884" s="53"/>
      <c r="U884" s="53"/>
      <c r="V884" s="54"/>
      <c r="W884" s="53"/>
      <c r="X884" s="53"/>
      <c r="Y884" s="53"/>
      <c r="Z884" s="53"/>
    </row>
    <row r="885" spans="1:26">
      <c r="A885" s="53"/>
      <c r="B885" s="53"/>
      <c r="C885" s="53"/>
      <c r="D885" s="53"/>
      <c r="E885" s="53"/>
      <c r="F885" s="53"/>
      <c r="G885" s="53"/>
      <c r="H885" s="53"/>
      <c r="I885" s="53"/>
      <c r="J885" s="53"/>
      <c r="K885" s="53"/>
      <c r="L885" s="53"/>
      <c r="M885" s="53"/>
      <c r="N885" s="53"/>
      <c r="O885" s="53"/>
      <c r="P885" s="53"/>
      <c r="Q885" s="223"/>
      <c r="R885" s="223"/>
      <c r="S885" s="53"/>
      <c r="T885" s="53"/>
      <c r="U885" s="53"/>
      <c r="V885" s="54"/>
      <c r="W885" s="53"/>
      <c r="X885" s="53"/>
      <c r="Y885" s="53"/>
      <c r="Z885" s="53"/>
    </row>
    <row r="886" spans="1:26">
      <c r="A886" s="53"/>
      <c r="B886" s="53"/>
      <c r="C886" s="53"/>
      <c r="D886" s="53"/>
      <c r="E886" s="53"/>
      <c r="F886" s="53"/>
      <c r="G886" s="53"/>
      <c r="H886" s="53"/>
      <c r="I886" s="53"/>
      <c r="J886" s="53"/>
      <c r="K886" s="53"/>
      <c r="L886" s="53"/>
      <c r="M886" s="53"/>
      <c r="N886" s="53"/>
      <c r="O886" s="53"/>
      <c r="P886" s="53"/>
      <c r="Q886" s="223"/>
      <c r="R886" s="223"/>
      <c r="S886" s="53"/>
      <c r="T886" s="53"/>
      <c r="U886" s="53"/>
      <c r="V886" s="54"/>
      <c r="W886" s="53"/>
      <c r="X886" s="53"/>
      <c r="Y886" s="53"/>
      <c r="Z886" s="53"/>
    </row>
    <row r="887" spans="1:26">
      <c r="A887" s="53"/>
      <c r="B887" s="53"/>
      <c r="C887" s="53"/>
      <c r="D887" s="53"/>
      <c r="E887" s="53"/>
      <c r="F887" s="53"/>
      <c r="G887" s="53"/>
      <c r="H887" s="53"/>
      <c r="I887" s="53"/>
      <c r="J887" s="53"/>
      <c r="K887" s="53"/>
      <c r="L887" s="53"/>
      <c r="M887" s="53"/>
      <c r="N887" s="53"/>
      <c r="O887" s="53"/>
      <c r="P887" s="53"/>
      <c r="Q887" s="223"/>
      <c r="R887" s="223"/>
      <c r="S887" s="53"/>
      <c r="T887" s="53"/>
      <c r="U887" s="53"/>
      <c r="V887" s="54"/>
      <c r="W887" s="53"/>
      <c r="X887" s="53"/>
      <c r="Y887" s="53"/>
      <c r="Z887" s="53"/>
    </row>
    <row r="888" spans="1:26">
      <c r="A888" s="53"/>
      <c r="B888" s="53"/>
      <c r="C888" s="53"/>
      <c r="D888" s="53"/>
      <c r="E888" s="53"/>
      <c r="F888" s="53"/>
      <c r="G888" s="53"/>
      <c r="H888" s="53"/>
      <c r="I888" s="53"/>
      <c r="J888" s="53"/>
      <c r="K888" s="53"/>
      <c r="L888" s="53"/>
      <c r="M888" s="53"/>
      <c r="N888" s="53"/>
      <c r="O888" s="53"/>
      <c r="P888" s="53"/>
      <c r="Q888" s="223"/>
      <c r="R888" s="223"/>
      <c r="S888" s="53"/>
      <c r="T888" s="53"/>
      <c r="U888" s="53"/>
      <c r="V888" s="54"/>
      <c r="W888" s="53"/>
      <c r="X888" s="53"/>
      <c r="Y888" s="53"/>
      <c r="Z888" s="53"/>
    </row>
    <row r="889" spans="1:26">
      <c r="A889" s="53"/>
      <c r="B889" s="53"/>
      <c r="C889" s="53"/>
      <c r="D889" s="53"/>
      <c r="E889" s="53"/>
      <c r="F889" s="53"/>
      <c r="G889" s="53"/>
      <c r="H889" s="53"/>
      <c r="I889" s="53"/>
      <c r="J889" s="53"/>
      <c r="K889" s="53"/>
      <c r="L889" s="53"/>
      <c r="M889" s="53"/>
      <c r="N889" s="53"/>
      <c r="O889" s="53"/>
      <c r="P889" s="53"/>
      <c r="Q889" s="223"/>
      <c r="R889" s="223"/>
      <c r="S889" s="53"/>
      <c r="T889" s="53"/>
      <c r="U889" s="53"/>
      <c r="V889" s="54"/>
      <c r="W889" s="53"/>
      <c r="X889" s="53"/>
      <c r="Y889" s="53"/>
      <c r="Z889" s="53"/>
    </row>
    <row r="890" spans="1:26">
      <c r="A890" s="53"/>
      <c r="B890" s="53"/>
      <c r="C890" s="53"/>
      <c r="D890" s="53"/>
      <c r="E890" s="53"/>
      <c r="F890" s="53"/>
      <c r="G890" s="53"/>
      <c r="H890" s="53"/>
      <c r="I890" s="53"/>
      <c r="J890" s="53"/>
      <c r="K890" s="53"/>
      <c r="L890" s="53"/>
      <c r="M890" s="53"/>
      <c r="N890" s="53"/>
      <c r="O890" s="53"/>
      <c r="P890" s="53"/>
      <c r="Q890" s="223"/>
      <c r="R890" s="223"/>
      <c r="S890" s="53"/>
      <c r="T890" s="53"/>
      <c r="U890" s="53"/>
      <c r="V890" s="54"/>
      <c r="W890" s="53"/>
      <c r="X890" s="53"/>
      <c r="Y890" s="53"/>
      <c r="Z890" s="53"/>
    </row>
    <row r="891" spans="1:26">
      <c r="A891" s="53"/>
      <c r="B891" s="53"/>
      <c r="C891" s="53"/>
      <c r="D891" s="53"/>
      <c r="E891" s="53"/>
      <c r="F891" s="53"/>
      <c r="G891" s="53"/>
      <c r="H891" s="53"/>
      <c r="I891" s="53"/>
      <c r="J891" s="53"/>
      <c r="K891" s="53"/>
      <c r="L891" s="53"/>
      <c r="M891" s="53"/>
      <c r="N891" s="53"/>
      <c r="O891" s="53"/>
      <c r="P891" s="53"/>
      <c r="Q891" s="223"/>
      <c r="R891" s="223"/>
      <c r="S891" s="53"/>
      <c r="T891" s="53"/>
      <c r="U891" s="53"/>
      <c r="V891" s="54"/>
      <c r="W891" s="53"/>
      <c r="X891" s="53"/>
      <c r="Y891" s="53"/>
      <c r="Z891" s="53"/>
    </row>
    <row r="892" spans="1:26">
      <c r="A892" s="53"/>
      <c r="B892" s="53"/>
      <c r="C892" s="53"/>
      <c r="D892" s="53"/>
      <c r="E892" s="53"/>
      <c r="F892" s="53"/>
      <c r="G892" s="53"/>
      <c r="H892" s="53"/>
      <c r="I892" s="53"/>
      <c r="J892" s="53"/>
      <c r="K892" s="53"/>
      <c r="L892" s="53"/>
      <c r="M892" s="53"/>
      <c r="N892" s="53"/>
      <c r="O892" s="53"/>
      <c r="P892" s="53"/>
      <c r="Q892" s="223"/>
      <c r="R892" s="223"/>
      <c r="S892" s="53"/>
      <c r="T892" s="53"/>
      <c r="U892" s="53"/>
      <c r="V892" s="54"/>
      <c r="W892" s="53"/>
      <c r="X892" s="53"/>
      <c r="Y892" s="53"/>
      <c r="Z892" s="53"/>
    </row>
    <row r="893" spans="1:26">
      <c r="A893" s="53"/>
      <c r="B893" s="53"/>
      <c r="C893" s="53"/>
      <c r="D893" s="53"/>
      <c r="E893" s="53"/>
      <c r="F893" s="53"/>
      <c r="G893" s="53"/>
      <c r="H893" s="53"/>
      <c r="I893" s="53"/>
      <c r="J893" s="53"/>
      <c r="K893" s="53"/>
      <c r="L893" s="53"/>
      <c r="M893" s="53"/>
      <c r="N893" s="53"/>
      <c r="O893" s="53"/>
      <c r="P893" s="53"/>
      <c r="Q893" s="223"/>
      <c r="R893" s="223"/>
      <c r="S893" s="53"/>
      <c r="T893" s="53"/>
      <c r="U893" s="53"/>
      <c r="V893" s="54"/>
      <c r="W893" s="53"/>
      <c r="X893" s="53"/>
      <c r="Y893" s="53"/>
      <c r="Z893" s="53"/>
    </row>
    <row r="894" spans="1:26">
      <c r="A894" s="53"/>
      <c r="B894" s="53"/>
      <c r="C894" s="53"/>
      <c r="D894" s="53"/>
      <c r="E894" s="53"/>
      <c r="F894" s="53"/>
      <c r="G894" s="53"/>
      <c r="H894" s="53"/>
      <c r="I894" s="53"/>
      <c r="J894" s="53"/>
      <c r="K894" s="53"/>
      <c r="L894" s="53"/>
      <c r="M894" s="53"/>
      <c r="N894" s="53"/>
      <c r="O894" s="53"/>
      <c r="P894" s="53"/>
      <c r="Q894" s="223"/>
      <c r="R894" s="223"/>
      <c r="S894" s="53"/>
      <c r="T894" s="53"/>
      <c r="U894" s="53"/>
      <c r="V894" s="54"/>
      <c r="W894" s="53"/>
      <c r="X894" s="53"/>
      <c r="Y894" s="53"/>
      <c r="Z894" s="53"/>
    </row>
    <row r="895" spans="1:26">
      <c r="A895" s="53"/>
      <c r="B895" s="53"/>
      <c r="C895" s="53"/>
      <c r="D895" s="53"/>
      <c r="E895" s="53"/>
      <c r="F895" s="53"/>
      <c r="G895" s="53"/>
      <c r="H895" s="53"/>
      <c r="I895" s="53"/>
      <c r="J895" s="53"/>
      <c r="K895" s="53"/>
      <c r="L895" s="53"/>
      <c r="M895" s="53"/>
      <c r="N895" s="53"/>
      <c r="O895" s="53"/>
      <c r="P895" s="53"/>
      <c r="Q895" s="223"/>
      <c r="R895" s="223"/>
      <c r="S895" s="53"/>
      <c r="T895" s="53"/>
      <c r="U895" s="53"/>
      <c r="V895" s="54"/>
      <c r="W895" s="53"/>
      <c r="X895" s="53"/>
      <c r="Y895" s="53"/>
      <c r="Z895" s="53"/>
    </row>
    <row r="896" spans="1:26">
      <c r="A896" s="53"/>
      <c r="B896" s="53"/>
      <c r="C896" s="53"/>
      <c r="D896" s="53"/>
      <c r="E896" s="53"/>
      <c r="F896" s="53"/>
      <c r="G896" s="53"/>
      <c r="H896" s="53"/>
      <c r="I896" s="53"/>
      <c r="J896" s="53"/>
      <c r="K896" s="53"/>
      <c r="L896" s="53"/>
      <c r="M896" s="53"/>
      <c r="N896" s="53"/>
      <c r="O896" s="53"/>
      <c r="P896" s="53"/>
      <c r="Q896" s="223"/>
      <c r="R896" s="223"/>
      <c r="S896" s="53"/>
      <c r="T896" s="53"/>
      <c r="U896" s="53"/>
      <c r="V896" s="54"/>
      <c r="W896" s="53"/>
      <c r="X896" s="53"/>
      <c r="Y896" s="53"/>
      <c r="Z896" s="53"/>
    </row>
    <row r="897" spans="1:26">
      <c r="A897" s="53"/>
      <c r="B897" s="53"/>
      <c r="C897" s="53"/>
      <c r="D897" s="53"/>
      <c r="E897" s="53"/>
      <c r="F897" s="53"/>
      <c r="G897" s="53"/>
      <c r="H897" s="53"/>
      <c r="I897" s="53"/>
      <c r="J897" s="53"/>
      <c r="K897" s="53"/>
      <c r="L897" s="53"/>
      <c r="M897" s="53"/>
      <c r="N897" s="53"/>
      <c r="O897" s="53"/>
      <c r="P897" s="53"/>
      <c r="Q897" s="223"/>
      <c r="R897" s="223"/>
      <c r="S897" s="53"/>
      <c r="T897" s="53"/>
      <c r="U897" s="53"/>
      <c r="V897" s="54"/>
      <c r="W897" s="53"/>
      <c r="X897" s="53"/>
      <c r="Y897" s="53"/>
      <c r="Z897" s="53"/>
    </row>
    <row r="898" spans="1:26">
      <c r="A898" s="53"/>
      <c r="B898" s="53"/>
      <c r="C898" s="53"/>
      <c r="D898" s="53"/>
      <c r="E898" s="53"/>
      <c r="F898" s="53"/>
      <c r="G898" s="53"/>
      <c r="H898" s="53"/>
      <c r="I898" s="53"/>
      <c r="J898" s="53"/>
      <c r="K898" s="53"/>
      <c r="L898" s="53"/>
      <c r="M898" s="53"/>
      <c r="N898" s="53"/>
      <c r="O898" s="53"/>
      <c r="P898" s="53"/>
      <c r="Q898" s="223"/>
      <c r="R898" s="223"/>
      <c r="S898" s="53"/>
      <c r="T898" s="53"/>
      <c r="U898" s="53"/>
      <c r="V898" s="54"/>
      <c r="W898" s="53"/>
      <c r="X898" s="53"/>
      <c r="Y898" s="53"/>
      <c r="Z898" s="53"/>
    </row>
    <row r="899" spans="1:26">
      <c r="A899" s="53"/>
      <c r="B899" s="53"/>
      <c r="C899" s="53"/>
      <c r="D899" s="53"/>
      <c r="E899" s="53"/>
      <c r="F899" s="53"/>
      <c r="G899" s="53"/>
      <c r="H899" s="53"/>
      <c r="I899" s="53"/>
      <c r="J899" s="53"/>
      <c r="K899" s="53"/>
      <c r="L899" s="53"/>
      <c r="M899" s="53"/>
      <c r="N899" s="53"/>
      <c r="O899" s="53"/>
      <c r="P899" s="53"/>
      <c r="Q899" s="223"/>
      <c r="R899" s="223"/>
      <c r="S899" s="53"/>
      <c r="T899" s="53"/>
      <c r="U899" s="53"/>
      <c r="V899" s="54"/>
      <c r="W899" s="53"/>
      <c r="X899" s="53"/>
      <c r="Y899" s="53"/>
      <c r="Z899" s="53"/>
    </row>
    <row r="900" spans="1:26">
      <c r="A900" s="53"/>
      <c r="B900" s="53"/>
      <c r="C900" s="53"/>
      <c r="D900" s="53"/>
      <c r="E900" s="53"/>
      <c r="F900" s="53"/>
      <c r="G900" s="53"/>
      <c r="H900" s="53"/>
      <c r="I900" s="53"/>
      <c r="J900" s="53"/>
      <c r="K900" s="53"/>
      <c r="L900" s="53"/>
      <c r="M900" s="53"/>
      <c r="N900" s="53"/>
      <c r="O900" s="53"/>
      <c r="P900" s="53"/>
      <c r="Q900" s="223"/>
      <c r="R900" s="223"/>
      <c r="S900" s="53"/>
      <c r="T900" s="53"/>
      <c r="U900" s="53"/>
      <c r="V900" s="54"/>
      <c r="W900" s="53"/>
      <c r="X900" s="53"/>
      <c r="Y900" s="53"/>
      <c r="Z900" s="53"/>
    </row>
    <row r="901" spans="1:26">
      <c r="A901" s="53"/>
      <c r="B901" s="53"/>
      <c r="C901" s="53"/>
      <c r="D901" s="53"/>
      <c r="E901" s="53"/>
      <c r="F901" s="53"/>
      <c r="G901" s="53"/>
      <c r="H901" s="53"/>
      <c r="I901" s="53"/>
      <c r="J901" s="53"/>
      <c r="K901" s="53"/>
      <c r="L901" s="53"/>
      <c r="M901" s="53"/>
      <c r="N901" s="53"/>
      <c r="O901" s="53"/>
      <c r="P901" s="53"/>
      <c r="Q901" s="223"/>
      <c r="R901" s="223"/>
      <c r="S901" s="53"/>
      <c r="T901" s="53"/>
      <c r="U901" s="53"/>
      <c r="V901" s="54"/>
      <c r="W901" s="53"/>
      <c r="X901" s="53"/>
      <c r="Y901" s="53"/>
      <c r="Z901" s="53"/>
    </row>
    <row r="902" spans="1:26">
      <c r="A902" s="53"/>
      <c r="B902" s="53"/>
      <c r="C902" s="53"/>
      <c r="D902" s="53"/>
      <c r="E902" s="53"/>
      <c r="F902" s="53"/>
      <c r="G902" s="53"/>
      <c r="H902" s="53"/>
      <c r="I902" s="53"/>
      <c r="J902" s="53"/>
      <c r="K902" s="53"/>
      <c r="L902" s="53"/>
      <c r="M902" s="53"/>
      <c r="N902" s="53"/>
      <c r="O902" s="53"/>
      <c r="P902" s="53"/>
      <c r="Q902" s="223"/>
      <c r="R902" s="223"/>
      <c r="S902" s="53"/>
      <c r="T902" s="53"/>
      <c r="U902" s="53"/>
      <c r="V902" s="54"/>
      <c r="W902" s="53"/>
      <c r="X902" s="53"/>
      <c r="Y902" s="53"/>
      <c r="Z902" s="53"/>
    </row>
    <row r="903" spans="1:26">
      <c r="A903" s="53"/>
      <c r="B903" s="53"/>
      <c r="C903" s="53"/>
      <c r="D903" s="53"/>
      <c r="E903" s="53"/>
      <c r="F903" s="53"/>
      <c r="G903" s="53"/>
      <c r="H903" s="53"/>
      <c r="I903" s="53"/>
      <c r="J903" s="53"/>
      <c r="K903" s="53"/>
      <c r="L903" s="53"/>
      <c r="M903" s="53"/>
      <c r="N903" s="53"/>
      <c r="O903" s="53"/>
      <c r="P903" s="53"/>
      <c r="Q903" s="223"/>
      <c r="R903" s="223"/>
      <c r="S903" s="53"/>
      <c r="T903" s="53"/>
      <c r="U903" s="53"/>
      <c r="V903" s="54"/>
      <c r="W903" s="53"/>
      <c r="X903" s="53"/>
      <c r="Y903" s="53"/>
      <c r="Z903" s="53"/>
    </row>
    <row r="904" spans="1:26">
      <c r="A904" s="53"/>
      <c r="B904" s="53"/>
      <c r="C904" s="53"/>
      <c r="D904" s="53"/>
      <c r="E904" s="53"/>
      <c r="F904" s="53"/>
      <c r="G904" s="53"/>
      <c r="H904" s="53"/>
      <c r="I904" s="53"/>
      <c r="J904" s="53"/>
      <c r="K904" s="53"/>
      <c r="L904" s="53"/>
      <c r="M904" s="53"/>
      <c r="N904" s="53"/>
      <c r="O904" s="53"/>
      <c r="P904" s="53"/>
      <c r="Q904" s="223"/>
      <c r="R904" s="223"/>
      <c r="S904" s="53"/>
      <c r="T904" s="53"/>
      <c r="U904" s="53"/>
      <c r="V904" s="54"/>
      <c r="W904" s="53"/>
      <c r="X904" s="53"/>
      <c r="Y904" s="53"/>
      <c r="Z904" s="53"/>
    </row>
    <row r="905" spans="1:26">
      <c r="A905" s="53"/>
      <c r="B905" s="53"/>
      <c r="C905" s="53"/>
      <c r="D905" s="53"/>
      <c r="E905" s="53"/>
      <c r="F905" s="53"/>
      <c r="G905" s="53"/>
      <c r="H905" s="53"/>
      <c r="I905" s="53"/>
      <c r="J905" s="53"/>
      <c r="K905" s="53"/>
      <c r="L905" s="53"/>
      <c r="M905" s="53"/>
      <c r="N905" s="53"/>
      <c r="O905" s="53"/>
      <c r="P905" s="53"/>
      <c r="Q905" s="223"/>
      <c r="R905" s="223"/>
      <c r="S905" s="53"/>
      <c r="T905" s="53"/>
      <c r="U905" s="53"/>
      <c r="V905" s="54"/>
      <c r="W905" s="53"/>
      <c r="X905" s="53"/>
      <c r="Y905" s="53"/>
      <c r="Z905" s="53"/>
    </row>
    <row r="906" spans="1:26">
      <c r="A906" s="53"/>
      <c r="B906" s="53"/>
      <c r="C906" s="53"/>
      <c r="D906" s="53"/>
      <c r="E906" s="53"/>
      <c r="F906" s="53"/>
      <c r="G906" s="53"/>
      <c r="H906" s="53"/>
      <c r="I906" s="53"/>
      <c r="J906" s="53"/>
      <c r="K906" s="53"/>
      <c r="L906" s="53"/>
      <c r="M906" s="53"/>
      <c r="N906" s="53"/>
      <c r="O906" s="53"/>
      <c r="P906" s="53"/>
      <c r="Q906" s="223"/>
      <c r="R906" s="223"/>
      <c r="S906" s="53"/>
      <c r="T906" s="53"/>
      <c r="U906" s="53"/>
      <c r="V906" s="54"/>
      <c r="W906" s="53"/>
      <c r="X906" s="53"/>
      <c r="Y906" s="53"/>
      <c r="Z906" s="53"/>
    </row>
    <row r="907" spans="1:26">
      <c r="A907" s="53"/>
      <c r="B907" s="53"/>
      <c r="C907" s="53"/>
      <c r="D907" s="53"/>
      <c r="E907" s="53"/>
      <c r="F907" s="53"/>
      <c r="G907" s="53"/>
      <c r="H907" s="53"/>
      <c r="I907" s="53"/>
      <c r="J907" s="53"/>
      <c r="K907" s="53"/>
      <c r="L907" s="53"/>
      <c r="M907" s="53"/>
      <c r="N907" s="53"/>
      <c r="O907" s="53"/>
      <c r="P907" s="53"/>
      <c r="Q907" s="223"/>
      <c r="R907" s="223"/>
      <c r="S907" s="53"/>
      <c r="T907" s="53"/>
      <c r="U907" s="53"/>
      <c r="V907" s="54"/>
      <c r="W907" s="53"/>
      <c r="X907" s="53"/>
      <c r="Y907" s="53"/>
      <c r="Z907" s="53"/>
    </row>
    <row r="908" spans="1:26">
      <c r="A908" s="53"/>
      <c r="B908" s="53"/>
      <c r="C908" s="53"/>
      <c r="D908" s="53"/>
      <c r="E908" s="53"/>
      <c r="F908" s="53"/>
      <c r="G908" s="53"/>
      <c r="H908" s="53"/>
      <c r="I908" s="53"/>
      <c r="J908" s="53"/>
      <c r="K908" s="53"/>
      <c r="L908" s="53"/>
      <c r="M908" s="53"/>
      <c r="N908" s="53"/>
      <c r="O908" s="53"/>
      <c r="P908" s="53"/>
      <c r="Q908" s="223"/>
      <c r="R908" s="223"/>
      <c r="S908" s="53"/>
      <c r="T908" s="53"/>
      <c r="U908" s="53"/>
      <c r="V908" s="54"/>
      <c r="W908" s="53"/>
      <c r="X908" s="53"/>
      <c r="Y908" s="53"/>
      <c r="Z908" s="53"/>
    </row>
    <row r="909" spans="1:26">
      <c r="A909" s="53"/>
      <c r="B909" s="53"/>
      <c r="C909" s="53"/>
      <c r="D909" s="53"/>
      <c r="E909" s="53"/>
      <c r="F909" s="53"/>
      <c r="G909" s="53"/>
      <c r="H909" s="53"/>
      <c r="I909" s="53"/>
      <c r="J909" s="53"/>
      <c r="K909" s="53"/>
      <c r="L909" s="53"/>
      <c r="M909" s="53"/>
      <c r="N909" s="53"/>
      <c r="O909" s="53"/>
      <c r="P909" s="53"/>
      <c r="Q909" s="223"/>
      <c r="R909" s="223"/>
      <c r="S909" s="53"/>
      <c r="T909" s="53"/>
      <c r="U909" s="53"/>
      <c r="V909" s="54"/>
      <c r="W909" s="53"/>
      <c r="X909" s="53"/>
      <c r="Y909" s="53"/>
      <c r="Z909" s="53"/>
    </row>
    <row r="910" spans="1:26">
      <c r="A910" s="53"/>
      <c r="B910" s="53"/>
      <c r="C910" s="53"/>
      <c r="D910" s="53"/>
      <c r="E910" s="53"/>
      <c r="F910" s="53"/>
      <c r="G910" s="53"/>
      <c r="H910" s="53"/>
      <c r="I910" s="53"/>
      <c r="J910" s="53"/>
      <c r="K910" s="53"/>
      <c r="L910" s="53"/>
      <c r="M910" s="53"/>
      <c r="N910" s="53"/>
      <c r="O910" s="53"/>
      <c r="P910" s="53"/>
      <c r="Q910" s="223"/>
      <c r="R910" s="223"/>
      <c r="S910" s="53"/>
      <c r="T910" s="53"/>
      <c r="U910" s="53"/>
      <c r="V910" s="54"/>
      <c r="W910" s="53"/>
      <c r="X910" s="53"/>
      <c r="Y910" s="53"/>
      <c r="Z910" s="53"/>
    </row>
    <row r="911" spans="1:26">
      <c r="A911" s="53"/>
      <c r="B911" s="53"/>
      <c r="C911" s="53"/>
      <c r="D911" s="53"/>
      <c r="E911" s="53"/>
      <c r="F911" s="53"/>
      <c r="G911" s="53"/>
      <c r="H911" s="53"/>
      <c r="I911" s="53"/>
      <c r="J911" s="53"/>
      <c r="K911" s="53"/>
      <c r="L911" s="53"/>
      <c r="M911" s="53"/>
      <c r="N911" s="53"/>
      <c r="O911" s="53"/>
      <c r="P911" s="53"/>
      <c r="Q911" s="223"/>
      <c r="R911" s="223"/>
      <c r="S911" s="53"/>
      <c r="T911" s="53"/>
      <c r="U911" s="53"/>
      <c r="V911" s="54"/>
      <c r="W911" s="53"/>
      <c r="X911" s="53"/>
      <c r="Y911" s="53"/>
      <c r="Z911" s="53"/>
    </row>
    <row r="912" spans="1:26">
      <c r="A912" s="53"/>
      <c r="B912" s="53"/>
      <c r="C912" s="53"/>
      <c r="D912" s="53"/>
      <c r="E912" s="53"/>
      <c r="F912" s="53"/>
      <c r="G912" s="53"/>
      <c r="H912" s="53"/>
      <c r="I912" s="53"/>
      <c r="J912" s="53"/>
      <c r="K912" s="53"/>
      <c r="L912" s="53"/>
      <c r="M912" s="53"/>
      <c r="N912" s="53"/>
      <c r="O912" s="53"/>
      <c r="P912" s="53"/>
      <c r="Q912" s="223"/>
      <c r="R912" s="223"/>
      <c r="S912" s="53"/>
      <c r="T912" s="53"/>
      <c r="U912" s="53"/>
      <c r="V912" s="54"/>
      <c r="W912" s="53"/>
      <c r="X912" s="53"/>
      <c r="Y912" s="53"/>
      <c r="Z912" s="53"/>
    </row>
    <row r="913" spans="1:26">
      <c r="A913" s="53"/>
      <c r="B913" s="53"/>
      <c r="C913" s="53"/>
      <c r="D913" s="53"/>
      <c r="E913" s="53"/>
      <c r="F913" s="53"/>
      <c r="G913" s="53"/>
      <c r="H913" s="53"/>
      <c r="I913" s="53"/>
      <c r="J913" s="53"/>
      <c r="K913" s="53"/>
      <c r="L913" s="53"/>
      <c r="M913" s="53"/>
      <c r="N913" s="53"/>
      <c r="O913" s="53"/>
      <c r="P913" s="53"/>
      <c r="Q913" s="223"/>
      <c r="R913" s="223"/>
      <c r="S913" s="53"/>
      <c r="T913" s="53"/>
      <c r="U913" s="53"/>
      <c r="V913" s="54"/>
      <c r="W913" s="53"/>
      <c r="X913" s="53"/>
      <c r="Y913" s="53"/>
      <c r="Z913" s="53"/>
    </row>
    <row r="914" spans="1:26">
      <c r="A914" s="53"/>
      <c r="B914" s="53"/>
      <c r="C914" s="53"/>
      <c r="D914" s="53"/>
      <c r="E914" s="53"/>
      <c r="F914" s="53"/>
      <c r="G914" s="53"/>
      <c r="H914" s="53"/>
      <c r="I914" s="53"/>
      <c r="J914" s="53"/>
      <c r="K914" s="53"/>
      <c r="L914" s="53"/>
      <c r="M914" s="53"/>
      <c r="N914" s="53"/>
      <c r="O914" s="53"/>
      <c r="P914" s="53"/>
      <c r="Q914" s="223"/>
      <c r="R914" s="223"/>
      <c r="S914" s="53"/>
      <c r="T914" s="53"/>
      <c r="U914" s="53"/>
      <c r="V914" s="54"/>
      <c r="W914" s="53"/>
      <c r="X914" s="53"/>
      <c r="Y914" s="53"/>
      <c r="Z914" s="53"/>
    </row>
    <row r="915" spans="1:26">
      <c r="A915" s="53"/>
      <c r="B915" s="53"/>
      <c r="C915" s="53"/>
      <c r="D915" s="53"/>
      <c r="E915" s="53"/>
      <c r="F915" s="53"/>
      <c r="G915" s="53"/>
      <c r="H915" s="53"/>
      <c r="I915" s="53"/>
      <c r="J915" s="53"/>
      <c r="K915" s="53"/>
      <c r="L915" s="53"/>
      <c r="M915" s="53"/>
      <c r="N915" s="53"/>
      <c r="O915" s="53"/>
      <c r="P915" s="53"/>
      <c r="Q915" s="223"/>
      <c r="R915" s="223"/>
      <c r="S915" s="53"/>
      <c r="T915" s="53"/>
      <c r="U915" s="53"/>
      <c r="V915" s="54"/>
      <c r="W915" s="53"/>
      <c r="X915" s="53"/>
      <c r="Y915" s="53"/>
      <c r="Z915" s="53"/>
    </row>
    <row r="916" spans="1:26">
      <c r="A916" s="53"/>
      <c r="B916" s="53"/>
      <c r="C916" s="53"/>
      <c r="D916" s="53"/>
      <c r="E916" s="53"/>
      <c r="F916" s="53"/>
      <c r="G916" s="53"/>
      <c r="H916" s="53"/>
      <c r="I916" s="53"/>
      <c r="J916" s="53"/>
      <c r="K916" s="53"/>
      <c r="L916" s="53"/>
      <c r="M916" s="53"/>
      <c r="N916" s="53"/>
      <c r="O916" s="53"/>
      <c r="P916" s="53"/>
      <c r="Q916" s="223"/>
      <c r="R916" s="223"/>
      <c r="S916" s="53"/>
      <c r="T916" s="53"/>
      <c r="U916" s="53"/>
      <c r="V916" s="54"/>
      <c r="W916" s="53"/>
      <c r="X916" s="53"/>
      <c r="Y916" s="53"/>
      <c r="Z916" s="53"/>
    </row>
    <row r="917" spans="1:26">
      <c r="A917" s="53"/>
      <c r="B917" s="53"/>
      <c r="C917" s="53"/>
      <c r="D917" s="53"/>
      <c r="E917" s="53"/>
      <c r="F917" s="53"/>
      <c r="G917" s="53"/>
      <c r="H917" s="53"/>
      <c r="I917" s="53"/>
      <c r="J917" s="53"/>
      <c r="K917" s="53"/>
      <c r="L917" s="53"/>
      <c r="M917" s="53"/>
      <c r="N917" s="53"/>
      <c r="O917" s="53"/>
      <c r="P917" s="53"/>
      <c r="Q917" s="223"/>
      <c r="R917" s="223"/>
      <c r="S917" s="53"/>
      <c r="T917" s="53"/>
      <c r="U917" s="53"/>
      <c r="V917" s="54"/>
      <c r="W917" s="53"/>
      <c r="X917" s="53"/>
      <c r="Y917" s="53"/>
      <c r="Z917" s="53"/>
    </row>
    <row r="918" spans="1:26">
      <c r="A918" s="53"/>
      <c r="B918" s="53"/>
      <c r="C918" s="53"/>
      <c r="D918" s="53"/>
      <c r="E918" s="53"/>
      <c r="F918" s="53"/>
      <c r="G918" s="53"/>
      <c r="H918" s="53"/>
      <c r="I918" s="53"/>
      <c r="J918" s="53"/>
      <c r="K918" s="53"/>
      <c r="L918" s="53"/>
      <c r="M918" s="53"/>
      <c r="N918" s="53"/>
      <c r="O918" s="53"/>
      <c r="P918" s="53"/>
      <c r="Q918" s="223"/>
      <c r="R918" s="223"/>
      <c r="S918" s="53"/>
      <c r="T918" s="53"/>
      <c r="U918" s="53"/>
      <c r="V918" s="54"/>
      <c r="W918" s="53"/>
      <c r="X918" s="53"/>
      <c r="Y918" s="53"/>
      <c r="Z918" s="53"/>
    </row>
    <row r="919" spans="1:26">
      <c r="A919" s="53"/>
      <c r="B919" s="53"/>
      <c r="C919" s="53"/>
      <c r="D919" s="53"/>
      <c r="E919" s="53"/>
      <c r="F919" s="53"/>
      <c r="G919" s="53"/>
      <c r="H919" s="53"/>
      <c r="I919" s="53"/>
      <c r="J919" s="53"/>
      <c r="K919" s="53"/>
      <c r="L919" s="53"/>
      <c r="M919" s="53"/>
      <c r="N919" s="53"/>
      <c r="O919" s="53"/>
      <c r="P919" s="53"/>
      <c r="Q919" s="223"/>
      <c r="R919" s="223"/>
      <c r="S919" s="53"/>
      <c r="T919" s="53"/>
      <c r="U919" s="53"/>
      <c r="V919" s="54"/>
      <c r="W919" s="53"/>
      <c r="X919" s="53"/>
      <c r="Y919" s="53"/>
      <c r="Z919" s="53"/>
    </row>
    <row r="920" spans="1:26">
      <c r="A920" s="53"/>
      <c r="B920" s="53"/>
      <c r="C920" s="53"/>
      <c r="D920" s="53"/>
      <c r="E920" s="53"/>
      <c r="F920" s="53"/>
      <c r="G920" s="53"/>
      <c r="H920" s="53"/>
      <c r="I920" s="53"/>
      <c r="J920" s="53"/>
      <c r="K920" s="53"/>
      <c r="L920" s="53"/>
      <c r="M920" s="53"/>
      <c r="N920" s="53"/>
      <c r="O920" s="53"/>
      <c r="P920" s="53"/>
      <c r="Q920" s="223"/>
      <c r="R920" s="223"/>
      <c r="S920" s="53"/>
      <c r="T920" s="53"/>
      <c r="U920" s="53"/>
      <c r="V920" s="54"/>
      <c r="W920" s="53"/>
      <c r="X920" s="53"/>
      <c r="Y920" s="53"/>
      <c r="Z920" s="53"/>
    </row>
    <row r="921" spans="1:26">
      <c r="A921" s="53"/>
      <c r="B921" s="53"/>
      <c r="C921" s="53"/>
      <c r="D921" s="53"/>
      <c r="E921" s="53"/>
      <c r="F921" s="53"/>
      <c r="G921" s="53"/>
      <c r="H921" s="53"/>
      <c r="I921" s="53"/>
      <c r="J921" s="53"/>
      <c r="K921" s="53"/>
      <c r="L921" s="53"/>
      <c r="M921" s="53"/>
      <c r="N921" s="53"/>
      <c r="O921" s="53"/>
      <c r="P921" s="53"/>
      <c r="Q921" s="223"/>
      <c r="R921" s="223"/>
      <c r="S921" s="53"/>
      <c r="T921" s="53"/>
      <c r="U921" s="53"/>
      <c r="V921" s="54"/>
      <c r="W921" s="53"/>
      <c r="X921" s="53"/>
      <c r="Y921" s="53"/>
      <c r="Z921" s="53"/>
    </row>
    <row r="922" spans="1:26">
      <c r="A922" s="53"/>
      <c r="B922" s="53"/>
      <c r="C922" s="53"/>
      <c r="D922" s="53"/>
      <c r="E922" s="53"/>
      <c r="F922" s="53"/>
      <c r="G922" s="53"/>
      <c r="H922" s="53"/>
      <c r="I922" s="53"/>
      <c r="J922" s="53"/>
      <c r="K922" s="53"/>
      <c r="L922" s="53"/>
      <c r="M922" s="53"/>
      <c r="N922" s="53"/>
      <c r="O922" s="53"/>
      <c r="P922" s="53"/>
      <c r="Q922" s="223"/>
      <c r="R922" s="223"/>
      <c r="S922" s="53"/>
      <c r="T922" s="53"/>
      <c r="U922" s="53"/>
      <c r="V922" s="54"/>
      <c r="W922" s="53"/>
      <c r="X922" s="53"/>
      <c r="Y922" s="53"/>
      <c r="Z922" s="53"/>
    </row>
    <row r="923" spans="1:26">
      <c r="A923" s="53"/>
      <c r="B923" s="53"/>
      <c r="C923" s="53"/>
      <c r="D923" s="53"/>
      <c r="E923" s="53"/>
      <c r="F923" s="53"/>
      <c r="G923" s="53"/>
      <c r="H923" s="53"/>
      <c r="I923" s="53"/>
      <c r="J923" s="53"/>
      <c r="K923" s="53"/>
      <c r="L923" s="53"/>
      <c r="M923" s="53"/>
      <c r="N923" s="53"/>
      <c r="O923" s="53"/>
      <c r="P923" s="53"/>
      <c r="Q923" s="223"/>
      <c r="R923" s="223"/>
      <c r="S923" s="53"/>
      <c r="T923" s="53"/>
      <c r="U923" s="53"/>
      <c r="V923" s="54"/>
      <c r="W923" s="53"/>
      <c r="X923" s="53"/>
      <c r="Y923" s="53"/>
      <c r="Z923" s="53"/>
    </row>
    <row r="924" spans="1:26">
      <c r="A924" s="53"/>
      <c r="B924" s="53"/>
      <c r="C924" s="53"/>
      <c r="D924" s="53"/>
      <c r="E924" s="53"/>
      <c r="F924" s="53"/>
      <c r="G924" s="53"/>
      <c r="H924" s="53"/>
      <c r="I924" s="53"/>
      <c r="J924" s="53"/>
      <c r="K924" s="53"/>
      <c r="L924" s="53"/>
      <c r="M924" s="53"/>
      <c r="N924" s="53"/>
      <c r="O924" s="53"/>
      <c r="P924" s="53"/>
      <c r="Q924" s="223"/>
      <c r="R924" s="223"/>
      <c r="S924" s="53"/>
      <c r="T924" s="53"/>
      <c r="U924" s="53"/>
      <c r="V924" s="54"/>
      <c r="W924" s="53"/>
      <c r="X924" s="53"/>
      <c r="Y924" s="53"/>
      <c r="Z924" s="53"/>
    </row>
    <row r="925" spans="1:26">
      <c r="A925" s="53"/>
      <c r="B925" s="53"/>
      <c r="C925" s="53"/>
      <c r="D925" s="53"/>
      <c r="E925" s="53"/>
      <c r="F925" s="53"/>
      <c r="G925" s="53"/>
      <c r="H925" s="53"/>
      <c r="I925" s="53"/>
      <c r="J925" s="53"/>
      <c r="K925" s="53"/>
      <c r="L925" s="53"/>
      <c r="M925" s="53"/>
      <c r="N925" s="53"/>
      <c r="O925" s="53"/>
      <c r="P925" s="53"/>
      <c r="Q925" s="223"/>
      <c r="R925" s="223"/>
      <c r="S925" s="53"/>
      <c r="T925" s="53"/>
      <c r="U925" s="53"/>
      <c r="V925" s="54"/>
      <c r="W925" s="53"/>
      <c r="X925" s="53"/>
      <c r="Y925" s="53"/>
      <c r="Z925" s="53"/>
    </row>
    <row r="926" spans="1:26">
      <c r="A926" s="53"/>
      <c r="B926" s="53"/>
      <c r="C926" s="53"/>
      <c r="D926" s="53"/>
      <c r="E926" s="53"/>
      <c r="F926" s="53"/>
      <c r="G926" s="53"/>
      <c r="H926" s="53"/>
      <c r="I926" s="53"/>
      <c r="J926" s="53"/>
      <c r="K926" s="53"/>
      <c r="L926" s="53"/>
      <c r="M926" s="53"/>
      <c r="N926" s="53"/>
      <c r="O926" s="53"/>
      <c r="P926" s="53"/>
      <c r="Q926" s="223"/>
      <c r="R926" s="223"/>
      <c r="S926" s="53"/>
      <c r="T926" s="53"/>
      <c r="U926" s="53"/>
      <c r="V926" s="54"/>
      <c r="W926" s="53"/>
      <c r="X926" s="53"/>
      <c r="Y926" s="53"/>
      <c r="Z926" s="53"/>
    </row>
    <row r="927" spans="1:26">
      <c r="A927" s="53"/>
      <c r="B927" s="53"/>
      <c r="C927" s="53"/>
      <c r="D927" s="53"/>
      <c r="E927" s="53"/>
      <c r="F927" s="53"/>
      <c r="G927" s="53"/>
      <c r="H927" s="53"/>
      <c r="I927" s="53"/>
      <c r="J927" s="53"/>
      <c r="K927" s="53"/>
      <c r="L927" s="53"/>
      <c r="M927" s="53"/>
      <c r="N927" s="53"/>
      <c r="O927" s="53"/>
      <c r="P927" s="53"/>
      <c r="Q927" s="223"/>
      <c r="R927" s="223"/>
      <c r="S927" s="53"/>
      <c r="T927" s="53"/>
      <c r="U927" s="53"/>
      <c r="V927" s="54"/>
      <c r="W927" s="53"/>
      <c r="X927" s="53"/>
      <c r="Y927" s="53"/>
      <c r="Z927" s="53"/>
    </row>
    <row r="928" spans="1:26">
      <c r="A928" s="53"/>
      <c r="B928" s="53"/>
      <c r="C928" s="53"/>
      <c r="D928" s="53"/>
      <c r="E928" s="53"/>
      <c r="F928" s="53"/>
      <c r="G928" s="53"/>
      <c r="H928" s="53"/>
      <c r="I928" s="53"/>
      <c r="J928" s="53"/>
      <c r="K928" s="53"/>
      <c r="L928" s="53"/>
      <c r="M928" s="53"/>
      <c r="N928" s="53"/>
      <c r="O928" s="53"/>
      <c r="P928" s="53"/>
      <c r="Q928" s="223"/>
      <c r="R928" s="223"/>
      <c r="S928" s="53"/>
      <c r="T928" s="53"/>
      <c r="U928" s="53"/>
      <c r="V928" s="54"/>
      <c r="W928" s="53"/>
      <c r="X928" s="53"/>
      <c r="Y928" s="53"/>
      <c r="Z928" s="53"/>
    </row>
    <row r="929" spans="1:26">
      <c r="A929" s="53"/>
      <c r="B929" s="53"/>
      <c r="C929" s="53"/>
      <c r="D929" s="53"/>
      <c r="E929" s="53"/>
      <c r="F929" s="53"/>
      <c r="G929" s="53"/>
      <c r="H929" s="53"/>
      <c r="I929" s="53"/>
      <c r="J929" s="53"/>
      <c r="K929" s="53"/>
      <c r="L929" s="53"/>
      <c r="M929" s="53"/>
      <c r="N929" s="53"/>
      <c r="O929" s="53"/>
      <c r="P929" s="53"/>
      <c r="Q929" s="223"/>
      <c r="R929" s="223"/>
      <c r="S929" s="53"/>
      <c r="T929" s="53"/>
      <c r="U929" s="53"/>
      <c r="V929" s="54"/>
      <c r="W929" s="53"/>
      <c r="X929" s="53"/>
      <c r="Y929" s="53"/>
      <c r="Z929" s="53"/>
    </row>
    <row r="930" spans="1:26">
      <c r="A930" s="53"/>
      <c r="B930" s="53"/>
      <c r="C930" s="53"/>
      <c r="D930" s="53"/>
      <c r="E930" s="53"/>
      <c r="F930" s="53"/>
      <c r="G930" s="53"/>
      <c r="H930" s="53"/>
      <c r="I930" s="53"/>
      <c r="J930" s="53"/>
      <c r="K930" s="53"/>
      <c r="L930" s="53"/>
      <c r="M930" s="53"/>
      <c r="N930" s="53"/>
      <c r="O930" s="53"/>
      <c r="P930" s="53"/>
      <c r="Q930" s="223"/>
      <c r="R930" s="223"/>
      <c r="S930" s="53"/>
      <c r="T930" s="53"/>
      <c r="U930" s="53"/>
      <c r="V930" s="54"/>
      <c r="W930" s="53"/>
      <c r="X930" s="53"/>
      <c r="Y930" s="53"/>
      <c r="Z930" s="53"/>
    </row>
    <row r="931" spans="1:26">
      <c r="A931" s="53"/>
      <c r="B931" s="53"/>
      <c r="C931" s="53"/>
      <c r="D931" s="53"/>
      <c r="E931" s="53"/>
      <c r="F931" s="53"/>
      <c r="G931" s="53"/>
      <c r="H931" s="53"/>
      <c r="I931" s="53"/>
      <c r="J931" s="53"/>
      <c r="K931" s="53"/>
      <c r="L931" s="53"/>
      <c r="M931" s="53"/>
      <c r="N931" s="53"/>
      <c r="O931" s="53"/>
      <c r="P931" s="53"/>
      <c r="Q931" s="223"/>
      <c r="R931" s="223"/>
      <c r="S931" s="53"/>
      <c r="T931" s="53"/>
      <c r="U931" s="53"/>
      <c r="V931" s="54"/>
      <c r="W931" s="53"/>
      <c r="X931" s="53"/>
      <c r="Y931" s="53"/>
      <c r="Z931" s="53"/>
    </row>
    <row r="932" spans="1:26">
      <c r="A932" s="53"/>
      <c r="B932" s="53"/>
      <c r="C932" s="53"/>
      <c r="D932" s="53"/>
      <c r="E932" s="53"/>
      <c r="F932" s="53"/>
      <c r="G932" s="53"/>
      <c r="H932" s="53"/>
      <c r="I932" s="53"/>
      <c r="J932" s="53"/>
      <c r="K932" s="53"/>
      <c r="L932" s="53"/>
      <c r="M932" s="53"/>
      <c r="N932" s="53"/>
      <c r="O932" s="53"/>
      <c r="P932" s="53"/>
      <c r="Q932" s="223"/>
      <c r="R932" s="223"/>
      <c r="S932" s="53"/>
      <c r="T932" s="53"/>
      <c r="U932" s="53"/>
      <c r="V932" s="54"/>
      <c r="W932" s="53"/>
      <c r="X932" s="53"/>
      <c r="Y932" s="53"/>
      <c r="Z932" s="53"/>
    </row>
    <row r="933" spans="1:26">
      <c r="A933" s="53"/>
      <c r="B933" s="53"/>
      <c r="C933" s="53"/>
      <c r="D933" s="53"/>
      <c r="E933" s="53"/>
      <c r="F933" s="53"/>
      <c r="G933" s="53"/>
      <c r="H933" s="53"/>
      <c r="I933" s="53"/>
      <c r="J933" s="53"/>
      <c r="K933" s="53"/>
      <c r="L933" s="53"/>
      <c r="M933" s="53"/>
      <c r="N933" s="53"/>
      <c r="O933" s="53"/>
      <c r="P933" s="53"/>
      <c r="Q933" s="223"/>
      <c r="R933" s="223"/>
      <c r="S933" s="53"/>
      <c r="T933" s="53"/>
      <c r="U933" s="53"/>
      <c r="V933" s="54"/>
      <c r="W933" s="53"/>
      <c r="X933" s="53"/>
      <c r="Y933" s="53"/>
      <c r="Z933" s="53"/>
    </row>
    <row r="934" spans="1:26">
      <c r="A934" s="53"/>
      <c r="B934" s="53"/>
      <c r="C934" s="53"/>
      <c r="D934" s="53"/>
      <c r="E934" s="53"/>
      <c r="F934" s="53"/>
      <c r="G934" s="53"/>
      <c r="H934" s="53"/>
      <c r="I934" s="53"/>
      <c r="J934" s="53"/>
      <c r="K934" s="53"/>
      <c r="L934" s="53"/>
      <c r="M934" s="53"/>
      <c r="N934" s="53"/>
      <c r="O934" s="53"/>
      <c r="P934" s="53"/>
      <c r="Q934" s="223"/>
      <c r="R934" s="223"/>
      <c r="S934" s="53"/>
      <c r="T934" s="53"/>
      <c r="U934" s="53"/>
      <c r="V934" s="54"/>
      <c r="W934" s="53"/>
      <c r="X934" s="53"/>
      <c r="Y934" s="53"/>
      <c r="Z934" s="53"/>
    </row>
    <row r="935" spans="1:26">
      <c r="A935" s="53"/>
      <c r="B935" s="53"/>
      <c r="C935" s="53"/>
      <c r="D935" s="53"/>
      <c r="E935" s="53"/>
      <c r="F935" s="53"/>
      <c r="G935" s="53"/>
      <c r="H935" s="53"/>
      <c r="I935" s="53"/>
      <c r="J935" s="53"/>
      <c r="K935" s="53"/>
      <c r="L935" s="53"/>
      <c r="M935" s="53"/>
      <c r="N935" s="53"/>
      <c r="O935" s="53"/>
      <c r="P935" s="53"/>
      <c r="Q935" s="223"/>
      <c r="R935" s="223"/>
      <c r="S935" s="53"/>
      <c r="T935" s="53"/>
      <c r="U935" s="53"/>
      <c r="V935" s="54"/>
      <c r="W935" s="53"/>
      <c r="X935" s="53"/>
      <c r="Y935" s="53"/>
      <c r="Z935" s="53"/>
    </row>
    <row r="936" spans="1:26">
      <c r="A936" s="53"/>
      <c r="B936" s="53"/>
      <c r="C936" s="53"/>
      <c r="D936" s="53"/>
      <c r="E936" s="53"/>
      <c r="F936" s="53"/>
      <c r="G936" s="53"/>
      <c r="H936" s="53"/>
      <c r="I936" s="53"/>
      <c r="J936" s="53"/>
      <c r="K936" s="53"/>
      <c r="L936" s="53"/>
      <c r="M936" s="53"/>
      <c r="N936" s="53"/>
      <c r="O936" s="53"/>
      <c r="P936" s="53"/>
      <c r="Q936" s="223"/>
      <c r="R936" s="223"/>
      <c r="S936" s="53"/>
      <c r="T936" s="53"/>
      <c r="U936" s="53"/>
      <c r="V936" s="54"/>
      <c r="W936" s="53"/>
      <c r="X936" s="53"/>
      <c r="Y936" s="53"/>
      <c r="Z936" s="53"/>
    </row>
    <row r="937" spans="1:26">
      <c r="A937" s="53"/>
      <c r="B937" s="53"/>
      <c r="C937" s="53"/>
      <c r="D937" s="53"/>
      <c r="E937" s="53"/>
      <c r="F937" s="53"/>
      <c r="G937" s="53"/>
      <c r="H937" s="53"/>
      <c r="I937" s="53"/>
      <c r="J937" s="53"/>
      <c r="K937" s="53"/>
      <c r="L937" s="53"/>
      <c r="M937" s="53"/>
      <c r="N937" s="53"/>
      <c r="O937" s="53"/>
      <c r="P937" s="53"/>
      <c r="Q937" s="223"/>
      <c r="R937" s="223"/>
      <c r="S937" s="53"/>
      <c r="T937" s="53"/>
      <c r="U937" s="53"/>
      <c r="V937" s="54"/>
      <c r="W937" s="53"/>
      <c r="X937" s="53"/>
      <c r="Y937" s="53"/>
      <c r="Z937" s="53"/>
    </row>
    <row r="938" spans="1:26">
      <c r="A938" s="53"/>
      <c r="B938" s="53"/>
      <c r="C938" s="53"/>
      <c r="D938" s="53"/>
      <c r="E938" s="53"/>
      <c r="F938" s="53"/>
      <c r="G938" s="53"/>
      <c r="H938" s="53"/>
      <c r="I938" s="53"/>
      <c r="J938" s="53"/>
      <c r="K938" s="53"/>
      <c r="L938" s="53"/>
      <c r="M938" s="53"/>
      <c r="N938" s="53"/>
      <c r="O938" s="53"/>
      <c r="P938" s="53"/>
      <c r="Q938" s="223"/>
      <c r="R938" s="223"/>
      <c r="S938" s="53"/>
      <c r="T938" s="53"/>
      <c r="U938" s="53"/>
      <c r="V938" s="54"/>
      <c r="W938" s="53"/>
      <c r="X938" s="53"/>
      <c r="Y938" s="53"/>
      <c r="Z938" s="53"/>
    </row>
    <row r="939" spans="1:26">
      <c r="A939" s="53"/>
      <c r="B939" s="53"/>
      <c r="C939" s="53"/>
      <c r="D939" s="53"/>
      <c r="E939" s="53"/>
      <c r="F939" s="53"/>
      <c r="G939" s="53"/>
      <c r="H939" s="53"/>
      <c r="I939" s="53"/>
      <c r="J939" s="53"/>
      <c r="K939" s="53"/>
      <c r="L939" s="53"/>
      <c r="M939" s="53"/>
      <c r="N939" s="53"/>
      <c r="O939" s="53"/>
      <c r="P939" s="53"/>
      <c r="Q939" s="223"/>
      <c r="R939" s="223"/>
      <c r="S939" s="53"/>
      <c r="T939" s="53"/>
      <c r="U939" s="53"/>
      <c r="V939" s="54"/>
      <c r="W939" s="53"/>
      <c r="X939" s="53"/>
      <c r="Y939" s="53"/>
      <c r="Z939" s="53"/>
    </row>
    <row r="940" spans="1:26">
      <c r="A940" s="53"/>
      <c r="B940" s="53"/>
      <c r="C940" s="53"/>
      <c r="D940" s="53"/>
      <c r="E940" s="53"/>
      <c r="F940" s="53"/>
      <c r="G940" s="53"/>
      <c r="H940" s="53"/>
      <c r="I940" s="53"/>
      <c r="J940" s="53"/>
      <c r="K940" s="53"/>
      <c r="L940" s="53"/>
      <c r="M940" s="53"/>
      <c r="N940" s="53"/>
      <c r="O940" s="53"/>
      <c r="P940" s="53"/>
      <c r="Q940" s="223"/>
      <c r="R940" s="223"/>
      <c r="S940" s="53"/>
      <c r="T940" s="53"/>
      <c r="U940" s="53"/>
      <c r="V940" s="54"/>
      <c r="W940" s="53"/>
      <c r="X940" s="53"/>
      <c r="Y940" s="53"/>
      <c r="Z940" s="53"/>
    </row>
    <row r="941" spans="1:26">
      <c r="A941" s="53"/>
      <c r="B941" s="53"/>
      <c r="C941" s="53"/>
      <c r="D941" s="53"/>
      <c r="E941" s="53"/>
      <c r="F941" s="53"/>
      <c r="G941" s="53"/>
      <c r="H941" s="53"/>
      <c r="I941" s="53"/>
      <c r="J941" s="53"/>
      <c r="K941" s="53"/>
      <c r="L941" s="53"/>
      <c r="M941" s="53"/>
      <c r="N941" s="53"/>
      <c r="O941" s="53"/>
      <c r="P941" s="53"/>
      <c r="Q941" s="223"/>
      <c r="R941" s="223"/>
      <c r="S941" s="53"/>
      <c r="T941" s="53"/>
      <c r="U941" s="53"/>
      <c r="V941" s="54"/>
      <c r="W941" s="53"/>
      <c r="X941" s="53"/>
      <c r="Y941" s="53"/>
      <c r="Z941" s="53"/>
    </row>
    <row r="942" spans="1:26">
      <c r="A942" s="53"/>
      <c r="B942" s="53"/>
      <c r="C942" s="53"/>
      <c r="D942" s="53"/>
      <c r="E942" s="53"/>
      <c r="F942" s="53"/>
      <c r="G942" s="53"/>
      <c r="H942" s="53"/>
      <c r="I942" s="53"/>
      <c r="J942" s="53"/>
      <c r="K942" s="53"/>
      <c r="L942" s="53"/>
      <c r="M942" s="53"/>
      <c r="N942" s="53"/>
      <c r="O942" s="53"/>
      <c r="P942" s="53"/>
      <c r="Q942" s="223"/>
      <c r="R942" s="223"/>
      <c r="S942" s="53"/>
      <c r="T942" s="53"/>
      <c r="U942" s="53"/>
      <c r="V942" s="54"/>
      <c r="W942" s="53"/>
      <c r="X942" s="53"/>
      <c r="Y942" s="53"/>
      <c r="Z942" s="53"/>
    </row>
    <row r="943" spans="1:26">
      <c r="A943" s="53"/>
      <c r="B943" s="53"/>
      <c r="C943" s="53"/>
      <c r="D943" s="53"/>
      <c r="E943" s="53"/>
      <c r="F943" s="53"/>
      <c r="G943" s="53"/>
      <c r="H943" s="53"/>
      <c r="I943" s="53"/>
      <c r="J943" s="53"/>
      <c r="K943" s="53"/>
      <c r="L943" s="53"/>
      <c r="M943" s="53"/>
      <c r="N943" s="53"/>
      <c r="O943" s="53"/>
      <c r="P943" s="53"/>
      <c r="Q943" s="223"/>
      <c r="R943" s="223"/>
      <c r="S943" s="53"/>
      <c r="T943" s="53"/>
      <c r="U943" s="53"/>
      <c r="V943" s="54"/>
      <c r="W943" s="53"/>
      <c r="X943" s="53"/>
      <c r="Y943" s="53"/>
      <c r="Z943" s="53"/>
    </row>
    <row r="944" spans="1:26">
      <c r="A944" s="53"/>
      <c r="B944" s="53"/>
      <c r="C944" s="53"/>
      <c r="D944" s="53"/>
      <c r="E944" s="53"/>
      <c r="F944" s="53"/>
      <c r="G944" s="53"/>
      <c r="H944" s="53"/>
      <c r="I944" s="53"/>
      <c r="J944" s="53"/>
      <c r="K944" s="53"/>
      <c r="L944" s="53"/>
      <c r="M944" s="53"/>
      <c r="N944" s="53"/>
      <c r="O944" s="53"/>
      <c r="P944" s="53"/>
      <c r="Q944" s="223"/>
      <c r="R944" s="223"/>
      <c r="S944" s="53"/>
      <c r="T944" s="53"/>
      <c r="U944" s="53"/>
      <c r="V944" s="54"/>
      <c r="W944" s="53"/>
      <c r="X944" s="53"/>
      <c r="Y944" s="53"/>
      <c r="Z944" s="53"/>
    </row>
    <row r="945" spans="1:26">
      <c r="A945" s="53"/>
      <c r="B945" s="53"/>
      <c r="C945" s="53"/>
      <c r="D945" s="53"/>
      <c r="E945" s="53"/>
      <c r="F945" s="53"/>
      <c r="G945" s="53"/>
      <c r="H945" s="53"/>
      <c r="I945" s="53"/>
      <c r="J945" s="53"/>
      <c r="K945" s="53"/>
      <c r="L945" s="53"/>
      <c r="M945" s="53"/>
      <c r="N945" s="53"/>
      <c r="O945" s="53"/>
      <c r="P945" s="53"/>
      <c r="Q945" s="223"/>
      <c r="R945" s="223"/>
      <c r="S945" s="53"/>
      <c r="T945" s="53"/>
      <c r="U945" s="53"/>
      <c r="V945" s="54"/>
      <c r="W945" s="53"/>
      <c r="X945" s="53"/>
      <c r="Y945" s="53"/>
      <c r="Z945" s="53"/>
    </row>
    <row r="946" spans="1:26">
      <c r="A946" s="53"/>
      <c r="B946" s="53"/>
      <c r="C946" s="53"/>
      <c r="D946" s="53"/>
      <c r="E946" s="53"/>
      <c r="F946" s="53"/>
      <c r="G946" s="53"/>
      <c r="H946" s="53"/>
      <c r="I946" s="53"/>
      <c r="J946" s="53"/>
      <c r="K946" s="53"/>
      <c r="L946" s="53"/>
      <c r="M946" s="53"/>
      <c r="N946" s="53"/>
      <c r="O946" s="53"/>
      <c r="P946" s="53"/>
      <c r="Q946" s="223"/>
      <c r="R946" s="223"/>
      <c r="S946" s="53"/>
      <c r="T946" s="53"/>
      <c r="U946" s="53"/>
      <c r="V946" s="54"/>
      <c r="W946" s="53"/>
      <c r="X946" s="53"/>
      <c r="Y946" s="53"/>
      <c r="Z946" s="53"/>
    </row>
    <row r="947" spans="1:26">
      <c r="A947" s="53"/>
      <c r="B947" s="53"/>
      <c r="C947" s="53"/>
      <c r="D947" s="53"/>
      <c r="E947" s="53"/>
      <c r="F947" s="53"/>
      <c r="G947" s="53"/>
      <c r="H947" s="53"/>
      <c r="I947" s="53"/>
      <c r="J947" s="53"/>
      <c r="K947" s="53"/>
      <c r="L947" s="53"/>
      <c r="M947" s="53"/>
      <c r="N947" s="53"/>
      <c r="O947" s="53"/>
      <c r="P947" s="53"/>
      <c r="Q947" s="223"/>
      <c r="R947" s="223"/>
      <c r="S947" s="53"/>
      <c r="T947" s="53"/>
      <c r="U947" s="53"/>
      <c r="V947" s="54"/>
      <c r="W947" s="53"/>
      <c r="X947" s="53"/>
      <c r="Y947" s="53"/>
      <c r="Z947" s="53"/>
    </row>
    <row r="948" spans="1:26">
      <c r="A948" s="53"/>
      <c r="B948" s="53"/>
      <c r="C948" s="53"/>
      <c r="D948" s="53"/>
      <c r="E948" s="53"/>
      <c r="F948" s="53"/>
      <c r="G948" s="53"/>
      <c r="H948" s="53"/>
      <c r="I948" s="53"/>
      <c r="J948" s="53"/>
      <c r="K948" s="53"/>
      <c r="L948" s="53"/>
      <c r="M948" s="53"/>
      <c r="N948" s="53"/>
      <c r="O948" s="53"/>
      <c r="P948" s="53"/>
      <c r="Q948" s="223"/>
      <c r="R948" s="223"/>
      <c r="S948" s="53"/>
      <c r="T948" s="53"/>
      <c r="U948" s="53"/>
      <c r="V948" s="54"/>
      <c r="W948" s="53"/>
      <c r="X948" s="53"/>
      <c r="Y948" s="53"/>
      <c r="Z948" s="53"/>
    </row>
    <row r="949" spans="1:26">
      <c r="A949" s="53"/>
      <c r="B949" s="53"/>
      <c r="C949" s="53"/>
      <c r="D949" s="53"/>
      <c r="E949" s="53"/>
      <c r="F949" s="53"/>
      <c r="G949" s="53"/>
      <c r="H949" s="53"/>
      <c r="I949" s="53"/>
      <c r="J949" s="53"/>
      <c r="K949" s="53"/>
      <c r="L949" s="53"/>
      <c r="M949" s="53"/>
      <c r="N949" s="53"/>
      <c r="O949" s="53"/>
      <c r="P949" s="53"/>
      <c r="Q949" s="223"/>
      <c r="R949" s="223"/>
      <c r="S949" s="53"/>
      <c r="T949" s="53"/>
      <c r="U949" s="53"/>
      <c r="V949" s="54"/>
      <c r="W949" s="53"/>
      <c r="X949" s="53"/>
      <c r="Y949" s="53"/>
      <c r="Z949" s="53"/>
    </row>
    <row r="950" spans="1:26">
      <c r="A950" s="53"/>
      <c r="B950" s="53"/>
      <c r="C950" s="53"/>
      <c r="D950" s="53"/>
      <c r="E950" s="53"/>
      <c r="F950" s="53"/>
      <c r="G950" s="53"/>
      <c r="H950" s="53"/>
      <c r="I950" s="53"/>
      <c r="J950" s="53"/>
      <c r="K950" s="53"/>
      <c r="L950" s="53"/>
      <c r="M950" s="53"/>
      <c r="N950" s="53"/>
      <c r="O950" s="53"/>
      <c r="P950" s="53"/>
      <c r="Q950" s="223"/>
      <c r="R950" s="223"/>
      <c r="S950" s="53"/>
      <c r="T950" s="53"/>
      <c r="U950" s="53"/>
      <c r="V950" s="54"/>
      <c r="W950" s="53"/>
      <c r="X950" s="53"/>
      <c r="Y950" s="53"/>
      <c r="Z950" s="53"/>
    </row>
    <row r="951" spans="1:26">
      <c r="A951" s="53"/>
      <c r="B951" s="53"/>
      <c r="C951" s="53"/>
      <c r="D951" s="53"/>
      <c r="E951" s="53"/>
      <c r="F951" s="53"/>
      <c r="G951" s="53"/>
      <c r="H951" s="53"/>
      <c r="I951" s="53"/>
      <c r="J951" s="53"/>
      <c r="K951" s="53"/>
      <c r="L951" s="53"/>
      <c r="M951" s="53"/>
      <c r="N951" s="53"/>
      <c r="O951" s="53"/>
      <c r="P951" s="53"/>
      <c r="Q951" s="223"/>
      <c r="R951" s="223"/>
      <c r="S951" s="53"/>
      <c r="T951" s="53"/>
      <c r="U951" s="53"/>
      <c r="V951" s="54"/>
      <c r="W951" s="53"/>
      <c r="X951" s="53"/>
      <c r="Y951" s="53"/>
      <c r="Z951" s="53"/>
    </row>
    <row r="952" spans="1:26">
      <c r="A952" s="53"/>
      <c r="B952" s="53"/>
      <c r="C952" s="53"/>
      <c r="D952" s="53"/>
      <c r="E952" s="53"/>
      <c r="F952" s="53"/>
      <c r="G952" s="53"/>
      <c r="H952" s="53"/>
      <c r="I952" s="53"/>
      <c r="J952" s="53"/>
      <c r="K952" s="53"/>
      <c r="L952" s="53"/>
      <c r="M952" s="53"/>
      <c r="N952" s="53"/>
      <c r="O952" s="53"/>
      <c r="P952" s="53"/>
      <c r="Q952" s="223"/>
      <c r="R952" s="223"/>
      <c r="S952" s="53"/>
      <c r="T952" s="53"/>
      <c r="U952" s="53"/>
      <c r="V952" s="54"/>
      <c r="W952" s="53"/>
      <c r="X952" s="53"/>
      <c r="Y952" s="53"/>
      <c r="Z952" s="53"/>
    </row>
    <row r="953" spans="1:26">
      <c r="A953" s="53"/>
      <c r="B953" s="53"/>
      <c r="C953" s="53"/>
      <c r="D953" s="53"/>
      <c r="E953" s="53"/>
      <c r="F953" s="53"/>
      <c r="G953" s="53"/>
      <c r="H953" s="53"/>
      <c r="I953" s="53"/>
      <c r="J953" s="53"/>
      <c r="K953" s="53"/>
      <c r="L953" s="53"/>
      <c r="M953" s="53"/>
      <c r="N953" s="53"/>
      <c r="O953" s="53"/>
      <c r="P953" s="53"/>
      <c r="Q953" s="223"/>
      <c r="R953" s="223"/>
      <c r="S953" s="53"/>
      <c r="T953" s="53"/>
      <c r="U953" s="53"/>
      <c r="V953" s="54"/>
      <c r="W953" s="53"/>
      <c r="X953" s="53"/>
      <c r="Y953" s="53"/>
      <c r="Z953" s="53"/>
    </row>
    <row r="954" spans="1:26">
      <c r="A954" s="53"/>
      <c r="B954" s="53"/>
      <c r="C954" s="53"/>
      <c r="D954" s="53"/>
      <c r="E954" s="53"/>
      <c r="F954" s="53"/>
      <c r="G954" s="53"/>
      <c r="H954" s="53"/>
      <c r="I954" s="53"/>
      <c r="J954" s="53"/>
      <c r="K954" s="53"/>
      <c r="L954" s="53"/>
      <c r="M954" s="53"/>
      <c r="N954" s="53"/>
      <c r="O954" s="53"/>
      <c r="P954" s="53"/>
      <c r="Q954" s="223"/>
      <c r="R954" s="223"/>
      <c r="S954" s="53"/>
      <c r="T954" s="53"/>
      <c r="U954" s="53"/>
      <c r="V954" s="54"/>
      <c r="W954" s="53"/>
      <c r="X954" s="53"/>
      <c r="Y954" s="53"/>
      <c r="Z954" s="53"/>
    </row>
    <row r="955" spans="1:26">
      <c r="A955" s="53"/>
      <c r="B955" s="53"/>
      <c r="C955" s="53"/>
      <c r="D955" s="53"/>
      <c r="E955" s="53"/>
      <c r="F955" s="53"/>
      <c r="G955" s="53"/>
      <c r="H955" s="53"/>
      <c r="I955" s="53"/>
      <c r="J955" s="53"/>
      <c r="K955" s="53"/>
      <c r="L955" s="53"/>
      <c r="M955" s="53"/>
      <c r="N955" s="53"/>
      <c r="O955" s="53"/>
      <c r="P955" s="53"/>
      <c r="Q955" s="223"/>
      <c r="R955" s="223"/>
      <c r="S955" s="53"/>
      <c r="T955" s="53"/>
      <c r="U955" s="53"/>
      <c r="V955" s="54"/>
      <c r="W955" s="53"/>
      <c r="X955" s="53"/>
      <c r="Y955" s="53"/>
      <c r="Z955" s="53"/>
    </row>
    <row r="956" spans="1:26">
      <c r="A956" s="53"/>
      <c r="B956" s="53"/>
      <c r="C956" s="53"/>
      <c r="D956" s="53"/>
      <c r="E956" s="53"/>
      <c r="F956" s="53"/>
      <c r="G956" s="53"/>
      <c r="H956" s="53"/>
      <c r="I956" s="53"/>
      <c r="J956" s="53"/>
      <c r="K956" s="53"/>
      <c r="L956" s="53"/>
      <c r="M956" s="53"/>
      <c r="N956" s="53"/>
      <c r="O956" s="53"/>
      <c r="P956" s="53"/>
      <c r="Q956" s="223"/>
      <c r="R956" s="223"/>
      <c r="S956" s="53"/>
      <c r="T956" s="53"/>
      <c r="U956" s="53"/>
      <c r="V956" s="54"/>
      <c r="W956" s="53"/>
      <c r="X956" s="53"/>
      <c r="Y956" s="53"/>
      <c r="Z956" s="53"/>
    </row>
    <row r="957" spans="1:26">
      <c r="A957" s="53"/>
      <c r="B957" s="53"/>
      <c r="C957" s="53"/>
      <c r="D957" s="53"/>
      <c r="E957" s="53"/>
      <c r="F957" s="53"/>
      <c r="G957" s="53"/>
      <c r="H957" s="53"/>
      <c r="I957" s="53"/>
      <c r="J957" s="53"/>
      <c r="K957" s="53"/>
      <c r="L957" s="53"/>
      <c r="M957" s="53"/>
      <c r="N957" s="53"/>
      <c r="O957" s="53"/>
      <c r="P957" s="53"/>
      <c r="Q957" s="223"/>
      <c r="R957" s="223"/>
      <c r="S957" s="53"/>
      <c r="T957" s="53"/>
      <c r="U957" s="53"/>
      <c r="V957" s="54"/>
      <c r="W957" s="53"/>
      <c r="X957" s="53"/>
      <c r="Y957" s="53"/>
      <c r="Z957" s="53"/>
    </row>
    <row r="958" spans="1:26">
      <c r="A958" s="53"/>
      <c r="B958" s="53"/>
      <c r="C958" s="53"/>
      <c r="D958" s="53"/>
      <c r="E958" s="53"/>
      <c r="F958" s="53"/>
      <c r="G958" s="53"/>
      <c r="H958" s="53"/>
      <c r="I958" s="53"/>
      <c r="J958" s="53"/>
      <c r="K958" s="53"/>
      <c r="L958" s="53"/>
      <c r="M958" s="53"/>
      <c r="N958" s="53"/>
      <c r="O958" s="53"/>
      <c r="P958" s="53"/>
      <c r="Q958" s="223"/>
      <c r="R958" s="223"/>
      <c r="S958" s="53"/>
      <c r="T958" s="53"/>
      <c r="U958" s="53"/>
      <c r="V958" s="54"/>
      <c r="W958" s="53"/>
      <c r="X958" s="53"/>
      <c r="Y958" s="53"/>
      <c r="Z958" s="53"/>
    </row>
    <row r="959" spans="1:26">
      <c r="A959" s="53"/>
      <c r="B959" s="53"/>
      <c r="C959" s="53"/>
      <c r="D959" s="53"/>
      <c r="E959" s="53"/>
      <c r="F959" s="53"/>
      <c r="G959" s="53"/>
      <c r="H959" s="53"/>
      <c r="I959" s="53"/>
      <c r="J959" s="53"/>
      <c r="K959" s="53"/>
      <c r="L959" s="53"/>
      <c r="M959" s="53"/>
      <c r="N959" s="53"/>
      <c r="O959" s="53"/>
      <c r="P959" s="53"/>
      <c r="Q959" s="223"/>
      <c r="R959" s="223"/>
      <c r="S959" s="53"/>
      <c r="T959" s="53"/>
      <c r="U959" s="53"/>
      <c r="V959" s="54"/>
      <c r="W959" s="53"/>
      <c r="X959" s="53"/>
      <c r="Y959" s="53"/>
      <c r="Z959" s="53"/>
    </row>
    <row r="960" spans="1:26">
      <c r="A960" s="53"/>
      <c r="B960" s="53"/>
      <c r="C960" s="53"/>
      <c r="D960" s="53"/>
      <c r="E960" s="53"/>
      <c r="F960" s="53"/>
      <c r="G960" s="53"/>
      <c r="H960" s="53"/>
      <c r="I960" s="53"/>
      <c r="J960" s="53"/>
      <c r="K960" s="53"/>
      <c r="L960" s="53"/>
      <c r="M960" s="53"/>
      <c r="N960" s="53"/>
      <c r="O960" s="53"/>
      <c r="P960" s="53"/>
      <c r="Q960" s="223"/>
      <c r="R960" s="223"/>
      <c r="S960" s="53"/>
      <c r="T960" s="53"/>
      <c r="U960" s="53"/>
      <c r="V960" s="54"/>
      <c r="W960" s="53"/>
      <c r="X960" s="53"/>
      <c r="Y960" s="53"/>
      <c r="Z960" s="53"/>
    </row>
    <row r="961" spans="1:26">
      <c r="A961" s="53"/>
      <c r="B961" s="53"/>
      <c r="C961" s="53"/>
      <c r="D961" s="53"/>
      <c r="E961" s="53"/>
      <c r="F961" s="53"/>
      <c r="G961" s="53"/>
      <c r="H961" s="53"/>
      <c r="I961" s="53"/>
      <c r="J961" s="53"/>
      <c r="K961" s="53"/>
      <c r="L961" s="53"/>
      <c r="M961" s="53"/>
      <c r="N961" s="53"/>
      <c r="O961" s="53"/>
      <c r="P961" s="53"/>
      <c r="Q961" s="223"/>
      <c r="R961" s="223"/>
      <c r="S961" s="53"/>
      <c r="T961" s="53"/>
      <c r="U961" s="53"/>
      <c r="V961" s="54"/>
      <c r="W961" s="53"/>
      <c r="X961" s="53"/>
      <c r="Y961" s="53"/>
      <c r="Z961" s="53"/>
    </row>
    <row r="962" spans="1:26">
      <c r="A962" s="53"/>
      <c r="B962" s="53"/>
      <c r="C962" s="53"/>
      <c r="D962" s="53"/>
      <c r="E962" s="53"/>
      <c r="F962" s="53"/>
      <c r="G962" s="53"/>
      <c r="H962" s="53"/>
      <c r="I962" s="53"/>
      <c r="J962" s="53"/>
      <c r="K962" s="53"/>
      <c r="L962" s="53"/>
      <c r="M962" s="53"/>
      <c r="N962" s="53"/>
      <c r="O962" s="53"/>
      <c r="P962" s="53"/>
      <c r="Q962" s="223"/>
      <c r="R962" s="223"/>
      <c r="S962" s="53"/>
      <c r="T962" s="53"/>
      <c r="U962" s="53"/>
      <c r="V962" s="54"/>
      <c r="W962" s="53"/>
      <c r="X962" s="53"/>
      <c r="Y962" s="53"/>
      <c r="Z962" s="53"/>
    </row>
    <row r="963" spans="1:26">
      <c r="A963" s="53"/>
      <c r="B963" s="53"/>
      <c r="C963" s="53"/>
      <c r="D963" s="53"/>
      <c r="E963" s="53"/>
      <c r="F963" s="53"/>
      <c r="G963" s="53"/>
      <c r="H963" s="53"/>
      <c r="I963" s="53"/>
      <c r="J963" s="53"/>
      <c r="K963" s="53"/>
      <c r="L963" s="53"/>
      <c r="M963" s="53"/>
      <c r="N963" s="53"/>
      <c r="O963" s="53"/>
      <c r="P963" s="53"/>
      <c r="Q963" s="223"/>
      <c r="R963" s="223"/>
      <c r="S963" s="53"/>
      <c r="T963" s="53"/>
      <c r="U963" s="53"/>
      <c r="V963" s="54"/>
      <c r="W963" s="53"/>
      <c r="X963" s="53"/>
      <c r="Y963" s="53"/>
      <c r="Z963" s="53"/>
    </row>
    <row r="964" spans="1:26">
      <c r="A964" s="53"/>
      <c r="B964" s="53"/>
      <c r="C964" s="53"/>
      <c r="D964" s="53"/>
      <c r="E964" s="53"/>
      <c r="F964" s="53"/>
      <c r="G964" s="53"/>
      <c r="H964" s="53"/>
      <c r="I964" s="53"/>
      <c r="J964" s="53"/>
      <c r="K964" s="53"/>
      <c r="L964" s="53"/>
      <c r="M964" s="53"/>
      <c r="N964" s="53"/>
      <c r="O964" s="53"/>
      <c r="P964" s="53"/>
      <c r="Q964" s="223"/>
      <c r="R964" s="223"/>
      <c r="S964" s="53"/>
      <c r="T964" s="53"/>
      <c r="U964" s="53"/>
      <c r="V964" s="54"/>
      <c r="W964" s="53"/>
      <c r="X964" s="53"/>
      <c r="Y964" s="53"/>
      <c r="Z964" s="53"/>
    </row>
    <row r="965" spans="1:26">
      <c r="A965" s="53"/>
      <c r="B965" s="53"/>
      <c r="C965" s="53"/>
      <c r="D965" s="53"/>
      <c r="E965" s="53"/>
      <c r="F965" s="53"/>
      <c r="G965" s="53"/>
      <c r="H965" s="53"/>
      <c r="I965" s="53"/>
      <c r="J965" s="53"/>
      <c r="K965" s="53"/>
      <c r="L965" s="53"/>
      <c r="M965" s="53"/>
      <c r="N965" s="53"/>
      <c r="O965" s="53"/>
      <c r="P965" s="53"/>
      <c r="Q965" s="223"/>
      <c r="R965" s="223"/>
      <c r="S965" s="53"/>
      <c r="T965" s="53"/>
      <c r="U965" s="53"/>
      <c r="V965" s="54"/>
      <c r="W965" s="53"/>
      <c r="X965" s="53"/>
      <c r="Y965" s="53"/>
      <c r="Z965" s="53"/>
    </row>
    <row r="966" spans="1:26">
      <c r="A966" s="53"/>
      <c r="B966" s="53"/>
      <c r="C966" s="53"/>
      <c r="D966" s="53"/>
      <c r="E966" s="53"/>
      <c r="F966" s="53"/>
      <c r="G966" s="53"/>
      <c r="H966" s="53"/>
      <c r="I966" s="53"/>
      <c r="J966" s="53"/>
      <c r="K966" s="53"/>
      <c r="L966" s="53"/>
      <c r="M966" s="53"/>
      <c r="N966" s="53"/>
      <c r="O966" s="53"/>
      <c r="P966" s="53"/>
      <c r="Q966" s="223"/>
      <c r="R966" s="223"/>
      <c r="S966" s="53"/>
      <c r="T966" s="53"/>
      <c r="U966" s="53"/>
      <c r="V966" s="54"/>
      <c r="W966" s="53"/>
      <c r="X966" s="53"/>
      <c r="Y966" s="53"/>
      <c r="Z966" s="53"/>
    </row>
    <row r="967" spans="1:26">
      <c r="A967" s="53"/>
      <c r="B967" s="53"/>
      <c r="C967" s="53"/>
      <c r="D967" s="53"/>
      <c r="E967" s="53"/>
      <c r="F967" s="53"/>
      <c r="G967" s="53"/>
      <c r="H967" s="53"/>
      <c r="I967" s="53"/>
      <c r="J967" s="53"/>
      <c r="K967" s="53"/>
      <c r="L967" s="53"/>
      <c r="M967" s="53"/>
      <c r="N967" s="53"/>
      <c r="O967" s="53"/>
      <c r="P967" s="53"/>
      <c r="Q967" s="223"/>
      <c r="R967" s="223"/>
      <c r="S967" s="53"/>
      <c r="T967" s="53"/>
      <c r="U967" s="53"/>
      <c r="V967" s="54"/>
      <c r="W967" s="53"/>
      <c r="X967" s="53"/>
      <c r="Y967" s="53"/>
      <c r="Z967" s="53"/>
    </row>
    <row r="968" spans="1:26">
      <c r="A968" s="53"/>
      <c r="B968" s="53"/>
      <c r="C968" s="53"/>
      <c r="D968" s="53"/>
      <c r="E968" s="53"/>
      <c r="F968" s="53"/>
      <c r="G968" s="53"/>
      <c r="H968" s="53"/>
      <c r="I968" s="53"/>
      <c r="J968" s="53"/>
      <c r="K968" s="53"/>
      <c r="L968" s="53"/>
      <c r="M968" s="53"/>
      <c r="N968" s="53"/>
      <c r="O968" s="53"/>
      <c r="P968" s="53"/>
      <c r="Q968" s="223"/>
      <c r="R968" s="223"/>
      <c r="S968" s="53"/>
      <c r="T968" s="53"/>
      <c r="U968" s="53"/>
      <c r="V968" s="54"/>
      <c r="W968" s="53"/>
      <c r="X968" s="53"/>
      <c r="Y968" s="53"/>
      <c r="Z968" s="53"/>
    </row>
    <row r="969" spans="1:26">
      <c r="A969" s="53"/>
      <c r="B969" s="53"/>
      <c r="C969" s="53"/>
      <c r="D969" s="53"/>
      <c r="E969" s="53"/>
      <c r="F969" s="53"/>
      <c r="G969" s="53"/>
      <c r="H969" s="53"/>
      <c r="I969" s="53"/>
      <c r="J969" s="53"/>
      <c r="K969" s="53"/>
      <c r="L969" s="53"/>
      <c r="M969" s="53"/>
      <c r="N969" s="53"/>
      <c r="O969" s="53"/>
      <c r="P969" s="53"/>
      <c r="Q969" s="223"/>
      <c r="R969" s="223"/>
      <c r="S969" s="53"/>
      <c r="T969" s="53"/>
      <c r="U969" s="53"/>
      <c r="V969" s="54"/>
      <c r="W969" s="53"/>
      <c r="X969" s="53"/>
      <c r="Y969" s="53"/>
      <c r="Z969" s="53"/>
    </row>
    <row r="970" spans="1:26">
      <c r="A970" s="53"/>
      <c r="B970" s="53"/>
      <c r="C970" s="53"/>
      <c r="D970" s="53"/>
      <c r="E970" s="53"/>
      <c r="F970" s="53"/>
      <c r="G970" s="53"/>
      <c r="H970" s="53"/>
      <c r="I970" s="53"/>
      <c r="J970" s="53"/>
      <c r="K970" s="53"/>
      <c r="L970" s="53"/>
      <c r="M970" s="53"/>
      <c r="N970" s="53"/>
      <c r="O970" s="53"/>
      <c r="P970" s="53"/>
      <c r="Q970" s="223"/>
      <c r="R970" s="223"/>
      <c r="S970" s="53"/>
      <c r="T970" s="53"/>
      <c r="U970" s="53"/>
      <c r="V970" s="54"/>
      <c r="W970" s="53"/>
      <c r="X970" s="53"/>
      <c r="Y970" s="53"/>
      <c r="Z970" s="53"/>
    </row>
    <row r="971" spans="1:26">
      <c r="A971" s="53"/>
      <c r="B971" s="53"/>
      <c r="C971" s="53"/>
      <c r="D971" s="53"/>
      <c r="E971" s="53"/>
      <c r="F971" s="53"/>
      <c r="G971" s="53"/>
      <c r="H971" s="53"/>
      <c r="I971" s="53"/>
      <c r="J971" s="53"/>
      <c r="K971" s="53"/>
      <c r="L971" s="53"/>
      <c r="M971" s="53"/>
      <c r="N971" s="53"/>
      <c r="O971" s="53"/>
      <c r="P971" s="53"/>
      <c r="Q971" s="223"/>
      <c r="R971" s="223"/>
      <c r="S971" s="53"/>
      <c r="T971" s="53"/>
      <c r="U971" s="53"/>
      <c r="V971" s="54"/>
      <c r="W971" s="53"/>
      <c r="X971" s="53"/>
      <c r="Y971" s="53"/>
      <c r="Z971" s="53"/>
    </row>
    <row r="972" spans="1:26">
      <c r="A972" s="53"/>
      <c r="B972" s="53"/>
      <c r="C972" s="53"/>
      <c r="D972" s="53"/>
      <c r="E972" s="53"/>
      <c r="F972" s="53"/>
      <c r="G972" s="53"/>
      <c r="H972" s="53"/>
      <c r="I972" s="53"/>
      <c r="J972" s="53"/>
      <c r="K972" s="53"/>
      <c r="L972" s="53"/>
      <c r="M972" s="53"/>
      <c r="N972" s="53"/>
      <c r="O972" s="53"/>
      <c r="P972" s="53"/>
      <c r="Q972" s="223"/>
      <c r="R972" s="223"/>
      <c r="S972" s="53"/>
      <c r="T972" s="53"/>
      <c r="U972" s="53"/>
      <c r="V972" s="54"/>
      <c r="W972" s="53"/>
      <c r="X972" s="53"/>
      <c r="Y972" s="53"/>
      <c r="Z972" s="53"/>
    </row>
    <row r="973" spans="1:26">
      <c r="A973" s="53"/>
      <c r="B973" s="53"/>
      <c r="C973" s="53"/>
      <c r="D973" s="53"/>
      <c r="E973" s="53"/>
      <c r="F973" s="53"/>
      <c r="G973" s="53"/>
      <c r="H973" s="53"/>
      <c r="I973" s="53"/>
      <c r="J973" s="53"/>
      <c r="K973" s="53"/>
      <c r="L973" s="53"/>
      <c r="M973" s="53"/>
      <c r="N973" s="53"/>
      <c r="O973" s="53"/>
      <c r="P973" s="53"/>
      <c r="Q973" s="223"/>
      <c r="R973" s="223"/>
      <c r="S973" s="53"/>
      <c r="T973" s="53"/>
      <c r="U973" s="53"/>
      <c r="V973" s="54"/>
      <c r="W973" s="53"/>
      <c r="X973" s="53"/>
      <c r="Y973" s="53"/>
      <c r="Z973" s="53"/>
    </row>
    <row r="974" spans="1:26">
      <c r="A974" s="53"/>
      <c r="B974" s="53"/>
      <c r="C974" s="53"/>
      <c r="D974" s="53"/>
      <c r="E974" s="53"/>
      <c r="F974" s="53"/>
      <c r="G974" s="53"/>
      <c r="H974" s="53"/>
      <c r="I974" s="53"/>
      <c r="J974" s="53"/>
      <c r="K974" s="53"/>
      <c r="L974" s="53"/>
      <c r="M974" s="53"/>
      <c r="N974" s="53"/>
      <c r="O974" s="53"/>
      <c r="P974" s="53"/>
      <c r="Q974" s="223"/>
      <c r="R974" s="223"/>
      <c r="S974" s="53"/>
      <c r="T974" s="53"/>
      <c r="U974" s="53"/>
      <c r="V974" s="54"/>
      <c r="W974" s="53"/>
      <c r="X974" s="53"/>
      <c r="Y974" s="53"/>
      <c r="Z974" s="53"/>
    </row>
    <row r="975" spans="1:26">
      <c r="A975" s="53"/>
      <c r="B975" s="53"/>
      <c r="C975" s="53"/>
      <c r="D975" s="53"/>
      <c r="E975" s="53"/>
      <c r="F975" s="53"/>
      <c r="G975" s="53"/>
      <c r="H975" s="53"/>
      <c r="I975" s="53"/>
      <c r="J975" s="53"/>
      <c r="K975" s="53"/>
      <c r="L975" s="53"/>
      <c r="M975" s="53"/>
      <c r="N975" s="53"/>
      <c r="O975" s="53"/>
      <c r="P975" s="53"/>
      <c r="Q975" s="223"/>
      <c r="R975" s="223"/>
      <c r="S975" s="53"/>
      <c r="T975" s="53"/>
      <c r="U975" s="53"/>
      <c r="V975" s="54"/>
      <c r="W975" s="53"/>
      <c r="X975" s="53"/>
      <c r="Y975" s="53"/>
      <c r="Z975" s="53"/>
    </row>
    <row r="976" spans="1:26">
      <c r="A976" s="53"/>
      <c r="B976" s="53"/>
      <c r="C976" s="53"/>
      <c r="D976" s="53"/>
      <c r="E976" s="53"/>
      <c r="F976" s="53"/>
      <c r="G976" s="53"/>
      <c r="H976" s="53"/>
      <c r="I976" s="53"/>
      <c r="J976" s="53"/>
      <c r="K976" s="53"/>
      <c r="L976" s="53"/>
      <c r="M976" s="53"/>
      <c r="N976" s="53"/>
      <c r="O976" s="53"/>
      <c r="P976" s="53"/>
      <c r="Q976" s="223"/>
      <c r="R976" s="223"/>
      <c r="S976" s="53"/>
      <c r="T976" s="53"/>
      <c r="U976" s="53"/>
      <c r="V976" s="54"/>
      <c r="W976" s="53"/>
      <c r="X976" s="53"/>
      <c r="Y976" s="53"/>
      <c r="Z976" s="53"/>
    </row>
    <row r="977" spans="1:26">
      <c r="A977" s="53"/>
      <c r="B977" s="53"/>
      <c r="C977" s="53"/>
      <c r="D977" s="53"/>
      <c r="E977" s="53"/>
      <c r="F977" s="53"/>
      <c r="G977" s="53"/>
      <c r="H977" s="53"/>
      <c r="I977" s="53"/>
      <c r="J977" s="53"/>
      <c r="K977" s="53"/>
      <c r="L977" s="53"/>
      <c r="M977" s="53"/>
      <c r="N977" s="53"/>
      <c r="O977" s="53"/>
      <c r="P977" s="53"/>
      <c r="Q977" s="223"/>
      <c r="R977" s="223"/>
      <c r="S977" s="53"/>
      <c r="T977" s="53"/>
      <c r="U977" s="53"/>
      <c r="V977" s="54"/>
      <c r="W977" s="53"/>
      <c r="X977" s="53"/>
      <c r="Y977" s="53"/>
      <c r="Z977" s="53"/>
    </row>
    <row r="978" spans="1:26">
      <c r="A978" s="53"/>
      <c r="B978" s="53"/>
      <c r="C978" s="53"/>
      <c r="D978" s="53"/>
      <c r="E978" s="53"/>
      <c r="F978" s="53"/>
      <c r="G978" s="53"/>
      <c r="H978" s="53"/>
      <c r="I978" s="53"/>
      <c r="J978" s="53"/>
      <c r="K978" s="53"/>
      <c r="L978" s="53"/>
      <c r="M978" s="53"/>
      <c r="N978" s="53"/>
      <c r="O978" s="53"/>
      <c r="P978" s="53"/>
      <c r="Q978" s="223"/>
      <c r="R978" s="223"/>
      <c r="S978" s="53"/>
      <c r="T978" s="53"/>
      <c r="U978" s="53"/>
      <c r="V978" s="54"/>
      <c r="W978" s="53"/>
      <c r="X978" s="53"/>
      <c r="Y978" s="53"/>
      <c r="Z978" s="53"/>
    </row>
    <row r="979" spans="1:26">
      <c r="A979" s="53"/>
      <c r="B979" s="53"/>
      <c r="C979" s="53"/>
      <c r="D979" s="53"/>
      <c r="E979" s="53"/>
      <c r="F979" s="53"/>
      <c r="G979" s="53"/>
      <c r="H979" s="53"/>
      <c r="I979" s="53"/>
      <c r="J979" s="53"/>
      <c r="K979" s="53"/>
      <c r="L979" s="53"/>
      <c r="M979" s="53"/>
      <c r="N979" s="53"/>
      <c r="O979" s="53"/>
      <c r="P979" s="53"/>
      <c r="Q979" s="223"/>
      <c r="R979" s="223"/>
      <c r="S979" s="53"/>
      <c r="T979" s="53"/>
      <c r="U979" s="53"/>
      <c r="V979" s="54"/>
      <c r="W979" s="53"/>
      <c r="X979" s="53"/>
      <c r="Y979" s="53"/>
      <c r="Z979" s="53"/>
    </row>
    <row r="980" spans="1:26">
      <c r="A980" s="53"/>
      <c r="B980" s="53"/>
      <c r="C980" s="53"/>
      <c r="D980" s="53"/>
      <c r="E980" s="53"/>
      <c r="F980" s="53"/>
      <c r="G980" s="53"/>
      <c r="H980" s="53"/>
      <c r="I980" s="53"/>
      <c r="J980" s="53"/>
      <c r="K980" s="53"/>
      <c r="L980" s="53"/>
      <c r="M980" s="53"/>
      <c r="N980" s="53"/>
      <c r="O980" s="53"/>
      <c r="P980" s="53"/>
      <c r="Q980" s="223"/>
      <c r="R980" s="223"/>
      <c r="S980" s="53"/>
      <c r="T980" s="53"/>
      <c r="U980" s="53"/>
      <c r="V980" s="54"/>
      <c r="W980" s="53"/>
      <c r="X980" s="53"/>
      <c r="Y980" s="53"/>
      <c r="Z980" s="53"/>
    </row>
    <row r="981" spans="1:26">
      <c r="A981" s="53"/>
      <c r="B981" s="53"/>
      <c r="C981" s="53"/>
      <c r="D981" s="53"/>
      <c r="E981" s="53"/>
      <c r="F981" s="53"/>
      <c r="G981" s="53"/>
      <c r="H981" s="53"/>
      <c r="I981" s="53"/>
      <c r="J981" s="53"/>
      <c r="K981" s="53"/>
      <c r="L981" s="53"/>
      <c r="M981" s="53"/>
      <c r="N981" s="53"/>
      <c r="O981" s="53"/>
      <c r="P981" s="53"/>
      <c r="Q981" s="223"/>
      <c r="R981" s="223"/>
      <c r="S981" s="53"/>
      <c r="T981" s="53"/>
      <c r="U981" s="53"/>
      <c r="V981" s="54"/>
      <c r="W981" s="53"/>
      <c r="X981" s="53"/>
      <c r="Y981" s="53"/>
      <c r="Z981" s="53"/>
    </row>
    <row r="982" spans="1:26">
      <c r="A982" s="53"/>
      <c r="B982" s="53"/>
      <c r="C982" s="53"/>
      <c r="D982" s="53"/>
      <c r="E982" s="53"/>
      <c r="F982" s="53"/>
      <c r="G982" s="53"/>
      <c r="H982" s="53"/>
      <c r="I982" s="53"/>
      <c r="J982" s="53"/>
      <c r="K982" s="53"/>
      <c r="L982" s="53"/>
      <c r="M982" s="53"/>
      <c r="N982" s="53"/>
      <c r="O982" s="53"/>
      <c r="P982" s="53"/>
      <c r="Q982" s="223"/>
      <c r="R982" s="223"/>
      <c r="S982" s="53"/>
      <c r="T982" s="53"/>
      <c r="U982" s="53"/>
      <c r="V982" s="54"/>
      <c r="W982" s="53"/>
      <c r="X982" s="53"/>
      <c r="Y982" s="53"/>
      <c r="Z982" s="53"/>
    </row>
    <row r="983" spans="1:26">
      <c r="A983" s="53"/>
      <c r="B983" s="53"/>
      <c r="C983" s="53"/>
      <c r="D983" s="53"/>
      <c r="E983" s="53"/>
      <c r="F983" s="53"/>
      <c r="G983" s="53"/>
      <c r="H983" s="53"/>
      <c r="I983" s="53"/>
      <c r="J983" s="53"/>
      <c r="K983" s="53"/>
      <c r="L983" s="53"/>
      <c r="M983" s="53"/>
      <c r="N983" s="53"/>
      <c r="O983" s="53"/>
      <c r="P983" s="53"/>
      <c r="Q983" s="223"/>
      <c r="R983" s="223"/>
      <c r="S983" s="53"/>
      <c r="T983" s="53"/>
      <c r="U983" s="53"/>
      <c r="V983" s="54"/>
      <c r="W983" s="53"/>
      <c r="X983" s="53"/>
      <c r="Y983" s="53"/>
      <c r="Z983" s="53"/>
    </row>
    <row r="984" spans="1:26">
      <c r="A984" s="53"/>
      <c r="B984" s="53"/>
      <c r="C984" s="53"/>
      <c r="D984" s="53"/>
      <c r="E984" s="53"/>
      <c r="F984" s="53"/>
      <c r="G984" s="53"/>
      <c r="H984" s="53"/>
      <c r="I984" s="53"/>
      <c r="J984" s="53"/>
      <c r="K984" s="53"/>
      <c r="L984" s="53"/>
      <c r="M984" s="53"/>
      <c r="N984" s="53"/>
      <c r="O984" s="53"/>
      <c r="P984" s="53"/>
      <c r="Q984" s="223"/>
      <c r="R984" s="223"/>
      <c r="S984" s="53"/>
      <c r="T984" s="53"/>
      <c r="U984" s="53"/>
      <c r="V984" s="54"/>
      <c r="W984" s="53"/>
      <c r="X984" s="53"/>
      <c r="Y984" s="53"/>
      <c r="Z984" s="53"/>
    </row>
    <row r="985" spans="1:26">
      <c r="A985" s="53"/>
      <c r="B985" s="53"/>
      <c r="C985" s="53"/>
      <c r="D985" s="53"/>
      <c r="E985" s="53"/>
      <c r="F985" s="53"/>
      <c r="G985" s="53"/>
      <c r="H985" s="53"/>
      <c r="I985" s="53"/>
      <c r="J985" s="53"/>
      <c r="K985" s="53"/>
      <c r="L985" s="53"/>
      <c r="M985" s="53"/>
      <c r="N985" s="53"/>
      <c r="O985" s="53"/>
      <c r="P985" s="53"/>
      <c r="Q985" s="223"/>
      <c r="R985" s="223"/>
      <c r="S985" s="53"/>
      <c r="T985" s="53"/>
      <c r="U985" s="53"/>
      <c r="V985" s="54"/>
      <c r="W985" s="53"/>
      <c r="X985" s="53"/>
      <c r="Y985" s="53"/>
      <c r="Z985" s="53"/>
    </row>
    <row r="986" spans="1:26">
      <c r="A986" s="53"/>
      <c r="B986" s="53"/>
      <c r="C986" s="53"/>
      <c r="D986" s="53"/>
      <c r="E986" s="53"/>
      <c r="F986" s="53"/>
      <c r="G986" s="53"/>
      <c r="H986" s="53"/>
      <c r="I986" s="53"/>
      <c r="J986" s="53"/>
      <c r="K986" s="53"/>
      <c r="L986" s="53"/>
      <c r="M986" s="53"/>
      <c r="N986" s="53"/>
      <c r="O986" s="53"/>
      <c r="P986" s="53"/>
      <c r="Q986" s="223"/>
      <c r="R986" s="223"/>
      <c r="S986" s="53"/>
      <c r="T986" s="53"/>
      <c r="U986" s="53"/>
      <c r="V986" s="54"/>
      <c r="W986" s="53"/>
      <c r="X986" s="53"/>
      <c r="Y986" s="53"/>
      <c r="Z986" s="53"/>
    </row>
    <row r="987" spans="1:26">
      <c r="A987" s="53"/>
      <c r="B987" s="53"/>
      <c r="C987" s="53"/>
      <c r="D987" s="53"/>
      <c r="E987" s="53"/>
      <c r="F987" s="53"/>
      <c r="G987" s="53"/>
      <c r="H987" s="53"/>
      <c r="I987" s="53"/>
      <c r="J987" s="53"/>
      <c r="K987" s="53"/>
      <c r="L987" s="53"/>
      <c r="M987" s="53"/>
      <c r="N987" s="53"/>
      <c r="O987" s="53"/>
      <c r="P987" s="53"/>
      <c r="Q987" s="223"/>
      <c r="R987" s="223"/>
      <c r="S987" s="53"/>
      <c r="T987" s="53"/>
      <c r="U987" s="53"/>
      <c r="V987" s="54"/>
      <c r="W987" s="53"/>
      <c r="X987" s="53"/>
      <c r="Y987" s="53"/>
      <c r="Z987" s="53"/>
    </row>
    <row r="988" spans="1:26">
      <c r="A988" s="53"/>
      <c r="B988" s="53"/>
      <c r="C988" s="53"/>
      <c r="D988" s="53"/>
      <c r="E988" s="53"/>
      <c r="F988" s="53"/>
      <c r="G988" s="53"/>
      <c r="H988" s="53"/>
      <c r="I988" s="53"/>
      <c r="J988" s="53"/>
      <c r="K988" s="53"/>
      <c r="L988" s="53"/>
      <c r="M988" s="53"/>
      <c r="N988" s="53"/>
      <c r="O988" s="53"/>
      <c r="P988" s="53"/>
      <c r="Q988" s="223"/>
      <c r="R988" s="223"/>
      <c r="S988" s="53"/>
      <c r="T988" s="53"/>
      <c r="U988" s="53"/>
      <c r="V988" s="54"/>
      <c r="W988" s="53"/>
      <c r="X988" s="53"/>
      <c r="Y988" s="53"/>
      <c r="Z988" s="53"/>
    </row>
    <row r="989" spans="1:26">
      <c r="A989" s="53"/>
      <c r="B989" s="53"/>
      <c r="C989" s="53"/>
      <c r="D989" s="53"/>
      <c r="E989" s="53"/>
      <c r="F989" s="53"/>
      <c r="G989" s="53"/>
      <c r="H989" s="53"/>
      <c r="I989" s="53"/>
      <c r="J989" s="53"/>
      <c r="K989" s="53"/>
      <c r="L989" s="53"/>
      <c r="M989" s="53"/>
      <c r="N989" s="53"/>
      <c r="O989" s="53"/>
      <c r="P989" s="53"/>
      <c r="Q989" s="223"/>
      <c r="R989" s="223"/>
      <c r="S989" s="53"/>
      <c r="T989" s="53"/>
      <c r="U989" s="53"/>
      <c r="V989" s="54"/>
      <c r="W989" s="53"/>
      <c r="X989" s="53"/>
      <c r="Y989" s="53"/>
      <c r="Z989" s="53"/>
    </row>
    <row r="990" spans="1:26">
      <c r="A990" s="53"/>
      <c r="B990" s="53"/>
      <c r="C990" s="53"/>
      <c r="D990" s="53"/>
      <c r="E990" s="53"/>
      <c r="F990" s="53"/>
      <c r="G990" s="53"/>
      <c r="H990" s="53"/>
      <c r="I990" s="53"/>
      <c r="J990" s="53"/>
      <c r="K990" s="53"/>
      <c r="L990" s="53"/>
      <c r="M990" s="53"/>
      <c r="N990" s="53"/>
      <c r="O990" s="53"/>
      <c r="P990" s="53"/>
      <c r="Q990" s="223"/>
      <c r="R990" s="223"/>
      <c r="S990" s="53"/>
      <c r="T990" s="53"/>
      <c r="U990" s="53"/>
      <c r="V990" s="54"/>
      <c r="W990" s="53"/>
      <c r="X990" s="53"/>
      <c r="Y990" s="53"/>
      <c r="Z990" s="53"/>
    </row>
    <row r="991" spans="1:26">
      <c r="A991" s="53"/>
      <c r="B991" s="53"/>
      <c r="C991" s="53"/>
      <c r="D991" s="53"/>
      <c r="E991" s="53"/>
      <c r="F991" s="53"/>
      <c r="G991" s="53"/>
      <c r="H991" s="53"/>
      <c r="I991" s="53"/>
      <c r="J991" s="53"/>
      <c r="K991" s="53"/>
      <c r="L991" s="53"/>
      <c r="M991" s="53"/>
      <c r="N991" s="53"/>
      <c r="O991" s="53"/>
      <c r="P991" s="53"/>
      <c r="Q991" s="223"/>
      <c r="R991" s="223"/>
      <c r="S991" s="53"/>
      <c r="T991" s="53"/>
      <c r="U991" s="53"/>
      <c r="V991" s="54"/>
      <c r="W991" s="53"/>
      <c r="X991" s="53"/>
      <c r="Y991" s="53"/>
      <c r="Z991" s="53"/>
    </row>
    <row r="992" spans="1:26">
      <c r="A992" s="53"/>
      <c r="B992" s="53"/>
      <c r="C992" s="53"/>
      <c r="D992" s="53"/>
      <c r="E992" s="53"/>
      <c r="F992" s="53"/>
      <c r="G992" s="53"/>
      <c r="H992" s="53"/>
      <c r="I992" s="53"/>
      <c r="J992" s="53"/>
      <c r="K992" s="53"/>
      <c r="L992" s="53"/>
      <c r="M992" s="53"/>
      <c r="N992" s="53"/>
      <c r="O992" s="53"/>
      <c r="P992" s="53"/>
      <c r="Q992" s="223"/>
      <c r="R992" s="223"/>
      <c r="S992" s="53"/>
      <c r="T992" s="53"/>
      <c r="U992" s="53"/>
      <c r="V992" s="54"/>
      <c r="W992" s="53"/>
      <c r="X992" s="53"/>
      <c r="Y992" s="53"/>
      <c r="Z992" s="53"/>
    </row>
    <row r="993" spans="1:26">
      <c r="A993" s="53"/>
      <c r="B993" s="53"/>
      <c r="C993" s="53"/>
      <c r="D993" s="53"/>
      <c r="E993" s="53"/>
      <c r="F993" s="53"/>
      <c r="G993" s="53"/>
      <c r="H993" s="53"/>
      <c r="I993" s="53"/>
      <c r="J993" s="53"/>
      <c r="K993" s="53"/>
      <c r="L993" s="53"/>
      <c r="M993" s="53"/>
      <c r="N993" s="53"/>
      <c r="O993" s="53"/>
      <c r="P993" s="53"/>
      <c r="Q993" s="223"/>
      <c r="R993" s="223"/>
      <c r="S993" s="53"/>
      <c r="T993" s="53"/>
      <c r="U993" s="53"/>
      <c r="V993" s="54"/>
      <c r="W993" s="53"/>
      <c r="X993" s="53"/>
      <c r="Y993" s="53"/>
      <c r="Z993" s="53"/>
    </row>
    <row r="994" spans="1:26">
      <c r="A994" s="53"/>
      <c r="B994" s="53"/>
      <c r="C994" s="53"/>
      <c r="D994" s="53"/>
      <c r="E994" s="53"/>
      <c r="F994" s="53"/>
      <c r="G994" s="53"/>
      <c r="H994" s="53"/>
      <c r="I994" s="53"/>
      <c r="J994" s="53"/>
      <c r="K994" s="53"/>
      <c r="L994" s="53"/>
      <c r="M994" s="53"/>
      <c r="N994" s="53"/>
      <c r="O994" s="53"/>
      <c r="P994" s="53"/>
      <c r="Q994" s="223"/>
      <c r="R994" s="223"/>
      <c r="S994" s="53"/>
      <c r="T994" s="53"/>
      <c r="U994" s="53"/>
      <c r="V994" s="54"/>
      <c r="W994" s="53"/>
      <c r="X994" s="53"/>
      <c r="Y994" s="53"/>
      <c r="Z994" s="53"/>
    </row>
    <row r="995" spans="1:26">
      <c r="A995" s="53"/>
      <c r="B995" s="53"/>
      <c r="C995" s="53"/>
      <c r="D995" s="53"/>
      <c r="E995" s="53"/>
      <c r="F995" s="53"/>
      <c r="G995" s="53"/>
      <c r="H995" s="53"/>
      <c r="I995" s="53"/>
      <c r="J995" s="53"/>
      <c r="K995" s="53"/>
      <c r="L995" s="53"/>
      <c r="M995" s="53"/>
      <c r="N995" s="53"/>
      <c r="O995" s="53"/>
      <c r="P995" s="53"/>
      <c r="Q995" s="223"/>
      <c r="R995" s="223"/>
      <c r="S995" s="53"/>
      <c r="T995" s="53"/>
      <c r="U995" s="53"/>
      <c r="V995" s="54"/>
      <c r="W995" s="53"/>
      <c r="X995" s="53"/>
      <c r="Y995" s="53"/>
      <c r="Z995" s="53"/>
    </row>
    <row r="996" spans="1:26">
      <c r="A996" s="53"/>
      <c r="B996" s="53"/>
      <c r="C996" s="53"/>
      <c r="D996" s="53"/>
      <c r="E996" s="53"/>
      <c r="F996" s="53"/>
      <c r="G996" s="53"/>
      <c r="H996" s="53"/>
      <c r="I996" s="53"/>
      <c r="J996" s="53"/>
      <c r="K996" s="53"/>
      <c r="L996" s="53"/>
      <c r="M996" s="53"/>
      <c r="N996" s="53"/>
      <c r="O996" s="53"/>
      <c r="P996" s="53"/>
      <c r="Q996" s="223"/>
      <c r="R996" s="223"/>
      <c r="S996" s="53"/>
      <c r="T996" s="53"/>
      <c r="U996" s="53"/>
      <c r="V996" s="54"/>
      <c r="W996" s="53"/>
      <c r="X996" s="53"/>
      <c r="Y996" s="53"/>
      <c r="Z996" s="53"/>
    </row>
    <row r="997" spans="1:26">
      <c r="A997" s="53"/>
      <c r="B997" s="53"/>
      <c r="C997" s="53"/>
      <c r="D997" s="53"/>
      <c r="E997" s="53"/>
      <c r="F997" s="53"/>
      <c r="G997" s="53"/>
      <c r="H997" s="53"/>
      <c r="I997" s="53"/>
      <c r="J997" s="53"/>
      <c r="K997" s="53"/>
      <c r="L997" s="53"/>
      <c r="M997" s="53"/>
      <c r="N997" s="53"/>
      <c r="O997" s="53"/>
      <c r="P997" s="53"/>
      <c r="Q997" s="223"/>
      <c r="R997" s="223"/>
      <c r="S997" s="53"/>
      <c r="T997" s="53"/>
      <c r="U997" s="53"/>
      <c r="V997" s="54"/>
      <c r="W997" s="53"/>
      <c r="X997" s="53"/>
      <c r="Y997" s="53"/>
      <c r="Z997" s="53"/>
    </row>
    <row r="998" spans="1:26">
      <c r="A998" s="53"/>
      <c r="B998" s="53"/>
      <c r="C998" s="53"/>
      <c r="D998" s="53"/>
      <c r="E998" s="53"/>
      <c r="F998" s="53"/>
      <c r="G998" s="53"/>
      <c r="H998" s="53"/>
      <c r="I998" s="53"/>
      <c r="J998" s="53"/>
      <c r="K998" s="53"/>
      <c r="L998" s="53"/>
      <c r="M998" s="53"/>
      <c r="N998" s="53"/>
      <c r="O998" s="53"/>
      <c r="P998" s="53"/>
      <c r="Q998" s="223"/>
      <c r="R998" s="223"/>
      <c r="S998" s="53"/>
      <c r="T998" s="53"/>
      <c r="U998" s="53"/>
      <c r="V998" s="54"/>
      <c r="W998" s="53"/>
      <c r="X998" s="53"/>
      <c r="Y998" s="53"/>
      <c r="Z998" s="53"/>
    </row>
    <row r="999" spans="1:26">
      <c r="A999" s="53"/>
      <c r="B999" s="53"/>
      <c r="C999" s="53"/>
      <c r="D999" s="53"/>
      <c r="E999" s="53"/>
      <c r="F999" s="53"/>
      <c r="G999" s="53"/>
      <c r="H999" s="53"/>
      <c r="I999" s="53"/>
      <c r="J999" s="53"/>
      <c r="K999" s="53"/>
      <c r="L999" s="53"/>
      <c r="M999" s="53"/>
      <c r="N999" s="53"/>
      <c r="O999" s="53"/>
      <c r="P999" s="53"/>
      <c r="Q999" s="223"/>
      <c r="R999" s="223"/>
      <c r="S999" s="53"/>
      <c r="T999" s="53"/>
      <c r="U999" s="53"/>
      <c r="V999" s="54"/>
      <c r="W999" s="53"/>
      <c r="X999" s="53"/>
      <c r="Y999" s="53"/>
      <c r="Z999" s="53"/>
    </row>
    <row r="1000" spans="1:26">
      <c r="A1000" s="53"/>
      <c r="B1000" s="53"/>
      <c r="C1000" s="53"/>
      <c r="D1000" s="53"/>
      <c r="E1000" s="53"/>
      <c r="F1000" s="53"/>
      <c r="G1000" s="53"/>
      <c r="H1000" s="53"/>
      <c r="I1000" s="53"/>
      <c r="J1000" s="53"/>
      <c r="K1000" s="53"/>
      <c r="L1000" s="53"/>
      <c r="M1000" s="53"/>
      <c r="N1000" s="53"/>
      <c r="O1000" s="53"/>
      <c r="P1000" s="53"/>
      <c r="Q1000" s="223"/>
      <c r="R1000" s="223"/>
      <c r="S1000" s="53"/>
      <c r="T1000" s="53"/>
      <c r="U1000" s="53"/>
      <c r="V1000" s="54"/>
      <c r="W1000" s="53"/>
      <c r="X1000" s="53"/>
      <c r="Y1000" s="53"/>
      <c r="Z1000" s="53"/>
    </row>
  </sheetData>
  <autoFilter ref="A1:V589" xr:uid="{9E6A1D22-F71E-9045-AFDF-E461F23E2AD8}">
    <filterColumn colId="0">
      <filters>
        <filter val="https://www.youtube.com/watch?v=tR5eGor3TXo"/>
      </filters>
    </filterColumn>
  </autoFilter>
  <hyperlinks>
    <hyperlink ref="A2" r:id="rId1" xr:uid="{00000000-0004-0000-0100-000000000000}"/>
    <hyperlink ref="A3" r:id="rId2" xr:uid="{00000000-0004-0000-0100-000001000000}"/>
    <hyperlink ref="A4" r:id="rId3" xr:uid="{00000000-0004-0000-0100-000002000000}"/>
    <hyperlink ref="A5" r:id="rId4" xr:uid="{00000000-0004-0000-0100-000003000000}"/>
    <hyperlink ref="A6" r:id="rId5" xr:uid="{00000000-0004-0000-0100-000004000000}"/>
    <hyperlink ref="A7" r:id="rId6" xr:uid="{00000000-0004-0000-0100-000005000000}"/>
    <hyperlink ref="A8" r:id="rId7" xr:uid="{00000000-0004-0000-0100-000006000000}"/>
    <hyperlink ref="A9" r:id="rId8" xr:uid="{00000000-0004-0000-0100-000007000000}"/>
    <hyperlink ref="A10" r:id="rId9" xr:uid="{00000000-0004-0000-0100-000008000000}"/>
    <hyperlink ref="A11" r:id="rId10" xr:uid="{00000000-0004-0000-0100-000009000000}"/>
    <hyperlink ref="A12" r:id="rId11" xr:uid="{00000000-0004-0000-0100-00000A000000}"/>
    <hyperlink ref="A13" r:id="rId12" xr:uid="{00000000-0004-0000-0100-00000B000000}"/>
    <hyperlink ref="A14" r:id="rId13" xr:uid="{00000000-0004-0000-0100-00000C000000}"/>
    <hyperlink ref="A15" r:id="rId14" xr:uid="{00000000-0004-0000-0100-00000D000000}"/>
    <hyperlink ref="A16" r:id="rId15" xr:uid="{00000000-0004-0000-0100-00000E000000}"/>
    <hyperlink ref="A17" r:id="rId16" xr:uid="{00000000-0004-0000-0100-00000F000000}"/>
    <hyperlink ref="A18" r:id="rId17" xr:uid="{00000000-0004-0000-0100-000010000000}"/>
    <hyperlink ref="A19" r:id="rId18" xr:uid="{00000000-0004-0000-0100-000011000000}"/>
    <hyperlink ref="A20" r:id="rId19" xr:uid="{00000000-0004-0000-0100-000012000000}"/>
    <hyperlink ref="A21" r:id="rId20" xr:uid="{00000000-0004-0000-0100-000013000000}"/>
    <hyperlink ref="A22" r:id="rId21" xr:uid="{00000000-0004-0000-0100-000014000000}"/>
    <hyperlink ref="A23" r:id="rId22" xr:uid="{00000000-0004-0000-0100-000015000000}"/>
    <hyperlink ref="A24" r:id="rId23" xr:uid="{00000000-0004-0000-0100-000016000000}"/>
    <hyperlink ref="A25" r:id="rId24" xr:uid="{00000000-0004-0000-0100-000017000000}"/>
    <hyperlink ref="A26" r:id="rId25" xr:uid="{00000000-0004-0000-0100-000018000000}"/>
    <hyperlink ref="A27" r:id="rId26" xr:uid="{00000000-0004-0000-0100-000019000000}"/>
    <hyperlink ref="A28" r:id="rId27" xr:uid="{00000000-0004-0000-0100-00001A000000}"/>
    <hyperlink ref="A29" r:id="rId28" xr:uid="{00000000-0004-0000-0100-00001B000000}"/>
    <hyperlink ref="A30" r:id="rId29" xr:uid="{00000000-0004-0000-0100-00001C000000}"/>
    <hyperlink ref="A31" r:id="rId30" xr:uid="{00000000-0004-0000-0100-00001D000000}"/>
    <hyperlink ref="A32" r:id="rId31" xr:uid="{00000000-0004-0000-0100-00001E000000}"/>
    <hyperlink ref="A33" r:id="rId32" xr:uid="{00000000-0004-0000-0100-00001F000000}"/>
    <hyperlink ref="A34" r:id="rId33" xr:uid="{00000000-0004-0000-0100-000020000000}"/>
    <hyperlink ref="A35" r:id="rId34" xr:uid="{00000000-0004-0000-0100-000021000000}"/>
    <hyperlink ref="A36" r:id="rId35" xr:uid="{00000000-0004-0000-0100-000022000000}"/>
    <hyperlink ref="A37" r:id="rId36" xr:uid="{00000000-0004-0000-0100-000023000000}"/>
    <hyperlink ref="A38" r:id="rId37" xr:uid="{00000000-0004-0000-0100-000024000000}"/>
    <hyperlink ref="A39" r:id="rId38" xr:uid="{00000000-0004-0000-0100-000025000000}"/>
    <hyperlink ref="A40" r:id="rId39" xr:uid="{00000000-0004-0000-0100-000026000000}"/>
    <hyperlink ref="A41" r:id="rId40" xr:uid="{00000000-0004-0000-0100-000027000000}"/>
    <hyperlink ref="A42" r:id="rId41" xr:uid="{00000000-0004-0000-0100-000028000000}"/>
    <hyperlink ref="A43" r:id="rId42" xr:uid="{00000000-0004-0000-0100-000029000000}"/>
    <hyperlink ref="A44" r:id="rId43" xr:uid="{00000000-0004-0000-0100-00002A000000}"/>
    <hyperlink ref="A45" r:id="rId44" xr:uid="{00000000-0004-0000-0100-00002B000000}"/>
    <hyperlink ref="A46" r:id="rId45" xr:uid="{00000000-0004-0000-0100-00002C000000}"/>
    <hyperlink ref="A47" r:id="rId46" xr:uid="{00000000-0004-0000-0100-00002D000000}"/>
    <hyperlink ref="A48" r:id="rId47" xr:uid="{00000000-0004-0000-0100-00002E000000}"/>
    <hyperlink ref="A49" r:id="rId48" xr:uid="{00000000-0004-0000-0100-00002F000000}"/>
    <hyperlink ref="A50" r:id="rId49" xr:uid="{00000000-0004-0000-0100-000030000000}"/>
    <hyperlink ref="A51" r:id="rId50" xr:uid="{00000000-0004-0000-0100-000031000000}"/>
    <hyperlink ref="A52" r:id="rId51" xr:uid="{00000000-0004-0000-0100-000032000000}"/>
    <hyperlink ref="A53" r:id="rId52" xr:uid="{00000000-0004-0000-0100-000033000000}"/>
    <hyperlink ref="A54" r:id="rId53" xr:uid="{00000000-0004-0000-0100-000034000000}"/>
    <hyperlink ref="A55" r:id="rId54" xr:uid="{00000000-0004-0000-0100-000035000000}"/>
    <hyperlink ref="A56" r:id="rId55" xr:uid="{00000000-0004-0000-0100-000036000000}"/>
    <hyperlink ref="A57" r:id="rId56" xr:uid="{00000000-0004-0000-0100-000037000000}"/>
    <hyperlink ref="A58" r:id="rId57" xr:uid="{00000000-0004-0000-0100-000038000000}"/>
    <hyperlink ref="A59" r:id="rId58" xr:uid="{00000000-0004-0000-0100-000039000000}"/>
    <hyperlink ref="A60" r:id="rId59" xr:uid="{00000000-0004-0000-0100-00003A000000}"/>
    <hyperlink ref="A61" r:id="rId60" xr:uid="{00000000-0004-0000-0100-00003B000000}"/>
    <hyperlink ref="A62" r:id="rId61" xr:uid="{00000000-0004-0000-0100-00003C000000}"/>
    <hyperlink ref="A63" r:id="rId62" xr:uid="{00000000-0004-0000-0100-00003D000000}"/>
    <hyperlink ref="A64" r:id="rId63" xr:uid="{00000000-0004-0000-0100-00003E000000}"/>
    <hyperlink ref="A65" r:id="rId64" xr:uid="{00000000-0004-0000-0100-00003F000000}"/>
    <hyperlink ref="A66" r:id="rId65" xr:uid="{00000000-0004-0000-0100-000040000000}"/>
    <hyperlink ref="A67" r:id="rId66" xr:uid="{00000000-0004-0000-0100-000041000000}"/>
    <hyperlink ref="A68" r:id="rId67" xr:uid="{00000000-0004-0000-0100-000042000000}"/>
    <hyperlink ref="A69" r:id="rId68" xr:uid="{00000000-0004-0000-0100-000043000000}"/>
    <hyperlink ref="A70" r:id="rId69" xr:uid="{00000000-0004-0000-0100-000044000000}"/>
    <hyperlink ref="A71" r:id="rId70" xr:uid="{00000000-0004-0000-0100-000045000000}"/>
    <hyperlink ref="A72" r:id="rId71" xr:uid="{00000000-0004-0000-0100-000046000000}"/>
    <hyperlink ref="A73" r:id="rId72" xr:uid="{00000000-0004-0000-0100-000047000000}"/>
    <hyperlink ref="A74" r:id="rId73" xr:uid="{00000000-0004-0000-0100-000048000000}"/>
    <hyperlink ref="A75" r:id="rId74" xr:uid="{00000000-0004-0000-0100-000049000000}"/>
    <hyperlink ref="A76" r:id="rId75" xr:uid="{00000000-0004-0000-0100-00004A000000}"/>
    <hyperlink ref="A77" r:id="rId76" xr:uid="{00000000-0004-0000-0100-00004B000000}"/>
    <hyperlink ref="A78" r:id="rId77" xr:uid="{00000000-0004-0000-0100-00004C000000}"/>
    <hyperlink ref="A79" r:id="rId78" xr:uid="{00000000-0004-0000-0100-00004D000000}"/>
    <hyperlink ref="A80" r:id="rId79" xr:uid="{00000000-0004-0000-0100-00004E000000}"/>
    <hyperlink ref="A81" r:id="rId80" xr:uid="{00000000-0004-0000-0100-00004F000000}"/>
    <hyperlink ref="A82" r:id="rId81" xr:uid="{00000000-0004-0000-0100-000050000000}"/>
    <hyperlink ref="A83" r:id="rId82" xr:uid="{00000000-0004-0000-0100-000051000000}"/>
    <hyperlink ref="A84" r:id="rId83" xr:uid="{00000000-0004-0000-0100-000052000000}"/>
    <hyperlink ref="A85" r:id="rId84" xr:uid="{00000000-0004-0000-0100-000053000000}"/>
    <hyperlink ref="A86" r:id="rId85" xr:uid="{00000000-0004-0000-0100-000054000000}"/>
    <hyperlink ref="A87" r:id="rId86" xr:uid="{00000000-0004-0000-0100-000055000000}"/>
    <hyperlink ref="A88" r:id="rId87" xr:uid="{00000000-0004-0000-0100-000056000000}"/>
    <hyperlink ref="A89" r:id="rId88" xr:uid="{00000000-0004-0000-0100-000057000000}"/>
    <hyperlink ref="A90" r:id="rId89" xr:uid="{00000000-0004-0000-0100-000058000000}"/>
    <hyperlink ref="B90" r:id="rId90" xr:uid="{00000000-0004-0000-0100-000059000000}"/>
    <hyperlink ref="A91" r:id="rId91" xr:uid="{00000000-0004-0000-0100-00005A000000}"/>
    <hyperlink ref="A92" r:id="rId92" xr:uid="{00000000-0004-0000-0100-00005B000000}"/>
    <hyperlink ref="A93" r:id="rId93" xr:uid="{00000000-0004-0000-0100-00005C000000}"/>
    <hyperlink ref="A94" r:id="rId94" xr:uid="{00000000-0004-0000-0100-00005D000000}"/>
    <hyperlink ref="A95" r:id="rId95" xr:uid="{00000000-0004-0000-0100-00005E000000}"/>
    <hyperlink ref="A96" r:id="rId96" xr:uid="{00000000-0004-0000-0100-00005F000000}"/>
    <hyperlink ref="A97" r:id="rId97" xr:uid="{00000000-0004-0000-0100-000060000000}"/>
    <hyperlink ref="A98" r:id="rId98" xr:uid="{00000000-0004-0000-0100-000061000000}"/>
    <hyperlink ref="A99" r:id="rId99" xr:uid="{00000000-0004-0000-0100-000062000000}"/>
    <hyperlink ref="A100" r:id="rId100" xr:uid="{00000000-0004-0000-0100-000063000000}"/>
    <hyperlink ref="A101" r:id="rId101" xr:uid="{00000000-0004-0000-0100-000064000000}"/>
    <hyperlink ref="A102" r:id="rId102" xr:uid="{00000000-0004-0000-0100-000065000000}"/>
    <hyperlink ref="A103" r:id="rId103" xr:uid="{00000000-0004-0000-0100-000066000000}"/>
    <hyperlink ref="A104" r:id="rId104" xr:uid="{00000000-0004-0000-0100-000067000000}"/>
    <hyperlink ref="A105" r:id="rId105" xr:uid="{00000000-0004-0000-0100-000068000000}"/>
    <hyperlink ref="A106" r:id="rId106" xr:uid="{00000000-0004-0000-0100-000069000000}"/>
    <hyperlink ref="A107" r:id="rId107" xr:uid="{00000000-0004-0000-0100-00006A000000}"/>
    <hyperlink ref="A108" r:id="rId108" xr:uid="{00000000-0004-0000-0100-00006B000000}"/>
    <hyperlink ref="A109" r:id="rId109" xr:uid="{00000000-0004-0000-0100-00006C000000}"/>
    <hyperlink ref="A110" r:id="rId110" xr:uid="{00000000-0004-0000-0100-00006D000000}"/>
    <hyperlink ref="A111" r:id="rId111" xr:uid="{00000000-0004-0000-0100-00006E000000}"/>
    <hyperlink ref="A112" r:id="rId112" xr:uid="{00000000-0004-0000-0100-00006F000000}"/>
    <hyperlink ref="A113" r:id="rId113" xr:uid="{00000000-0004-0000-0100-000070000000}"/>
    <hyperlink ref="A114" r:id="rId114" xr:uid="{00000000-0004-0000-0100-000071000000}"/>
    <hyperlink ref="A115" r:id="rId115" xr:uid="{00000000-0004-0000-0100-000072000000}"/>
    <hyperlink ref="A116" r:id="rId116" xr:uid="{00000000-0004-0000-0100-000073000000}"/>
    <hyperlink ref="A117" r:id="rId117" xr:uid="{00000000-0004-0000-0100-000074000000}"/>
    <hyperlink ref="A118" r:id="rId118" xr:uid="{00000000-0004-0000-0100-000075000000}"/>
    <hyperlink ref="A119" r:id="rId119" xr:uid="{00000000-0004-0000-0100-000076000000}"/>
    <hyperlink ref="A120" r:id="rId120" xr:uid="{00000000-0004-0000-0100-000077000000}"/>
    <hyperlink ref="A121" r:id="rId121" xr:uid="{00000000-0004-0000-0100-000078000000}"/>
    <hyperlink ref="A122" r:id="rId122" xr:uid="{00000000-0004-0000-0100-000079000000}"/>
    <hyperlink ref="A123" r:id="rId123" xr:uid="{00000000-0004-0000-0100-00007A000000}"/>
    <hyperlink ref="A124" r:id="rId124" xr:uid="{00000000-0004-0000-0100-00007B000000}"/>
    <hyperlink ref="A125" r:id="rId125" xr:uid="{00000000-0004-0000-0100-00007C000000}"/>
    <hyperlink ref="A126" r:id="rId126" xr:uid="{00000000-0004-0000-0100-00007D000000}"/>
    <hyperlink ref="A127" r:id="rId127" xr:uid="{00000000-0004-0000-0100-00007E000000}"/>
    <hyperlink ref="A128" r:id="rId128" xr:uid="{00000000-0004-0000-0100-00007F000000}"/>
    <hyperlink ref="A129" r:id="rId129" xr:uid="{00000000-0004-0000-0100-000080000000}"/>
    <hyperlink ref="A130" r:id="rId130" xr:uid="{00000000-0004-0000-0100-000081000000}"/>
    <hyperlink ref="A131" r:id="rId131" xr:uid="{00000000-0004-0000-0100-000082000000}"/>
    <hyperlink ref="A132" r:id="rId132" xr:uid="{00000000-0004-0000-0100-000083000000}"/>
    <hyperlink ref="A133" r:id="rId133" xr:uid="{00000000-0004-0000-0100-000084000000}"/>
    <hyperlink ref="A134" r:id="rId134" xr:uid="{00000000-0004-0000-0100-000085000000}"/>
    <hyperlink ref="A135" r:id="rId135" xr:uid="{00000000-0004-0000-0100-000086000000}"/>
    <hyperlink ref="A136" r:id="rId136" xr:uid="{00000000-0004-0000-0100-000087000000}"/>
    <hyperlink ref="A137" r:id="rId137" xr:uid="{00000000-0004-0000-0100-000088000000}"/>
    <hyperlink ref="A138" r:id="rId138" xr:uid="{00000000-0004-0000-0100-000089000000}"/>
    <hyperlink ref="A139" r:id="rId139" xr:uid="{00000000-0004-0000-0100-00008A000000}"/>
    <hyperlink ref="A140" r:id="rId140" xr:uid="{00000000-0004-0000-0100-00008B000000}"/>
    <hyperlink ref="A141" r:id="rId141" xr:uid="{00000000-0004-0000-0100-00008C000000}"/>
    <hyperlink ref="A142" r:id="rId142" xr:uid="{00000000-0004-0000-0100-00008D000000}"/>
    <hyperlink ref="A143" r:id="rId143" xr:uid="{00000000-0004-0000-0100-00008E000000}"/>
    <hyperlink ref="A144" r:id="rId144" xr:uid="{00000000-0004-0000-0100-00008F000000}"/>
    <hyperlink ref="A145" r:id="rId145" xr:uid="{00000000-0004-0000-0100-000090000000}"/>
    <hyperlink ref="A146" r:id="rId146" xr:uid="{00000000-0004-0000-0100-000091000000}"/>
    <hyperlink ref="A147" r:id="rId147" xr:uid="{00000000-0004-0000-0100-000092000000}"/>
    <hyperlink ref="A148" r:id="rId148" xr:uid="{00000000-0004-0000-0100-000093000000}"/>
    <hyperlink ref="A149" r:id="rId149" xr:uid="{00000000-0004-0000-0100-000094000000}"/>
    <hyperlink ref="A150" r:id="rId150" xr:uid="{00000000-0004-0000-0100-000095000000}"/>
    <hyperlink ref="A151" r:id="rId151" xr:uid="{00000000-0004-0000-0100-000096000000}"/>
    <hyperlink ref="A152" r:id="rId152" xr:uid="{00000000-0004-0000-0100-000097000000}"/>
    <hyperlink ref="A153" r:id="rId153" xr:uid="{00000000-0004-0000-0100-000098000000}"/>
    <hyperlink ref="A154" r:id="rId154" xr:uid="{00000000-0004-0000-0100-000099000000}"/>
    <hyperlink ref="A155" r:id="rId155" xr:uid="{00000000-0004-0000-0100-00009A000000}"/>
    <hyperlink ref="A156" r:id="rId156" xr:uid="{00000000-0004-0000-0100-00009B000000}"/>
    <hyperlink ref="A157" r:id="rId157" xr:uid="{00000000-0004-0000-0100-00009C000000}"/>
    <hyperlink ref="A158" r:id="rId158" xr:uid="{00000000-0004-0000-0100-00009D000000}"/>
    <hyperlink ref="A159" r:id="rId159" xr:uid="{00000000-0004-0000-0100-00009E000000}"/>
    <hyperlink ref="A160" r:id="rId160" xr:uid="{00000000-0004-0000-0100-00009F000000}"/>
    <hyperlink ref="A161" r:id="rId161" xr:uid="{00000000-0004-0000-0100-0000A0000000}"/>
    <hyperlink ref="A162" r:id="rId162" xr:uid="{00000000-0004-0000-0100-0000A1000000}"/>
    <hyperlink ref="A163" r:id="rId163" xr:uid="{00000000-0004-0000-0100-0000A2000000}"/>
    <hyperlink ref="A164" r:id="rId164" xr:uid="{00000000-0004-0000-0100-0000A3000000}"/>
    <hyperlink ref="A165" r:id="rId165" xr:uid="{00000000-0004-0000-0100-0000A4000000}"/>
    <hyperlink ref="A166" r:id="rId166" xr:uid="{00000000-0004-0000-0100-0000A5000000}"/>
    <hyperlink ref="A167" r:id="rId167" xr:uid="{00000000-0004-0000-0100-0000A6000000}"/>
    <hyperlink ref="A168" r:id="rId168" xr:uid="{00000000-0004-0000-0100-0000A7000000}"/>
    <hyperlink ref="A169" r:id="rId169" xr:uid="{00000000-0004-0000-0100-0000A8000000}"/>
    <hyperlink ref="A170" r:id="rId170" xr:uid="{00000000-0004-0000-0100-0000A9000000}"/>
    <hyperlink ref="A171" r:id="rId171" xr:uid="{00000000-0004-0000-0100-0000AA000000}"/>
    <hyperlink ref="A172" r:id="rId172" xr:uid="{00000000-0004-0000-0100-0000AB000000}"/>
    <hyperlink ref="A173" r:id="rId173" xr:uid="{00000000-0004-0000-0100-0000AC000000}"/>
    <hyperlink ref="A174" r:id="rId174" xr:uid="{00000000-0004-0000-0100-0000AD000000}"/>
    <hyperlink ref="A175" r:id="rId175" xr:uid="{00000000-0004-0000-0100-0000AE000000}"/>
    <hyperlink ref="A176" r:id="rId176" xr:uid="{00000000-0004-0000-0100-0000AF000000}"/>
    <hyperlink ref="A177" r:id="rId177" xr:uid="{00000000-0004-0000-0100-0000B0000000}"/>
    <hyperlink ref="A178" r:id="rId178" xr:uid="{00000000-0004-0000-0100-0000B1000000}"/>
    <hyperlink ref="A179" r:id="rId179" xr:uid="{00000000-0004-0000-0100-0000B2000000}"/>
    <hyperlink ref="A180" r:id="rId180" xr:uid="{00000000-0004-0000-0100-0000B3000000}"/>
    <hyperlink ref="A181" r:id="rId181" xr:uid="{00000000-0004-0000-0100-0000B4000000}"/>
    <hyperlink ref="A182" r:id="rId182" xr:uid="{00000000-0004-0000-0100-0000B5000000}"/>
    <hyperlink ref="B182" r:id="rId183" xr:uid="{00000000-0004-0000-0100-0000B6000000}"/>
    <hyperlink ref="A183" r:id="rId184" xr:uid="{00000000-0004-0000-0100-0000B7000000}"/>
    <hyperlink ref="A184" r:id="rId185" xr:uid="{00000000-0004-0000-0100-0000B8000000}"/>
    <hyperlink ref="A185" r:id="rId186" xr:uid="{00000000-0004-0000-0100-0000B9000000}"/>
    <hyperlink ref="A186" r:id="rId187" xr:uid="{00000000-0004-0000-0100-0000BA000000}"/>
    <hyperlink ref="A187" r:id="rId188" xr:uid="{00000000-0004-0000-0100-0000BB000000}"/>
    <hyperlink ref="A188" r:id="rId189" xr:uid="{00000000-0004-0000-0100-0000BC000000}"/>
    <hyperlink ref="A189" r:id="rId190" xr:uid="{00000000-0004-0000-0100-0000BD000000}"/>
    <hyperlink ref="A190" r:id="rId191" xr:uid="{00000000-0004-0000-0100-0000BE000000}"/>
    <hyperlink ref="A191" r:id="rId192" xr:uid="{00000000-0004-0000-0100-0000BF000000}"/>
    <hyperlink ref="A192" r:id="rId193" xr:uid="{00000000-0004-0000-0100-0000C0000000}"/>
    <hyperlink ref="A193" r:id="rId194" xr:uid="{00000000-0004-0000-0100-0000C1000000}"/>
    <hyperlink ref="A194" r:id="rId195" xr:uid="{00000000-0004-0000-0100-0000C2000000}"/>
    <hyperlink ref="A195" r:id="rId196" xr:uid="{00000000-0004-0000-0100-0000C3000000}"/>
    <hyperlink ref="A196" r:id="rId197" xr:uid="{00000000-0004-0000-0100-0000C4000000}"/>
    <hyperlink ref="A197" r:id="rId198" xr:uid="{00000000-0004-0000-0100-0000C5000000}"/>
    <hyperlink ref="A198" r:id="rId199" xr:uid="{00000000-0004-0000-0100-0000C6000000}"/>
    <hyperlink ref="A199" r:id="rId200" xr:uid="{00000000-0004-0000-0100-0000C7000000}"/>
    <hyperlink ref="A200" r:id="rId201" xr:uid="{00000000-0004-0000-0100-0000C8000000}"/>
    <hyperlink ref="A201" r:id="rId202" xr:uid="{00000000-0004-0000-0100-0000C9000000}"/>
    <hyperlink ref="A202" r:id="rId203" xr:uid="{00000000-0004-0000-0100-0000CA000000}"/>
    <hyperlink ref="A203" r:id="rId204" xr:uid="{00000000-0004-0000-0100-0000CB000000}"/>
    <hyperlink ref="A204" r:id="rId205" xr:uid="{00000000-0004-0000-0100-0000CC000000}"/>
    <hyperlink ref="A205" r:id="rId206" xr:uid="{00000000-0004-0000-0100-0000CD000000}"/>
    <hyperlink ref="A206" r:id="rId207" xr:uid="{00000000-0004-0000-0100-0000CE000000}"/>
    <hyperlink ref="A207" r:id="rId208" xr:uid="{00000000-0004-0000-0100-0000CF000000}"/>
    <hyperlink ref="A208" r:id="rId209" xr:uid="{00000000-0004-0000-0100-0000D0000000}"/>
    <hyperlink ref="A209" r:id="rId210" xr:uid="{00000000-0004-0000-0100-0000D1000000}"/>
    <hyperlink ref="A210" r:id="rId211" xr:uid="{00000000-0004-0000-0100-0000D2000000}"/>
    <hyperlink ref="A211" r:id="rId212" xr:uid="{00000000-0004-0000-0100-0000D3000000}"/>
    <hyperlink ref="A212" r:id="rId213" xr:uid="{00000000-0004-0000-0100-0000D4000000}"/>
    <hyperlink ref="A213" r:id="rId214" xr:uid="{00000000-0004-0000-0100-0000D5000000}"/>
    <hyperlink ref="A214" r:id="rId215" xr:uid="{00000000-0004-0000-0100-0000D6000000}"/>
    <hyperlink ref="A215" r:id="rId216" xr:uid="{00000000-0004-0000-0100-0000D7000000}"/>
    <hyperlink ref="A216" r:id="rId217" xr:uid="{00000000-0004-0000-0100-0000D8000000}"/>
    <hyperlink ref="A217" r:id="rId218" xr:uid="{00000000-0004-0000-0100-0000D9000000}"/>
    <hyperlink ref="A218" r:id="rId219" xr:uid="{00000000-0004-0000-0100-0000DA000000}"/>
    <hyperlink ref="A219" r:id="rId220" xr:uid="{00000000-0004-0000-0100-0000DB000000}"/>
    <hyperlink ref="A220" r:id="rId221" xr:uid="{00000000-0004-0000-0100-0000DC000000}"/>
    <hyperlink ref="A221" r:id="rId222" xr:uid="{00000000-0004-0000-0100-0000DD000000}"/>
    <hyperlink ref="A222" r:id="rId223" xr:uid="{00000000-0004-0000-0100-0000DE000000}"/>
    <hyperlink ref="A223" r:id="rId224" xr:uid="{00000000-0004-0000-0100-0000DF000000}"/>
    <hyperlink ref="A224" r:id="rId225" xr:uid="{00000000-0004-0000-0100-0000E0000000}"/>
    <hyperlink ref="A225" r:id="rId226" xr:uid="{00000000-0004-0000-0100-0000E1000000}"/>
    <hyperlink ref="A226" r:id="rId227" xr:uid="{00000000-0004-0000-0100-0000E2000000}"/>
    <hyperlink ref="A227" r:id="rId228" xr:uid="{00000000-0004-0000-0100-0000E3000000}"/>
    <hyperlink ref="A228" r:id="rId229" xr:uid="{00000000-0004-0000-0100-0000E4000000}"/>
    <hyperlink ref="A229" r:id="rId230" xr:uid="{00000000-0004-0000-0100-0000E5000000}"/>
    <hyperlink ref="A230" r:id="rId231" xr:uid="{00000000-0004-0000-0100-0000E6000000}"/>
    <hyperlink ref="A231" r:id="rId232" xr:uid="{00000000-0004-0000-0100-0000E7000000}"/>
    <hyperlink ref="A232" r:id="rId233" xr:uid="{00000000-0004-0000-0100-0000E8000000}"/>
    <hyperlink ref="A233" r:id="rId234" xr:uid="{00000000-0004-0000-0100-0000E9000000}"/>
    <hyperlink ref="A234" r:id="rId235" xr:uid="{00000000-0004-0000-0100-0000EA000000}"/>
    <hyperlink ref="A235" r:id="rId236" xr:uid="{00000000-0004-0000-0100-0000EB000000}"/>
    <hyperlink ref="A236" r:id="rId237" xr:uid="{00000000-0004-0000-0100-0000EC000000}"/>
    <hyperlink ref="A237" r:id="rId238" xr:uid="{00000000-0004-0000-0100-0000ED000000}"/>
    <hyperlink ref="A238" r:id="rId239" xr:uid="{00000000-0004-0000-0100-0000EE000000}"/>
    <hyperlink ref="A239" r:id="rId240" xr:uid="{00000000-0004-0000-0100-0000EF000000}"/>
    <hyperlink ref="A240" r:id="rId241" xr:uid="{00000000-0004-0000-0100-0000F0000000}"/>
    <hyperlink ref="A241" r:id="rId242" xr:uid="{00000000-0004-0000-0100-0000F1000000}"/>
    <hyperlink ref="A242" r:id="rId243" xr:uid="{00000000-0004-0000-0100-0000F2000000}"/>
    <hyperlink ref="A243" r:id="rId244" xr:uid="{00000000-0004-0000-0100-0000F3000000}"/>
    <hyperlink ref="A244" r:id="rId245" xr:uid="{00000000-0004-0000-0100-0000F4000000}"/>
    <hyperlink ref="A245" r:id="rId246" xr:uid="{00000000-0004-0000-0100-0000F5000000}"/>
    <hyperlink ref="A246" r:id="rId247" xr:uid="{00000000-0004-0000-0100-0000F6000000}"/>
    <hyperlink ref="A247" r:id="rId248" xr:uid="{00000000-0004-0000-0100-0000F7000000}"/>
    <hyperlink ref="A248" r:id="rId249" xr:uid="{00000000-0004-0000-0100-0000F8000000}"/>
    <hyperlink ref="A249" r:id="rId250" xr:uid="{00000000-0004-0000-0100-0000F9000000}"/>
    <hyperlink ref="A250" r:id="rId251" xr:uid="{00000000-0004-0000-0100-0000FA000000}"/>
    <hyperlink ref="A251" r:id="rId252" xr:uid="{00000000-0004-0000-0100-0000FB000000}"/>
    <hyperlink ref="A252" r:id="rId253" xr:uid="{00000000-0004-0000-0100-0000FC000000}"/>
    <hyperlink ref="A253" r:id="rId254" xr:uid="{00000000-0004-0000-0100-0000FD000000}"/>
    <hyperlink ref="A254" r:id="rId255" xr:uid="{00000000-0004-0000-0100-0000FE000000}"/>
    <hyperlink ref="A255" r:id="rId256" xr:uid="{00000000-0004-0000-0100-0000FF000000}"/>
    <hyperlink ref="A256" r:id="rId257" xr:uid="{00000000-0004-0000-0100-000000010000}"/>
    <hyperlink ref="A257" r:id="rId258" xr:uid="{00000000-0004-0000-0100-000001010000}"/>
    <hyperlink ref="A258" r:id="rId259" xr:uid="{00000000-0004-0000-0100-000002010000}"/>
    <hyperlink ref="A259" r:id="rId260" xr:uid="{00000000-0004-0000-0100-000003010000}"/>
    <hyperlink ref="A260" r:id="rId261" xr:uid="{00000000-0004-0000-0100-000004010000}"/>
    <hyperlink ref="A261" r:id="rId262" xr:uid="{00000000-0004-0000-0100-000005010000}"/>
    <hyperlink ref="A262" r:id="rId263" xr:uid="{00000000-0004-0000-0100-000006010000}"/>
    <hyperlink ref="A263" r:id="rId264" xr:uid="{00000000-0004-0000-0100-000007010000}"/>
    <hyperlink ref="A264" r:id="rId265" xr:uid="{00000000-0004-0000-0100-000008010000}"/>
    <hyperlink ref="A265" r:id="rId266" xr:uid="{00000000-0004-0000-0100-000009010000}"/>
    <hyperlink ref="A266" r:id="rId267" xr:uid="{00000000-0004-0000-0100-00000A010000}"/>
    <hyperlink ref="A267" r:id="rId268" xr:uid="{00000000-0004-0000-0100-00000B010000}"/>
    <hyperlink ref="A268" r:id="rId269" xr:uid="{00000000-0004-0000-0100-00000C010000}"/>
    <hyperlink ref="A269" r:id="rId270" xr:uid="{00000000-0004-0000-0100-00000D010000}"/>
    <hyperlink ref="A270" r:id="rId271" xr:uid="{00000000-0004-0000-0100-00000E010000}"/>
    <hyperlink ref="A271" r:id="rId272" xr:uid="{00000000-0004-0000-0100-00000F010000}"/>
    <hyperlink ref="A272" r:id="rId273" xr:uid="{00000000-0004-0000-0100-000010010000}"/>
    <hyperlink ref="A273" r:id="rId274" xr:uid="{00000000-0004-0000-0100-000011010000}"/>
    <hyperlink ref="A274" r:id="rId275" xr:uid="{00000000-0004-0000-0100-000012010000}"/>
    <hyperlink ref="A275" r:id="rId276" xr:uid="{00000000-0004-0000-0100-000013010000}"/>
    <hyperlink ref="A276" r:id="rId277" xr:uid="{00000000-0004-0000-0100-000014010000}"/>
    <hyperlink ref="A277" r:id="rId278" xr:uid="{00000000-0004-0000-0100-000015010000}"/>
    <hyperlink ref="A278" r:id="rId279" xr:uid="{00000000-0004-0000-0100-000016010000}"/>
    <hyperlink ref="A279" r:id="rId280" xr:uid="{00000000-0004-0000-0100-000017010000}"/>
    <hyperlink ref="A280" r:id="rId281" xr:uid="{00000000-0004-0000-0100-000018010000}"/>
    <hyperlink ref="A281" r:id="rId282" xr:uid="{00000000-0004-0000-0100-000019010000}"/>
    <hyperlink ref="A282" r:id="rId283" xr:uid="{00000000-0004-0000-0100-00001A010000}"/>
    <hyperlink ref="A283" r:id="rId284" xr:uid="{00000000-0004-0000-0100-00001B010000}"/>
    <hyperlink ref="A284" r:id="rId285" xr:uid="{00000000-0004-0000-0100-00001C010000}"/>
    <hyperlink ref="A285" r:id="rId286" xr:uid="{00000000-0004-0000-0100-00001D010000}"/>
    <hyperlink ref="A286" r:id="rId287" xr:uid="{00000000-0004-0000-0100-00001E010000}"/>
    <hyperlink ref="A287" r:id="rId288" xr:uid="{00000000-0004-0000-0100-00001F010000}"/>
    <hyperlink ref="A288" r:id="rId289" xr:uid="{00000000-0004-0000-0100-000020010000}"/>
    <hyperlink ref="A289" r:id="rId290" xr:uid="{00000000-0004-0000-0100-000021010000}"/>
    <hyperlink ref="A290" r:id="rId291" xr:uid="{00000000-0004-0000-0100-000022010000}"/>
    <hyperlink ref="A291" r:id="rId292" xr:uid="{00000000-0004-0000-0100-000023010000}"/>
    <hyperlink ref="A292" r:id="rId293" xr:uid="{00000000-0004-0000-0100-000024010000}"/>
    <hyperlink ref="A293" r:id="rId294" xr:uid="{00000000-0004-0000-0100-000025010000}"/>
    <hyperlink ref="A294" r:id="rId295" xr:uid="{00000000-0004-0000-0100-000026010000}"/>
    <hyperlink ref="A295" r:id="rId296" xr:uid="{00000000-0004-0000-0100-000027010000}"/>
    <hyperlink ref="A296" r:id="rId297" xr:uid="{00000000-0004-0000-0100-000028010000}"/>
    <hyperlink ref="A297" r:id="rId298" xr:uid="{00000000-0004-0000-0100-000029010000}"/>
    <hyperlink ref="A298" r:id="rId299" xr:uid="{00000000-0004-0000-0100-00002A010000}"/>
    <hyperlink ref="A299" r:id="rId300" xr:uid="{00000000-0004-0000-0100-00002B010000}"/>
    <hyperlink ref="A300" r:id="rId301" xr:uid="{00000000-0004-0000-0100-00002C010000}"/>
    <hyperlink ref="A301" r:id="rId302" xr:uid="{00000000-0004-0000-0100-00002D010000}"/>
    <hyperlink ref="A302" r:id="rId303" xr:uid="{00000000-0004-0000-0100-00002E010000}"/>
    <hyperlink ref="A303" r:id="rId304" xr:uid="{00000000-0004-0000-0100-00002F010000}"/>
    <hyperlink ref="A304" r:id="rId305" xr:uid="{00000000-0004-0000-0100-000030010000}"/>
    <hyperlink ref="A305" r:id="rId306" xr:uid="{00000000-0004-0000-0100-000031010000}"/>
    <hyperlink ref="A306" r:id="rId307" xr:uid="{00000000-0004-0000-0100-000032010000}"/>
    <hyperlink ref="A307" r:id="rId308" xr:uid="{00000000-0004-0000-0100-000033010000}"/>
    <hyperlink ref="A308" r:id="rId309" xr:uid="{00000000-0004-0000-0100-000034010000}"/>
    <hyperlink ref="A309" r:id="rId310" xr:uid="{00000000-0004-0000-0100-000035010000}"/>
    <hyperlink ref="A310" r:id="rId311" xr:uid="{00000000-0004-0000-0100-000036010000}"/>
    <hyperlink ref="A311" r:id="rId312" xr:uid="{00000000-0004-0000-0100-000037010000}"/>
    <hyperlink ref="A312" r:id="rId313" xr:uid="{00000000-0004-0000-0100-000038010000}"/>
    <hyperlink ref="A313" r:id="rId314" xr:uid="{00000000-0004-0000-0100-000039010000}"/>
    <hyperlink ref="A314" r:id="rId315" xr:uid="{00000000-0004-0000-0100-00003A010000}"/>
    <hyperlink ref="A315" r:id="rId316" xr:uid="{00000000-0004-0000-0100-00003B010000}"/>
    <hyperlink ref="A316" r:id="rId317" xr:uid="{00000000-0004-0000-0100-00003C010000}"/>
    <hyperlink ref="A317" r:id="rId318" xr:uid="{00000000-0004-0000-0100-00003D010000}"/>
    <hyperlink ref="A318" r:id="rId319" xr:uid="{00000000-0004-0000-0100-00003E010000}"/>
    <hyperlink ref="A319" r:id="rId320" xr:uid="{00000000-0004-0000-0100-00003F010000}"/>
    <hyperlink ref="A320" r:id="rId321" xr:uid="{00000000-0004-0000-0100-000040010000}"/>
    <hyperlink ref="A321" r:id="rId322" xr:uid="{00000000-0004-0000-0100-000041010000}"/>
    <hyperlink ref="A322" r:id="rId323" xr:uid="{00000000-0004-0000-0100-000042010000}"/>
    <hyperlink ref="A323" r:id="rId324" xr:uid="{00000000-0004-0000-0100-000043010000}"/>
    <hyperlink ref="A324" r:id="rId325" xr:uid="{00000000-0004-0000-0100-000044010000}"/>
    <hyperlink ref="A325" r:id="rId326" xr:uid="{00000000-0004-0000-0100-000045010000}"/>
    <hyperlink ref="A326" r:id="rId327" xr:uid="{00000000-0004-0000-0100-000046010000}"/>
    <hyperlink ref="A327" r:id="rId328" xr:uid="{00000000-0004-0000-0100-000047010000}"/>
    <hyperlink ref="A328" r:id="rId329" xr:uid="{00000000-0004-0000-0100-000048010000}"/>
    <hyperlink ref="A329" r:id="rId330" xr:uid="{00000000-0004-0000-0100-000049010000}"/>
    <hyperlink ref="A330" r:id="rId331" xr:uid="{00000000-0004-0000-0100-00004A010000}"/>
    <hyperlink ref="A331" r:id="rId332" xr:uid="{00000000-0004-0000-0100-00004B010000}"/>
    <hyperlink ref="A332" r:id="rId333" xr:uid="{00000000-0004-0000-0100-00004C010000}"/>
    <hyperlink ref="A333" r:id="rId334" xr:uid="{00000000-0004-0000-0100-00004D010000}"/>
    <hyperlink ref="A334" r:id="rId335" xr:uid="{00000000-0004-0000-0100-00004E010000}"/>
    <hyperlink ref="A335" r:id="rId336" xr:uid="{00000000-0004-0000-0100-00004F010000}"/>
    <hyperlink ref="A336" r:id="rId337" xr:uid="{00000000-0004-0000-0100-000050010000}"/>
    <hyperlink ref="A337" r:id="rId338" xr:uid="{00000000-0004-0000-0100-000051010000}"/>
    <hyperlink ref="A338" r:id="rId339" xr:uid="{00000000-0004-0000-0100-000052010000}"/>
    <hyperlink ref="A339" r:id="rId340" xr:uid="{00000000-0004-0000-0100-000053010000}"/>
    <hyperlink ref="A340" r:id="rId341" xr:uid="{00000000-0004-0000-0100-000054010000}"/>
    <hyperlink ref="A341" r:id="rId342" xr:uid="{00000000-0004-0000-0100-000055010000}"/>
    <hyperlink ref="A342" r:id="rId343" xr:uid="{00000000-0004-0000-0100-000056010000}"/>
    <hyperlink ref="A343" r:id="rId344" xr:uid="{00000000-0004-0000-0100-000057010000}"/>
    <hyperlink ref="A344" r:id="rId345" xr:uid="{00000000-0004-0000-0100-000058010000}"/>
    <hyperlink ref="A345" r:id="rId346" xr:uid="{00000000-0004-0000-0100-000059010000}"/>
    <hyperlink ref="A346" r:id="rId347" xr:uid="{00000000-0004-0000-0100-00005A010000}"/>
    <hyperlink ref="A347" r:id="rId348" xr:uid="{00000000-0004-0000-0100-00005B010000}"/>
    <hyperlink ref="A348" r:id="rId349" xr:uid="{00000000-0004-0000-0100-00005C010000}"/>
    <hyperlink ref="A349" r:id="rId350" xr:uid="{00000000-0004-0000-0100-00005D010000}"/>
    <hyperlink ref="A350" r:id="rId351" xr:uid="{00000000-0004-0000-0100-00005E010000}"/>
    <hyperlink ref="A351" r:id="rId352" xr:uid="{00000000-0004-0000-0100-00005F010000}"/>
    <hyperlink ref="A352" r:id="rId353" xr:uid="{00000000-0004-0000-0100-000060010000}"/>
    <hyperlink ref="A353" r:id="rId354" xr:uid="{00000000-0004-0000-0100-000061010000}"/>
    <hyperlink ref="A354" r:id="rId355" xr:uid="{00000000-0004-0000-0100-000062010000}"/>
    <hyperlink ref="A355" r:id="rId356" xr:uid="{00000000-0004-0000-0100-000063010000}"/>
    <hyperlink ref="A356" r:id="rId357" xr:uid="{00000000-0004-0000-0100-000064010000}"/>
    <hyperlink ref="A357" r:id="rId358" xr:uid="{00000000-0004-0000-0100-000065010000}"/>
    <hyperlink ref="A358" r:id="rId359" xr:uid="{00000000-0004-0000-0100-000066010000}"/>
    <hyperlink ref="A359" r:id="rId360" xr:uid="{00000000-0004-0000-0100-000067010000}"/>
    <hyperlink ref="A360" r:id="rId361" xr:uid="{00000000-0004-0000-0100-000068010000}"/>
    <hyperlink ref="A361" r:id="rId362" xr:uid="{00000000-0004-0000-0100-000069010000}"/>
    <hyperlink ref="A362" r:id="rId363" xr:uid="{00000000-0004-0000-0100-00006A010000}"/>
    <hyperlink ref="A363" r:id="rId364" xr:uid="{00000000-0004-0000-0100-00006B010000}"/>
    <hyperlink ref="A364" r:id="rId365" xr:uid="{00000000-0004-0000-0100-00006C010000}"/>
    <hyperlink ref="A365" r:id="rId366" xr:uid="{00000000-0004-0000-0100-00006D010000}"/>
    <hyperlink ref="A366" r:id="rId367" xr:uid="{00000000-0004-0000-0100-00006E010000}"/>
    <hyperlink ref="A367" r:id="rId368" xr:uid="{00000000-0004-0000-0100-00006F010000}"/>
    <hyperlink ref="A368" r:id="rId369" xr:uid="{00000000-0004-0000-0100-000070010000}"/>
    <hyperlink ref="A369" r:id="rId370" xr:uid="{00000000-0004-0000-0100-000071010000}"/>
    <hyperlink ref="A370" r:id="rId371" xr:uid="{00000000-0004-0000-0100-000072010000}"/>
    <hyperlink ref="A371" r:id="rId372" xr:uid="{00000000-0004-0000-0100-000073010000}"/>
    <hyperlink ref="A372" r:id="rId373" xr:uid="{00000000-0004-0000-0100-000074010000}"/>
    <hyperlink ref="A373" r:id="rId374" xr:uid="{00000000-0004-0000-0100-000075010000}"/>
    <hyperlink ref="A374" r:id="rId375" xr:uid="{00000000-0004-0000-0100-000076010000}"/>
    <hyperlink ref="A375" r:id="rId376" xr:uid="{00000000-0004-0000-0100-000077010000}"/>
    <hyperlink ref="A376" r:id="rId377" xr:uid="{00000000-0004-0000-0100-000078010000}"/>
    <hyperlink ref="A377" r:id="rId378" xr:uid="{00000000-0004-0000-0100-000079010000}"/>
    <hyperlink ref="A378" r:id="rId379" xr:uid="{00000000-0004-0000-0100-00007A010000}"/>
    <hyperlink ref="A379" r:id="rId380" xr:uid="{00000000-0004-0000-0100-00007B010000}"/>
    <hyperlink ref="A380" r:id="rId381" xr:uid="{00000000-0004-0000-0100-00007C010000}"/>
    <hyperlink ref="A381" r:id="rId382" xr:uid="{00000000-0004-0000-0100-00007D010000}"/>
    <hyperlink ref="A382" r:id="rId383" xr:uid="{00000000-0004-0000-0100-00007E010000}"/>
    <hyperlink ref="A383" r:id="rId384" xr:uid="{00000000-0004-0000-0100-00007F010000}"/>
    <hyperlink ref="A384" r:id="rId385" xr:uid="{00000000-0004-0000-0100-000080010000}"/>
    <hyperlink ref="A385" r:id="rId386" xr:uid="{00000000-0004-0000-0100-000081010000}"/>
    <hyperlink ref="A386" r:id="rId387" xr:uid="{00000000-0004-0000-0100-000082010000}"/>
    <hyperlink ref="A387" r:id="rId388" xr:uid="{00000000-0004-0000-0100-000083010000}"/>
    <hyperlink ref="A388" r:id="rId389" xr:uid="{00000000-0004-0000-0100-000084010000}"/>
    <hyperlink ref="A389" r:id="rId390" xr:uid="{00000000-0004-0000-0100-000085010000}"/>
    <hyperlink ref="A390" r:id="rId391" xr:uid="{00000000-0004-0000-0100-000086010000}"/>
    <hyperlink ref="A391" r:id="rId392" xr:uid="{00000000-0004-0000-0100-000087010000}"/>
    <hyperlink ref="A392" r:id="rId393" xr:uid="{00000000-0004-0000-0100-000088010000}"/>
    <hyperlink ref="A393" r:id="rId394" xr:uid="{00000000-0004-0000-0100-000089010000}"/>
    <hyperlink ref="A394" r:id="rId395" xr:uid="{00000000-0004-0000-0100-00008A010000}"/>
    <hyperlink ref="A395" r:id="rId396" xr:uid="{00000000-0004-0000-0100-00008B010000}"/>
    <hyperlink ref="A396" r:id="rId397" xr:uid="{00000000-0004-0000-0100-00008C010000}"/>
    <hyperlink ref="A397" r:id="rId398" xr:uid="{00000000-0004-0000-0100-00008D010000}"/>
    <hyperlink ref="A398" r:id="rId399" xr:uid="{00000000-0004-0000-0100-00008E010000}"/>
    <hyperlink ref="A399" r:id="rId400" xr:uid="{00000000-0004-0000-0100-00008F010000}"/>
    <hyperlink ref="A400" r:id="rId401" xr:uid="{00000000-0004-0000-0100-000090010000}"/>
    <hyperlink ref="A401" r:id="rId402" xr:uid="{00000000-0004-0000-0100-000091010000}"/>
    <hyperlink ref="A402" r:id="rId403" xr:uid="{00000000-0004-0000-0100-000092010000}"/>
    <hyperlink ref="A403" r:id="rId404" xr:uid="{00000000-0004-0000-0100-000093010000}"/>
    <hyperlink ref="A404" r:id="rId405" xr:uid="{00000000-0004-0000-0100-000094010000}"/>
    <hyperlink ref="A405" r:id="rId406" xr:uid="{00000000-0004-0000-0100-000095010000}"/>
    <hyperlink ref="A406" r:id="rId407" xr:uid="{00000000-0004-0000-0100-000096010000}"/>
    <hyperlink ref="A407" r:id="rId408" xr:uid="{00000000-0004-0000-0100-000097010000}"/>
    <hyperlink ref="A408" r:id="rId409" xr:uid="{00000000-0004-0000-0100-000098010000}"/>
    <hyperlink ref="A409" r:id="rId410" xr:uid="{00000000-0004-0000-0100-000099010000}"/>
    <hyperlink ref="A410" r:id="rId411" xr:uid="{00000000-0004-0000-0100-00009A010000}"/>
    <hyperlink ref="A411" r:id="rId412" xr:uid="{00000000-0004-0000-0100-00009B010000}"/>
    <hyperlink ref="A412" r:id="rId413" xr:uid="{00000000-0004-0000-0100-00009C010000}"/>
    <hyperlink ref="A413" r:id="rId414" xr:uid="{00000000-0004-0000-0100-00009D010000}"/>
    <hyperlink ref="A414" r:id="rId415" xr:uid="{00000000-0004-0000-0100-00009E010000}"/>
    <hyperlink ref="A415" r:id="rId416" xr:uid="{00000000-0004-0000-0100-00009F010000}"/>
    <hyperlink ref="A416" r:id="rId417" xr:uid="{00000000-0004-0000-0100-0000A0010000}"/>
    <hyperlink ref="A417" r:id="rId418" xr:uid="{00000000-0004-0000-0100-0000A1010000}"/>
    <hyperlink ref="A418" r:id="rId419" xr:uid="{00000000-0004-0000-0100-0000A2010000}"/>
    <hyperlink ref="A419" r:id="rId420" xr:uid="{00000000-0004-0000-0100-0000A3010000}"/>
    <hyperlink ref="A420" r:id="rId421" xr:uid="{00000000-0004-0000-0100-0000A4010000}"/>
    <hyperlink ref="A421" r:id="rId422" xr:uid="{00000000-0004-0000-0100-0000A5010000}"/>
    <hyperlink ref="A422" r:id="rId423" xr:uid="{00000000-0004-0000-0100-0000A6010000}"/>
    <hyperlink ref="A423" r:id="rId424" xr:uid="{00000000-0004-0000-0100-0000A7010000}"/>
    <hyperlink ref="A424" r:id="rId425" xr:uid="{00000000-0004-0000-0100-0000A8010000}"/>
    <hyperlink ref="A425" r:id="rId426" xr:uid="{00000000-0004-0000-0100-0000A9010000}"/>
    <hyperlink ref="A426" r:id="rId427" xr:uid="{00000000-0004-0000-0100-0000AA010000}"/>
    <hyperlink ref="A427" r:id="rId428" xr:uid="{00000000-0004-0000-0100-0000AB010000}"/>
    <hyperlink ref="A428" r:id="rId429" xr:uid="{00000000-0004-0000-0100-0000AC010000}"/>
    <hyperlink ref="A429" r:id="rId430" xr:uid="{00000000-0004-0000-0100-0000AD010000}"/>
    <hyperlink ref="A430" r:id="rId431" xr:uid="{00000000-0004-0000-0100-0000AE010000}"/>
    <hyperlink ref="A431" r:id="rId432" xr:uid="{00000000-0004-0000-0100-0000AF010000}"/>
    <hyperlink ref="A432" r:id="rId433" xr:uid="{00000000-0004-0000-0100-0000B0010000}"/>
    <hyperlink ref="A433" r:id="rId434" xr:uid="{00000000-0004-0000-0100-0000B1010000}"/>
    <hyperlink ref="A434" r:id="rId435" xr:uid="{00000000-0004-0000-0100-0000B2010000}"/>
    <hyperlink ref="A435" r:id="rId436" xr:uid="{00000000-0004-0000-0100-0000B3010000}"/>
    <hyperlink ref="A436" r:id="rId437" xr:uid="{00000000-0004-0000-0100-0000B4010000}"/>
    <hyperlink ref="A437" r:id="rId438" xr:uid="{00000000-0004-0000-0100-0000B5010000}"/>
    <hyperlink ref="A438" r:id="rId439" xr:uid="{00000000-0004-0000-0100-0000B6010000}"/>
    <hyperlink ref="A439" r:id="rId440" xr:uid="{00000000-0004-0000-0100-0000B7010000}"/>
    <hyperlink ref="A440" r:id="rId441" xr:uid="{00000000-0004-0000-0100-0000B8010000}"/>
    <hyperlink ref="A441" r:id="rId442" xr:uid="{00000000-0004-0000-0100-0000B9010000}"/>
    <hyperlink ref="A442" r:id="rId443" xr:uid="{00000000-0004-0000-0100-0000BA010000}"/>
    <hyperlink ref="A443" r:id="rId444" xr:uid="{00000000-0004-0000-0100-0000BB010000}"/>
    <hyperlink ref="A444" r:id="rId445" xr:uid="{00000000-0004-0000-0100-0000BC010000}"/>
    <hyperlink ref="A445" r:id="rId446" xr:uid="{00000000-0004-0000-0100-0000BD010000}"/>
    <hyperlink ref="A446" r:id="rId447" xr:uid="{00000000-0004-0000-0100-0000BE010000}"/>
    <hyperlink ref="A447" r:id="rId448" xr:uid="{00000000-0004-0000-0100-0000BF010000}"/>
    <hyperlink ref="A448" r:id="rId449" xr:uid="{00000000-0004-0000-0100-0000C0010000}"/>
    <hyperlink ref="A449" r:id="rId450" xr:uid="{00000000-0004-0000-0100-0000C1010000}"/>
    <hyperlink ref="A450" r:id="rId451" xr:uid="{00000000-0004-0000-0100-0000C2010000}"/>
    <hyperlink ref="A451" r:id="rId452" xr:uid="{00000000-0004-0000-0100-0000C3010000}"/>
    <hyperlink ref="A452" r:id="rId453" xr:uid="{00000000-0004-0000-0100-0000C4010000}"/>
    <hyperlink ref="A453" r:id="rId454" xr:uid="{00000000-0004-0000-0100-0000C5010000}"/>
    <hyperlink ref="A454" r:id="rId455" xr:uid="{00000000-0004-0000-0100-0000C6010000}"/>
    <hyperlink ref="A455" r:id="rId456" xr:uid="{00000000-0004-0000-0100-0000C7010000}"/>
    <hyperlink ref="A456" r:id="rId457" xr:uid="{00000000-0004-0000-0100-0000C8010000}"/>
    <hyperlink ref="A457" r:id="rId458" xr:uid="{00000000-0004-0000-0100-0000C9010000}"/>
    <hyperlink ref="A458" r:id="rId459" xr:uid="{00000000-0004-0000-0100-0000CA010000}"/>
    <hyperlink ref="A459" r:id="rId460" xr:uid="{00000000-0004-0000-0100-0000CB010000}"/>
    <hyperlink ref="A460" r:id="rId461" xr:uid="{00000000-0004-0000-0100-0000CC010000}"/>
    <hyperlink ref="A461" r:id="rId462" xr:uid="{00000000-0004-0000-0100-0000CD010000}"/>
    <hyperlink ref="A462" r:id="rId463" xr:uid="{00000000-0004-0000-0100-0000CE010000}"/>
    <hyperlink ref="A463" r:id="rId464" xr:uid="{00000000-0004-0000-0100-0000CF010000}"/>
    <hyperlink ref="A464" r:id="rId465" xr:uid="{00000000-0004-0000-0100-0000D0010000}"/>
    <hyperlink ref="A465" r:id="rId466" xr:uid="{00000000-0004-0000-0100-0000D1010000}"/>
    <hyperlink ref="A466" r:id="rId467" xr:uid="{00000000-0004-0000-0100-0000D2010000}"/>
    <hyperlink ref="A467" r:id="rId468" xr:uid="{00000000-0004-0000-0100-0000D3010000}"/>
    <hyperlink ref="A468" r:id="rId469" xr:uid="{00000000-0004-0000-0100-0000D4010000}"/>
    <hyperlink ref="A469" r:id="rId470" xr:uid="{00000000-0004-0000-0100-0000D5010000}"/>
    <hyperlink ref="A470" r:id="rId471" xr:uid="{00000000-0004-0000-0100-0000D6010000}"/>
    <hyperlink ref="A471" r:id="rId472" xr:uid="{00000000-0004-0000-0100-0000D7010000}"/>
    <hyperlink ref="A472" r:id="rId473" xr:uid="{00000000-0004-0000-0100-0000D8010000}"/>
    <hyperlink ref="A473" r:id="rId474" xr:uid="{00000000-0004-0000-0100-0000D9010000}"/>
    <hyperlink ref="A474" r:id="rId475" xr:uid="{00000000-0004-0000-0100-0000DA010000}"/>
    <hyperlink ref="A475" r:id="rId476" xr:uid="{00000000-0004-0000-0100-0000DB010000}"/>
    <hyperlink ref="A476" r:id="rId477" xr:uid="{00000000-0004-0000-0100-0000DC010000}"/>
    <hyperlink ref="A477" r:id="rId478" xr:uid="{00000000-0004-0000-0100-0000DD010000}"/>
    <hyperlink ref="A478" r:id="rId479" xr:uid="{00000000-0004-0000-0100-0000DE010000}"/>
    <hyperlink ref="A479" r:id="rId480" xr:uid="{00000000-0004-0000-0100-0000DF010000}"/>
    <hyperlink ref="A480" r:id="rId481" xr:uid="{00000000-0004-0000-0100-0000E0010000}"/>
    <hyperlink ref="A481" r:id="rId482" xr:uid="{00000000-0004-0000-0100-0000E1010000}"/>
    <hyperlink ref="A482" r:id="rId483" xr:uid="{00000000-0004-0000-0100-0000E2010000}"/>
    <hyperlink ref="A483" r:id="rId484" xr:uid="{00000000-0004-0000-0100-0000E3010000}"/>
    <hyperlink ref="A484" r:id="rId485" xr:uid="{00000000-0004-0000-0100-0000E4010000}"/>
    <hyperlink ref="A485" r:id="rId486" xr:uid="{00000000-0004-0000-0100-0000E5010000}"/>
    <hyperlink ref="A486" r:id="rId487" xr:uid="{00000000-0004-0000-0100-0000E6010000}"/>
    <hyperlink ref="A487" r:id="rId488" xr:uid="{00000000-0004-0000-0100-0000E7010000}"/>
    <hyperlink ref="A488" r:id="rId489" xr:uid="{00000000-0004-0000-0100-0000E8010000}"/>
    <hyperlink ref="A489" r:id="rId490" xr:uid="{00000000-0004-0000-0100-0000E9010000}"/>
    <hyperlink ref="A490" r:id="rId491" xr:uid="{00000000-0004-0000-0100-0000EA010000}"/>
    <hyperlink ref="A491" r:id="rId492" xr:uid="{00000000-0004-0000-0100-0000EB010000}"/>
    <hyperlink ref="A492" r:id="rId493" xr:uid="{00000000-0004-0000-0100-0000EC010000}"/>
    <hyperlink ref="A493" r:id="rId494" xr:uid="{00000000-0004-0000-0100-0000ED010000}"/>
    <hyperlink ref="A494" r:id="rId495" xr:uid="{00000000-0004-0000-0100-0000EE010000}"/>
    <hyperlink ref="A495" r:id="rId496" xr:uid="{00000000-0004-0000-0100-0000EF010000}"/>
    <hyperlink ref="A496" r:id="rId497" xr:uid="{00000000-0004-0000-0100-0000F0010000}"/>
    <hyperlink ref="A497" r:id="rId498" xr:uid="{00000000-0004-0000-0100-0000F1010000}"/>
    <hyperlink ref="A498" r:id="rId499" xr:uid="{00000000-0004-0000-0100-0000F2010000}"/>
    <hyperlink ref="A499" r:id="rId500" xr:uid="{00000000-0004-0000-0100-0000F3010000}"/>
    <hyperlink ref="A500" r:id="rId501" xr:uid="{00000000-0004-0000-0100-0000F4010000}"/>
    <hyperlink ref="A501" r:id="rId502" xr:uid="{00000000-0004-0000-0100-0000F5010000}"/>
    <hyperlink ref="A502" r:id="rId503" xr:uid="{00000000-0004-0000-0100-0000F6010000}"/>
    <hyperlink ref="A503" r:id="rId504" xr:uid="{00000000-0004-0000-0100-0000F7010000}"/>
    <hyperlink ref="A504" r:id="rId505" xr:uid="{00000000-0004-0000-0100-0000F8010000}"/>
    <hyperlink ref="A505" r:id="rId506" xr:uid="{00000000-0004-0000-0100-0000F9010000}"/>
    <hyperlink ref="A506" r:id="rId507" xr:uid="{00000000-0004-0000-0100-0000FA010000}"/>
    <hyperlink ref="A507" r:id="rId508" xr:uid="{00000000-0004-0000-0100-0000FB010000}"/>
    <hyperlink ref="A508" r:id="rId509" xr:uid="{00000000-0004-0000-0100-0000FC010000}"/>
    <hyperlink ref="A509" r:id="rId510" xr:uid="{00000000-0004-0000-0100-0000FD010000}"/>
    <hyperlink ref="A510" r:id="rId511" xr:uid="{00000000-0004-0000-0100-0000FE010000}"/>
    <hyperlink ref="A511" r:id="rId512" xr:uid="{00000000-0004-0000-0100-0000FF010000}"/>
    <hyperlink ref="A512" r:id="rId513" xr:uid="{00000000-0004-0000-0100-000000020000}"/>
    <hyperlink ref="A513" r:id="rId514" xr:uid="{00000000-0004-0000-0100-000001020000}"/>
    <hyperlink ref="A514" r:id="rId515" xr:uid="{00000000-0004-0000-0100-000002020000}"/>
    <hyperlink ref="A515" r:id="rId516" xr:uid="{00000000-0004-0000-0100-000003020000}"/>
    <hyperlink ref="A516" r:id="rId517" xr:uid="{00000000-0004-0000-0100-000004020000}"/>
    <hyperlink ref="A517" r:id="rId518" xr:uid="{00000000-0004-0000-0100-000005020000}"/>
    <hyperlink ref="A518" r:id="rId519" xr:uid="{00000000-0004-0000-0100-000006020000}"/>
    <hyperlink ref="A519" r:id="rId520" xr:uid="{00000000-0004-0000-0100-000007020000}"/>
    <hyperlink ref="A520" r:id="rId521" xr:uid="{00000000-0004-0000-0100-000008020000}"/>
    <hyperlink ref="A521" r:id="rId522" xr:uid="{00000000-0004-0000-0100-000009020000}"/>
    <hyperlink ref="A522" r:id="rId523" xr:uid="{00000000-0004-0000-0100-00000A020000}"/>
    <hyperlink ref="A523" r:id="rId524" xr:uid="{00000000-0004-0000-0100-00000B020000}"/>
    <hyperlink ref="A524" r:id="rId525" xr:uid="{00000000-0004-0000-0100-00000C020000}"/>
    <hyperlink ref="A525" r:id="rId526" xr:uid="{00000000-0004-0000-0100-00000D020000}"/>
    <hyperlink ref="A526" r:id="rId527" xr:uid="{00000000-0004-0000-0100-00000E020000}"/>
    <hyperlink ref="A527" r:id="rId528" xr:uid="{00000000-0004-0000-0100-00000F020000}"/>
    <hyperlink ref="A528" r:id="rId529" xr:uid="{00000000-0004-0000-0100-000010020000}"/>
    <hyperlink ref="A529" r:id="rId530" xr:uid="{00000000-0004-0000-0100-000011020000}"/>
    <hyperlink ref="A530" r:id="rId531" xr:uid="{00000000-0004-0000-0100-000012020000}"/>
    <hyperlink ref="A531" r:id="rId532" xr:uid="{00000000-0004-0000-0100-000013020000}"/>
    <hyperlink ref="A532" r:id="rId533" xr:uid="{00000000-0004-0000-0100-000014020000}"/>
    <hyperlink ref="A533" r:id="rId534" xr:uid="{00000000-0004-0000-0100-000015020000}"/>
    <hyperlink ref="A534" r:id="rId535" xr:uid="{00000000-0004-0000-0100-000016020000}"/>
    <hyperlink ref="A535" r:id="rId536" xr:uid="{00000000-0004-0000-0100-000017020000}"/>
    <hyperlink ref="A536" r:id="rId537" xr:uid="{00000000-0004-0000-0100-000018020000}"/>
    <hyperlink ref="A537" r:id="rId538" xr:uid="{00000000-0004-0000-0100-000019020000}"/>
    <hyperlink ref="A538" r:id="rId539" xr:uid="{00000000-0004-0000-0100-00001A020000}"/>
    <hyperlink ref="A539" r:id="rId540" xr:uid="{00000000-0004-0000-0100-00001B020000}"/>
    <hyperlink ref="A540" r:id="rId541" xr:uid="{00000000-0004-0000-0100-00001C020000}"/>
    <hyperlink ref="A541" r:id="rId542" xr:uid="{00000000-0004-0000-0100-00001D020000}"/>
    <hyperlink ref="A542" r:id="rId543" xr:uid="{00000000-0004-0000-0100-00001E020000}"/>
    <hyperlink ref="A543" r:id="rId544" xr:uid="{00000000-0004-0000-0100-00001F020000}"/>
    <hyperlink ref="A544" r:id="rId545" xr:uid="{00000000-0004-0000-0100-000020020000}"/>
    <hyperlink ref="A545" r:id="rId546" xr:uid="{00000000-0004-0000-0100-000021020000}"/>
    <hyperlink ref="A546" r:id="rId547" xr:uid="{00000000-0004-0000-0100-000022020000}"/>
    <hyperlink ref="A547" r:id="rId548" xr:uid="{00000000-0004-0000-0100-000023020000}"/>
    <hyperlink ref="A548" r:id="rId549" xr:uid="{00000000-0004-0000-0100-000024020000}"/>
    <hyperlink ref="A549" r:id="rId550" xr:uid="{00000000-0004-0000-0100-000025020000}"/>
    <hyperlink ref="A550" r:id="rId551" xr:uid="{00000000-0004-0000-0100-000026020000}"/>
    <hyperlink ref="A551" r:id="rId552" xr:uid="{00000000-0004-0000-0100-000027020000}"/>
    <hyperlink ref="A552" r:id="rId553" xr:uid="{00000000-0004-0000-0100-000028020000}"/>
    <hyperlink ref="A553" r:id="rId554" xr:uid="{00000000-0004-0000-0100-000029020000}"/>
    <hyperlink ref="A554" r:id="rId555" xr:uid="{00000000-0004-0000-0100-00002A020000}"/>
    <hyperlink ref="A555" r:id="rId556" xr:uid="{00000000-0004-0000-0100-00002B020000}"/>
    <hyperlink ref="A556" r:id="rId557" xr:uid="{00000000-0004-0000-0100-00002C020000}"/>
    <hyperlink ref="A557" r:id="rId558" xr:uid="{00000000-0004-0000-0100-00002D020000}"/>
    <hyperlink ref="A558" r:id="rId559" xr:uid="{00000000-0004-0000-0100-00002E020000}"/>
    <hyperlink ref="A559" r:id="rId560" xr:uid="{00000000-0004-0000-0100-00002F020000}"/>
    <hyperlink ref="A560" r:id="rId561" xr:uid="{00000000-0004-0000-0100-000030020000}"/>
    <hyperlink ref="A561" r:id="rId562" xr:uid="{00000000-0004-0000-0100-000031020000}"/>
    <hyperlink ref="A562" r:id="rId563" xr:uid="{00000000-0004-0000-0100-000032020000}"/>
    <hyperlink ref="A563" r:id="rId564" xr:uid="{00000000-0004-0000-0100-000033020000}"/>
    <hyperlink ref="A564" r:id="rId565" xr:uid="{00000000-0004-0000-0100-000034020000}"/>
    <hyperlink ref="A565" r:id="rId566" xr:uid="{00000000-0004-0000-0100-000035020000}"/>
    <hyperlink ref="A566" r:id="rId567" xr:uid="{00000000-0004-0000-0100-000036020000}"/>
    <hyperlink ref="A567" r:id="rId568" xr:uid="{00000000-0004-0000-0100-000037020000}"/>
    <hyperlink ref="A568" r:id="rId569" xr:uid="{00000000-0004-0000-0100-000038020000}"/>
    <hyperlink ref="A569" r:id="rId570" xr:uid="{00000000-0004-0000-0100-000039020000}"/>
    <hyperlink ref="A570" r:id="rId571" xr:uid="{00000000-0004-0000-0100-00003A020000}"/>
    <hyperlink ref="A571" r:id="rId572" xr:uid="{00000000-0004-0000-0100-00003B020000}"/>
    <hyperlink ref="A572" r:id="rId573" xr:uid="{00000000-0004-0000-0100-00003C020000}"/>
    <hyperlink ref="A573" r:id="rId574" xr:uid="{00000000-0004-0000-0100-00003D020000}"/>
    <hyperlink ref="A574" r:id="rId575" xr:uid="{00000000-0004-0000-0100-00003E020000}"/>
    <hyperlink ref="A575" r:id="rId576" xr:uid="{00000000-0004-0000-0100-00003F020000}"/>
    <hyperlink ref="A576" r:id="rId577" xr:uid="{00000000-0004-0000-0100-000040020000}"/>
    <hyperlink ref="A577" r:id="rId578" xr:uid="{00000000-0004-0000-0100-000041020000}"/>
    <hyperlink ref="A578" r:id="rId579" xr:uid="{00000000-0004-0000-0100-000042020000}"/>
    <hyperlink ref="A579" r:id="rId580" xr:uid="{00000000-0004-0000-0100-000043020000}"/>
    <hyperlink ref="A580" r:id="rId581" xr:uid="{00000000-0004-0000-0100-000044020000}"/>
    <hyperlink ref="A581" r:id="rId582" xr:uid="{00000000-0004-0000-0100-000045020000}"/>
    <hyperlink ref="A582" r:id="rId583" xr:uid="{00000000-0004-0000-0100-000046020000}"/>
    <hyperlink ref="A583" r:id="rId584" xr:uid="{00000000-0004-0000-0100-000047020000}"/>
    <hyperlink ref="A584" r:id="rId585" xr:uid="{00000000-0004-0000-0100-000048020000}"/>
    <hyperlink ref="A585" r:id="rId586" xr:uid="{00000000-0004-0000-0100-000049020000}"/>
    <hyperlink ref="A586" r:id="rId587" xr:uid="{00000000-0004-0000-0100-00004A020000}"/>
    <hyperlink ref="A587" r:id="rId588" xr:uid="{00000000-0004-0000-0100-00004B020000}"/>
    <hyperlink ref="A588" r:id="rId589" xr:uid="{00000000-0004-0000-0100-00004C020000}"/>
    <hyperlink ref="A589" r:id="rId590" xr:uid="{00000000-0004-0000-0100-00004D02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K17"/>
  <sheetViews>
    <sheetView workbookViewId="0">
      <selection activeCell="B26" sqref="B26"/>
    </sheetView>
  </sheetViews>
  <sheetFormatPr baseColWidth="10" defaultColWidth="14.5" defaultRowHeight="15.75" customHeight="1"/>
  <cols>
    <col min="2" max="2" width="29.33203125" customWidth="1"/>
  </cols>
  <sheetData>
    <row r="1" spans="1:11" ht="15.75" customHeight="1">
      <c r="A1" s="252" t="s">
        <v>4542</v>
      </c>
      <c r="B1" s="1"/>
      <c r="C1" s="253"/>
      <c r="D1" s="254"/>
      <c r="E1" s="1"/>
      <c r="F1" s="1"/>
      <c r="G1" s="1"/>
      <c r="H1" s="8"/>
      <c r="I1" s="1"/>
      <c r="J1" s="1"/>
      <c r="K1" s="1"/>
    </row>
    <row r="2" spans="1:11" ht="15.75" customHeight="1">
      <c r="A2" s="255" t="s">
        <v>10</v>
      </c>
      <c r="B2" s="254" t="s">
        <v>4543</v>
      </c>
      <c r="C2" s="253"/>
      <c r="D2" s="254"/>
      <c r="E2" s="1"/>
      <c r="F2" s="1"/>
      <c r="G2" s="1"/>
      <c r="H2" s="8"/>
      <c r="I2" s="1"/>
      <c r="J2" s="1"/>
      <c r="K2" s="1"/>
    </row>
    <row r="3" spans="1:11" ht="15.75" customHeight="1">
      <c r="A3" s="256" t="s">
        <v>11</v>
      </c>
      <c r="B3" s="257" t="s">
        <v>4544</v>
      </c>
      <c r="C3" s="258"/>
    </row>
    <row r="4" spans="1:11" ht="15.75" customHeight="1">
      <c r="A4" s="259" t="s">
        <v>4545</v>
      </c>
      <c r="B4" s="257" t="s">
        <v>4546</v>
      </c>
      <c r="C4" s="258"/>
    </row>
    <row r="5" spans="1:11" ht="15.75" customHeight="1">
      <c r="A5" s="256" t="s">
        <v>13</v>
      </c>
      <c r="B5" s="257" t="s">
        <v>4547</v>
      </c>
      <c r="C5" s="258"/>
    </row>
    <row r="6" spans="1:11" ht="15.75" customHeight="1">
      <c r="A6" s="256" t="s">
        <v>14</v>
      </c>
      <c r="B6" s="257" t="s">
        <v>4548</v>
      </c>
      <c r="C6" s="258"/>
    </row>
    <row r="7" spans="1:11" ht="15.75" customHeight="1">
      <c r="A7" s="256" t="s">
        <v>15</v>
      </c>
      <c r="B7" s="257" t="s">
        <v>4549</v>
      </c>
      <c r="C7" s="258"/>
    </row>
    <row r="8" spans="1:11" ht="15.75" customHeight="1">
      <c r="A8" s="259" t="s">
        <v>4550</v>
      </c>
      <c r="B8" s="257" t="s">
        <v>4551</v>
      </c>
      <c r="C8" s="258"/>
    </row>
    <row r="9" spans="1:11" ht="15.75" customHeight="1">
      <c r="A9" s="260" t="s">
        <v>19</v>
      </c>
      <c r="B9" s="257" t="s">
        <v>4552</v>
      </c>
      <c r="C9" s="253" t="s">
        <v>4553</v>
      </c>
    </row>
    <row r="10" spans="1:11" ht="15.75" customHeight="1">
      <c r="A10" s="260" t="s">
        <v>4554</v>
      </c>
      <c r="B10" s="257"/>
      <c r="C10" s="253"/>
    </row>
    <row r="11" spans="1:11" ht="15.75" customHeight="1">
      <c r="A11" s="261" t="s">
        <v>4555</v>
      </c>
      <c r="C11" s="258"/>
    </row>
    <row r="12" spans="1:11" ht="15.75" customHeight="1">
      <c r="A12" s="262" t="s">
        <v>4556</v>
      </c>
      <c r="B12" s="263" t="s">
        <v>4557</v>
      </c>
      <c r="C12" s="258"/>
    </row>
    <row r="13" spans="1:11">
      <c r="A13" s="264" t="s">
        <v>1096</v>
      </c>
      <c r="B13" s="257" t="s">
        <v>4558</v>
      </c>
      <c r="C13" s="258"/>
    </row>
    <row r="15" spans="1:11" ht="15.75" customHeight="1">
      <c r="A15" s="265" t="s">
        <v>4559</v>
      </c>
    </row>
    <row r="16" spans="1:11" ht="15.75" customHeight="1">
      <c r="A16" s="257" t="s">
        <v>4560</v>
      </c>
    </row>
    <row r="17" spans="1:1" ht="15.75" customHeight="1">
      <c r="A17" s="257" t="s">
        <v>4561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K154"/>
  <sheetViews>
    <sheetView showGridLines="0" workbookViewId="0">
      <selection activeCell="B41" sqref="B41"/>
    </sheetView>
  </sheetViews>
  <sheetFormatPr baseColWidth="10" defaultColWidth="14.5" defaultRowHeight="15.75" customHeight="1"/>
  <sheetData>
    <row r="1" spans="1:11" ht="15.75" customHeight="1">
      <c r="A1" s="289" t="s">
        <v>6</v>
      </c>
      <c r="B1" s="290" t="s">
        <v>5</v>
      </c>
      <c r="E1" s="276" t="s">
        <v>4562</v>
      </c>
      <c r="F1" s="277"/>
      <c r="G1" s="277"/>
      <c r="H1" s="277"/>
      <c r="I1" s="277"/>
      <c r="J1" s="277"/>
      <c r="K1" s="278"/>
    </row>
    <row r="2" spans="1:11" ht="15.75" customHeight="1">
      <c r="A2" s="291" t="s">
        <v>448</v>
      </c>
      <c r="B2" s="292" t="s">
        <v>447</v>
      </c>
      <c r="E2" s="276" t="s">
        <v>4563</v>
      </c>
      <c r="F2" s="277"/>
      <c r="G2" s="277"/>
      <c r="H2" s="277"/>
      <c r="I2" s="277"/>
      <c r="J2" s="277"/>
      <c r="K2" s="278"/>
    </row>
    <row r="3" spans="1:11" ht="15.75" customHeight="1">
      <c r="A3" s="291" t="s">
        <v>4575</v>
      </c>
      <c r="B3" s="293"/>
      <c r="E3" s="279" t="s">
        <v>4564</v>
      </c>
      <c r="F3" s="277"/>
      <c r="G3" s="277"/>
      <c r="H3" s="277"/>
      <c r="I3" s="277"/>
      <c r="J3" s="277"/>
      <c r="K3" s="278"/>
    </row>
    <row r="4" spans="1:11" ht="15.75" customHeight="1">
      <c r="A4" s="291" t="s">
        <v>394</v>
      </c>
      <c r="B4" s="292" t="s">
        <v>271</v>
      </c>
      <c r="E4" s="266"/>
      <c r="F4" s="267"/>
      <c r="G4" s="267"/>
      <c r="H4" s="267"/>
      <c r="I4" s="267"/>
      <c r="J4" s="267"/>
      <c r="K4" s="268"/>
    </row>
    <row r="5" spans="1:11" ht="15.75" customHeight="1">
      <c r="A5" s="294"/>
      <c r="B5" s="295" t="s">
        <v>75</v>
      </c>
      <c r="E5" s="280" t="s">
        <v>4565</v>
      </c>
      <c r="F5" s="281"/>
      <c r="G5" s="281"/>
      <c r="H5" s="281"/>
      <c r="I5" s="281"/>
      <c r="J5" s="281"/>
      <c r="K5" s="282"/>
    </row>
    <row r="6" spans="1:11" ht="15.75" customHeight="1">
      <c r="A6" s="291" t="s">
        <v>4576</v>
      </c>
      <c r="B6" s="293"/>
      <c r="E6" s="283"/>
      <c r="F6" s="284"/>
      <c r="G6" s="284"/>
      <c r="H6" s="284"/>
      <c r="I6" s="284"/>
      <c r="J6" s="284"/>
      <c r="K6" s="285"/>
    </row>
    <row r="7" spans="1:11" ht="15.75" customHeight="1">
      <c r="A7" s="291" t="s">
        <v>536</v>
      </c>
      <c r="B7" s="292" t="s">
        <v>379</v>
      </c>
      <c r="E7" s="283"/>
      <c r="F7" s="284"/>
      <c r="G7" s="284"/>
      <c r="H7" s="284"/>
      <c r="I7" s="284"/>
      <c r="J7" s="284"/>
      <c r="K7" s="285"/>
    </row>
    <row r="8" spans="1:11" ht="15.75" customHeight="1">
      <c r="A8" s="294"/>
      <c r="B8" s="295" t="s">
        <v>636</v>
      </c>
      <c r="E8" s="283"/>
      <c r="F8" s="284"/>
      <c r="G8" s="284"/>
      <c r="H8" s="284"/>
      <c r="I8" s="284"/>
      <c r="J8" s="284"/>
      <c r="K8" s="285"/>
    </row>
    <row r="9" spans="1:11" ht="15.75" customHeight="1">
      <c r="A9" s="294"/>
      <c r="B9" s="295" t="s">
        <v>138</v>
      </c>
      <c r="E9" s="283"/>
      <c r="F9" s="284"/>
      <c r="G9" s="284"/>
      <c r="H9" s="284"/>
      <c r="I9" s="284"/>
      <c r="J9" s="284"/>
      <c r="K9" s="285"/>
    </row>
    <row r="10" spans="1:11" ht="15.75" customHeight="1">
      <c r="A10" s="294"/>
      <c r="B10" s="295" t="s">
        <v>424</v>
      </c>
      <c r="E10" s="283"/>
      <c r="F10" s="284"/>
      <c r="G10" s="284"/>
      <c r="H10" s="284"/>
      <c r="I10" s="284"/>
      <c r="J10" s="284"/>
      <c r="K10" s="285"/>
    </row>
    <row r="11" spans="1:11" ht="15.75" customHeight="1">
      <c r="A11" s="291" t="s">
        <v>4577</v>
      </c>
      <c r="B11" s="293"/>
      <c r="E11" s="283"/>
      <c r="F11" s="284"/>
      <c r="G11" s="284"/>
      <c r="H11" s="284"/>
      <c r="I11" s="284"/>
      <c r="J11" s="284"/>
      <c r="K11" s="285"/>
    </row>
    <row r="12" spans="1:11" ht="15.75" customHeight="1">
      <c r="A12" s="291" t="s">
        <v>50</v>
      </c>
      <c r="B12" s="292" t="s">
        <v>788</v>
      </c>
      <c r="E12" s="283"/>
      <c r="F12" s="284"/>
      <c r="G12" s="284"/>
      <c r="H12" s="284"/>
      <c r="I12" s="284"/>
      <c r="J12" s="284"/>
      <c r="K12" s="285"/>
    </row>
    <row r="13" spans="1:11" ht="15.75" customHeight="1">
      <c r="A13" s="294"/>
      <c r="B13" s="295" t="s">
        <v>723</v>
      </c>
      <c r="E13" s="283"/>
      <c r="F13" s="284"/>
      <c r="G13" s="284"/>
      <c r="H13" s="284"/>
      <c r="I13" s="284"/>
      <c r="J13" s="284"/>
      <c r="K13" s="285"/>
    </row>
    <row r="14" spans="1:11" ht="15.75" customHeight="1">
      <c r="A14" s="294"/>
      <c r="B14" s="295" t="s">
        <v>225</v>
      </c>
      <c r="E14" s="283"/>
      <c r="F14" s="284"/>
      <c r="G14" s="284"/>
      <c r="H14" s="284"/>
      <c r="I14" s="284"/>
      <c r="J14" s="284"/>
      <c r="K14" s="285"/>
    </row>
    <row r="15" spans="1:11" ht="15.75" customHeight="1">
      <c r="A15" s="294"/>
      <c r="B15" s="295" t="s">
        <v>106</v>
      </c>
      <c r="E15" s="283"/>
      <c r="F15" s="284"/>
      <c r="G15" s="284"/>
      <c r="H15" s="284"/>
      <c r="I15" s="284"/>
      <c r="J15" s="284"/>
      <c r="K15" s="285"/>
    </row>
    <row r="16" spans="1:11" ht="15.75" customHeight="1">
      <c r="A16" s="294"/>
      <c r="B16" s="295" t="s">
        <v>72</v>
      </c>
      <c r="E16" s="286"/>
      <c r="F16" s="287"/>
      <c r="G16" s="287"/>
      <c r="H16" s="287"/>
      <c r="I16" s="287"/>
      <c r="J16" s="287"/>
      <c r="K16" s="288"/>
    </row>
    <row r="17" spans="1:11" ht="15.75" customHeight="1">
      <c r="A17" s="294"/>
      <c r="B17" s="295" t="s">
        <v>29</v>
      </c>
      <c r="E17" s="269" t="s">
        <v>4566</v>
      </c>
      <c r="F17" s="270"/>
      <c r="G17" s="270"/>
      <c r="H17" s="270"/>
      <c r="I17" s="270"/>
      <c r="J17" s="270"/>
      <c r="K17" s="271"/>
    </row>
    <row r="18" spans="1:11" ht="15.75" customHeight="1">
      <c r="A18" s="294"/>
      <c r="B18" s="295" t="s">
        <v>638</v>
      </c>
      <c r="E18" s="269" t="s">
        <v>4567</v>
      </c>
      <c r="F18" s="270"/>
      <c r="G18" s="270"/>
      <c r="H18" s="270"/>
      <c r="I18" s="270"/>
      <c r="J18" s="270"/>
      <c r="K18" s="271"/>
    </row>
    <row r="19" spans="1:11" ht="15.75" customHeight="1">
      <c r="A19" s="294"/>
      <c r="B19" s="295" t="s">
        <v>79</v>
      </c>
      <c r="E19" s="272"/>
      <c r="K19" s="273"/>
    </row>
    <row r="20" spans="1:11" ht="15.75" customHeight="1">
      <c r="A20" s="294"/>
      <c r="B20" s="295" t="s">
        <v>49</v>
      </c>
      <c r="E20" s="272"/>
      <c r="K20" s="273"/>
    </row>
    <row r="21" spans="1:11" ht="15.75" customHeight="1">
      <c r="A21" s="291" t="s">
        <v>4578</v>
      </c>
      <c r="B21" s="293"/>
      <c r="E21" s="272"/>
      <c r="K21" s="273"/>
    </row>
    <row r="22" spans="1:11" ht="15.75" customHeight="1">
      <c r="A22" s="291" t="s">
        <v>128</v>
      </c>
      <c r="B22" s="292" t="s">
        <v>127</v>
      </c>
      <c r="E22" s="272"/>
      <c r="K22" s="273"/>
    </row>
    <row r="23" spans="1:11" ht="15.75" customHeight="1">
      <c r="A23" s="294"/>
      <c r="B23" s="295" t="s">
        <v>599</v>
      </c>
      <c r="E23" s="272"/>
      <c r="K23" s="273"/>
    </row>
    <row r="24" spans="1:11" ht="15.75" customHeight="1">
      <c r="A24" s="294"/>
      <c r="B24" s="295" t="s">
        <v>879</v>
      </c>
      <c r="E24" s="272"/>
      <c r="K24" s="273"/>
    </row>
    <row r="25" spans="1:11" ht="15.75" customHeight="1">
      <c r="A25" s="294"/>
      <c r="B25" s="295" t="s">
        <v>447</v>
      </c>
      <c r="E25" s="274"/>
      <c r="F25" s="274"/>
      <c r="G25" s="274"/>
      <c r="H25" s="274"/>
      <c r="I25" s="274"/>
      <c r="J25" s="274"/>
      <c r="K25" s="274"/>
    </row>
    <row r="26" spans="1:11" ht="15.75" customHeight="1">
      <c r="A26" s="294"/>
      <c r="B26" s="295" t="s">
        <v>994</v>
      </c>
    </row>
    <row r="27" spans="1:11" ht="15.75" customHeight="1">
      <c r="A27" s="294"/>
      <c r="B27" s="295" t="s">
        <v>179</v>
      </c>
    </row>
    <row r="28" spans="1:11" ht="15.75" customHeight="1">
      <c r="A28" s="294"/>
      <c r="B28" s="295" t="s">
        <v>268</v>
      </c>
    </row>
    <row r="29" spans="1:11" ht="15.75" customHeight="1">
      <c r="A29" s="294"/>
      <c r="B29" s="295" t="s">
        <v>615</v>
      </c>
    </row>
    <row r="30" spans="1:11" ht="15.75" customHeight="1">
      <c r="A30" s="294"/>
      <c r="B30" s="295" t="s">
        <v>322</v>
      </c>
    </row>
    <row r="31" spans="1:11" ht="15.75" customHeight="1">
      <c r="A31" s="294"/>
      <c r="B31" s="295" t="s">
        <v>813</v>
      </c>
    </row>
    <row r="32" spans="1:11" ht="15.75" customHeight="1">
      <c r="A32" s="294"/>
      <c r="B32" s="295" t="s">
        <v>470</v>
      </c>
    </row>
    <row r="33" spans="1:2" ht="15.75" customHeight="1">
      <c r="A33" s="294"/>
      <c r="B33" s="295" t="s">
        <v>472</v>
      </c>
    </row>
    <row r="34" spans="1:2" ht="15.75" customHeight="1">
      <c r="A34" s="294"/>
      <c r="B34" s="295" t="s">
        <v>758</v>
      </c>
    </row>
    <row r="35" spans="1:2" ht="15.75" customHeight="1">
      <c r="A35" s="294"/>
      <c r="B35" s="295" t="s">
        <v>176</v>
      </c>
    </row>
    <row r="36" spans="1:2" ht="15.75" customHeight="1">
      <c r="A36" s="294"/>
      <c r="B36" s="295" t="s">
        <v>1010</v>
      </c>
    </row>
    <row r="37" spans="1:2" ht="15.75" customHeight="1">
      <c r="A37" s="294"/>
      <c r="B37" s="295" t="s">
        <v>337</v>
      </c>
    </row>
    <row r="38" spans="1:2" ht="15.75" customHeight="1">
      <c r="A38" s="294"/>
      <c r="B38" s="295" t="s">
        <v>371</v>
      </c>
    </row>
    <row r="39" spans="1:2" ht="15.75" customHeight="1">
      <c r="A39" s="294"/>
      <c r="B39" s="295" t="s">
        <v>299</v>
      </c>
    </row>
    <row r="40" spans="1:2" ht="15.75" customHeight="1">
      <c r="A40" s="291" t="s">
        <v>4579</v>
      </c>
      <c r="B40" s="293"/>
    </row>
    <row r="41" spans="1:2" ht="15.75" customHeight="1">
      <c r="A41" s="291" t="s">
        <v>24</v>
      </c>
      <c r="B41" s="292" t="s">
        <v>452</v>
      </c>
    </row>
    <row r="42" spans="1:2" ht="15.75" customHeight="1">
      <c r="A42" s="294"/>
      <c r="B42" s="295" t="s">
        <v>856</v>
      </c>
    </row>
    <row r="43" spans="1:2" ht="15.75" customHeight="1">
      <c r="A43" s="294"/>
      <c r="B43" s="295" t="s">
        <v>688</v>
      </c>
    </row>
    <row r="44" spans="1:2" ht="15.75" customHeight="1">
      <c r="A44" s="294"/>
      <c r="B44" s="295" t="s">
        <v>751</v>
      </c>
    </row>
    <row r="45" spans="1:2" ht="15.75" customHeight="1">
      <c r="A45" s="294"/>
      <c r="B45" s="295" t="s">
        <v>90</v>
      </c>
    </row>
    <row r="46" spans="1:2" ht="15.75" customHeight="1">
      <c r="A46" s="294"/>
      <c r="B46" s="295" t="s">
        <v>1049</v>
      </c>
    </row>
    <row r="47" spans="1:2" ht="15.75" customHeight="1">
      <c r="A47" s="294"/>
      <c r="B47" s="295" t="s">
        <v>286</v>
      </c>
    </row>
    <row r="48" spans="1:2" ht="15.75" customHeight="1">
      <c r="A48" s="294"/>
      <c r="B48" s="295" t="s">
        <v>72</v>
      </c>
    </row>
    <row r="49" spans="1:2" ht="15.75" customHeight="1">
      <c r="A49" s="294"/>
      <c r="B49" s="295" t="s">
        <v>83</v>
      </c>
    </row>
    <row r="50" spans="1:2" ht="15.75" customHeight="1">
      <c r="A50" s="294"/>
      <c r="B50" s="295" t="s">
        <v>565</v>
      </c>
    </row>
    <row r="51" spans="1:2" ht="13">
      <c r="A51" s="294"/>
      <c r="B51" s="295" t="s">
        <v>34</v>
      </c>
    </row>
    <row r="52" spans="1:2" ht="13">
      <c r="A52" s="294"/>
      <c r="B52" s="295" t="s">
        <v>354</v>
      </c>
    </row>
    <row r="53" spans="1:2" ht="13">
      <c r="A53" s="294"/>
      <c r="B53" s="295" t="s">
        <v>802</v>
      </c>
    </row>
    <row r="54" spans="1:2" ht="13">
      <c r="A54" s="294"/>
      <c r="B54" s="295" t="s">
        <v>23</v>
      </c>
    </row>
    <row r="55" spans="1:2" ht="13">
      <c r="A55" s="294"/>
      <c r="B55" s="295" t="s">
        <v>428</v>
      </c>
    </row>
    <row r="56" spans="1:2" ht="13">
      <c r="A56" s="294"/>
      <c r="B56" s="295" t="s">
        <v>613</v>
      </c>
    </row>
    <row r="57" spans="1:2" ht="13">
      <c r="A57" s="294"/>
      <c r="B57" s="295" t="s">
        <v>271</v>
      </c>
    </row>
    <row r="58" spans="1:2" ht="13">
      <c r="A58" s="294"/>
      <c r="B58" s="295" t="s">
        <v>95</v>
      </c>
    </row>
    <row r="59" spans="1:2" ht="13">
      <c r="A59" s="294"/>
      <c r="B59" s="295" t="s">
        <v>246</v>
      </c>
    </row>
    <row r="60" spans="1:2" ht="13">
      <c r="A60" s="294"/>
      <c r="B60" s="295" t="s">
        <v>27</v>
      </c>
    </row>
    <row r="61" spans="1:2" ht="13">
      <c r="A61" s="294"/>
      <c r="B61" s="295" t="s">
        <v>644</v>
      </c>
    </row>
    <row r="62" spans="1:2" ht="13">
      <c r="A62" s="294"/>
      <c r="B62" s="295" t="s">
        <v>75</v>
      </c>
    </row>
    <row r="63" spans="1:2" ht="13">
      <c r="A63" s="294"/>
      <c r="B63" s="295" t="s">
        <v>49</v>
      </c>
    </row>
    <row r="64" spans="1:2" ht="13">
      <c r="A64" s="294"/>
      <c r="B64" s="295" t="s">
        <v>113</v>
      </c>
    </row>
    <row r="65" spans="1:2" ht="13">
      <c r="A65" s="294"/>
      <c r="B65" s="295" t="s">
        <v>176</v>
      </c>
    </row>
    <row r="66" spans="1:2" ht="13">
      <c r="A66" s="291" t="s">
        <v>4580</v>
      </c>
      <c r="B66" s="293"/>
    </row>
    <row r="67" spans="1:2" ht="13">
      <c r="A67" s="291" t="s">
        <v>900</v>
      </c>
      <c r="B67" s="292" t="s">
        <v>899</v>
      </c>
    </row>
    <row r="68" spans="1:2" ht="13">
      <c r="A68" s="291" t="s">
        <v>4581</v>
      </c>
      <c r="B68" s="293"/>
    </row>
    <row r="69" spans="1:2" ht="13">
      <c r="A69" s="291" t="s">
        <v>54</v>
      </c>
      <c r="B69" s="292" t="s">
        <v>292</v>
      </c>
    </row>
    <row r="70" spans="1:2" ht="13">
      <c r="A70" s="294"/>
      <c r="B70" s="295" t="s">
        <v>135</v>
      </c>
    </row>
    <row r="71" spans="1:2" ht="13">
      <c r="A71" s="294"/>
      <c r="B71" s="295" t="s">
        <v>235</v>
      </c>
    </row>
    <row r="72" spans="1:2" ht="13">
      <c r="A72" s="294"/>
      <c r="B72" s="295" t="s">
        <v>53</v>
      </c>
    </row>
    <row r="73" spans="1:2" ht="13">
      <c r="A73" s="294"/>
      <c r="B73" s="295" t="s">
        <v>854</v>
      </c>
    </row>
    <row r="74" spans="1:2" ht="13">
      <c r="A74" s="294"/>
      <c r="B74" s="295" t="s">
        <v>379</v>
      </c>
    </row>
    <row r="75" spans="1:2" ht="13">
      <c r="A75" s="294"/>
      <c r="B75" s="295" t="s">
        <v>697</v>
      </c>
    </row>
    <row r="76" spans="1:2" ht="13">
      <c r="A76" s="294"/>
      <c r="B76" s="295" t="s">
        <v>1013</v>
      </c>
    </row>
    <row r="77" spans="1:2" ht="13">
      <c r="A77" s="294"/>
      <c r="B77" s="295" t="s">
        <v>636</v>
      </c>
    </row>
    <row r="78" spans="1:2" ht="13">
      <c r="A78" s="294"/>
      <c r="B78" s="295" t="s">
        <v>138</v>
      </c>
    </row>
    <row r="79" spans="1:2" ht="13">
      <c r="A79" s="294"/>
      <c r="B79" s="295" t="s">
        <v>809</v>
      </c>
    </row>
    <row r="80" spans="1:2" ht="13">
      <c r="A80" s="294"/>
      <c r="B80" s="295" t="s">
        <v>424</v>
      </c>
    </row>
    <row r="81" spans="1:2" ht="13">
      <c r="A81" s="291" t="s">
        <v>4582</v>
      </c>
      <c r="B81" s="293"/>
    </row>
    <row r="82" spans="1:2" ht="13">
      <c r="A82" s="291" t="s">
        <v>954</v>
      </c>
      <c r="B82" s="292" t="s">
        <v>106</v>
      </c>
    </row>
    <row r="83" spans="1:2" ht="13">
      <c r="A83" s="294"/>
      <c r="B83" s="295" t="s">
        <v>49</v>
      </c>
    </row>
    <row r="84" spans="1:2" ht="13">
      <c r="A84" s="291" t="s">
        <v>4583</v>
      </c>
      <c r="B84" s="293"/>
    </row>
    <row r="85" spans="1:2" ht="13">
      <c r="A85" s="291" t="s">
        <v>30</v>
      </c>
      <c r="B85" s="292" t="s">
        <v>72</v>
      </c>
    </row>
    <row r="86" spans="1:2" ht="13">
      <c r="A86" s="294"/>
      <c r="B86" s="295" t="s">
        <v>29</v>
      </c>
    </row>
    <row r="87" spans="1:2" ht="13">
      <c r="A87" s="291" t="s">
        <v>4584</v>
      </c>
      <c r="B87" s="293"/>
    </row>
    <row r="88" spans="1:2" ht="13">
      <c r="A88" s="291" t="s">
        <v>256</v>
      </c>
      <c r="B88" s="292" t="s">
        <v>72</v>
      </c>
    </row>
    <row r="89" spans="1:2" ht="13">
      <c r="A89" s="291" t="s">
        <v>4585</v>
      </c>
      <c r="B89" s="293"/>
    </row>
    <row r="90" spans="1:2" ht="13">
      <c r="A90" s="291" t="s">
        <v>113</v>
      </c>
      <c r="B90" s="292" t="s">
        <v>113</v>
      </c>
    </row>
    <row r="91" spans="1:2" ht="13">
      <c r="A91" s="291" t="s">
        <v>4586</v>
      </c>
      <c r="B91" s="293"/>
    </row>
    <row r="92" spans="1:2" ht="13">
      <c r="A92" s="291"/>
      <c r="B92" s="292" t="s">
        <v>4588</v>
      </c>
    </row>
    <row r="93" spans="1:2" ht="15.75" customHeight="1">
      <c r="A93" s="294"/>
      <c r="B93" s="295" t="s">
        <v>4589</v>
      </c>
    </row>
    <row r="94" spans="1:2" ht="15.75" customHeight="1">
      <c r="A94" s="294"/>
      <c r="B94" s="295" t="s">
        <v>4590</v>
      </c>
    </row>
    <row r="95" spans="1:2" ht="15.75" customHeight="1">
      <c r="A95" s="294"/>
      <c r="B95" s="295" t="s">
        <v>4591</v>
      </c>
    </row>
    <row r="96" spans="1:2" ht="15.75" customHeight="1">
      <c r="A96" s="294"/>
      <c r="B96" s="295" t="s">
        <v>4592</v>
      </c>
    </row>
    <row r="97" spans="1:2" ht="15.75" customHeight="1">
      <c r="A97" s="294"/>
      <c r="B97" s="295" t="s">
        <v>4593</v>
      </c>
    </row>
    <row r="98" spans="1:2" ht="15.75" customHeight="1">
      <c r="A98" s="294"/>
      <c r="B98" s="295" t="s">
        <v>4594</v>
      </c>
    </row>
    <row r="99" spans="1:2" ht="15.75" customHeight="1">
      <c r="A99" s="294"/>
      <c r="B99" s="295" t="s">
        <v>4595</v>
      </c>
    </row>
    <row r="100" spans="1:2" ht="15.75" customHeight="1">
      <c r="A100" s="294"/>
      <c r="B100" s="295" t="s">
        <v>4596</v>
      </c>
    </row>
    <row r="101" spans="1:2" ht="15.75" customHeight="1">
      <c r="A101" s="294"/>
      <c r="B101" s="295" t="s">
        <v>4597</v>
      </c>
    </row>
    <row r="102" spans="1:2" ht="15.75" customHeight="1">
      <c r="A102" s="294"/>
      <c r="B102" s="295" t="s">
        <v>4598</v>
      </c>
    </row>
    <row r="103" spans="1:2" ht="15.75" customHeight="1">
      <c r="A103" s="294"/>
      <c r="B103" s="295" t="s">
        <v>4599</v>
      </c>
    </row>
    <row r="104" spans="1:2" ht="15.75" customHeight="1">
      <c r="A104" s="294"/>
      <c r="B104" s="295" t="s">
        <v>4600</v>
      </c>
    </row>
    <row r="105" spans="1:2" ht="15.75" customHeight="1">
      <c r="A105" s="294"/>
      <c r="B105" s="295" t="s">
        <v>4601</v>
      </c>
    </row>
    <row r="106" spans="1:2" ht="15.75" customHeight="1">
      <c r="A106" s="294"/>
      <c r="B106" s="295" t="s">
        <v>4602</v>
      </c>
    </row>
    <row r="107" spans="1:2" ht="15.75" customHeight="1">
      <c r="A107" s="294"/>
      <c r="B107" s="295" t="s">
        <v>4603</v>
      </c>
    </row>
    <row r="108" spans="1:2" ht="15.75" customHeight="1">
      <c r="A108" s="294"/>
      <c r="B108" s="295" t="s">
        <v>4604</v>
      </c>
    </row>
    <row r="109" spans="1:2" ht="15.75" customHeight="1">
      <c r="A109" s="294"/>
      <c r="B109" s="295" t="s">
        <v>4605</v>
      </c>
    </row>
    <row r="110" spans="1:2" ht="15.75" customHeight="1">
      <c r="A110" s="294"/>
      <c r="B110" s="295" t="s">
        <v>4606</v>
      </c>
    </row>
    <row r="111" spans="1:2" ht="15.75" customHeight="1">
      <c r="A111" s="294"/>
      <c r="B111" s="295" t="s">
        <v>4607</v>
      </c>
    </row>
    <row r="112" spans="1:2" ht="15.75" customHeight="1">
      <c r="A112" s="294"/>
      <c r="B112" s="295" t="s">
        <v>4608</v>
      </c>
    </row>
    <row r="113" spans="1:2" ht="15.75" customHeight="1">
      <c r="A113" s="294"/>
      <c r="B113" s="295" t="s">
        <v>4609</v>
      </c>
    </row>
    <row r="114" spans="1:2" ht="15.75" customHeight="1">
      <c r="A114" s="294"/>
      <c r="B114" s="295" t="s">
        <v>4610</v>
      </c>
    </row>
    <row r="115" spans="1:2" ht="15.75" customHeight="1">
      <c r="A115" s="294"/>
      <c r="B115" s="295" t="s">
        <v>4611</v>
      </c>
    </row>
    <row r="116" spans="1:2" ht="15.75" customHeight="1">
      <c r="A116" s="294"/>
      <c r="B116" s="295" t="s">
        <v>4612</v>
      </c>
    </row>
    <row r="117" spans="1:2" ht="15.75" customHeight="1">
      <c r="A117" s="294"/>
      <c r="B117" s="295" t="s">
        <v>4613</v>
      </c>
    </row>
    <row r="118" spans="1:2" ht="15.75" customHeight="1">
      <c r="A118" s="294"/>
      <c r="B118" s="295" t="s">
        <v>4614</v>
      </c>
    </row>
    <row r="119" spans="1:2" ht="15.75" customHeight="1">
      <c r="A119" s="294"/>
      <c r="B119" s="295" t="s">
        <v>4615</v>
      </c>
    </row>
    <row r="120" spans="1:2" ht="15.75" customHeight="1">
      <c r="A120" s="294"/>
      <c r="B120" s="295" t="s">
        <v>4616</v>
      </c>
    </row>
    <row r="121" spans="1:2" ht="15.75" customHeight="1">
      <c r="A121" s="294"/>
      <c r="B121" s="295" t="s">
        <v>4617</v>
      </c>
    </row>
    <row r="122" spans="1:2" ht="15.75" customHeight="1">
      <c r="A122" s="294"/>
      <c r="B122" s="295" t="s">
        <v>4618</v>
      </c>
    </row>
    <row r="123" spans="1:2" ht="15.75" customHeight="1">
      <c r="A123" s="294"/>
      <c r="B123" s="295" t="s">
        <v>4619</v>
      </c>
    </row>
    <row r="124" spans="1:2" ht="15.75" customHeight="1">
      <c r="A124" s="294"/>
      <c r="B124" s="295" t="s">
        <v>4620</v>
      </c>
    </row>
    <row r="125" spans="1:2" ht="15.75" customHeight="1">
      <c r="A125" s="294"/>
      <c r="B125" s="295" t="s">
        <v>4621</v>
      </c>
    </row>
    <row r="126" spans="1:2" ht="15.75" customHeight="1">
      <c r="A126" s="294"/>
      <c r="B126" s="295" t="s">
        <v>4622</v>
      </c>
    </row>
    <row r="127" spans="1:2" ht="15.75" customHeight="1">
      <c r="A127" s="294"/>
      <c r="B127" s="295" t="s">
        <v>4623</v>
      </c>
    </row>
    <row r="128" spans="1:2" ht="15.75" customHeight="1">
      <c r="A128" s="294"/>
      <c r="B128" s="295" t="s">
        <v>4624</v>
      </c>
    </row>
    <row r="129" spans="1:2" ht="15.75" customHeight="1">
      <c r="A129" s="294"/>
      <c r="B129" s="295" t="s">
        <v>4625</v>
      </c>
    </row>
    <row r="130" spans="1:2" ht="15.75" customHeight="1">
      <c r="A130" s="294"/>
      <c r="B130" s="295" t="s">
        <v>4626</v>
      </c>
    </row>
    <row r="131" spans="1:2" ht="15.75" customHeight="1">
      <c r="A131" s="294"/>
      <c r="B131" s="295" t="s">
        <v>4627</v>
      </c>
    </row>
    <row r="132" spans="1:2" ht="15.75" customHeight="1">
      <c r="A132" s="294"/>
      <c r="B132" s="295" t="s">
        <v>4628</v>
      </c>
    </row>
    <row r="133" spans="1:2" ht="15.75" customHeight="1">
      <c r="A133" s="294"/>
      <c r="B133" s="295" t="s">
        <v>4629</v>
      </c>
    </row>
    <row r="134" spans="1:2" ht="15.75" customHeight="1">
      <c r="A134" s="294"/>
      <c r="B134" s="295" t="s">
        <v>4630</v>
      </c>
    </row>
    <row r="135" spans="1:2" ht="15.75" customHeight="1">
      <c r="A135" s="294"/>
      <c r="B135" s="295" t="s">
        <v>4631</v>
      </c>
    </row>
    <row r="136" spans="1:2" ht="15.75" customHeight="1">
      <c r="A136" s="294"/>
      <c r="B136" s="295" t="s">
        <v>4632</v>
      </c>
    </row>
    <row r="137" spans="1:2" ht="15.75" customHeight="1">
      <c r="A137" s="294"/>
      <c r="B137" s="295" t="s">
        <v>4633</v>
      </c>
    </row>
    <row r="138" spans="1:2" ht="15.75" customHeight="1">
      <c r="A138" s="294"/>
      <c r="B138" s="295" t="s">
        <v>4634</v>
      </c>
    </row>
    <row r="139" spans="1:2" ht="15.75" customHeight="1">
      <c r="A139" s="294"/>
      <c r="B139" s="295" t="s">
        <v>4635</v>
      </c>
    </row>
    <row r="140" spans="1:2" ht="15.75" customHeight="1">
      <c r="A140" s="294"/>
      <c r="B140" s="295" t="s">
        <v>4636</v>
      </c>
    </row>
    <row r="141" spans="1:2" ht="15.75" customHeight="1">
      <c r="A141" s="294"/>
      <c r="B141" s="295" t="s">
        <v>4637</v>
      </c>
    </row>
    <row r="142" spans="1:2" ht="15.75" customHeight="1">
      <c r="A142" s="294"/>
      <c r="B142" s="295" t="s">
        <v>4638</v>
      </c>
    </row>
    <row r="143" spans="1:2" ht="15.75" customHeight="1">
      <c r="A143" s="294"/>
      <c r="B143" s="295" t="s">
        <v>4639</v>
      </c>
    </row>
    <row r="144" spans="1:2" ht="15.75" customHeight="1">
      <c r="A144" s="294"/>
      <c r="B144" s="295" t="s">
        <v>4640</v>
      </c>
    </row>
    <row r="145" spans="1:2" ht="15.75" customHeight="1">
      <c r="A145" s="294"/>
      <c r="B145" s="295" t="s">
        <v>4641</v>
      </c>
    </row>
    <row r="146" spans="1:2" ht="15.75" customHeight="1">
      <c r="A146" s="294"/>
      <c r="B146" s="295" t="s">
        <v>4642</v>
      </c>
    </row>
    <row r="147" spans="1:2" ht="15.75" customHeight="1">
      <c r="A147" s="294"/>
      <c r="B147" s="295" t="s">
        <v>4643</v>
      </c>
    </row>
    <row r="148" spans="1:2" ht="15.75" customHeight="1">
      <c r="A148" s="294"/>
      <c r="B148" s="295" t="s">
        <v>4644</v>
      </c>
    </row>
    <row r="149" spans="1:2" ht="15.75" customHeight="1">
      <c r="A149" s="294"/>
      <c r="B149" s="295" t="s">
        <v>4645</v>
      </c>
    </row>
    <row r="150" spans="1:2" ht="15.75" customHeight="1">
      <c r="A150" s="294"/>
      <c r="B150" s="295" t="s">
        <v>4646</v>
      </c>
    </row>
    <row r="151" spans="1:2" ht="15.75" customHeight="1">
      <c r="A151" s="294"/>
      <c r="B151" s="295" t="s">
        <v>4647</v>
      </c>
    </row>
    <row r="152" spans="1:2" ht="15.75" customHeight="1">
      <c r="A152" s="294"/>
      <c r="B152" s="295" t="s">
        <v>4648</v>
      </c>
    </row>
    <row r="153" spans="1:2" ht="15.75" customHeight="1">
      <c r="A153" s="294"/>
      <c r="B153" s="295" t="s">
        <v>4649</v>
      </c>
    </row>
    <row r="154" spans="1:2" ht="15.75" customHeight="1">
      <c r="A154" s="296" t="s">
        <v>4587</v>
      </c>
      <c r="B154" s="297"/>
    </row>
  </sheetData>
  <mergeCells count="4">
    <mergeCell ref="E1:K1"/>
    <mergeCell ref="E2:K2"/>
    <mergeCell ref="E3:K3"/>
    <mergeCell ref="E5:K16"/>
  </mergeCells>
  <hyperlinks>
    <hyperlink ref="E3" r:id="rId2" xr:uid="{00000000-0004-0000-0300-000000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C3"/>
  <sheetViews>
    <sheetView workbookViewId="0">
      <selection activeCell="A3" sqref="A3"/>
    </sheetView>
  </sheetViews>
  <sheetFormatPr baseColWidth="10" defaultColWidth="14.5" defaultRowHeight="15.75" customHeight="1"/>
  <sheetData>
    <row r="1" spans="1:3" ht="15.75" customHeight="1">
      <c r="A1" s="257" t="s">
        <v>4568</v>
      </c>
      <c r="B1" s="257" t="s">
        <v>4569</v>
      </c>
      <c r="C1" s="257" t="s">
        <v>4570</v>
      </c>
    </row>
    <row r="2" spans="1:3" ht="15.75" customHeight="1">
      <c r="A2" s="257">
        <v>24</v>
      </c>
      <c r="B2" s="275" t="s">
        <v>4571</v>
      </c>
      <c r="C2" s="257" t="s">
        <v>4572</v>
      </c>
    </row>
    <row r="3" spans="1:3" ht="15.75" customHeight="1">
      <c r="A3" s="257">
        <v>49</v>
      </c>
      <c r="B3" s="275" t="s">
        <v>4573</v>
      </c>
      <c r="C3" s="257" t="s">
        <v>4574</v>
      </c>
    </row>
  </sheetData>
  <hyperlinks>
    <hyperlink ref="B2" r:id="rId1" location="gid=0&amp;range=G24" xr:uid="{00000000-0004-0000-0400-000000000000}"/>
    <hyperlink ref="B3" r:id="rId2" location="gid=0&amp;range=Q49" xr:uid="{00000000-0004-0000-0400-000001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Листы</vt:lpstr>
      </vt:variant>
      <vt:variant>
        <vt:i4>6</vt:i4>
      </vt:variant>
    </vt:vector>
  </HeadingPairs>
  <TitlesOfParts>
    <vt:vector size="6" baseType="lpstr">
      <vt:lpstr>Данные по итогам </vt:lpstr>
      <vt:lpstr>Лист1</vt:lpstr>
      <vt:lpstr>Данные по ролику </vt:lpstr>
      <vt:lpstr>Справка </vt:lpstr>
      <vt:lpstr>Линейка курс </vt:lpstr>
      <vt:lpstr>Исправленные ошибки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Пользователь Microsoft Office</cp:lastModifiedBy>
  <dcterms:modified xsi:type="dcterms:W3CDTF">2021-06-26T20:02:37Z</dcterms:modified>
</cp:coreProperties>
</file>