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5191\Desktop\Financial analysis\Meu\"/>
    </mc:Choice>
  </mc:AlternateContent>
  <xr:revisionPtr revIDLastSave="0" documentId="13_ncr:1_{2F2D0845-8551-48B7-A577-E3FE782C3F0A}" xr6:coauthVersionLast="47" xr6:coauthVersionMax="47" xr10:uidLastSave="{00000000-0000-0000-0000-000000000000}"/>
  <bookViews>
    <workbookView xWindow="-108" yWindow="-108" windowWidth="23256" windowHeight="12456" xr2:uid="{3357CAD0-B673-4EB0-B77C-9072382634E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 s="1"/>
  <c r="J8" i="1" s="1"/>
  <c r="J9" i="1" s="1"/>
  <c r="J10" i="1" s="1"/>
  <c r="J11" i="1" s="1"/>
  <c r="J12" i="1" s="1"/>
  <c r="J13" i="1" s="1"/>
  <c r="J14" i="1" s="1"/>
  <c r="J15" i="1" s="1"/>
  <c r="P51" i="1"/>
  <c r="J5" i="1"/>
  <c r="T4" i="1"/>
  <c r="N51" i="1"/>
  <c r="N28" i="1"/>
  <c r="N39" i="1" s="1"/>
  <c r="N15" i="1"/>
  <c r="L51" i="1"/>
  <c r="F10" i="1" s="1"/>
  <c r="L28" i="1"/>
  <c r="L15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E10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E6" i="1"/>
  <c r="E7" i="1" s="1"/>
  <c r="E5" i="1"/>
  <c r="J16" i="1" l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M15" i="1"/>
  <c r="O28" i="1"/>
  <c r="O51" i="1"/>
  <c r="O15" i="1"/>
  <c r="L39" i="1"/>
  <c r="J29" i="1" l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M28" i="1"/>
  <c r="O39" i="1"/>
  <c r="J40" i="1" l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M39" i="1"/>
  <c r="M51" i="1" l="1"/>
  <c r="Q51" i="1"/>
</calcChain>
</file>

<file path=xl/sharedStrings.xml><?xml version="1.0" encoding="utf-8"?>
<sst xmlns="http://schemas.openxmlformats.org/spreadsheetml/2006/main" count="26" uniqueCount="13">
  <si>
    <t>montante inicial</t>
  </si>
  <si>
    <t xml:space="preserve">bond anual </t>
  </si>
  <si>
    <t xml:space="preserve">S&amp;P500 </t>
  </si>
  <si>
    <t>brutos</t>
  </si>
  <si>
    <t>IRS</t>
  </si>
  <si>
    <t xml:space="preserve"> </t>
  </si>
  <si>
    <t>bonds</t>
  </si>
  <si>
    <t>SP500</t>
  </si>
  <si>
    <t xml:space="preserve">4 anos </t>
  </si>
  <si>
    <t>sp500</t>
  </si>
  <si>
    <t>meses</t>
  </si>
  <si>
    <t>y/y</t>
  </si>
  <si>
    <t>4/y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</si>
</sst>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94C2-87AE-408E-A52F-030AB32039AF}">
  <dimension ref="D1:T55"/>
  <sheetViews>
    <sheetView tabSelected="1" workbookViewId="0">
      <selection activeCell="J56" sqref="J56"/>
    </sheetView>
  </sheetViews>
  <sheetFormatPr defaultRowHeight="13.8" x14ac:dyDescent="0.25"/>
  <cols>
    <col min="4" max="4" width="14.3984375" customWidth="1"/>
  </cols>
  <sheetData>
    <row r="1" spans="4:20" x14ac:dyDescent="0.25">
      <c r="L1" t="s">
        <v>11</v>
      </c>
      <c r="N1" t="s">
        <v>11</v>
      </c>
      <c r="P1" t="s">
        <v>12</v>
      </c>
    </row>
    <row r="2" spans="4:20" x14ac:dyDescent="0.25">
      <c r="I2" s="1">
        <v>0</v>
      </c>
      <c r="J2" s="1"/>
      <c r="K2" s="1"/>
      <c r="L2" s="1">
        <v>0.15</v>
      </c>
      <c r="M2" s="1" t="s">
        <v>5</v>
      </c>
      <c r="N2" s="1">
        <v>0.3</v>
      </c>
    </row>
    <row r="3" spans="4:20" x14ac:dyDescent="0.25">
      <c r="H3" t="s">
        <v>10</v>
      </c>
      <c r="I3" t="s">
        <v>6</v>
      </c>
      <c r="L3" t="s">
        <v>7</v>
      </c>
      <c r="N3" t="s">
        <v>5</v>
      </c>
    </row>
    <row r="4" spans="4:20" x14ac:dyDescent="0.25">
      <c r="D4" t="s">
        <v>0</v>
      </c>
      <c r="E4">
        <v>15000</v>
      </c>
      <c r="H4">
        <v>1</v>
      </c>
      <c r="I4">
        <v>15000</v>
      </c>
      <c r="J4">
        <v>15000</v>
      </c>
      <c r="L4">
        <v>15000</v>
      </c>
      <c r="N4">
        <v>15000</v>
      </c>
      <c r="P4">
        <v>15000</v>
      </c>
      <c r="Q4" t="s">
        <v>5</v>
      </c>
      <c r="T4">
        <f>509.26*40</f>
        <v>20370.400000000001</v>
      </c>
    </row>
    <row r="5" spans="4:20" x14ac:dyDescent="0.25">
      <c r="D5" t="s">
        <v>1</v>
      </c>
      <c r="E5">
        <f>+E4*0.051</f>
        <v>765</v>
      </c>
      <c r="H5">
        <f>H4+1</f>
        <v>2</v>
      </c>
      <c r="I5">
        <f>+I4+I4*(0.051/(12-1))</f>
        <v>15069.545454545454</v>
      </c>
      <c r="J5">
        <f>+J4+(J4*(0.051/(12-1))*0.85)</f>
        <v>15059.113636363636</v>
      </c>
      <c r="L5">
        <v>15000</v>
      </c>
      <c r="N5">
        <v>15000</v>
      </c>
      <c r="P5">
        <v>15000</v>
      </c>
      <c r="Q5" t="s">
        <v>5</v>
      </c>
    </row>
    <row r="6" spans="4:20" x14ac:dyDescent="0.25">
      <c r="D6" t="s">
        <v>2</v>
      </c>
      <c r="E6">
        <f>+E4*0.08</f>
        <v>1200</v>
      </c>
      <c r="F6" t="s">
        <v>3</v>
      </c>
      <c r="H6">
        <f t="shared" ref="H6:H51" si="0">H5+1</f>
        <v>3</v>
      </c>
      <c r="I6">
        <f t="shared" ref="I6:I15" si="1">+I5+I5*(0.051/(12-1))</f>
        <v>15139.413347107438</v>
      </c>
      <c r="J6">
        <f t="shared" ref="J6:J51" si="2">+J5+(J5*(0.051/(12-1))*0.85)</f>
        <v>15118.460234194215</v>
      </c>
      <c r="L6">
        <v>15000</v>
      </c>
      <c r="N6">
        <v>15000</v>
      </c>
      <c r="P6">
        <v>15000</v>
      </c>
    </row>
    <row r="7" spans="4:20" x14ac:dyDescent="0.25">
      <c r="D7" t="s">
        <v>4</v>
      </c>
      <c r="E7">
        <f>+E6*0.85</f>
        <v>1020</v>
      </c>
      <c r="H7">
        <f t="shared" si="0"/>
        <v>4</v>
      </c>
      <c r="I7">
        <f t="shared" si="1"/>
        <v>15209.605172625845</v>
      </c>
      <c r="J7">
        <f t="shared" si="2"/>
        <v>15178.040711571699</v>
      </c>
      <c r="L7">
        <v>15000</v>
      </c>
      <c r="N7">
        <v>15000</v>
      </c>
      <c r="P7">
        <v>15000</v>
      </c>
    </row>
    <row r="8" spans="4:20" x14ac:dyDescent="0.25">
      <c r="H8">
        <f t="shared" si="0"/>
        <v>5</v>
      </c>
      <c r="I8">
        <f t="shared" si="1"/>
        <v>15280.122432971655</v>
      </c>
      <c r="J8">
        <f t="shared" si="2"/>
        <v>15237.855990194121</v>
      </c>
      <c r="L8">
        <v>15000</v>
      </c>
      <c r="N8">
        <v>15000</v>
      </c>
      <c r="P8">
        <v>15000</v>
      </c>
    </row>
    <row r="9" spans="4:20" x14ac:dyDescent="0.25">
      <c r="E9" t="s">
        <v>6</v>
      </c>
      <c r="F9" t="s">
        <v>9</v>
      </c>
      <c r="H9">
        <f t="shared" si="0"/>
        <v>6</v>
      </c>
      <c r="I9">
        <f t="shared" si="1"/>
        <v>15350.966636979068</v>
      </c>
      <c r="J9">
        <f t="shared" si="2"/>
        <v>15297.906995391841</v>
      </c>
      <c r="L9">
        <v>15000</v>
      </c>
      <c r="N9">
        <v>15000</v>
      </c>
      <c r="P9">
        <v>15000</v>
      </c>
    </row>
    <row r="10" spans="4:20" x14ac:dyDescent="0.25">
      <c r="D10" t="s">
        <v>8</v>
      </c>
      <c r="E10">
        <f>+I51-I4</f>
        <v>3642.7195103038393</v>
      </c>
      <c r="F10">
        <f>+L51-L4</f>
        <v>4514.4959999999992</v>
      </c>
      <c r="H10">
        <f t="shared" si="0"/>
        <v>7</v>
      </c>
      <c r="I10">
        <f t="shared" si="1"/>
        <v>15422.139300477789</v>
      </c>
      <c r="J10">
        <f t="shared" si="2"/>
        <v>15358.194656141863</v>
      </c>
      <c r="L10">
        <v>15000</v>
      </c>
      <c r="N10">
        <v>15000</v>
      </c>
      <c r="P10">
        <v>15000</v>
      </c>
    </row>
    <row r="11" spans="4:20" x14ac:dyDescent="0.25">
      <c r="E11" t="s">
        <v>5</v>
      </c>
      <c r="H11">
        <f t="shared" si="0"/>
        <v>8</v>
      </c>
      <c r="I11">
        <f t="shared" si="1"/>
        <v>15493.641946325459</v>
      </c>
      <c r="J11">
        <f t="shared" si="2"/>
        <v>15418.719905082204</v>
      </c>
      <c r="L11">
        <v>15000</v>
      </c>
      <c r="N11">
        <v>15000</v>
      </c>
      <c r="P11">
        <v>15000</v>
      </c>
    </row>
    <row r="12" spans="4:20" x14ac:dyDescent="0.25">
      <c r="H12">
        <f t="shared" si="0"/>
        <v>9</v>
      </c>
      <c r="I12">
        <f t="shared" si="1"/>
        <v>15565.47610444024</v>
      </c>
      <c r="J12">
        <f t="shared" si="2"/>
        <v>15479.483678526323</v>
      </c>
      <c r="L12">
        <v>15000</v>
      </c>
      <c r="N12">
        <v>15000</v>
      </c>
      <c r="P12">
        <v>15000</v>
      </c>
    </row>
    <row r="13" spans="4:20" x14ac:dyDescent="0.25">
      <c r="H13">
        <f t="shared" si="0"/>
        <v>10</v>
      </c>
      <c r="I13">
        <f t="shared" si="1"/>
        <v>15637.643311833554</v>
      </c>
      <c r="J13">
        <f t="shared" si="2"/>
        <v>15540.486916477606</v>
      </c>
      <c r="K13" t="s">
        <v>5</v>
      </c>
      <c r="L13">
        <v>15000</v>
      </c>
      <c r="N13">
        <v>15000</v>
      </c>
      <c r="P13">
        <v>15000</v>
      </c>
    </row>
    <row r="14" spans="4:20" x14ac:dyDescent="0.25">
      <c r="H14">
        <f t="shared" si="0"/>
        <v>11</v>
      </c>
      <c r="I14">
        <f t="shared" si="1"/>
        <v>15710.145112642964</v>
      </c>
      <c r="J14">
        <f t="shared" si="2"/>
        <v>15601.730562643907</v>
      </c>
      <c r="L14">
        <v>15000</v>
      </c>
      <c r="N14">
        <v>15000</v>
      </c>
      <c r="P14">
        <v>15000</v>
      </c>
    </row>
    <row r="15" spans="4:20" x14ac:dyDescent="0.25">
      <c r="G15">
        <v>1</v>
      </c>
      <c r="H15">
        <f t="shared" si="0"/>
        <v>12</v>
      </c>
      <c r="I15">
        <f t="shared" si="1"/>
        <v>15782.983058165217</v>
      </c>
      <c r="J15">
        <f t="shared" si="2"/>
        <v>15663.215564452144</v>
      </c>
      <c r="L15">
        <f>+L4+(L4*0.08)*0.85</f>
        <v>16020</v>
      </c>
      <c r="M15">
        <f>+L15-J15</f>
        <v>356.78443554785554</v>
      </c>
      <c r="N15">
        <f>+N4+(N4*0.08)*0.7</f>
        <v>15840</v>
      </c>
      <c r="O15">
        <f>+N15-L15</f>
        <v>-180</v>
      </c>
      <c r="P15">
        <v>15000</v>
      </c>
    </row>
    <row r="16" spans="4:20" x14ac:dyDescent="0.25">
      <c r="H16">
        <f t="shared" si="0"/>
        <v>13</v>
      </c>
      <c r="I16">
        <f>+I15+I15*(0.051/(12-1))</f>
        <v>15856.158706889437</v>
      </c>
      <c r="J16">
        <f t="shared" si="2"/>
        <v>15724.942873062962</v>
      </c>
      <c r="L16">
        <v>16020</v>
      </c>
      <c r="N16">
        <v>16020</v>
      </c>
      <c r="P16">
        <v>15000</v>
      </c>
    </row>
    <row r="17" spans="7:16" x14ac:dyDescent="0.25">
      <c r="H17">
        <f t="shared" si="0"/>
        <v>14</v>
      </c>
      <c r="I17">
        <f t="shared" ref="I17:I51" si="3">+I16+I16*(0.051/(12-1))</f>
        <v>15929.673624530469</v>
      </c>
      <c r="J17">
        <f t="shared" si="2"/>
        <v>15786.913443385441</v>
      </c>
      <c r="L17">
        <v>16020</v>
      </c>
      <c r="N17">
        <v>16020</v>
      </c>
      <c r="P17">
        <v>15000</v>
      </c>
    </row>
    <row r="18" spans="7:16" x14ac:dyDescent="0.25">
      <c r="H18">
        <f t="shared" si="0"/>
        <v>15</v>
      </c>
      <c r="I18">
        <f t="shared" si="3"/>
        <v>16003.529384062384</v>
      </c>
      <c r="J18">
        <f t="shared" si="2"/>
        <v>15849.128234091873</v>
      </c>
      <c r="L18">
        <v>16020</v>
      </c>
      <c r="M18" t="s">
        <v>5</v>
      </c>
      <c r="N18">
        <v>16020</v>
      </c>
      <c r="P18">
        <v>15000</v>
      </c>
    </row>
    <row r="19" spans="7:16" x14ac:dyDescent="0.25">
      <c r="H19">
        <f t="shared" si="0"/>
        <v>16</v>
      </c>
      <c r="I19">
        <f t="shared" si="3"/>
        <v>16077.727565752128</v>
      </c>
      <c r="J19">
        <f t="shared" si="2"/>
        <v>15911.588207632591</v>
      </c>
      <c r="L19">
        <v>16020</v>
      </c>
      <c r="N19">
        <v>16020</v>
      </c>
      <c r="P19">
        <v>15000</v>
      </c>
    </row>
    <row r="20" spans="7:16" x14ac:dyDescent="0.25">
      <c r="H20">
        <f t="shared" si="0"/>
        <v>17</v>
      </c>
      <c r="I20">
        <f t="shared" si="3"/>
        <v>16152.269757193342</v>
      </c>
      <c r="J20">
        <f t="shared" si="2"/>
        <v>15974.294330250852</v>
      </c>
      <c r="L20">
        <v>16020</v>
      </c>
      <c r="N20">
        <v>16020</v>
      </c>
      <c r="P20">
        <v>15000</v>
      </c>
    </row>
    <row r="21" spans="7:16" x14ac:dyDescent="0.25">
      <c r="H21">
        <f t="shared" si="0"/>
        <v>18</v>
      </c>
      <c r="I21">
        <f t="shared" si="3"/>
        <v>16227.15755334033</v>
      </c>
      <c r="J21">
        <f t="shared" si="2"/>
        <v>16037.247571997796</v>
      </c>
      <c r="L21">
        <v>16020</v>
      </c>
      <c r="N21">
        <v>16020</v>
      </c>
      <c r="P21">
        <v>15000</v>
      </c>
    </row>
    <row r="22" spans="7:16" x14ac:dyDescent="0.25">
      <c r="H22">
        <f t="shared" si="0"/>
        <v>19</v>
      </c>
      <c r="I22">
        <f t="shared" si="3"/>
        <v>16302.392556542181</v>
      </c>
      <c r="J22">
        <f t="shared" si="2"/>
        <v>16100.448906747441</v>
      </c>
      <c r="L22">
        <v>16020</v>
      </c>
      <c r="N22">
        <v>16020</v>
      </c>
      <c r="P22">
        <v>15000</v>
      </c>
    </row>
    <row r="23" spans="7:16" x14ac:dyDescent="0.25">
      <c r="H23">
        <f t="shared" si="0"/>
        <v>20</v>
      </c>
      <c r="I23">
        <f t="shared" si="3"/>
        <v>16377.976376577059</v>
      </c>
      <c r="J23">
        <f t="shared" si="2"/>
        <v>16163.899312211759</v>
      </c>
      <c r="L23">
        <v>16020</v>
      </c>
      <c r="N23">
        <v>16020</v>
      </c>
      <c r="P23">
        <v>15000</v>
      </c>
    </row>
    <row r="24" spans="7:16" x14ac:dyDescent="0.25">
      <c r="H24">
        <f t="shared" si="0"/>
        <v>21</v>
      </c>
      <c r="I24">
        <f t="shared" si="3"/>
        <v>16453.910630686642</v>
      </c>
      <c r="J24">
        <f t="shared" si="2"/>
        <v>16227.599769955794</v>
      </c>
      <c r="L24">
        <v>16020</v>
      </c>
      <c r="N24">
        <v>16020</v>
      </c>
      <c r="P24">
        <v>15000</v>
      </c>
    </row>
    <row r="25" spans="7:16" x14ac:dyDescent="0.25">
      <c r="H25">
        <f t="shared" si="0"/>
        <v>22</v>
      </c>
      <c r="I25">
        <f t="shared" si="3"/>
        <v>16530.196943610736</v>
      </c>
      <c r="J25">
        <f t="shared" si="2"/>
        <v>16291.551265412847</v>
      </c>
      <c r="L25">
        <v>16020</v>
      </c>
      <c r="N25">
        <v>16020</v>
      </c>
      <c r="P25">
        <v>15000</v>
      </c>
    </row>
    <row r="26" spans="7:16" x14ac:dyDescent="0.25">
      <c r="H26">
        <f t="shared" si="0"/>
        <v>23</v>
      </c>
      <c r="I26">
        <f t="shared" si="3"/>
        <v>16606.836947622021</v>
      </c>
      <c r="J26">
        <f t="shared" si="2"/>
        <v>16355.754787899725</v>
      </c>
      <c r="L26">
        <v>16020</v>
      </c>
      <c r="N26">
        <v>16020</v>
      </c>
      <c r="P26">
        <v>15000</v>
      </c>
    </row>
    <row r="27" spans="7:16" x14ac:dyDescent="0.25">
      <c r="G27">
        <v>2</v>
      </c>
      <c r="H27">
        <f t="shared" si="0"/>
        <v>24</v>
      </c>
      <c r="I27">
        <f t="shared" si="3"/>
        <v>16683.832282560998</v>
      </c>
      <c r="J27">
        <f t="shared" si="2"/>
        <v>16420.211330632039</v>
      </c>
      <c r="L27">
        <v>16020</v>
      </c>
      <c r="N27">
        <v>16020</v>
      </c>
      <c r="P27">
        <v>15000</v>
      </c>
    </row>
    <row r="28" spans="7:16" x14ac:dyDescent="0.25">
      <c r="H28">
        <f t="shared" si="0"/>
        <v>25</v>
      </c>
      <c r="I28">
        <f t="shared" si="3"/>
        <v>16761.184595871055</v>
      </c>
      <c r="J28">
        <f t="shared" si="2"/>
        <v>16484.921890739573</v>
      </c>
      <c r="L28">
        <f>+L27+(L27*0.08)*0.85</f>
        <v>17109.36</v>
      </c>
      <c r="M28">
        <f>+L28-J28</f>
        <v>624.43810926042715</v>
      </c>
      <c r="N28">
        <f>+N27+(N27*0.08)*0.7</f>
        <v>16917.12</v>
      </c>
      <c r="O28">
        <f>+N28-L28</f>
        <v>-192.2400000000016</v>
      </c>
      <c r="P28">
        <v>15000</v>
      </c>
    </row>
    <row r="29" spans="7:16" x14ac:dyDescent="0.25">
      <c r="H29">
        <f t="shared" si="0"/>
        <v>26</v>
      </c>
      <c r="I29">
        <f t="shared" si="3"/>
        <v>16838.895542633731</v>
      </c>
      <c r="J29">
        <f t="shared" si="2"/>
        <v>16549.887469281715</v>
      </c>
      <c r="L29">
        <v>17109</v>
      </c>
      <c r="N29">
        <v>17109</v>
      </c>
      <c r="P29">
        <v>15000</v>
      </c>
    </row>
    <row r="30" spans="7:16" x14ac:dyDescent="0.25">
      <c r="H30">
        <f t="shared" si="0"/>
        <v>27</v>
      </c>
      <c r="I30">
        <f t="shared" si="3"/>
        <v>16916.966785604123</v>
      </c>
      <c r="J30">
        <f t="shared" si="2"/>
        <v>16615.10907126293</v>
      </c>
      <c r="L30">
        <v>17109</v>
      </c>
      <c r="N30">
        <v>17109</v>
      </c>
      <c r="P30">
        <v>15000</v>
      </c>
    </row>
    <row r="31" spans="7:16" x14ac:dyDescent="0.25">
      <c r="H31">
        <f t="shared" si="0"/>
        <v>28</v>
      </c>
      <c r="I31">
        <f t="shared" si="3"/>
        <v>16995.399995246469</v>
      </c>
      <c r="J31">
        <f t="shared" si="2"/>
        <v>16680.587705648315</v>
      </c>
      <c r="L31">
        <v>17109</v>
      </c>
      <c r="N31">
        <v>17109</v>
      </c>
      <c r="P31">
        <v>15000</v>
      </c>
    </row>
    <row r="32" spans="7:16" x14ac:dyDescent="0.25">
      <c r="H32">
        <f t="shared" si="0"/>
        <v>29</v>
      </c>
      <c r="I32">
        <f t="shared" si="3"/>
        <v>17074.196849769884</v>
      </c>
      <c r="J32">
        <f t="shared" si="2"/>
        <v>16746.324385379212</v>
      </c>
      <c r="L32">
        <v>17109</v>
      </c>
      <c r="N32">
        <v>17109</v>
      </c>
      <c r="P32">
        <v>15000</v>
      </c>
    </row>
    <row r="33" spans="7:20" x14ac:dyDescent="0.25">
      <c r="H33">
        <f t="shared" si="0"/>
        <v>30</v>
      </c>
      <c r="I33">
        <f t="shared" si="3"/>
        <v>17153.359035164271</v>
      </c>
      <c r="J33">
        <f t="shared" si="2"/>
        <v>16812.320127388866</v>
      </c>
      <c r="L33">
        <v>17109</v>
      </c>
      <c r="N33">
        <v>17109</v>
      </c>
      <c r="P33">
        <v>15000</v>
      </c>
    </row>
    <row r="34" spans="7:20" x14ac:dyDescent="0.25">
      <c r="H34">
        <f t="shared" si="0"/>
        <v>31</v>
      </c>
      <c r="I34">
        <f t="shared" si="3"/>
        <v>17232.888245236394</v>
      </c>
      <c r="J34">
        <f t="shared" si="2"/>
        <v>16878.575952618168</v>
      </c>
      <c r="L34">
        <v>17109</v>
      </c>
      <c r="N34">
        <v>17109</v>
      </c>
      <c r="P34">
        <v>15000</v>
      </c>
    </row>
    <row r="35" spans="7:20" x14ac:dyDescent="0.25">
      <c r="H35">
        <f t="shared" si="0"/>
        <v>32</v>
      </c>
      <c r="I35">
        <f t="shared" si="3"/>
        <v>17312.786181646126</v>
      </c>
      <c r="J35">
        <f t="shared" si="2"/>
        <v>16945.092886031442</v>
      </c>
      <c r="L35">
        <v>17109</v>
      </c>
      <c r="N35">
        <v>17109</v>
      </c>
      <c r="P35">
        <v>15000</v>
      </c>
    </row>
    <row r="36" spans="7:20" x14ac:dyDescent="0.25">
      <c r="H36">
        <f t="shared" si="0"/>
        <v>33</v>
      </c>
      <c r="I36">
        <f t="shared" si="3"/>
        <v>17393.054553942849</v>
      </c>
      <c r="J36">
        <f t="shared" si="2"/>
        <v>17011.871956632302</v>
      </c>
      <c r="L36">
        <v>17109</v>
      </c>
      <c r="N36">
        <v>17109</v>
      </c>
      <c r="P36">
        <v>15000</v>
      </c>
    </row>
    <row r="37" spans="7:20" x14ac:dyDescent="0.25">
      <c r="H37">
        <f t="shared" si="0"/>
        <v>34</v>
      </c>
      <c r="I37">
        <f t="shared" si="3"/>
        <v>17473.695079602039</v>
      </c>
      <c r="J37">
        <f t="shared" si="2"/>
        <v>17078.914197479575</v>
      </c>
      <c r="L37">
        <v>17109</v>
      </c>
      <c r="N37">
        <v>17109</v>
      </c>
      <c r="P37">
        <v>15000</v>
      </c>
    </row>
    <row r="38" spans="7:20" x14ac:dyDescent="0.25">
      <c r="H38">
        <f t="shared" si="0"/>
        <v>35</v>
      </c>
      <c r="I38">
        <f t="shared" si="3"/>
        <v>17554.709484062012</v>
      </c>
      <c r="J38">
        <f t="shared" si="2"/>
        <v>17146.220645703277</v>
      </c>
      <c r="L38">
        <v>17109</v>
      </c>
      <c r="N38">
        <v>17109</v>
      </c>
      <c r="P38">
        <v>15000</v>
      </c>
    </row>
    <row r="39" spans="7:20" x14ac:dyDescent="0.25">
      <c r="G39">
        <v>3</v>
      </c>
      <c r="H39">
        <f t="shared" si="0"/>
        <v>36</v>
      </c>
      <c r="I39">
        <f t="shared" si="3"/>
        <v>17636.099500760844</v>
      </c>
      <c r="J39">
        <f t="shared" si="2"/>
        <v>17213.792342520661</v>
      </c>
      <c r="L39">
        <f>+L28+(L28*0.08)*0.85</f>
        <v>18272.796480000001</v>
      </c>
      <c r="M39">
        <f>+L39-J39</f>
        <v>1059.00413747934</v>
      </c>
      <c r="N39">
        <f>+N28+(N28*0.08)*0.7</f>
        <v>17864.478719999999</v>
      </c>
      <c r="O39">
        <f>+N39-L39</f>
        <v>-408.31776000000173</v>
      </c>
      <c r="P39">
        <v>15000</v>
      </c>
    </row>
    <row r="40" spans="7:20" x14ac:dyDescent="0.25">
      <c r="H40">
        <f t="shared" si="0"/>
        <v>37</v>
      </c>
      <c r="I40">
        <f t="shared" si="3"/>
        <v>17717.866871173461</v>
      </c>
      <c r="J40">
        <f t="shared" si="2"/>
        <v>17281.63033325232</v>
      </c>
      <c r="L40">
        <v>18272</v>
      </c>
      <c r="N40">
        <v>17864</v>
      </c>
      <c r="P40">
        <v>15000</v>
      </c>
    </row>
    <row r="41" spans="7:20" x14ac:dyDescent="0.25">
      <c r="H41">
        <f t="shared" si="0"/>
        <v>38</v>
      </c>
      <c r="I41">
        <f t="shared" si="3"/>
        <v>17800.013344848903</v>
      </c>
      <c r="J41">
        <f t="shared" si="2"/>
        <v>17349.735667338366</v>
      </c>
      <c r="L41">
        <v>18272</v>
      </c>
      <c r="N41">
        <v>18272</v>
      </c>
      <c r="P41">
        <v>15000</v>
      </c>
    </row>
    <row r="42" spans="7:20" x14ac:dyDescent="0.25">
      <c r="H42">
        <f t="shared" si="0"/>
        <v>39</v>
      </c>
      <c r="I42">
        <f t="shared" si="3"/>
        <v>17882.540679447749</v>
      </c>
      <c r="J42">
        <f t="shared" si="2"/>
        <v>17418.109398354649</v>
      </c>
      <c r="L42">
        <v>18272</v>
      </c>
      <c r="N42">
        <v>18272</v>
      </c>
      <c r="P42">
        <v>15000</v>
      </c>
    </row>
    <row r="43" spans="7:20" x14ac:dyDescent="0.25">
      <c r="H43">
        <f t="shared" si="0"/>
        <v>40</v>
      </c>
      <c r="I43">
        <f t="shared" si="3"/>
        <v>17965.450640779734</v>
      </c>
      <c r="J43">
        <f t="shared" si="2"/>
        <v>17486.752584029073</v>
      </c>
      <c r="L43">
        <v>18272</v>
      </c>
      <c r="N43">
        <v>18272</v>
      </c>
      <c r="P43">
        <v>15000</v>
      </c>
    </row>
    <row r="44" spans="7:20" x14ac:dyDescent="0.25">
      <c r="H44">
        <f t="shared" si="0"/>
        <v>41</v>
      </c>
      <c r="I44">
        <f t="shared" si="3"/>
        <v>18048.74500284153</v>
      </c>
      <c r="J44">
        <f t="shared" si="2"/>
        <v>17555.666286257951</v>
      </c>
      <c r="L44">
        <v>18272</v>
      </c>
      <c r="N44">
        <v>18272</v>
      </c>
      <c r="P44">
        <v>15000</v>
      </c>
    </row>
    <row r="45" spans="7:20" x14ac:dyDescent="0.25">
      <c r="H45">
        <f t="shared" si="0"/>
        <v>42</v>
      </c>
      <c r="I45">
        <f t="shared" si="3"/>
        <v>18132.425547854706</v>
      </c>
      <c r="J45">
        <f t="shared" si="2"/>
        <v>17624.851571122432</v>
      </c>
      <c r="L45">
        <v>18272</v>
      </c>
      <c r="N45">
        <v>18272</v>
      </c>
      <c r="P45">
        <v>15000</v>
      </c>
    </row>
    <row r="46" spans="7:20" x14ac:dyDescent="0.25">
      <c r="H46">
        <f t="shared" si="0"/>
        <v>43</v>
      </c>
      <c r="I46">
        <f t="shared" si="3"/>
        <v>18216.494066303851</v>
      </c>
      <c r="J46">
        <f t="shared" si="2"/>
        <v>17694.309508904993</v>
      </c>
      <c r="L46">
        <v>18272</v>
      </c>
      <c r="N46">
        <v>18272</v>
      </c>
      <c r="P46">
        <v>15000</v>
      </c>
    </row>
    <row r="47" spans="7:20" x14ac:dyDescent="0.25">
      <c r="H47">
        <f t="shared" si="0"/>
        <v>44</v>
      </c>
      <c r="I47">
        <f t="shared" si="3"/>
        <v>18300.952356974896</v>
      </c>
      <c r="J47">
        <f t="shared" si="2"/>
        <v>17764.041174105994</v>
      </c>
      <c r="L47">
        <v>18272</v>
      </c>
      <c r="N47">
        <v>18272</v>
      </c>
      <c r="P47">
        <v>15000</v>
      </c>
    </row>
    <row r="48" spans="7:20" x14ac:dyDescent="0.25">
      <c r="H48">
        <f t="shared" si="0"/>
        <v>45</v>
      </c>
      <c r="I48">
        <f t="shared" si="3"/>
        <v>18385.802226993597</v>
      </c>
      <c r="J48">
        <f t="shared" si="2"/>
        <v>17834.047645460312</v>
      </c>
      <c r="L48">
        <v>18272</v>
      </c>
      <c r="N48">
        <v>18272</v>
      </c>
      <c r="P48">
        <v>15000</v>
      </c>
      <c r="T48" t="s">
        <v>5</v>
      </c>
    </row>
    <row r="49" spans="7:17" x14ac:dyDescent="0.25">
      <c r="H49">
        <f t="shared" si="0"/>
        <v>46</v>
      </c>
      <c r="I49">
        <f t="shared" si="3"/>
        <v>18471.045491864203</v>
      </c>
      <c r="J49">
        <f t="shared" si="2"/>
        <v>17904.330005954012</v>
      </c>
      <c r="L49">
        <v>18272</v>
      </c>
      <c r="N49">
        <v>18272</v>
      </c>
      <c r="P49">
        <v>15000</v>
      </c>
    </row>
    <row r="50" spans="7:17" x14ac:dyDescent="0.25">
      <c r="H50">
        <f t="shared" si="0"/>
        <v>47</v>
      </c>
      <c r="I50">
        <f t="shared" si="3"/>
        <v>18556.683975508302</v>
      </c>
      <c r="J50">
        <f t="shared" si="2"/>
        <v>17974.889342841114</v>
      </c>
      <c r="L50">
        <v>18272</v>
      </c>
      <c r="N50">
        <v>18272</v>
      </c>
      <c r="P50">
        <v>15000</v>
      </c>
    </row>
    <row r="51" spans="7:17" x14ac:dyDescent="0.25">
      <c r="G51">
        <v>4</v>
      </c>
      <c r="H51">
        <f t="shared" si="0"/>
        <v>48</v>
      </c>
      <c r="I51">
        <f t="shared" si="3"/>
        <v>18642.719510303839</v>
      </c>
      <c r="J51">
        <f t="shared" si="2"/>
        <v>18045.726747660403</v>
      </c>
      <c r="L51">
        <f>+L40+(L40*0.08)*0.85</f>
        <v>19514.495999999999</v>
      </c>
      <c r="M51">
        <f>+L51-J51</f>
        <v>1468.7692523395963</v>
      </c>
      <c r="N51">
        <f>+N40+(N40*0.08)*0.7</f>
        <v>18864.383999999998</v>
      </c>
      <c r="O51">
        <f>+N51-L51</f>
        <v>-650.11200000000099</v>
      </c>
      <c r="P51">
        <f>+P50+((P50*0.08*4)*0.85)</f>
        <v>19080</v>
      </c>
      <c r="Q51">
        <f>+P51-J51</f>
        <v>1034.2732523395971</v>
      </c>
    </row>
    <row r="52" spans="7:17" x14ac:dyDescent="0.25">
      <c r="H52" t="s">
        <v>5</v>
      </c>
    </row>
    <row r="53" spans="7:17" x14ac:dyDescent="0.25">
      <c r="H53" t="s">
        <v>5</v>
      </c>
    </row>
    <row r="54" spans="7:17" x14ac:dyDescent="0.25">
      <c r="H54" t="s">
        <v>5</v>
      </c>
    </row>
    <row r="55" spans="7:17" x14ac:dyDescent="0.25">
      <c r="H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2024-05-02T19:45:24Z</dcterms:created>
  <dcterms:modified xsi:type="dcterms:W3CDTF">2024-06-18T15:25:33Z</dcterms:modified>
</cp:coreProperties>
</file>