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academiafaedupt-my.sharepoint.com/personal/sbclemente_academiafa_edu_pt/Documents/Gigs/WorkingFolder/Finance/Sectors/"/>
    </mc:Choice>
  </mc:AlternateContent>
  <xr:revisionPtr revIDLastSave="687" documentId="8_{A0476D2B-57B5-4328-A2E9-AB1760A6D45F}" xr6:coauthVersionLast="47" xr6:coauthVersionMax="47" xr10:uidLastSave="{10295318-BC59-48FF-A679-D9B829FEF742}"/>
  <bookViews>
    <workbookView xWindow="3585" yWindow="3585" windowWidth="21600" windowHeight="11295" activeTab="2" xr2:uid="{98E4F117-809F-4A8A-A845-A488512E5130}"/>
  </bookViews>
  <sheets>
    <sheet name="main" sheetId="3" r:id="rId1"/>
    <sheet name="Screener" sheetId="2" r:id="rId2"/>
    <sheet name="EU" sheetId="1" r:id="rId3"/>
    <sheet name="Folha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5" i="3" l="1"/>
  <c r="I39" i="3"/>
  <c r="B7" i="3"/>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L4" i="1" a="1"/>
  <c r="L4" i="1" s="1"/>
  <c r="M4" i="1" s="1"/>
  <c r="L5" i="1" a="1"/>
  <c r="L5" i="1" s="1"/>
  <c r="M5" i="1" s="1"/>
  <c r="K4" i="1"/>
  <c r="L3" i="1" l="1" a="1"/>
  <c r="L3" i="1" s="1"/>
  <c r="M3" i="1" s="1"/>
  <c r="L22" i="1" a="1"/>
  <c r="L22" i="1" s="1"/>
  <c r="M22" i="1" s="1"/>
  <c r="L21" i="1" a="1"/>
  <c r="L21" i="1" s="1"/>
  <c r="M21" i="1" s="1"/>
  <c r="L20" i="1" a="1"/>
  <c r="L20" i="1" s="1"/>
  <c r="M20" i="1" s="1"/>
  <c r="L19" i="1" a="1"/>
  <c r="L19" i="1" s="1"/>
  <c r="M19" i="1" s="1"/>
  <c r="L18" i="1" a="1"/>
  <c r="L18" i="1" s="1"/>
  <c r="M18" i="1" s="1"/>
  <c r="L17" i="1" a="1"/>
  <c r="L17" i="1" s="1"/>
  <c r="M17" i="1" s="1"/>
  <c r="L16" i="1" a="1"/>
  <c r="L16" i="1" s="1"/>
  <c r="M16" i="1" s="1"/>
  <c r="L15" i="1" a="1"/>
  <c r="L15" i="1" s="1"/>
  <c r="M15" i="1" s="1"/>
  <c r="L14" i="1" a="1"/>
  <c r="L14" i="1" s="1"/>
  <c r="M14" i="1" s="1"/>
  <c r="L13" i="1" a="1"/>
  <c r="L13" i="1" s="1"/>
  <c r="M13" i="1" s="1"/>
  <c r="L12" i="1" a="1"/>
  <c r="L12" i="1" s="1"/>
  <c r="M12" i="1" s="1"/>
  <c r="L11" i="1" a="1"/>
  <c r="L11" i="1" s="1"/>
  <c r="M11" i="1" s="1"/>
  <c r="L10" i="1" a="1"/>
  <c r="L10" i="1" s="1"/>
  <c r="M10" i="1" s="1"/>
  <c r="L9" i="1" a="1"/>
  <c r="L9" i="1" s="1"/>
  <c r="M9" i="1" s="1"/>
  <c r="L8" i="1" a="1"/>
  <c r="L8" i="1" s="1"/>
  <c r="M8" i="1" s="1"/>
  <c r="L7" i="1" a="1"/>
  <c r="L7" i="1" s="1"/>
  <c r="M7" i="1" s="1"/>
  <c r="L6" i="1" a="1"/>
  <c r="L6" i="1" s="1"/>
  <c r="M6" i="1" s="1"/>
  <c r="K22" i="1"/>
  <c r="K21" i="1"/>
  <c r="K20" i="1"/>
  <c r="K19" i="1"/>
  <c r="K18" i="1"/>
  <c r="K17" i="1"/>
  <c r="K16" i="1"/>
  <c r="K15" i="1"/>
  <c r="K14" i="1"/>
  <c r="K13" i="1"/>
  <c r="K12" i="1"/>
  <c r="K11" i="1"/>
  <c r="K10" i="1"/>
  <c r="K9" i="1"/>
  <c r="K8" i="1"/>
  <c r="K7" i="1"/>
  <c r="K6" i="1"/>
  <c r="K5" i="1"/>
  <c r="K3" i="1"/>
  <c r="I40" i="3"/>
  <c r="B5" i="3"/>
  <c r="B6" i="3" s="1"/>
  <c r="I4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2"/>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<sst xmlns="http://schemas.openxmlformats.org/spreadsheetml/2006/main" count="950" uniqueCount="478">
  <si>
    <t>1m</t>
  </si>
  <si>
    <t>Price</t>
  </si>
  <si>
    <t>Ticker</t>
  </si>
  <si>
    <t>GD</t>
  </si>
  <si>
    <t>LHX</t>
  </si>
  <si>
    <t>NOC</t>
  </si>
  <si>
    <t>BAB</t>
  </si>
  <si>
    <t>KBGGY</t>
  </si>
  <si>
    <t>BA</t>
  </si>
  <si>
    <t>Name</t>
  </si>
  <si>
    <t>Thyssenkrupp</t>
  </si>
  <si>
    <t>Thales</t>
  </si>
  <si>
    <t>Serco Group</t>
  </si>
  <si>
    <t>Safran</t>
  </si>
  <si>
    <t>Leonardo</t>
  </si>
  <si>
    <t>Fincantieri</t>
  </si>
  <si>
    <t>Dassault Aviation</t>
  </si>
  <si>
    <t>BAE Systems</t>
  </si>
  <si>
    <t>Kongsberg Gruppen</t>
  </si>
  <si>
    <t>Babcock International</t>
  </si>
  <si>
    <t>Exchange</t>
  </si>
  <si>
    <t>ETR</t>
  </si>
  <si>
    <t>EPA</t>
  </si>
  <si>
    <t>LON</t>
  </si>
  <si>
    <t>STO</t>
  </si>
  <si>
    <t>BIT</t>
  </si>
  <si>
    <t>OTCMKTS</t>
  </si>
  <si>
    <t>NYSE</t>
  </si>
  <si>
    <t>TKA</t>
  </si>
  <si>
    <t>HO</t>
  </si>
  <si>
    <t>SRP</t>
  </si>
  <si>
    <t>SAF</t>
  </si>
  <si>
    <t>SAAB-B</t>
  </si>
  <si>
    <t>RR</t>
  </si>
  <si>
    <t>RHM</t>
  </si>
  <si>
    <t>MRO</t>
  </si>
  <si>
    <t>LDO</t>
  </si>
  <si>
    <t>HAG</t>
  </si>
  <si>
    <t>FCT</t>
  </si>
  <si>
    <t xml:space="preserve">AM </t>
  </si>
  <si>
    <t>LMT</t>
  </si>
  <si>
    <t>Category</t>
  </si>
  <si>
    <t xml:space="preserve"> </t>
  </si>
  <si>
    <t>ACHR</t>
  </si>
  <si>
    <t>Archer Aviation Inc</t>
  </si>
  <si>
    <t>Industrials</t>
  </si>
  <si>
    <t>Aerospace &amp; Defense</t>
  </si>
  <si>
    <t>USA</t>
  </si>
  <si>
    <t>4.09B</t>
  </si>
  <si>
    <t>8.88</t>
  </si>
  <si>
    <t>12.12%</t>
  </si>
  <si>
    <t>55,109,576</t>
  </si>
  <si>
    <t>AIR</t>
  </si>
  <si>
    <t>AAR Corp</t>
  </si>
  <si>
    <t>2.34B</t>
  </si>
  <si>
    <t>65.02</t>
  </si>
  <si>
    <t>0.28%</t>
  </si>
  <si>
    <t>AIRI</t>
  </si>
  <si>
    <t>Air Industries Group</t>
  </si>
  <si>
    <t>13.80M</t>
  </si>
  <si>
    <t>4.11</t>
  </si>
  <si>
    <t>0.00%</t>
  </si>
  <si>
    <t>ATRO</t>
  </si>
  <si>
    <t>Astronics Corp</t>
  </si>
  <si>
    <t>696.06M</t>
  </si>
  <si>
    <t>20.01</t>
  </si>
  <si>
    <t>0.35%</t>
  </si>
  <si>
    <t>AVAV</t>
  </si>
  <si>
    <t>AeroVironment Inc</t>
  </si>
  <si>
    <t>4.22B</t>
  </si>
  <si>
    <t>149.62</t>
  </si>
  <si>
    <t>-1.48%</t>
  </si>
  <si>
    <t>AXON</t>
  </si>
  <si>
    <t>Axon Enterprise Inc</t>
  </si>
  <si>
    <t>40.30B</t>
  </si>
  <si>
    <t>528.45</t>
  </si>
  <si>
    <t>0.57%</t>
  </si>
  <si>
    <t>1,153,010</t>
  </si>
  <si>
    <t>Boeing Co</t>
  </si>
  <si>
    <t>130.99B</t>
  </si>
  <si>
    <t>174.63</t>
  </si>
  <si>
    <t>0.46%</t>
  </si>
  <si>
    <t>5,761,350</t>
  </si>
  <si>
    <t>BWXT</t>
  </si>
  <si>
    <t>BWX Technologies Inc</t>
  </si>
  <si>
    <t>9.51B</t>
  </si>
  <si>
    <t>103.97</t>
  </si>
  <si>
    <t>1.80%</t>
  </si>
  <si>
    <t>BYRN</t>
  </si>
  <si>
    <t>Byrna Technologies Inc</t>
  </si>
  <si>
    <t>582.71M</t>
  </si>
  <si>
    <t>25.73</t>
  </si>
  <si>
    <t>0.43%</t>
  </si>
  <si>
    <t>CAE</t>
  </si>
  <si>
    <t>Cae Inc</t>
  </si>
  <si>
    <t>Canada</t>
  </si>
  <si>
    <t>7.77B</t>
  </si>
  <si>
    <t>24.30</t>
  </si>
  <si>
    <t>0.12%</t>
  </si>
  <si>
    <t>CDRE</t>
  </si>
  <si>
    <t>Cadre Holdings Inc</t>
  </si>
  <si>
    <t>1.37B</t>
  </si>
  <si>
    <t>33.62</t>
  </si>
  <si>
    <t>1.66%</t>
  </si>
  <si>
    <t>CODA</t>
  </si>
  <si>
    <t>Coda Octopus Group Inc</t>
  </si>
  <si>
    <t>85.94M</t>
  </si>
  <si>
    <t>7.66</t>
  </si>
  <si>
    <t>-0.39%</t>
  </si>
  <si>
    <t>CVU</t>
  </si>
  <si>
    <t>CPI Aerostructures Inc</t>
  </si>
  <si>
    <t>48.88M</t>
  </si>
  <si>
    <t>3.76</t>
  </si>
  <si>
    <t>0.27%</t>
  </si>
  <si>
    <t>CW</t>
  </si>
  <si>
    <t>Curtiss-Wright Corp</t>
  </si>
  <si>
    <t>12.11B</t>
  </si>
  <si>
    <t>321.66</t>
  </si>
  <si>
    <t>1.85%</t>
  </si>
  <si>
    <t>DCO</t>
  </si>
  <si>
    <t>Ducommun Inc</t>
  </si>
  <si>
    <t>868.37M</t>
  </si>
  <si>
    <t>58.62</t>
  </si>
  <si>
    <t>2.09%</t>
  </si>
  <si>
    <t>DPRO</t>
  </si>
  <si>
    <t>Draganfly Inc</t>
  </si>
  <si>
    <t>12.84M</t>
  </si>
  <si>
    <t>2.37</t>
  </si>
  <si>
    <t>-4.64%</t>
  </si>
  <si>
    <t>DRS</t>
  </si>
  <si>
    <t>Leonardo DRS Inc</t>
  </si>
  <si>
    <t>8.05B</t>
  </si>
  <si>
    <t>30.45</t>
  </si>
  <si>
    <t>1.87%</t>
  </si>
  <si>
    <t>EH</t>
  </si>
  <si>
    <t>EHang Holdings Ltd ADR</t>
  </si>
  <si>
    <t>China</t>
  </si>
  <si>
    <t>1.01B</t>
  </si>
  <si>
    <t>22.96</t>
  </si>
  <si>
    <t>-2.92%</t>
  </si>
  <si>
    <t>1,577,913</t>
  </si>
  <si>
    <t>ERJ</t>
  </si>
  <si>
    <t>Embraer S.A. ADR</t>
  </si>
  <si>
    <t>Brazil</t>
  </si>
  <si>
    <t>8.75B</t>
  </si>
  <si>
    <t>47.65</t>
  </si>
  <si>
    <t>0.32%</t>
  </si>
  <si>
    <t>2,681,990</t>
  </si>
  <si>
    <t>ESLT</t>
  </si>
  <si>
    <t>Elbit Systems Ltd</t>
  </si>
  <si>
    <t>Israel</t>
  </si>
  <si>
    <t>13.86B</t>
  </si>
  <si>
    <t>310.99</t>
  </si>
  <si>
    <t>1.72%</t>
  </si>
  <si>
    <t>EVEX</t>
  </si>
  <si>
    <t>Eve Holding Inc</t>
  </si>
  <si>
    <t>1.22B</t>
  </si>
  <si>
    <t>2.24%</t>
  </si>
  <si>
    <t>1,038,428</t>
  </si>
  <si>
    <t>EVTL</t>
  </si>
  <si>
    <t>Vertical Aerospace Ltd</t>
  </si>
  <si>
    <t>United Kingdom</t>
  </si>
  <si>
    <t>356.81M</t>
  </si>
  <si>
    <t>4.22</t>
  </si>
  <si>
    <t>1.93%</t>
  </si>
  <si>
    <t>General Dynamics Corp</t>
  </si>
  <si>
    <t>68.29B</t>
  </si>
  <si>
    <t>252.60</t>
  </si>
  <si>
    <t>0.39%</t>
  </si>
  <si>
    <t>1,755,398</t>
  </si>
  <si>
    <t>GE</t>
  </si>
  <si>
    <t>GE Aerospace</t>
  </si>
  <si>
    <t>222.15B</t>
  </si>
  <si>
    <t>206.98</t>
  </si>
  <si>
    <t>2.76%</t>
  </si>
  <si>
    <t>5,842,995</t>
  </si>
  <si>
    <t>GPUS</t>
  </si>
  <si>
    <t>Hyperscale Data Inc</t>
  </si>
  <si>
    <t>3.92M</t>
  </si>
  <si>
    <t>3.11</t>
  </si>
  <si>
    <t>-1.89%</t>
  </si>
  <si>
    <t>HEI</t>
  </si>
  <si>
    <t>Heico Corp</t>
  </si>
  <si>
    <t>32.44B</t>
  </si>
  <si>
    <t>264.68</t>
  </si>
  <si>
    <t>2.19%</t>
  </si>
  <si>
    <t>1,044,585</t>
  </si>
  <si>
    <t>HEI-A</t>
  </si>
  <si>
    <t>213.16</t>
  </si>
  <si>
    <t>2.70%</t>
  </si>
  <si>
    <t>HII</t>
  </si>
  <si>
    <t>Huntington Ingalls Industries Inc</t>
  </si>
  <si>
    <t>6.87B</t>
  </si>
  <si>
    <t>175.58</t>
  </si>
  <si>
    <t>0.75%</t>
  </si>
  <si>
    <t>2,520,923</t>
  </si>
  <si>
    <t>HOVR</t>
  </si>
  <si>
    <t>New Horizon Aircraft Ltd</t>
  </si>
  <si>
    <t>15.83M</t>
  </si>
  <si>
    <t>0.51</t>
  </si>
  <si>
    <t>1.40%</t>
  </si>
  <si>
    <t>HWM</t>
  </si>
  <si>
    <t>Howmet Aerospace Inc</t>
  </si>
  <si>
    <t>55.33B</t>
  </si>
  <si>
    <t>136.60</t>
  </si>
  <si>
    <t>2.38%</t>
  </si>
  <si>
    <t>4,362,738</t>
  </si>
  <si>
    <t>HXL</t>
  </si>
  <si>
    <t>Hexcel Corp</t>
  </si>
  <si>
    <t>5.14B</t>
  </si>
  <si>
    <t>63.37</t>
  </si>
  <si>
    <t>1.60%</t>
  </si>
  <si>
    <t>1,031,690</t>
  </si>
  <si>
    <t>ISSC</t>
  </si>
  <si>
    <t>Innovative Solutions And Support Inc</t>
  </si>
  <si>
    <t>125.27M</t>
  </si>
  <si>
    <t>7.14</t>
  </si>
  <si>
    <t>0.99%</t>
  </si>
  <si>
    <t>KITT</t>
  </si>
  <si>
    <t>Nauticus Robotics Inc</t>
  </si>
  <si>
    <t>29.07M</t>
  </si>
  <si>
    <t>0.96</t>
  </si>
  <si>
    <t>-6.50%</t>
  </si>
  <si>
    <t>1,680,954</t>
  </si>
  <si>
    <t>KRMN</t>
  </si>
  <si>
    <t>Karman Holdings Inc</t>
  </si>
  <si>
    <t>4.17B</t>
  </si>
  <si>
    <t>31.54</t>
  </si>
  <si>
    <t>4.33%</t>
  </si>
  <si>
    <t>KTOS</t>
  </si>
  <si>
    <t>Kratos Defense &amp; Security Solutions Inc</t>
  </si>
  <si>
    <t>4.03B</t>
  </si>
  <si>
    <t>26.39</t>
  </si>
  <si>
    <t>2,860,050</t>
  </si>
  <si>
    <t>KWE</t>
  </si>
  <si>
    <t>KWESST Micro Systems Inc</t>
  </si>
  <si>
    <t>4.34M</t>
  </si>
  <si>
    <t>0.43</t>
  </si>
  <si>
    <t>-5.56%</t>
  </si>
  <si>
    <t>L3Harris Technologies Inc</t>
  </si>
  <si>
    <t>38.81B</t>
  </si>
  <si>
    <t>206.11</t>
  </si>
  <si>
    <t>0.59%</t>
  </si>
  <si>
    <t>1,244,093</t>
  </si>
  <si>
    <t>Lockheed Martin Corp</t>
  </si>
  <si>
    <t>106.01B</t>
  </si>
  <si>
    <t>450.37</t>
  </si>
  <si>
    <t>0.88%</t>
  </si>
  <si>
    <t>1,431,948</t>
  </si>
  <si>
    <t>LOAR</t>
  </si>
  <si>
    <t>Loar Holdings Inc</t>
  </si>
  <si>
    <t>6.80B</t>
  </si>
  <si>
    <t>72.67</t>
  </si>
  <si>
    <t>6.63%</t>
  </si>
  <si>
    <t>1,146,312</t>
  </si>
  <si>
    <t>LUNR</t>
  </si>
  <si>
    <t>Intuitive Machines Inc</t>
  </si>
  <si>
    <t>2.19B</t>
  </si>
  <si>
    <t>14.58</t>
  </si>
  <si>
    <t>1.29%</t>
  </si>
  <si>
    <t>17,452,707</t>
  </si>
  <si>
    <t>No.</t>
  </si>
  <si>
    <t>Company</t>
  </si>
  <si>
    <t>Sector</t>
  </si>
  <si>
    <t>Industry</t>
  </si>
  <si>
    <t>Country</t>
  </si>
  <si>
    <t>Market Cap</t>
  </si>
  <si>
    <t>Change</t>
  </si>
  <si>
    <t>Volume</t>
  </si>
  <si>
    <t>RTX</t>
  </si>
  <si>
    <t>RTX Corp</t>
  </si>
  <si>
    <t>177.16B</t>
  </si>
  <si>
    <t>132.99</t>
  </si>
  <si>
    <t>1.89%</t>
  </si>
  <si>
    <t>7,431,328</t>
  </si>
  <si>
    <t>TDG</t>
  </si>
  <si>
    <t>Transdigm Group Incorporated</t>
  </si>
  <si>
    <t>76.68B</t>
  </si>
  <si>
    <t>1367.20</t>
  </si>
  <si>
    <t>1.31%</t>
  </si>
  <si>
    <t>Northrop Grumman Corp</t>
  </si>
  <si>
    <t>66.84B</t>
  </si>
  <si>
    <t>461.74</t>
  </si>
  <si>
    <t>0.38%</t>
  </si>
  <si>
    <t>TXT</t>
  </si>
  <si>
    <t>Textron Inc</t>
  </si>
  <si>
    <t>13.64B</t>
  </si>
  <si>
    <t>74.73</t>
  </si>
  <si>
    <t>2.02%</t>
  </si>
  <si>
    <t>1,452,915</t>
  </si>
  <si>
    <t>WWD</t>
  </si>
  <si>
    <t>Woodward Inc</t>
  </si>
  <si>
    <t>11.22B</t>
  </si>
  <si>
    <t>188.99</t>
  </si>
  <si>
    <t>2.39%</t>
  </si>
  <si>
    <t>RKLB</t>
  </si>
  <si>
    <t>Rocket Lab USA Inc</t>
  </si>
  <si>
    <t>10.24B</t>
  </si>
  <si>
    <t>20.49</t>
  </si>
  <si>
    <t>3.33%</t>
  </si>
  <si>
    <t>37,267,999</t>
  </si>
  <si>
    <t>SARO</t>
  </si>
  <si>
    <t>StandardAero Inc</t>
  </si>
  <si>
    <t>9.44B</t>
  </si>
  <si>
    <t>28.23</t>
  </si>
  <si>
    <t>0.71%</t>
  </si>
  <si>
    <t>2,264,831</t>
  </si>
  <si>
    <t>MOG-A</t>
  </si>
  <si>
    <t>Moog, Inc</t>
  </si>
  <si>
    <t>5.39B</t>
  </si>
  <si>
    <t>170.49</t>
  </si>
  <si>
    <t>1.73%</t>
  </si>
  <si>
    <t>SPR</t>
  </si>
  <si>
    <t>Spirit Aerosystems Holdings Inc</t>
  </si>
  <si>
    <t>34.90</t>
  </si>
  <si>
    <t>1.28%</t>
  </si>
  <si>
    <t>1,097,376</t>
  </si>
  <si>
    <t>MRCY</t>
  </si>
  <si>
    <t>Mercury Systems Inc</t>
  </si>
  <si>
    <t>2.65B</t>
  </si>
  <si>
    <t>44.41</t>
  </si>
  <si>
    <t>2.45%</t>
  </si>
  <si>
    <t>VSEC</t>
  </si>
  <si>
    <t>VSE Corp</t>
  </si>
  <si>
    <t>2.42B</t>
  </si>
  <si>
    <t>118.50</t>
  </si>
  <si>
    <t>0.58%</t>
  </si>
  <si>
    <t>TGI</t>
  </si>
  <si>
    <t>Triumph Group Inc</t>
  </si>
  <si>
    <t>1.96B</t>
  </si>
  <si>
    <t>25.38</t>
  </si>
  <si>
    <t>0.36%</t>
  </si>
  <si>
    <t>1,094,485</t>
  </si>
  <si>
    <t>VVX</t>
  </si>
  <si>
    <t>V2X Inc</t>
  </si>
  <si>
    <t>1.48B</t>
  </si>
  <si>
    <t>46.92</t>
  </si>
  <si>
    <t>-0.28%</t>
  </si>
  <si>
    <t>PL</t>
  </si>
  <si>
    <t>Planet Labs PBC</t>
  </si>
  <si>
    <t>1.38B</t>
  </si>
  <si>
    <t>4.62</t>
  </si>
  <si>
    <t>2.90%</t>
  </si>
  <si>
    <t>3,884,684</t>
  </si>
  <si>
    <t>RDW</t>
  </si>
  <si>
    <t>Redwire Corporation</t>
  </si>
  <si>
    <t>936.21M</t>
  </si>
  <si>
    <t>13.97</t>
  </si>
  <si>
    <t>-0.43%</t>
  </si>
  <si>
    <t>2,344,726</t>
  </si>
  <si>
    <t>SKYH</t>
  </si>
  <si>
    <t>Sky Harbour Group Corporation</t>
  </si>
  <si>
    <t>834.00M</t>
  </si>
  <si>
    <t>11.03</t>
  </si>
  <si>
    <t>2.89%</t>
  </si>
  <si>
    <t>NPK</t>
  </si>
  <si>
    <t>National Presto Industries, Inc</t>
  </si>
  <si>
    <t>722.39M</t>
  </si>
  <si>
    <t>101.74</t>
  </si>
  <si>
    <t>0.19%</t>
  </si>
  <si>
    <t>RGR</t>
  </si>
  <si>
    <t>Sturm, Ruger &amp; Co., Inc</t>
  </si>
  <si>
    <t>661.43M</t>
  </si>
  <si>
    <t>39.46</t>
  </si>
  <si>
    <t>-0.33%</t>
  </si>
  <si>
    <t>SWBI</t>
  </si>
  <si>
    <t>Smith &amp; Wesson Brands Inc</t>
  </si>
  <si>
    <t>477.87M</t>
  </si>
  <si>
    <t>10.86</t>
  </si>
  <si>
    <t>0.84%</t>
  </si>
  <si>
    <t>SATL</t>
  </si>
  <si>
    <t>Satellogic Inc</t>
  </si>
  <si>
    <t>293.15M</t>
  </si>
  <si>
    <t>3.06</t>
  </si>
  <si>
    <t>7.75%</t>
  </si>
  <si>
    <t>TATT</t>
  </si>
  <si>
    <t>TAT Technologies Ltd</t>
  </si>
  <si>
    <t>287.29M</t>
  </si>
  <si>
    <t>26.26</t>
  </si>
  <si>
    <t>1.08%</t>
  </si>
  <si>
    <t>PKE</t>
  </si>
  <si>
    <t>Park Aerospace Corp</t>
  </si>
  <si>
    <t>275.57M</t>
  </si>
  <si>
    <t>13.83</t>
  </si>
  <si>
    <t>0.22%</t>
  </si>
  <si>
    <t>POWW</t>
  </si>
  <si>
    <t>AMMO Inc</t>
  </si>
  <si>
    <t>190.01M</t>
  </si>
  <si>
    <t>1.60</t>
  </si>
  <si>
    <t>1,461,727</t>
  </si>
  <si>
    <t>SPCE</t>
  </si>
  <si>
    <t>Virgin Galactic Holdings Inc</t>
  </si>
  <si>
    <t>135.01M</t>
  </si>
  <si>
    <t>3.80</t>
  </si>
  <si>
    <t>-0.78%</t>
  </si>
  <si>
    <t>1,607,077</t>
  </si>
  <si>
    <t>SPAI</t>
  </si>
  <si>
    <t>Safe Pro Group Inc</t>
  </si>
  <si>
    <t>53.39M</t>
  </si>
  <si>
    <t>3.88</t>
  </si>
  <si>
    <t>-0.51%</t>
  </si>
  <si>
    <t>OPXS</t>
  </si>
  <si>
    <t>Optex Systems Holdings Inc</t>
  </si>
  <si>
    <t>39.73M</t>
  </si>
  <si>
    <t>5.76</t>
  </si>
  <si>
    <t>-2.54%</t>
  </si>
  <si>
    <t>SVT</t>
  </si>
  <si>
    <t>Servotronics, Inc</t>
  </si>
  <si>
    <t>27.74M</t>
  </si>
  <si>
    <t>11.00</t>
  </si>
  <si>
    <t>SIF</t>
  </si>
  <si>
    <t>SIFCO Industries Inc</t>
  </si>
  <si>
    <t>19.98M</t>
  </si>
  <si>
    <t>3.25</t>
  </si>
  <si>
    <t>-0.31%</t>
  </si>
  <si>
    <t>SIDU</t>
  </si>
  <si>
    <t>Sidus Space Inc</t>
  </si>
  <si>
    <t>16.45M</t>
  </si>
  <si>
    <t>1.89</t>
  </si>
  <si>
    <t>-4.06%</t>
  </si>
  <si>
    <t>PRZO</t>
  </si>
  <si>
    <t>ParaZero Technologies Ltd</t>
  </si>
  <si>
    <t>13.68M</t>
  </si>
  <si>
    <t>0.83</t>
  </si>
  <si>
    <t>-3.48%</t>
  </si>
  <si>
    <t>MNTS</t>
  </si>
  <si>
    <t>Momentus Inc</t>
  </si>
  <si>
    <t>8.70M</t>
  </si>
  <si>
    <t>2.65</t>
  </si>
  <si>
    <t>-7.02%</t>
  </si>
  <si>
    <t>XTIA</t>
  </si>
  <si>
    <t>XTI Aerospace Inc</t>
  </si>
  <si>
    <t>5.30M</t>
  </si>
  <si>
    <t>2.87</t>
  </si>
  <si>
    <t>-3.69%</t>
  </si>
  <si>
    <t>29fev2025</t>
  </si>
  <si>
    <t>x</t>
  </si>
  <si>
    <t>MC</t>
  </si>
  <si>
    <t>UK</t>
  </si>
  <si>
    <t>NW</t>
  </si>
  <si>
    <t>FR</t>
  </si>
  <si>
    <t>IT</t>
  </si>
  <si>
    <t xml:space="preserve">Naval </t>
  </si>
  <si>
    <t>Air</t>
  </si>
  <si>
    <t>Aerospace</t>
  </si>
  <si>
    <t>Defense</t>
  </si>
  <si>
    <t>Technology</t>
  </si>
  <si>
    <t>Hensolt AG</t>
  </si>
  <si>
    <t>Eletrônics</t>
  </si>
  <si>
    <t>GR</t>
  </si>
  <si>
    <t>Melrose Industries PLC</t>
  </si>
  <si>
    <t>BR</t>
  </si>
  <si>
    <t>GB</t>
  </si>
  <si>
    <t>Rheinmetall AG</t>
  </si>
  <si>
    <t>Saab AB</t>
  </si>
  <si>
    <t>SE</t>
  </si>
  <si>
    <t>Vehicles</t>
  </si>
  <si>
    <t>Cybersecurity</t>
  </si>
  <si>
    <t>Rank (USA)</t>
  </si>
  <si>
    <t>USA SUM</t>
  </si>
  <si>
    <t>NATO SUM</t>
  </si>
  <si>
    <t>% Today</t>
  </si>
  <si>
    <t>Ricardo  e Barbosa</t>
  </si>
  <si>
    <t>OGMA</t>
  </si>
  <si>
    <t>CEIA</t>
  </si>
  <si>
    <t>NL</t>
  </si>
  <si>
    <t>Cluster</t>
  </si>
  <si>
    <t>NSPA</t>
  </si>
  <si>
    <t>Empresa Nato</t>
  </si>
  <si>
    <t>MecraCrom</t>
  </si>
  <si>
    <t>Airbus</t>
  </si>
  <si>
    <t>Rolls-Royce</t>
  </si>
  <si>
    <t>DE</t>
  </si>
  <si>
    <t>AM</t>
  </si>
  <si>
    <t>Capex</t>
  </si>
  <si>
    <t>PoP</t>
  </si>
  <si>
    <t>Pexpense</t>
  </si>
  <si>
    <t>SeenToDate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</si>
</sst>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kr-143B]_-;\-* #,##0.00\ [$kr-143B]_-;_-* &quot;-&quot;??\ [$kr-143B]_-;_-@_-"/>
  </numFmts>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9" fontId="0" fillId="0" borderId="0" xfId="0" applyNumberFormat="1"/>
    <xf numFmtId="3" fontId="0" fillId="0" borderId="0" xfId="0" applyNumberFormat="1"/>
    <xf numFmtId="2" fontId="0" fillId="0" borderId="0" xfId="0" applyNumberFormat="1" applyAlignment="1">
      <alignment horizontal="right"/>
    </xf>
    <xf numFmtId="0" fontId="0" fillId="0" borderId="0" xfId="0" applyAlignment="1">
      <alignment horizontal="right"/>
    </xf>
    <xf numFmtId="0" fontId="0" fillId="0" borderId="0" xfId="0" applyAlignment="1">
      <alignment horizontal="center"/>
    </xf>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3">
  <rv s="0">
    <v>https://www.bing.com/financeapi/forcetrigger?t=amx6r7&amp;q=XSTO%3aSAAB+B&amp;form=skydnc</v>
    <v>Learn more on Bing</v>
  </rv>
  <rv s="1">
    <v>pt-BR</v>
    <v>amx6r7</v>
    <v>268435456</v>
    <v>1</v>
    <v>Da plataforma Refinitiv</v>
    <v>0</v>
    <v>1</v>
    <v>Saab (XSTO:SAAB B)</v>
    <v>3</v>
    <v>4</v>
    <v>Finance</v>
    <v>5</v>
    <v>988</v>
    <v>161.44999999999999</v>
    <v>XSTO</v>
    <v>533847800</v>
    <v>399.95</v>
    <v>1937</v>
    <v>388.35</v>
    <v>0.1424</v>
    <v>NASDAQ Stockholm</v>
    <v>214446700000</v>
    <v>Saab AB is a Sweden-based company offering products and services ranging from military defense to civil security. The Company’s operations are divided into six business areas. The Aeronautics includes the development of civil and military aviation technology, including the Gripen and Unmanned Aerial Systems. The Dynamics comprises a product portfolio of weapon systems, such as support weapons, missiles, Remotely Operated Vehicles and signature management systems. The Electronic Defense Systems provides airbone, land-based and naval systems and radar, signals intelligence and self-protection. The Security and Defense Solutions provides the military and civil security market with, among others, computerized command, control, communications and intelligence systems. The Support and Services offers service and support to the Saab’s clients. Among others, the Company operates through Thyssen Krupp Marine Systems AB and Nordic Defence Industries, a producer of mine disposal charge systems.</v>
    <v>XSTO</v>
    <v>398.05</v>
    <v>24523</v>
    <v>45743.351388888892</v>
    <v>0</v>
    <v>5864930</v>
    <v>SEK</v>
    <v>Saab</v>
    <v>Saab</v>
    <v>32.82</v>
    <v>398.05</v>
    <v>395.5</v>
    <v>Broderna Ugglas Gata, LINKOPING, OSTERGOTLAND, 582 54 SE</v>
    <v>Aerospace &amp; Defense</v>
    <v>SAAB B</v>
    <v>Ações</v>
    <v>Saab (XSTO:SAAB B)</v>
    <v>-2.5499999999999998</v>
    <v>-6.4059999999999994E-3</v>
    <v>457841</v>
  </rv>
  <rv s="2">
    <v>1</v>
  </rv>
  <rv s="0">
    <v>http://en.wikipedia.org/wiki/Public_domain</v>
    <v>Public domain</v>
  </rv>
  <rv s="0">
    <v>http://en.wikipedia.org/wiki/Airbus</v>
    <v>Wikipedia</v>
  </rv>
  <rv s="3">
    <v>3</v>
    <v>4</v>
  </rv>
  <rv s="4">
    <v>12</v>
    <v>https://www.bing.com/th?id=AMMS_abaa60abfe41f3cc31a73bc766832b19&amp;qlt=95</v>
    <v>5</v>
    <v>0</v>
    <v>https://www.bing.com/images/search?form=xlimg&amp;q=airbus</v>
    <v>Image of Airbus NL</v>
  </rv>
  <rv s="0">
    <v>https://www.bing.com/financeapi/forcetrigger?t=ae7bur&amp;q=XPAR%3aAIR&amp;form=skydnc</v>
    <v>Learn more on Bing</v>
  </rv>
  <rv s="5">
    <v>pt-BR</v>
    <v>ae7bur</v>
    <v>268435456</v>
    <v>1</v>
    <v>Da plataforma Refinitiv</v>
    <v>6</v>
    <v>7</v>
    <v>Airbus NL (XPAR:AIR)</v>
    <v>9</v>
    <v>10</v>
    <v>Finance</v>
    <v>11</v>
    <v>177.3</v>
    <v>124.72</v>
    <v>XPAR</v>
    <v>792283700</v>
    <v>168.96</v>
    <v>1998</v>
    <v>166.24</v>
    <v>1.4251</v>
    <v>Euronext Paris</v>
    <v>136526300000</v>
    <v>Airbus SE is a Netherlands-based Company that is active in the aerospace and defense industry. The Company operates through three segments: Airbus, Airbus Helicopters and Airbus Defense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Defense and Space segment produces military combat aircraft and training aircraft, provides defense electronics and global security market solutions, and manufacturers and markets missiles.</v>
    <v>XPAR</v>
    <v>170.54</v>
    <v>156921</v>
    <v>45743.351481481484</v>
    <v>6</v>
    <v>7</v>
    <v>1270520</v>
    <v>EUR</v>
    <v>Airbus NL</v>
    <v>Airbus NL</v>
    <v>31.463799999999999</v>
    <v>168.04</v>
    <v>167.22</v>
    <v>Mendelweg 30, LEIDEN, ZUID-HOLLAND, 2333 CS NL</v>
    <v>Aerospace &amp; Defense</v>
    <v>AIR</v>
    <v>Ações</v>
    <v>Airbus NL (XPAR:AIR)</v>
    <v>-3.32</v>
    <v>-1.9467999999999999E-2</v>
    <v>81686</v>
  </rv>
  <rv s="2">
    <v>8</v>
  </rv>
  <rv s="0">
    <v>https://www.bing.com/financeapi/forcetrigger?t=a1wzw7&amp;q=XNYS%3aLMT&amp;form=skydnc</v>
    <v>Learn more on Bing</v>
  </rv>
  <rv s="1">
    <v>pt-BR</v>
    <v>a1wzw7</v>
    <v>268435456</v>
    <v>1</v>
    <v>Da plataforma Refinitiv</v>
    <v>0</v>
    <v>1</v>
    <v>LOCKHEED MARTIN CORPORATION (XNYS:LMT)</v>
    <v>3</v>
    <v>13</v>
    <v>Finance</v>
    <v>14</v>
    <v>618.95000000000005</v>
    <v>419.7</v>
    <v>XNYS</v>
    <v>235385900</v>
    <v>451.19990000000001</v>
    <v>1994</v>
    <v>443</v>
    <v>0.39789999999999998</v>
    <v>New York Stock Exchange</v>
    <v>104057000000</v>
    <v>A LOCKHEED MARTIN CORPORATION é uma empresa global de segurança e aeroespacial. A Empresa está envolvida na pesquisa, concepção, integração e manutenção de sistemas, produtos e serviços de tecnologia avançada. Ela atua em cinco segmentos: Aeronáutica; Sistemas de Informação &amp; Soluções Globais; Controle de Mísseis e Incêndio; Sistemas e Treinamento de Missão e Sistemas Espaciais. Seu segmento de Aeronáutica está envolvido no desenvolvimento, fabricação, suporte e atualização de aviões militares avançados. O segmento de Sistemas de Informação &amp; Soluções Globais fornece informações sobre a situação de habilitação em rede e integra sistemas globais para ajudar seus clientes a coletar, analisar e distribuir dados críticos de forma segura. Seu segmento de Controle de Mísseis e Incêndio fornece sistemas de defesa aérea e por mísseis e serviços de logística. Seu segmento de Sistemas e Treinamento de Missão está envolvido na fabricação, assistência técnica e suporte a vários helicópteros militares e de uso comercial. Seu segmento de Sistemas Espaciais está envolvido no projeto, engenharia e produção de satélites.</v>
    <v>XNYS</v>
    <v>442.07</v>
    <v>121000</v>
    <v>45742.987865381248</v>
    <v>10</v>
    <v>1847477</v>
    <v>USD</v>
    <v>LOCKHEED MARTIN CORPORATION</v>
    <v>LOCKHEED MARTIN CORPORATION</v>
    <v>19.9909</v>
    <v>444.28</v>
    <v>445.17</v>
    <v>6801 ROCKLEDGE DR, BETHESDA, MD, 20817 US</v>
    <v>Aerospace &amp; Defense</v>
    <v>LMT</v>
    <v>Ações</v>
    <v>LOCKHEED MARTIN CORPORATION (XNYS:LMT)</v>
    <v>3.1</v>
    <v>7.0120000000000009E-3</v>
    <v>87</v>
  </rv>
  <rv s="2">
    <v>11</v>
  </rv>
  <rv s="0">
    <v>https://www.bing.com/financeapi/forcetrigger?t=a1tppr&amp;q=XNYS%3aGD&amp;form=skydnc</v>
    <v>Learn more on Bing</v>
  </rv>
  <rv s="1">
    <v>pt-BR</v>
    <v>a1tppr</v>
    <v>268435456</v>
    <v>1</v>
    <v>Da plataforma Refinitiv</v>
    <v>0</v>
    <v>1</v>
    <v>GENERAL DYNAMICS CORPORATION (XNYS:GD)</v>
    <v>3</v>
    <v>13</v>
    <v>Finance</v>
    <v>14</v>
    <v>316.89999999999998</v>
    <v>239.87</v>
    <v>XNYS</v>
    <v>270350800</v>
    <v>270.57</v>
    <v>1952</v>
    <v>268.5729</v>
    <v>0.45900000000000002</v>
    <v>New York Stock Exchange</v>
    <v>72881168664</v>
    <v>A GENERAL DYNAMICS CORPORATION é uma empresa aeroespacial e de defesa que oferece um portfólio de produtos e serviços na aviação comercial; veículos de combate, sistemas de armas e munições; soluções de comando, controle, comunicações, computadores, inteligência, vigilância e reconhecimento (C4ISR) e serviços de tecnologia da informação (TI) e construção naval. A Empresa opera por meio de quatro grupos de negócios: Aeroespacial, que produz aeronaves Gulfstream; fornece serviços de aeronaves e executa conclusões de aeronaves para outros fabricantes de equipamentos originais (OEMs); Sistemas de Combate, que projeta e fabrica veículos de combate, sistemas de armas e munições; Sistemas e Tecnologia da Informação, que fornece soluções C4ISR e serviços de TI, e Sistemas Marítimos, que projeta e constrói submarinos nucleares, combatentes de superfície e navios auxiliares e de logística de combate para a Marinha dos Estados Unidos e navios Jones Act para clientes comerciais.</v>
    <v>XNYS</v>
    <v>267.54000000000002</v>
    <v>117000</v>
    <v>45742.992780335153</v>
    <v>13</v>
    <v>1727218</v>
    <v>USD</v>
    <v>GENERAL DYNAMICS CORPORATION</v>
    <v>GENERAL DYNAMICS CORPORATION</v>
    <v>19.780799999999999</v>
    <v>269.14999999999998</v>
    <v>269.58</v>
    <v>11011 Sunset Hills Rd, RESTON, VA, 20190 US</v>
    <v>Aerospace &amp; Defense</v>
    <v>GD</v>
    <v>Ações</v>
    <v>GENERAL DYNAMICS CORPORATION (XNYS:GD)</v>
    <v>2.04</v>
    <v>7.6249999999999998E-3</v>
    <v>14</v>
  </rv>
  <rv s="2">
    <v>14</v>
  </rv>
  <rv s="0">
    <v>https://www.bing.com/financeapi/forcetrigger?t=a1yngh&amp;q=XNYS%3aNOC&amp;form=skydnc</v>
    <v>Learn more on Bing</v>
  </rv>
  <rv s="1">
    <v>pt-BR</v>
    <v>a1yngh</v>
    <v>268435456</v>
    <v>1</v>
    <v>Da plataforma Refinitiv</v>
    <v>0</v>
    <v>1</v>
    <v>NORTHROP GRUMMAN CORPORATION (XNYS:NOC)</v>
    <v>3</v>
    <v>13</v>
    <v>Finance</v>
    <v>14</v>
    <v>555.56569999999999</v>
    <v>418.6</v>
    <v>XNYS</v>
    <v>144755700</v>
    <v>510.91</v>
    <v>2010</v>
    <v>504.77019999999999</v>
    <v>0.22140000000000001</v>
    <v>New York Stock Exchange</v>
    <v>73411405698</v>
    <v>A Northrop Grumman Corporation é uma empresa de segurança global. A Companhia fornece produtos, sistemas e soluções em sistemas autônomos, cyber, comando, controle, comunicações e computadores, inteligência, vigilância e reconhecimento (C4ISR), greve e logística e modernização. Os segmentos da Companhia incluem Sistemas Aeroespaciais, Sistemas de Missão e Serviços Tecnológicos. O segmento de Sistemas Aeroespaciais da Empresa está engajado no projeto, desenvolvimento, integração e produção de aeronaves tripuladas, sistemas autônomos, espaçonaves, sistemas laser de alta energia, microeletrônica e outros sistemas / subsistemas. O segmento Mission Systems oferece soluções de missão e sistemas multifuncionais para o Departamento de Defesa (DoD), comunidade de inteligência, clientes internacionais, civis e comerciais federais. O segmento de Serviços de Tecnologia fornece soluções de logística que suportam o ciclo de vida completo de plataformas e sistemas para clientes de defesa global e civis federais.</v>
    <v>XNYS</v>
    <v>506.62</v>
    <v>97000</v>
    <v>45742.982878911716</v>
    <v>16</v>
    <v>1181867</v>
    <v>USD</v>
    <v>NORTHROP GRUMMAN CORPORATION</v>
    <v>NORTHROP GRUMMAN CORPORATION</v>
    <v>17.882300000000001</v>
    <v>508.81</v>
    <v>507.14</v>
    <v>2980 Fairview Park Drive, FALLS CHURCH, VA, 22042 US</v>
    <v>Aerospace &amp; Defense</v>
    <v>NOC</v>
    <v>Ações</v>
    <v>NORTHROP GRUMMAN CORPORATION (XNYS:NOC)</v>
    <v>0.52</v>
    <v>1.026E-3</v>
    <v>89</v>
  </rv>
  <rv s="2">
    <v>17</v>
  </rv>
  <rv s="0">
    <v>https://www.bing.com/financeapi/forcetrigger?t=aoczu2&amp;q=XLON%3aRR.&amp;form=skydnc</v>
    <v>Learn more on Bing</v>
  </rv>
  <rv s="1">
    <v>pt-BR</v>
    <v>aoczu2</v>
    <v>268435456</v>
    <v>1</v>
    <v>Da plataforma Refinitiv</v>
    <v>0</v>
    <v>1</v>
    <v>Rolls-Royce Hldg (XLON:RR.)</v>
    <v>3</v>
    <v>15</v>
    <v>Finance</v>
    <v>16</v>
    <v>818</v>
    <v>391.2</v>
    <v>XLON</v>
    <v>8492303000</v>
    <v>798</v>
    <v>2011</v>
    <v>783.2</v>
    <v>1.5091000000000001</v>
    <v>London Stock Exchange</v>
    <v>68091290000</v>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v>XLON</v>
    <v>801.6</v>
    <v>42400</v>
    <v>45743.3514765625</v>
    <v>19</v>
    <v>24826110</v>
    <v>GBp</v>
    <v>Rolls-Royce Hldg</v>
    <v>Rolls-Royce Hldg</v>
    <v>26.6755</v>
    <v>795</v>
    <v>792</v>
    <v>Kings Place, 90 York Way, LONDON, N1 9FX GB</v>
    <v>Aerospace &amp; Defense</v>
    <v>RR.</v>
    <v>Ações</v>
    <v>Rolls-Royce Hldg (XLON:RR.)</v>
    <v>-9.6</v>
    <v>-1.1976000000000001E-2</v>
    <v>1116838</v>
  </rv>
  <rv s="2">
    <v>20</v>
  </rv>
  <rv s="0">
    <v>https://www.bing.com/financeapi/forcetrigger?t=afjkkr&amp;q=XFRA%3aRHM&amp;form=skydnc</v>
    <v>Learn more on Bing</v>
  </rv>
  <rv s="6">
    <v>pt-BR</v>
    <v>afjkkr</v>
    <v>268435456</v>
    <v>1</v>
    <v>Da plataforma Refinitiv</v>
    <v>17</v>
    <v>18</v>
    <v>Rheinmetall (XFRA:RHM)</v>
    <v>3</v>
    <v>19</v>
    <v>Finance</v>
    <v>11</v>
    <v>XFRA</v>
    <v>44704080</v>
    <v>1349.5</v>
    <v>2001</v>
    <v>1329</v>
    <v>0.48849999999999999</v>
    <v>Deutsche Boerse AG</v>
    <v>58987040000</v>
    <v>Rheinmetall AG is a Germany-based Company. The Company’s focus is on security technology and mobility solutions. It operates through two segments and five divisions such as defense and automotive segments. The vehicle systems, electronic solutions and weapon and ammunition divisions are operating under security and defense segment and the sensors and actuators and materials and trade divisions supply under automotive segment. The vehicle systems division activity areas are armored tracked vehicles, chemical, biological, radiological and nuclear protection equipment. The weapon and ammunition providing activities in weapons and munitions, propellants, protection systems. The electronic solutions operating areas are air defense systems, soldier systems, command, control and reconnaissance systems, fire control systems. The material and trade operate in engine blocks, structural components and cylinder heads, plain bearings. The sensors and actuators operate in emissions reduction.</v>
    <v>XFRA</v>
    <v>1355</v>
    <v>28539</v>
    <v>45743.351388888892</v>
    <v>22</v>
    <v>722200</v>
    <v>EUR</v>
    <v>Rheinmetall</v>
    <v>Rheinmetall</v>
    <v>70.88</v>
    <v>1344</v>
    <v>1342.5</v>
    <v>Rheinmetall Platz 1, DUESSELDORF, NORDRHEIN-WESTFALEN, 40476 DE</v>
    <v>Aerospace &amp; Defense</v>
    <v>RHM</v>
    <v>Ações</v>
    <v>Rheinmetall (XFRA:RHM)</v>
    <v>-12.5</v>
    <v>-9.2250000000000006E-3</v>
    <v>1216</v>
  </rv>
  <rv s="2">
    <v>23</v>
  </rv>
  <rv s="0">
    <v>https://www.bing.com/financeapi/forcetrigger?t=ao69im&amp;q=XLON%3aBA.&amp;form=skydnc</v>
    <v>Learn more on Bing</v>
  </rv>
  <rv s="1">
    <v>pt-BR</v>
    <v>ao69im</v>
    <v>268435456</v>
    <v>1</v>
    <v>Da plataforma Refinitiv</v>
    <v>0</v>
    <v>1</v>
    <v>BAE Systems (XLON:BA.)</v>
    <v>3</v>
    <v>15</v>
    <v>Finance</v>
    <v>16</v>
    <v>1727.79</v>
    <v>1127</v>
    <v>XLON</v>
    <v>3005486000</v>
    <v>1581</v>
    <v>1979</v>
    <v>1564</v>
    <v>0.40129999999999999</v>
    <v>London Stock Exchange</v>
    <v>47186130000</v>
    <v>BAE Systems plc provides advanced, technology-led defense, aerospace, and security solutions. The Company is a provider of ship repair, maintenance, modernization, conversion, and overhaul services for the navy, other government agencies, and select commercial customers. Its Electronic Systems segment comprises the United States and United Kingdom-based electronics activities, including electronic warfare systems, navigation systems, electro-optical sensors, military and commercial digital engine and flight controls, and others. Its Platforms &amp; Services segment, with operations in the United States, Sweden and the United Kingdom, manufactures and upgrades combat vehicles, weapons and munitions, and delivers services and sustainment activities. Its Air segment comprises air build and support activities. Its Maritime segment comprises maritime and land activities. Its Cyber &amp; Intelligence segment comprises the Intelligence and Security business and the Digital Intelligence business.</v>
    <v>XLON</v>
    <v>1575.5</v>
    <v>107400</v>
    <v>45743.351415971876</v>
    <v>25</v>
    <v>8591990</v>
    <v>GBp</v>
    <v>BAE Systems</v>
    <v>BAE Systems</v>
    <v>24.279599999999999</v>
    <v>1573</v>
    <v>1574.5</v>
    <v>6 Carlton Gardens, Stirling Square, LONDON, SW1Y 5AD GB</v>
    <v>Aerospace &amp; Defense</v>
    <v>BA.</v>
    <v>Ações</v>
    <v>BAE Systems (XLON:BA.)</v>
    <v>-1</v>
    <v>-6.3469999999999998E-4</v>
    <v>316217</v>
  </rv>
  <rv s="2">
    <v>26</v>
  </rv>
  <rv s="0">
    <v>https://www.bing.com/financeapi/forcetrigger?t=ae8w52&amp;q=XPAR%3aHO&amp;form=skydnc</v>
    <v>Learn more on Bing</v>
  </rv>
  <rv s="1">
    <v>pt-BR</v>
    <v>ae8w52</v>
    <v>268435456</v>
    <v>1</v>
    <v>Da plataforma Refinitiv</v>
    <v>0</v>
    <v>1</v>
    <v>Thales (XPAR:HO)</v>
    <v>3</v>
    <v>20</v>
    <v>Finance</v>
    <v>11</v>
    <v>264.39999999999998</v>
    <v>134.19999999999999</v>
    <v>XPAR</v>
    <v>205941900</v>
    <v>252.5</v>
    <v>1949</v>
    <v>248</v>
    <v>0.79820000000000002</v>
    <v>Euronext Paris</v>
    <v>51114780000</v>
    <v>Thales SA is a France-based technology company. It provides a wide range of solutions divided into three segments: Aerospace, Transport, Defense and Security. The Company aerospace provides onboard electronic equipment designed to flight safety and reliability. It offers power amplification and radiology solutions (imaging and hyper frequency subsystems) for the aeronautics, space, and defense industries and for the medical sector. The Company provides railway signaling, telecommunications, supervision systems and ticketing solutions. Its defense and Security offer radio communications products, network and infrastructure systems, protection systems, critical information systems and cybersecurity. It provides equipment and aircraft maintenance services, supports pilot missions and optimizes operations.</v>
    <v>XPAR</v>
    <v>251</v>
    <v>83206</v>
    <v>45743.351458333331</v>
    <v>28</v>
    <v>558970</v>
    <v>EUR</v>
    <v>Thales</v>
    <v>Thales</v>
    <v>36.31</v>
    <v>250</v>
    <v>249.1</v>
    <v>4 rue de la Verrerie, MEUDON, ILE-DE-FRANCE, 92190 FR</v>
    <v>Aerospace &amp; Defense</v>
    <v>HO</v>
    <v>Ações</v>
    <v>Thales (XPAR:HO)</v>
    <v>-1.9</v>
    <v>-7.5700000000000003E-3</v>
    <v>31902</v>
  </rv>
  <rv s="2">
    <v>29</v>
  </rv>
  <rv s="0">
    <v>https://www.bing.com/financeapi/forcetrigger?t=a1uvar&amp;q=XNYS%3aLHX&amp;form=skydnc</v>
    <v>Learn more on Bing</v>
  </rv>
  <rv s="1">
    <v>pt-BR</v>
    <v>a1uvar</v>
    <v>268435456</v>
    <v>1</v>
    <v>Da plataforma Refinitiv</v>
    <v>0</v>
    <v>1</v>
    <v>L3HARRIS TECHNOLOGIES, INC. (XNYS:LHX)</v>
    <v>3</v>
    <v>13</v>
    <v>Finance</v>
    <v>14</v>
    <v>265.74</v>
    <v>193.09</v>
    <v>XNYS</v>
    <v>187716300</v>
    <v>214.005</v>
    <v>1926</v>
    <v>210.755</v>
    <v>0.73140000000000005</v>
    <v>New York Stock Exchange</v>
    <v>39782715459</v>
    <v>L3ハリス・テクノロジーズ（L3Harris Technologies Inc）は、国家安全保障のために、宇宙、空、陸、海、サイバー領域をつなぐエンドツーエンドの技術ソリューションを提供す。【事業内容】事業セグメントは、宇宙・航空システム（SAS）、統合ミッションシステム（IMS）、通信システム（CS）、エアロジェット・ロケットダイン（AR）。SASセグメントは、宇宙、航空、サイバー領域において、プライムおよびサブシステムインテグレーターとしてフルミッションソリューションを提供する。IMSセグメントは、差別化されたミッション能力とプライム・システム・インテグレーションを提供し、情報、偵察、監視（ISR）、パッシブ・センシング、ターゲティング、電子攻撃、自律性、電力、通信、ネットワーク、センサーをサポートする。CSセグメントは、紛争環境においてもミッションの成功に不可欠なソリューションを提供することで、全領域の戦闘員を支援します。ARセグメントは、DoD、NASA、様々な航空宇宙・防衛プライムコントラクターを含む米国政府に推進力、動力、武装製品およびシステムを提供する。</v>
    <v>XNYS</v>
    <v>212.56</v>
    <v>47000</v>
    <v>45742.958333344533</v>
    <v>31</v>
    <v>1351372</v>
    <v>USD</v>
    <v>L3HARRIS TECHNOLOGIES, INC.</v>
    <v>L3HARRIS TECHNOLOGIES, INC.</v>
    <v>26.8992</v>
    <v>213.01</v>
    <v>211.93</v>
    <v>1025 W Nasa Blvd, MELBOURNE, FL, 32919-0001 US</v>
    <v>Aerospace &amp; Defense</v>
    <v>LHX</v>
    <v>Ações</v>
    <v>L3HARRIS TECHNOLOGIES, INC. (XNYS:LHX)</v>
    <v>-0.63</v>
    <v>-2.9640000000000001E-3</v>
    <v>8</v>
  </rv>
  <rv s="2">
    <v>32</v>
  </rv>
  <rv s="0">
    <v>https://www.bing.com/financeapi/forcetrigger?t=a21pjc&amp;q=XNAS%3aRADA&amp;form=skydnc</v>
    <v>Learn more on Bing</v>
  </rv>
  <rv s="1">
    <v>pt-BR</v>
    <v>a21pjc</v>
    <v>268435456</v>
    <v>1</v>
    <v>Da plataforma Refinitiv</v>
    <v>0</v>
    <v>1</v>
    <v>Leonardo DRS (XNAS:DRS)</v>
    <v>3</v>
    <v>13</v>
    <v>Finance</v>
    <v>14</v>
    <v>37.99</v>
    <v>19.88</v>
    <v>XNAS</v>
    <v>265157700</v>
    <v>34.524999999999999</v>
    <v>1968</v>
    <v>33.619999999999997</v>
    <v>0.73899999999999999</v>
    <v>Nasdaq Stock Market</v>
    <v>8975588145</v>
    <v>Leonardo DRS, Inc. is a provider of advanced defense technology to United States national security customers and allies around the world. It specializes in the design, development and manufacture of advanced sensing, network computing, force protection, and electric power and propulsion, and mission-critical technologies. It is a provider of defense products and technologies that are used across land, air, sea, space, and cyber domains. Its segments include Advanced Sensing and Computing (ASC) and Integrated Mission Systems (IMS). The ASC segment designs, develops, and manufactures sensing and network computing technology that enables real-time situational awareness required for operational decision making and execution by its customers. The IMS segment designs, develops, manufactures, and integrates power conversion, control and distribution systems, ship propulsion systems, motors and variable frequency drives, force protection systems, transportation and logistics systems.</v>
    <v>XNAS</v>
    <v>34.35</v>
    <v>7000</v>
    <v>45742.998506515622</v>
    <v>34</v>
    <v>966238</v>
    <v>USD</v>
    <v>Leonardo DRS</v>
    <v>Leonardo DRS</v>
    <v>42.637599999999999</v>
    <v>34.44</v>
    <v>33.85</v>
    <v>2345 Crystal Drive, Suite 1000, ARLINGTON, VA, 22202 US</v>
    <v>Aerospace &amp; Defense</v>
    <v>DRS</v>
    <v>Ações</v>
    <v>Leonardo DRS (XNAS:DRS)</v>
    <v>-0.5</v>
    <v>-1.4555999999999999E-2</v>
    <v>106</v>
  </rv>
  <rv s="2">
    <v>35</v>
  </rv>
  <rv s="0">
    <v>https://www.bing.com/financeapi/forcetrigger?t=ae7r27&amp;q=XPAR%3aAM&amp;form=skydnc</v>
    <v>Learn more on Bing</v>
  </rv>
  <rv s="1">
    <v>pt-BR</v>
    <v>ae7r27</v>
    <v>268435456</v>
    <v>1</v>
    <v>Da plataforma Refinitiv</v>
    <v>0</v>
    <v>1</v>
    <v>Dassault Avi (XPAR:AM)</v>
    <v>3</v>
    <v>20</v>
    <v>Finance</v>
    <v>11</v>
    <v>323</v>
    <v>160.9</v>
    <v>XPAR</v>
    <v>78397030</v>
    <v>314</v>
    <v>1971</v>
    <v>310</v>
    <v>0.70989999999999998</v>
    <v>Euronext Paris</v>
    <v>24632350000</v>
    <v>Dassault Aviation SA is a France-based company that operates in the global civil and military aviation industry. The Company specializes in the design, manufacture and sale of combat aircrafts and executive jets. Its portfolio of products includes Falcon family for the civil aviation market, as well as Mirage 2000, Rafale and Neuron aircrafts for the military sector. It also offers spare parts, tools and a range of services, such as technical support, maintenance and repair of airframe equipment and parts, among others. The Company has its offices in Europe, Asia, South America and Middle East. Dassault Aviation SA has a number of subsidiaries, located in Europe and Northern America, including DFJ-Little Rock, Sogitec Industries, DFJ Wilmington Corp., DFJ Teterboro, Dassault Falcon Service - Le Bourget, Aero-Precision Repair &amp; Overhaul Co., Inc, Dassault Procurement Services Inc., Dassault Aircraft Services and Midway Aircraft Instruments Company.</v>
    <v>XPAR</v>
    <v>315.39999999999998</v>
    <v>14589</v>
    <v>45743.351446759261</v>
    <v>37</v>
    <v>125120</v>
    <v>EUR</v>
    <v>Dassault Avi</v>
    <v>Dassault Avi</v>
    <v>26.782800000000002</v>
    <v>310.2</v>
    <v>311.39999999999998</v>
    <v>9, Rond-Point des Champs-Elysees, Marcel-Dassault, PARIS, ILE-DE-FRANCE, 75008 FR</v>
    <v>Aerospace &amp; Defense</v>
    <v>AM</v>
    <v>Ações</v>
    <v>Dassault Avi (XPAR:AM)</v>
    <v>-4</v>
    <v>-1.2682000000000001E-2</v>
    <v>6360</v>
  </rv>
  <rv s="2">
    <v>38</v>
  </rv>
  <rv s="0">
    <v>https://www.bing.com/financeapi/forcetrigger?t=aobrkr&amp;q=XLON%3aMRO&amp;form=skydnc</v>
    <v>Learn more on Bing</v>
  </rv>
  <rv s="1">
    <v>pt-BR</v>
    <v>aobrkr</v>
    <v>268435456</v>
    <v>1</v>
    <v>Da plataforma Refinitiv</v>
    <v>0</v>
    <v>1</v>
    <v>Melrose Inds (XLON:MRO)</v>
    <v>3</v>
    <v>15</v>
    <v>Finance</v>
    <v>16</v>
    <v>707.2</v>
    <v>413.57900000000001</v>
    <v>XLON</v>
    <v>1278985000</v>
    <v>520.20000000000005</v>
    <v>2015</v>
    <v>508.6</v>
    <v>1.6333</v>
    <v>London Stock Exchange</v>
    <v>6701884000</v>
    <v>Melrose Industries PLC is a United Kingdom-based pure-play aerospace company. The Company provides advanced aerospace components and systems to all major original equipment manufacturer (OEMs), across both civil and defense markets. The Company operates through two divisions: Engines and Structures. Engines segment is a global tier one supplier to the aerospace engines market, including structural engineered components; parts repair; commercial and aftermarket contracts. Structures segment is a multi-technology global tier one supplier of both civil and defense air frames, including lightweight composite and metallic structures: electrical distribution systems and components. Its business includes GKN Aerospace, is a tier one supplier of airframe and engine structures, landing gear, electrical interconnection systems, transparencies, and aftermarket services.</v>
    <v>XLON</v>
    <v>527</v>
    <v>14741</v>
    <v>45743.351445693748</v>
    <v>40</v>
    <v>4347440</v>
    <v>GBp</v>
    <v>Melrose Inds</v>
    <v>Melrose Inds</v>
    <v>0</v>
    <v>516</v>
    <v>509</v>
    <v>11th Floor, The Colmore Building, 20 Colmore Circus Queensway, BIRMINGHAM, WEST MIDLANDS, B4 6AT GB</v>
    <v>Aerospace &amp; Defense</v>
    <v>MRO</v>
    <v>Ações</v>
    <v>Melrose Inds (XLON:MRO)</v>
    <v>-18</v>
    <v>-3.4155999999999999E-2</v>
    <v>91648</v>
  </rv>
  <rv s="2">
    <v>41</v>
  </rv>
  <rv s="0">
    <v>https://www.bing.com/financeapi/forcetrigger?t=bwa2fr&amp;q=XFRA%3aHAG&amp;form=skydnc</v>
    <v>Learn more on Bing</v>
  </rv>
  <rv s="6">
    <v>pt-BR</v>
    <v>bwa2fr</v>
    <v>268435456</v>
    <v>1</v>
    <v>Da plataforma Refinitiv</v>
    <v>17</v>
    <v>18</v>
    <v>Hensoldt (XFRA:HAG)</v>
    <v>3</v>
    <v>19</v>
    <v>Finance</v>
    <v>11</v>
    <v>XFRA</v>
    <v>115500000</v>
    <v>68.599999999999994</v>
    <v>2020</v>
    <v>67.7</v>
    <v>0.498</v>
    <v>Deutsche Boerse AG</v>
    <v>7819350000</v>
    <v xml:space="preserve">Hensoldt AG, former Hensoldt GmbH, is a Germany based manufacturer of search, detection, navigation, guidance, aeronautical and nautical systems and instruments. The Company also directly or indirectly acquires, holds, sells and manages stakes in companies involved in the development, manufacture, operation and sale of electrical engineering systems, optronic products and software solutions for military and non-military purposes. </v>
    <v>XFRA</v>
    <v>69.400000000000006</v>
    <v>7879</v>
    <v>45743.351388888892</v>
    <v>43</v>
    <v>1650240</v>
    <v>EUR</v>
    <v>Hensoldt</v>
    <v>Hensoldt</v>
    <v>569.69000000000005</v>
    <v>68.45</v>
    <v>68.3</v>
    <v>Willy-Messerschmitt-Strasse 3, TAUFKIRCHEN, BAYERN, 82024 DE</v>
    <v>Aerospace &amp; Defense</v>
    <v>HAG</v>
    <v>Ações</v>
    <v>Hensoldt (XFRA:HAG)</v>
    <v>-1.1000000000000001</v>
    <v>-1.585E-2</v>
    <v>1875</v>
  </rv>
  <rv s="2">
    <v>44</v>
  </rv>
  <rv s="0">
    <v>https://www.bing.com/financeapi/forcetrigger?t=afm76h&amp;q=XFRA%3aTKA&amp;form=skydnc</v>
    <v>Learn more on Bing</v>
  </rv>
  <rv s="7">
    <v>pt-BR</v>
    <v>afm76h</v>
    <v>268435456</v>
    <v>1</v>
    <v>Da plataforma Refinitiv</v>
    <v>21</v>
    <v>22</v>
    <v>Thyssenkrupp (XFRA:TKA)</v>
    <v>3</v>
    <v>23</v>
    <v>Finance</v>
    <v>11</v>
    <v>26.33</v>
    <v>2.7650000000000001</v>
    <v>XFRA</v>
    <v>622531700</v>
    <v>9.9019999999999992</v>
    <v>2001</v>
    <v>9.77</v>
    <v>1.7152000000000001</v>
    <v>Deutsche Boerse AG</v>
    <v>5976305000</v>
    <v>thyssenkrupp AG is a Germany-based group of industrial and technology companies. It operates in five segments: Materials Services is engaged in the global distribution of materials and the provision of technical services for the production and manufacturing sector; Industrial Components manufactures forged components and system solutions for the resource, construction and mobility sectors, as well as slewing rings, antifriction bearings and seamless rolled rings for the wind energy and construction machinery sectors; Automotive Technology develops and manufactures high-tech components and systems for the automotive industry and develops automated production systems for the automotive industry; Steel Europe brings together the premium flat carbon steel activities, from intelligent materials solutions to finished parts; Marine Systems is a system provider in submarine and surface ship building and in the field of maritime electronics and security technology. It operates worldwide.</v>
    <v>XFRA</v>
    <v>9.8759999999999994</v>
    <v>97360</v>
    <v>45743.351388888892</v>
    <v>46</v>
    <v>10890820</v>
    <v>EUR</v>
    <v>Thyssenkrupp</v>
    <v>Thyssenkrupp</v>
    <v>9.9</v>
    <v>9.77</v>
    <v>ThyssenKrupp Allee 1, ESSEN, NORDRHEIN-WESTFALEN, 45143 DE</v>
    <v>Metals &amp; Mining</v>
    <v>TKA</v>
    <v>Ações</v>
    <v>Thyssenkrupp (XFRA:TKA)</v>
    <v>-0.106</v>
    <v>-1.0732999999999999E-2</v>
    <v>6790</v>
  </rv>
  <rv s="2">
    <v>47</v>
  </rv>
  <rv s="0">
    <v>https://www.bing.com/financeapi/forcetrigger?t=ajf6m7&amp;q=XMIL%3aFCT&amp;form=skydnc</v>
    <v>Learn more on Bing</v>
  </rv>
  <rv s="8">
    <v>pt-BR</v>
    <v>ajf6m7</v>
    <v>268435456</v>
    <v>1</v>
    <v>Da plataforma Refinitiv</v>
    <v>24</v>
    <v>25</v>
    <v>Fincantieri (XMIL:FCT)</v>
    <v>3</v>
    <v>26</v>
    <v>Finance</v>
    <v>27</v>
    <v>11.67</v>
    <v>3.72</v>
    <v>XMIL</v>
    <v>323159700</v>
    <v>10.199999999999999</v>
    <v>10.029999999999999</v>
    <v>1.2682</v>
    <v>Borsa Italiana</v>
    <v>3275223000</v>
    <v>Fincantieri SpA is an Italy-based company engaged in the industry sector. The Company is active in the shipbuilding constructions. The Company’s activities are divided into four business divisions. The Shipbuilding division produces cruise ships, ferries, naval vessels and mega yachts, as well as offers ship repair, conversion, refitting and refurbishment. The Offshore division focuses on the design and construction of support vessels for the oil and gas exploration and production market. The Equipment, Systems and Service division is engaged in the design and manufacture of systems and apparatus, and the provision of after sales service. The Other division provides costs for directing, controlling and coordinating the business. Fincantieri SpA is active in the domestic market, as well as in the United States, Brazil, Norway, Romania and India, among others. It operates through Vard Promar.</v>
    <v>XMIL</v>
    <v>10.234999999999999</v>
    <v>22588</v>
    <v>45743.351435185185</v>
    <v>49</v>
    <v>2435010</v>
    <v>EUR</v>
    <v>Fincantieri</v>
    <v>Fincantieri</v>
    <v>452.87610000000001</v>
    <v>10.035</v>
    <v>10.175000000000001</v>
    <v>Via Genova, 1, TRIESTE, TRIESTE, 34121 IT</v>
    <v>Machinery, Equipment &amp; Components</v>
    <v>FCT</v>
    <v>Ações</v>
    <v>Fincantieri (XMIL:FCT)</v>
    <v>-0.06</v>
    <v>-5.8620000000000009E-3</v>
    <v>215734</v>
  </rv>
  <rv s="2">
    <v>50</v>
  </rv>
  <rv s="0">
    <v>https://www.bing.com/financeapi/forcetrigger?t=ao6af2&amp;q=XLON%3aBAB&amp;form=skydnc</v>
    <v>Learn more on Bing</v>
  </rv>
  <rv s="1">
    <v>pt-BR</v>
    <v>ao6af2</v>
    <v>268435456</v>
    <v>1</v>
    <v>Da plataforma Refinitiv</v>
    <v>0</v>
    <v>1</v>
    <v>Babcock Intl (XLON:BAB)</v>
    <v>3</v>
    <v>15</v>
    <v>Finance</v>
    <v>16</v>
    <v>772.5</v>
    <v>455.4</v>
    <v>XLON</v>
    <v>505596600</v>
    <v>742</v>
    <v>1989</v>
    <v>735.5</v>
    <v>2.1065</v>
    <v>London Stock Exchange</v>
    <v>3703495000</v>
    <v>Babcock International Group PLC is a United Kingdom-based international defense, aerospace and security company. The Company provides a range of products and service solutions to enhance its customers’ defense capabilities and critical assets. It operates in four segments: Marine, Nuclear, Land, and Aviation. The Marine segment includes naval ships, equipment, and marine infrastructure in the United Kingdom and internationally. The Nuclear segment includes submarines and complex engineering services in support of decommissioning programs and projects, training and operation support, new build program management and design and installation in the United Kingdom. The Land segment includes critical vehicle fleet management, equipment support and training for military and civil customers. The Aviation segment includes critical engineering services for defense and civil customers, including pilot training, and equipment support. It operates in Australasia, Canada, France, and South Africa.</v>
    <v>XLON</v>
    <v>746</v>
    <v>25163</v>
    <v>45743.351463957813</v>
    <v>52</v>
    <v>2736130</v>
    <v>GBp</v>
    <v>Babcock Intl</v>
    <v>Babcock Intl</v>
    <v>19.503299999999999</v>
    <v>742</v>
    <v>737.7346</v>
    <v>Babcock International, 33 Wigmore Street, LONDON, W1U 1QX GB</v>
    <v>Aerospace &amp; Defense</v>
    <v>BAB</v>
    <v>Ações</v>
    <v>Babcock Intl (XLON:BAB)</v>
    <v>-8.2653999999999996</v>
    <v>-1.1080000000000001E-2</v>
    <v>34840</v>
  </rv>
  <rv s="2">
    <v>53</v>
  </rv>
  <rv s="0">
    <v>https://www.bing.com/financeapi/forcetrigger?t=aodybh&amp;q=XLON%3aSRP&amp;form=skydnc</v>
    <v>Learn more on Bing</v>
  </rv>
  <rv s="1">
    <v>pt-BR</v>
    <v>aodybh</v>
    <v>268435456</v>
    <v>1</v>
    <v>Da plataforma Refinitiv</v>
    <v>0</v>
    <v>1</v>
    <v>Serco Group (XLON:SRP)</v>
    <v>3</v>
    <v>15</v>
    <v>Finance</v>
    <v>16</v>
    <v>196.4</v>
    <v>136.19999999999999</v>
    <v>XLON</v>
    <v>1023855000</v>
    <v>159</v>
    <v>1986</v>
    <v>158</v>
    <v>0.25369999999999998</v>
    <v>London Stock Exchange</v>
    <v>1624858000</v>
    <v>Serco Group plc is a United Kingdom-based provider of public services. The Company is specializing in the delivery of essential public services, with people working in defense, transport, justice, immigration, healthcare and other citizen services. The Company’s operating segments include UK &amp; Europe, Americas, AsPac, Middle East and Corporate. Its UK &amp; Europe segment offers services for sectors, including Citizen services, defense, health &amp; other facilities management, justice &amp; immigration, and transport delivered to UK government, UK devolved authorities and other public sector customers in the UK and Europe. Americas segment offers services for sectors, including citizen services, defense and transport delivered to US federal and civilian agencies, selected state and municipal governments and the Canadian government. Middle East segment offers services for sectors, including citizen services, defense, health &amp; other facilities management, and Transport in the Middle East region.</v>
    <v>XLON</v>
    <v>159.6</v>
    <v>47789</v>
    <v>45743.351234015623</v>
    <v>55</v>
    <v>2226920</v>
    <v>GBp</v>
    <v>Serco Group</v>
    <v>Serco Group</v>
    <v>40.405099999999997</v>
    <v>158.9</v>
    <v>158.1</v>
    <v>Serco House, 16 Bartley Wood Business Park, Bartley Way, HOOK, HAMPSHIRE, RG27 9UY GB</v>
    <v>Professional &amp; Commercial Services</v>
    <v>SRP</v>
    <v>Ações</v>
    <v>Serco Group (XLON:SRP)</v>
    <v>-1.5</v>
    <v>-9.3980000000000001E-3</v>
    <v>29194</v>
  </rv>
  <rv s="2">
    <v>56</v>
  </rv>
  <rv s="0">
    <v>https://www.bing.com/financeapi/forcetrigger?t=ae9y1h&amp;q=XPAR%3aSAF&amp;form=skydnc</v>
    <v>Learn more on Bing</v>
  </rv>
  <rv s="1">
    <v>pt-BR</v>
    <v>ae9y1h</v>
    <v>268435456</v>
    <v>1</v>
    <v>Da plataforma Refinitiv</v>
    <v>0</v>
    <v>1</v>
    <v>Safran (XPAR:SAF)</v>
    <v>3</v>
    <v>20</v>
    <v>Finance</v>
    <v>11</v>
    <v>263.8</v>
    <v>184.7</v>
    <v>XPAR</v>
    <v>423632600</v>
    <v>248.9</v>
    <v>1956</v>
    <v>246.2</v>
    <v>1.2398</v>
    <v>Euronext Paris</v>
    <v>107560300000</v>
    <v>Safran SA is a France-based high-technology company that carries out research, design, development, testing, manufacturing, sales, maintenance, and support operations for its high-technology activities. The Company’s segments are: Aerospace Propulsion, Aircraft Equipment and Aircraft Interiors. The Aerospace Propulsion segment designs, develops, produces, and markets, propulsion and mechanical power transmission systems for commercial aircraft, military transport, training and combat aircraft, civil and military helicopters, satellites, and drones. It also includes maintenance, repair, and overhaul (MRO) activities and the sale of spare parts. The Aircraft Equipment segment operates in five main sectors: Landing and braking systems, Engine systems and equipment, Electrical systems, and engineering, Aerosystems, and Electronics &amp; Defense. The Aircraft Interiors segment covers seats and cabin fittings, closets, in-flight entertainment systems and flight-deck equipment.</v>
    <v>XPAR</v>
    <v>250.8</v>
    <v>100000</v>
    <v>45743.3515162037</v>
    <v>58</v>
    <v>657140</v>
    <v>EUR</v>
    <v>Safran</v>
    <v>Safran</v>
    <v>0</v>
    <v>248</v>
    <v>247.3</v>
    <v>2, Boulevard du General Martial Valin, PARIS, ILE-DE-FRANCE, 75724 FR</v>
    <v>Aerospace &amp; Defense</v>
    <v>SAF</v>
    <v>Ações</v>
    <v>Safran (XPAR:SAF)</v>
    <v>-3.5</v>
    <v>-1.3955E-2</v>
    <v>37437</v>
  </rv>
  <rv s="2">
    <v>59</v>
  </rv>
  <rv s="9">
    <v>pt-BR</v>
    <v>c9862w</v>
    <v>268435456</v>
    <v>1</v>
    <v>Da plataforma Refinitiv</v>
    <v>28</v>
    <v>29</v>
    <v>Kongsberg Gruppe (OTCM:KBGGY)</v>
    <v>30</v>
    <v>31</v>
    <v>Finance</v>
    <v>11</v>
    <v>81.98</v>
    <v>28.5504</v>
    <v>OTCM</v>
    <v>175921800</v>
    <v>75</v>
    <v>1995</v>
    <v>72.875</v>
    <v>0.52610000000000001</v>
    <v>OTC Markets</v>
    <v>273558500000</v>
    <v>Kongsberg Gruppen ASA is a Norway-based international technology company, whose objective is to engage in technological and industrial activities in the maritime, defense and related sectors. The Company has three operating segments organized by industry: Kongsberg Maritime (KM), Kongsberg Defense &amp; Aerospace (KDA) and Kongsberg Digital (KDI). Kongsberg Maritime develops and supplies technology that contribute to the realization of sustainable management of the ocean space, Kongsberg Defense &amp; Aerospace supplies various systems and services to the defense industry, while Kongsberg Digital is focused on taking up new and strengthening existing positions related to digitalization within the oil and gas, wind and merchant marine markets. Kongsberg Gruppen ASA has several subsidiaries, including Kongsberg Defence &amp; Aerospace AS, Kongsberg Martime China Ltd, Kongsberg Oil &amp; Gas Tecnologies AS og Kongsberg Maritime AS.</v>
    <v>OTCM</v>
    <v>74.069999999999993</v>
    <v>14629</v>
    <v>45743.006944444445</v>
    <v>359140</v>
    <v>USD</v>
    <v>Kongsberg Gruppe</v>
    <v>Kongsberg Gruppe</v>
    <v>0</v>
    <v>74.650000000000006</v>
    <v>72.875</v>
    <v>Kirkegardsveien 45, KONGSBERG, BUSKERUD, 3616 NO</v>
    <v>Aerospace &amp; Defense</v>
    <v>KBGGY</v>
    <v>Ações</v>
    <v>Kongsberg Gruppe (OTCM:KBGGY)</v>
    <v>-1.1950000000000001</v>
    <v>-1.6132999999999998E-2</v>
    <v>1041</v>
  </rv>
  <rv s="2">
    <v>61</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Média de volume"/>
    <k n="Moeda" t="s"/>
    <k n="Nome" t="s"/>
    <k n="Nome oficial" t="s"/>
    <k n="P/E"/>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6">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4">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ExchangeID</v>
      <v t="s">%ProviderInfo</v>
    </a>
  </spbArrays>
  <spbData count="32">
    <spb s="0">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1</v>
      <v>3</v>
      <v>2</v>
      <v>2</v>
      <v>4</v>
      <v>2</v>
      <v>2</v>
      <v>4</v>
      <v>5</v>
      <v>4</v>
      <v>6</v>
      <v>2</v>
      <v>2</v>
      <v>7</v>
      <v>4</v>
      <v>2</v>
      <v>8</v>
      <v>9</v>
    </spb>
    <spb s="5">
      <v>Atraso de 15 minutos</v>
      <v xml:space="preserve">do fechamento anterior </v>
      <v>Origem : Nasdaq Nordic</v>
      <v xml:space="preserve">do fechamento anterior </v>
      <v>GMT</v>
    </spb>
    <spb s="6">
      <v>P/E</v>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0</v>
      <v>0</v>
    </spb>
    <spb s="8">
      <v>8</v>
      <v>2</v>
      <v>2</v>
      <v>2</v>
      <v>2</v>
    </spb>
    <spb s="9">
      <v>1</v>
      <v>10</v>
      <v>1</v>
      <v>3</v>
      <v>10</v>
      <v>10</v>
      <v>11</v>
      <v>4</v>
      <v>10</v>
      <v>10</v>
      <v>4</v>
      <v>5</v>
      <v>4</v>
      <v>6</v>
      <v>10</v>
      <v>10</v>
      <v>7</v>
      <v>4</v>
      <v>10</v>
      <v>12</v>
      <v>9</v>
    </spb>
    <spb s="10">
      <v>Atraso de 15 minutos</v>
      <v xml:space="preserve">do fechamento anterior </v>
      <v xml:space="preserve">do fechamento anterior </v>
      <v>GMT</v>
    </spb>
    <spb s="11">
      <v>Da plataforma Refinitiv</v>
    </spb>
    <spb s="4">
      <v>1</v>
      <v>13</v>
      <v>1</v>
      <v>3</v>
      <v>13</v>
      <v>13</v>
      <v>4</v>
      <v>13</v>
      <v>13</v>
      <v>4</v>
      <v>5</v>
      <v>4</v>
      <v>6</v>
      <v>13</v>
      <v>13</v>
      <v>7</v>
      <v>4</v>
      <v>13</v>
      <v>14</v>
      <v>9</v>
    </spb>
    <spb s="5">
      <v>Atraso de 15 minutos</v>
      <v xml:space="preserve">do fechamento anterior </v>
      <v>Origem : Nasdaq</v>
      <v xml:space="preserve">do fechamento anterior </v>
      <v>GMT</v>
    </spb>
    <spb s="4">
      <v>1</v>
      <v>15</v>
      <v>1</v>
      <v>3</v>
      <v>15</v>
      <v>15</v>
      <v>4</v>
      <v>15</v>
      <v>15</v>
      <v>4</v>
      <v>5</v>
      <v>4</v>
      <v>6</v>
      <v>15</v>
      <v>15</v>
      <v>7</v>
      <v>4</v>
      <v>15</v>
      <v>16</v>
      <v>9</v>
    </spb>
    <spb s="5">
      <v>Atraso de 15 minutos</v>
      <v xml:space="preserve">do fechamento anterior </v>
      <v>LSE</v>
      <v xml:space="preserve">do fechamento anterior </v>
      <v>GMT</v>
    </spb>
    <spb s="12">
      <v>P/E</v>
      <v>High</v>
      <v>Beta</v>
      <v>Name</v>
      <v>Headquarters</v>
      <v>Low</v>
      <v>Exchange</v>
      <v>Currency</v>
      <v>Price</v>
      <v>Industry</v>
      <v>Volume</v>
      <v>Change</v>
      <v>Description</v>
      <v>Open</v>
      <v>ExchangeID</v>
      <v>UniqueName</v>
      <v>Employees</v>
      <v>Official name</v>
      <v>Change (%)</v>
      <v>%ProviderInfo</v>
      <v>LearnMoreOnLink</v>
      <v>Volume average</v>
      <v>Ticker symbol</v>
      <v>Year incorporated</v>
      <v>Shares outstanding</v>
      <v>Previous close</v>
      <v>Instrument type</v>
      <v>Exchange abbreviation</v>
      <v>Market cap</v>
      <v>Last trade time</v>
    </spb>
    <spb s="1">
      <v>2</v>
      <v>Name</v>
      <v>LearnMoreOnLink</v>
    </spb>
    <spb s="13">
      <v>1</v>
      <v>10</v>
      <v>1</v>
      <v>3</v>
      <v>10</v>
      <v>10</v>
      <v>4</v>
      <v>10</v>
      <v>10</v>
      <v>4</v>
      <v>5</v>
      <v>4</v>
      <v>6</v>
      <v>7</v>
      <v>4</v>
      <v>10</v>
      <v>12</v>
      <v>9</v>
    </spb>
    <spb s="4">
      <v>1</v>
      <v>10</v>
      <v>1</v>
      <v>3</v>
      <v>10</v>
      <v>10</v>
      <v>4</v>
      <v>10</v>
      <v>10</v>
      <v>4</v>
      <v>5</v>
      <v>4</v>
      <v>6</v>
      <v>10</v>
      <v>10</v>
      <v>7</v>
      <v>4</v>
      <v>10</v>
      <v>12</v>
      <v>9</v>
    </spb>
    <spb s="14">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5">
      <v>10</v>
      <v>1</v>
      <v>3</v>
      <v>10</v>
      <v>10</v>
      <v>4</v>
      <v>10</v>
      <v>10</v>
      <v>4</v>
      <v>5</v>
      <v>4</v>
      <v>6</v>
      <v>10</v>
      <v>10</v>
      <v>7</v>
      <v>4</v>
      <v>10</v>
      <v>12</v>
      <v>9</v>
    </spb>
    <spb s="16">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4</v>
      <v>Name</v>
      <v>LearnMoreOnLink</v>
    </spb>
    <spb s="17">
      <v>1</v>
      <v>10</v>
      <v>1</v>
      <v>3</v>
      <v>10</v>
      <v>10</v>
      <v>4</v>
      <v>10</v>
      <v>10</v>
      <v>4</v>
      <v>5</v>
      <v>4</v>
      <v>6</v>
      <v>10</v>
      <v>10</v>
      <v>4</v>
      <v>10</v>
      <v>12</v>
      <v>9</v>
    </spb>
    <spb s="5">
      <v>Atraso de 15 minutos</v>
      <v xml:space="preserve">do fechamento anterior </v>
      <v>Borsa Italia</v>
      <v xml:space="preserve">do fechamento anterior </v>
      <v>GMT</v>
    </spb>
    <spb s="18">
      <v>P/E</v>
      <v>High</v>
      <v>Beta</v>
      <v>Name</v>
      <v>Headquarters</v>
      <v>Low</v>
      <v>Exchange</v>
      <v>Currency</v>
      <v>Price</v>
      <v>Industry</v>
      <v>Volume</v>
      <v>Change</v>
      <v>Description</v>
      <v>Open</v>
      <v>ExchangeID</v>
      <v>UniqueName</v>
      <v>Employees</v>
      <v>Official name</v>
      <v>Change (%)</v>
      <v>%ProviderInfo</v>
      <v>Volume average</v>
      <v>Ticker symbol</v>
      <v>52 week high</v>
      <v>52 week low</v>
      <v>Year incorporated</v>
      <v>Shares outstanding</v>
      <v>Previous close</v>
      <v>Instrument type</v>
      <v>Exchange abbreviation</v>
      <v>Market cap</v>
      <v>Last trade time</v>
    </spb>
    <spb s="19">
      <v>5</v>
      <v>Name</v>
    </spb>
    <spb s="20">
      <v>2</v>
      <v>2</v>
      <v>2</v>
    </spb>
    <spb s="4">
      <v>1</v>
      <v>13</v>
      <v>1</v>
      <v>3</v>
      <v>13</v>
      <v>13</v>
      <v>4</v>
      <v>13</v>
      <v>13</v>
      <v>4</v>
      <v>5</v>
      <v>4</v>
      <v>6</v>
      <v>13</v>
      <v>13</v>
      <v>7</v>
      <v>4</v>
      <v>13</v>
      <v>17</v>
      <v>9</v>
    </spb>
  </spbData>
</supportingPropertyBags>
</file>

<file path=xl/richData/rdsupportingpropertybagstructure.xml><?xml version="1.0" encoding="utf-8"?>
<spbStructures xmlns="http://schemas.microsoft.com/office/spreadsheetml/2017/richdata2" count="21">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P/E" t="i"/>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ExchangeID" t="s"/>
    <k n="Variação (%)" t="s"/>
    <k n="Hora da última transação" t="s"/>
  </s>
  <s>
    <k n="P/E" t="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P/E" t="i"/>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name" t="s"/>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Ano de incorporação"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0.00_-;\-* #,##0.00_-;_-* &quot;-&quot;??_-;_-@_-"/>
    </x:dxf>
  </dxfs>
  <richProperties>
    <rPr n="NumberFormat" t="s"/>
    <rPr n="IsTitleField" t="b"/>
    <rPr n="IsHeroField" t="b"/>
  </richProperties>
  <richStyles>
    <rSty dxfid="5">
      <rpv i="0">#,##0.00</rpv>
    </rSty>
    <rSty dxfid="1">
      <rpv i="0">_-* #,##0.00 [$kr-smj-SE]_-;-* #,##0.00 [$kr-smj-SE]_-;_-* "-"?? [$kr-smj-SE]_-;_-@_-</rpv>
    </rSty>
    <rSty>
      <rpv i="1">1</rpv>
    </rSty>
    <rSty dxfid="4">
      <rpv i="0">#,##0</rpv>
    </rSty>
    <rSty dxfid="3"/>
    <rSty dxfid="0">
      <rpv i="0">0.00</rpv>
    </rSty>
    <rSty dxfid="6">
      <rpv i="0">0</rpv>
    </rSty>
    <rSty dxfid="1">
      <rpv i="0">_-* #,##0 [$kr-smj-SE]_-;-* #,##0 [$kr-smj-SE]_-;_-* "-" [$kr-smj-SE]_-;_-@_-</rpv>
    </rSty>
    <rSty dxfid="2"/>
    <rSty dxfid="1">
      <rpv i="0">_([$€-x-euro2] * #,##0.00_);_([$€-x-euro2] * (#,##0.00);_([$€-x-euro2] * "-"??_);_(@_)</rpv>
    </rSty>
    <rSty>
      <rpv i="2">1</rpv>
    </rSty>
    <rSty dxfid="1">
      <rpv i="0">_([$€-x-euro2] * #,##0_);_([$€-x-euro2] * (#,##0);_([$€-x-euro2] * "-"_);_(@_)</rpv>
    </rSty>
    <rSty dxfid="1">
      <rpv i="0">_([$$-en-US]* #,##0.00_);_([$$-en-US]* (#,##0.00);_([$$-en-US]* "-"??_);_(@_)</rpv>
    </rSty>
    <rSty dxfid="1">
      <rpv i="0">_([$$-en-US]* #,##0_);_([$$-en-US]* (#,##0);_([$$-en-US]* "-"_);_(@_)</rpv>
    </rSty>
    <rSty dxfid="7">
      <rpv i="0">_(* #,##0.00_);_(* (#,##0.00);_(* "-"??_);_(@_)</rpv>
    </rSty>
    <rSty dxfid="1">
      <rpv i="0">_-[$£-en-GB]* #,##0_-;-[$£-en-GB]* #,##0_-;_-[$£-en-GB]* "-"_-;_-@_-</rpv>
    </rSty>
    <rSty dxfid="1">
      <rpv i="0" xml:space="preserve">_ [$kr-smj-NO] * #,##0_ ;_ [$kr-smj-NO] * -#,##0_ ;_ [$kr-smj-NO] * "-"_ ;_ @_ </rpv>
    </rSty>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911A6-93C9-4B8C-900F-D5ED9AEBE307}">
  <dimension ref="A3:Q45"/>
  <sheetViews>
    <sheetView zoomScale="90" zoomScaleNormal="90" workbookViewId="0">
      <selection activeCell="F40" sqref="F40"/>
    </sheetView>
  </sheetViews>
  <sheetFormatPr defaultRowHeight="14.25" x14ac:dyDescent="0.2"/>
  <cols>
    <col min="1" max="1" width="10.5" bestFit="1" customWidth="1"/>
    <col min="3" max="4" width="20" bestFit="1" customWidth="1"/>
    <col min="5" max="5" width="26.25" bestFit="1" customWidth="1"/>
    <col min="6" max="7" width="19" bestFit="1" customWidth="1"/>
    <col min="8" max="8" width="7.5" bestFit="1" customWidth="1"/>
    <col min="9" max="9" width="10.25" bestFit="1" customWidth="1"/>
    <col min="10" max="10" width="10.125" bestFit="1" customWidth="1"/>
    <col min="17" max="17" width="9.875" bestFit="1" customWidth="1"/>
  </cols>
  <sheetData>
    <row r="3" spans="1:10" x14ac:dyDescent="0.2">
      <c r="A3" t="s">
        <v>458</v>
      </c>
      <c r="B3" t="s">
        <v>261</v>
      </c>
      <c r="C3" t="s">
        <v>2</v>
      </c>
      <c r="D3" t="s">
        <v>262</v>
      </c>
      <c r="E3" t="s">
        <v>263</v>
      </c>
      <c r="F3" t="s">
        <v>264</v>
      </c>
      <c r="G3" t="s">
        <v>265</v>
      </c>
      <c r="H3" t="s">
        <v>1</v>
      </c>
      <c r="I3" t="s">
        <v>266</v>
      </c>
      <c r="J3" t="s">
        <v>42</v>
      </c>
    </row>
    <row r="4" spans="1:10" x14ac:dyDescent="0.2">
      <c r="A4">
        <v>1</v>
      </c>
      <c r="B4">
        <v>1</v>
      </c>
      <c r="C4" t="s">
        <v>170</v>
      </c>
      <c r="D4" t="s">
        <v>171</v>
      </c>
      <c r="E4" t="s">
        <v>45</v>
      </c>
      <c r="F4" t="s">
        <v>46</v>
      </c>
      <c r="G4" s="5" t="s">
        <v>47</v>
      </c>
      <c r="H4" s="4" t="s">
        <v>173</v>
      </c>
      <c r="I4" s="2">
        <v>222150</v>
      </c>
    </row>
    <row r="5" spans="1:10" x14ac:dyDescent="0.2">
      <c r="A5">
        <v>2</v>
      </c>
      <c r="B5">
        <f>+B4+1</f>
        <v>2</v>
      </c>
      <c r="C5" t="s">
        <v>269</v>
      </c>
      <c r="D5" t="s">
        <v>270</v>
      </c>
      <c r="E5" t="s">
        <v>45</v>
      </c>
      <c r="F5" t="s">
        <v>46</v>
      </c>
      <c r="G5" s="5" t="s">
        <v>47</v>
      </c>
      <c r="H5" s="4" t="s">
        <v>272</v>
      </c>
      <c r="I5" s="2">
        <v>177163</v>
      </c>
    </row>
    <row r="6" spans="1:10" x14ac:dyDescent="0.2">
      <c r="B6">
        <f t="shared" ref="B6:B38" si="0">+B5+1</f>
        <v>3</v>
      </c>
      <c r="C6" t="s">
        <v>454</v>
      </c>
      <c r="D6" t="s">
        <v>454</v>
      </c>
      <c r="E6" t="s">
        <v>45</v>
      </c>
      <c r="F6" t="s">
        <v>46</v>
      </c>
      <c r="G6" s="5" t="s">
        <v>455</v>
      </c>
      <c r="H6" s="4">
        <v>319</v>
      </c>
      <c r="I6" s="2">
        <v>170590</v>
      </c>
    </row>
    <row r="7" spans="1:10" x14ac:dyDescent="0.2">
      <c r="B7">
        <f t="shared" si="0"/>
        <v>4</v>
      </c>
      <c r="C7" t="s">
        <v>52</v>
      </c>
      <c r="D7" t="s">
        <v>470</v>
      </c>
      <c r="E7" t="s">
        <v>45</v>
      </c>
      <c r="F7" t="s">
        <v>46</v>
      </c>
      <c r="G7" s="5" t="s">
        <v>465</v>
      </c>
      <c r="H7" s="4">
        <v>172</v>
      </c>
      <c r="I7" s="2">
        <v>135654</v>
      </c>
    </row>
    <row r="8" spans="1:10" x14ac:dyDescent="0.2">
      <c r="A8">
        <v>3</v>
      </c>
      <c r="B8">
        <f t="shared" si="0"/>
        <v>5</v>
      </c>
      <c r="C8" t="s">
        <v>8</v>
      </c>
      <c r="D8" t="s">
        <v>78</v>
      </c>
      <c r="E8" t="s">
        <v>45</v>
      </c>
      <c r="F8" t="s">
        <v>46</v>
      </c>
      <c r="G8" s="5" t="s">
        <v>47</v>
      </c>
      <c r="H8" s="4" t="s">
        <v>80</v>
      </c>
      <c r="I8" s="2">
        <v>130997</v>
      </c>
    </row>
    <row r="9" spans="1:10" x14ac:dyDescent="0.2">
      <c r="A9">
        <v>4</v>
      </c>
      <c r="B9">
        <f t="shared" si="0"/>
        <v>6</v>
      </c>
      <c r="C9" t="s">
        <v>40</v>
      </c>
      <c r="D9" t="s">
        <v>244</v>
      </c>
      <c r="E9" t="s">
        <v>45</v>
      </c>
      <c r="F9" t="s">
        <v>46</v>
      </c>
      <c r="G9" s="5" t="s">
        <v>47</v>
      </c>
      <c r="H9" s="4" t="s">
        <v>246</v>
      </c>
      <c r="I9" s="2">
        <v>106015</v>
      </c>
    </row>
    <row r="10" spans="1:10" x14ac:dyDescent="0.2">
      <c r="A10">
        <v>5</v>
      </c>
      <c r="B10">
        <f t="shared" si="0"/>
        <v>7</v>
      </c>
      <c r="C10" t="s">
        <v>275</v>
      </c>
      <c r="D10" t="s">
        <v>276</v>
      </c>
      <c r="E10" t="s">
        <v>45</v>
      </c>
      <c r="F10" t="s">
        <v>46</v>
      </c>
      <c r="G10" s="5" t="s">
        <v>47</v>
      </c>
      <c r="H10" s="4" t="s">
        <v>278</v>
      </c>
      <c r="I10" s="2">
        <v>76683</v>
      </c>
    </row>
    <row r="11" spans="1:10" x14ac:dyDescent="0.2">
      <c r="A11">
        <v>6</v>
      </c>
      <c r="B11">
        <f t="shared" si="0"/>
        <v>8</v>
      </c>
      <c r="C11" t="s">
        <v>3</v>
      </c>
      <c r="D11" t="s">
        <v>165</v>
      </c>
      <c r="E11" t="s">
        <v>45</v>
      </c>
      <c r="F11" t="s">
        <v>46</v>
      </c>
      <c r="G11" s="5" t="s">
        <v>47</v>
      </c>
      <c r="H11" s="4" t="s">
        <v>167</v>
      </c>
      <c r="I11" s="2">
        <v>68295</v>
      </c>
    </row>
    <row r="12" spans="1:10" x14ac:dyDescent="0.2">
      <c r="A12">
        <v>7</v>
      </c>
      <c r="B12">
        <f t="shared" si="0"/>
        <v>9</v>
      </c>
      <c r="C12" t="s">
        <v>5</v>
      </c>
      <c r="D12" t="s">
        <v>280</v>
      </c>
      <c r="E12" t="s">
        <v>45</v>
      </c>
      <c r="F12" t="s">
        <v>46</v>
      </c>
      <c r="G12" s="5" t="s">
        <v>47</v>
      </c>
      <c r="H12" s="4" t="s">
        <v>282</v>
      </c>
      <c r="I12" s="2">
        <v>66846</v>
      </c>
    </row>
    <row r="13" spans="1:10" x14ac:dyDescent="0.2">
      <c r="A13" t="s">
        <v>42</v>
      </c>
      <c r="B13">
        <f t="shared" si="0"/>
        <v>10</v>
      </c>
      <c r="C13" t="s">
        <v>33</v>
      </c>
      <c r="D13" t="s">
        <v>471</v>
      </c>
      <c r="E13" t="s">
        <v>45</v>
      </c>
      <c r="F13" t="s">
        <v>46</v>
      </c>
      <c r="G13" s="5" t="s">
        <v>452</v>
      </c>
      <c r="H13" s="4">
        <v>753</v>
      </c>
      <c r="I13" s="2">
        <v>64400</v>
      </c>
    </row>
    <row r="14" spans="1:10" x14ac:dyDescent="0.2">
      <c r="A14">
        <v>8</v>
      </c>
      <c r="B14">
        <f t="shared" si="0"/>
        <v>11</v>
      </c>
      <c r="C14" t="s">
        <v>201</v>
      </c>
      <c r="D14" t="s">
        <v>202</v>
      </c>
      <c r="E14" t="s">
        <v>45</v>
      </c>
      <c r="F14" t="s">
        <v>46</v>
      </c>
      <c r="G14" s="5" t="s">
        <v>47</v>
      </c>
      <c r="H14" s="4" t="s">
        <v>204</v>
      </c>
      <c r="I14" s="2">
        <v>55333</v>
      </c>
    </row>
    <row r="15" spans="1:10" x14ac:dyDescent="0.2">
      <c r="B15">
        <f t="shared" si="0"/>
        <v>12</v>
      </c>
      <c r="C15" t="s">
        <v>34</v>
      </c>
      <c r="D15" t="s">
        <v>453</v>
      </c>
      <c r="E15" t="s">
        <v>45</v>
      </c>
      <c r="F15" t="s">
        <v>46</v>
      </c>
      <c r="G15" s="5" t="s">
        <v>472</v>
      </c>
      <c r="H15" s="4">
        <v>1006</v>
      </c>
      <c r="I15" s="2">
        <v>44880</v>
      </c>
    </row>
    <row r="16" spans="1:10" x14ac:dyDescent="0.2">
      <c r="A16" t="s">
        <v>42</v>
      </c>
      <c r="B16">
        <f t="shared" si="0"/>
        <v>13</v>
      </c>
      <c r="C16" t="s">
        <v>8</v>
      </c>
      <c r="D16" t="s">
        <v>17</v>
      </c>
      <c r="E16" t="s">
        <v>45</v>
      </c>
      <c r="F16" t="s">
        <v>46</v>
      </c>
      <c r="G16" s="5" t="s">
        <v>438</v>
      </c>
      <c r="H16" s="4">
        <v>1400</v>
      </c>
      <c r="I16" s="2">
        <v>42130</v>
      </c>
    </row>
    <row r="17" spans="1:17" x14ac:dyDescent="0.2">
      <c r="A17">
        <v>10</v>
      </c>
      <c r="B17">
        <f t="shared" si="0"/>
        <v>14</v>
      </c>
      <c r="C17" t="s">
        <v>72</v>
      </c>
      <c r="D17" t="s">
        <v>73</v>
      </c>
      <c r="E17" t="s">
        <v>45</v>
      </c>
      <c r="F17" t="s">
        <v>46</v>
      </c>
      <c r="G17" s="5" t="s">
        <v>47</v>
      </c>
      <c r="H17" s="4" t="s">
        <v>75</v>
      </c>
      <c r="I17" s="2">
        <v>40302</v>
      </c>
    </row>
    <row r="18" spans="1:17" x14ac:dyDescent="0.2">
      <c r="A18">
        <v>11</v>
      </c>
      <c r="B18">
        <f t="shared" si="0"/>
        <v>15</v>
      </c>
      <c r="C18" t="s">
        <v>4</v>
      </c>
      <c r="D18" t="s">
        <v>239</v>
      </c>
      <c r="E18" t="s">
        <v>45</v>
      </c>
      <c r="F18" t="s">
        <v>46</v>
      </c>
      <c r="G18" s="5" t="s">
        <v>47</v>
      </c>
      <c r="H18" s="4" t="s">
        <v>241</v>
      </c>
      <c r="I18" s="2">
        <v>38810</v>
      </c>
    </row>
    <row r="19" spans="1:17" x14ac:dyDescent="0.2">
      <c r="B19">
        <f t="shared" si="0"/>
        <v>16</v>
      </c>
      <c r="C19" t="s">
        <v>29</v>
      </c>
      <c r="D19" t="s">
        <v>11</v>
      </c>
      <c r="E19" t="s">
        <v>45</v>
      </c>
      <c r="F19" t="s">
        <v>46</v>
      </c>
      <c r="G19" s="5" t="s">
        <v>440</v>
      </c>
      <c r="H19" s="4">
        <v>191</v>
      </c>
      <c r="I19" s="2">
        <v>39680</v>
      </c>
    </row>
    <row r="20" spans="1:17" x14ac:dyDescent="0.2">
      <c r="A20">
        <v>12</v>
      </c>
      <c r="B20">
        <f t="shared" si="0"/>
        <v>17</v>
      </c>
      <c r="C20" t="s">
        <v>181</v>
      </c>
      <c r="D20" t="s">
        <v>182</v>
      </c>
      <c r="E20" t="s">
        <v>45</v>
      </c>
      <c r="F20" t="s">
        <v>46</v>
      </c>
      <c r="G20" s="5" t="s">
        <v>47</v>
      </c>
      <c r="H20" s="4" t="s">
        <v>184</v>
      </c>
      <c r="I20" s="2">
        <v>32446</v>
      </c>
    </row>
    <row r="21" spans="1:17" x14ac:dyDescent="0.2">
      <c r="B21">
        <f t="shared" si="0"/>
        <v>18</v>
      </c>
      <c r="C21" t="s">
        <v>441</v>
      </c>
      <c r="D21" t="s">
        <v>14</v>
      </c>
      <c r="E21" t="s">
        <v>45</v>
      </c>
      <c r="F21" t="s">
        <v>46</v>
      </c>
      <c r="G21" s="5" t="s">
        <v>441</v>
      </c>
      <c r="H21" s="4">
        <v>38.56</v>
      </c>
      <c r="I21" s="2">
        <v>23000</v>
      </c>
    </row>
    <row r="22" spans="1:17" x14ac:dyDescent="0.2">
      <c r="A22" t="s">
        <v>42</v>
      </c>
      <c r="B22">
        <f t="shared" si="0"/>
        <v>19</v>
      </c>
      <c r="C22" t="s">
        <v>473</v>
      </c>
      <c r="D22" t="s">
        <v>16</v>
      </c>
      <c r="E22" t="s">
        <v>45</v>
      </c>
      <c r="F22" t="s">
        <v>46</v>
      </c>
      <c r="G22" s="5" t="s">
        <v>440</v>
      </c>
      <c r="H22" s="4">
        <v>246.4</v>
      </c>
      <c r="I22" s="2">
        <v>19360</v>
      </c>
    </row>
    <row r="23" spans="1:17" x14ac:dyDescent="0.2">
      <c r="B23">
        <f t="shared" si="0"/>
        <v>20</v>
      </c>
      <c r="C23" t="s">
        <v>148</v>
      </c>
      <c r="D23" t="s">
        <v>149</v>
      </c>
      <c r="E23" t="s">
        <v>45</v>
      </c>
      <c r="F23" t="s">
        <v>46</v>
      </c>
      <c r="G23" s="5" t="s">
        <v>150</v>
      </c>
      <c r="H23" s="4" t="s">
        <v>152</v>
      </c>
      <c r="I23" s="2">
        <v>13861</v>
      </c>
    </row>
    <row r="24" spans="1:17" x14ac:dyDescent="0.2">
      <c r="A24">
        <v>14</v>
      </c>
      <c r="B24">
        <f t="shared" si="0"/>
        <v>21</v>
      </c>
      <c r="C24" t="s">
        <v>284</v>
      </c>
      <c r="D24" t="s">
        <v>285</v>
      </c>
      <c r="E24" t="s">
        <v>45</v>
      </c>
      <c r="F24" t="s">
        <v>46</v>
      </c>
      <c r="G24" s="5" t="s">
        <v>47</v>
      </c>
      <c r="H24" s="4" t="s">
        <v>287</v>
      </c>
      <c r="I24" s="2">
        <v>13644</v>
      </c>
    </row>
    <row r="25" spans="1:17" x14ac:dyDescent="0.2">
      <c r="A25">
        <v>15</v>
      </c>
      <c r="B25">
        <f t="shared" si="0"/>
        <v>22</v>
      </c>
      <c r="C25" t="s">
        <v>114</v>
      </c>
      <c r="D25" t="s">
        <v>115</v>
      </c>
      <c r="E25" t="s">
        <v>45</v>
      </c>
      <c r="F25" t="s">
        <v>46</v>
      </c>
      <c r="G25" s="5" t="s">
        <v>47</v>
      </c>
      <c r="H25" s="4" t="s">
        <v>117</v>
      </c>
      <c r="I25" s="2">
        <v>12112</v>
      </c>
      <c r="M25" s="1" t="s">
        <v>42</v>
      </c>
      <c r="Q25" s="6" t="s">
        <v>42</v>
      </c>
    </row>
    <row r="26" spans="1:17" x14ac:dyDescent="0.2">
      <c r="A26">
        <v>16</v>
      </c>
      <c r="B26">
        <f t="shared" si="0"/>
        <v>23</v>
      </c>
      <c r="C26" t="s">
        <v>290</v>
      </c>
      <c r="D26" t="s">
        <v>291</v>
      </c>
      <c r="E26" t="s">
        <v>45</v>
      </c>
      <c r="F26" t="s">
        <v>46</v>
      </c>
      <c r="G26" s="5" t="s">
        <v>47</v>
      </c>
      <c r="H26" s="4" t="s">
        <v>293</v>
      </c>
      <c r="I26" s="2">
        <v>11228</v>
      </c>
    </row>
    <row r="27" spans="1:17" x14ac:dyDescent="0.2">
      <c r="A27">
        <v>17</v>
      </c>
      <c r="B27">
        <f t="shared" si="0"/>
        <v>24</v>
      </c>
      <c r="C27" t="s">
        <v>295</v>
      </c>
      <c r="D27" t="s">
        <v>296</v>
      </c>
      <c r="E27" t="s">
        <v>45</v>
      </c>
      <c r="F27" t="s">
        <v>46</v>
      </c>
      <c r="G27" s="5" t="s">
        <v>47</v>
      </c>
      <c r="H27" s="4" t="s">
        <v>298</v>
      </c>
      <c r="I27" s="2">
        <v>10240</v>
      </c>
    </row>
    <row r="28" spans="1:17" x14ac:dyDescent="0.2">
      <c r="A28">
        <v>18</v>
      </c>
      <c r="B28">
        <f t="shared" si="0"/>
        <v>25</v>
      </c>
      <c r="C28" t="s">
        <v>83</v>
      </c>
      <c r="D28" t="s">
        <v>84</v>
      </c>
      <c r="E28" t="s">
        <v>45</v>
      </c>
      <c r="F28" t="s">
        <v>46</v>
      </c>
      <c r="G28" s="5" t="s">
        <v>47</v>
      </c>
      <c r="H28" s="4" t="s">
        <v>86</v>
      </c>
      <c r="I28" s="2">
        <v>9510</v>
      </c>
    </row>
    <row r="29" spans="1:17" x14ac:dyDescent="0.2">
      <c r="A29">
        <v>19</v>
      </c>
      <c r="B29">
        <f t="shared" si="0"/>
        <v>26</v>
      </c>
      <c r="C29" t="s">
        <v>301</v>
      </c>
      <c r="D29" t="s">
        <v>302</v>
      </c>
      <c r="E29" t="s">
        <v>45</v>
      </c>
      <c r="F29" t="s">
        <v>46</v>
      </c>
      <c r="G29" s="5" t="s">
        <v>47</v>
      </c>
      <c r="H29" s="4" t="s">
        <v>304</v>
      </c>
      <c r="I29" s="2">
        <v>9448</v>
      </c>
    </row>
    <row r="30" spans="1:17" x14ac:dyDescent="0.2">
      <c r="A30" t="s">
        <v>42</v>
      </c>
      <c r="B30">
        <f t="shared" si="0"/>
        <v>27</v>
      </c>
      <c r="C30" t="s">
        <v>141</v>
      </c>
      <c r="D30" t="s">
        <v>142</v>
      </c>
      <c r="E30" t="s">
        <v>45</v>
      </c>
      <c r="F30" t="s">
        <v>46</v>
      </c>
      <c r="G30" s="5" t="s">
        <v>451</v>
      </c>
      <c r="H30" s="4" t="s">
        <v>145</v>
      </c>
      <c r="I30" s="2">
        <v>8757</v>
      </c>
    </row>
    <row r="31" spans="1:17" x14ac:dyDescent="0.2">
      <c r="B31">
        <f t="shared" si="0"/>
        <v>28</v>
      </c>
      <c r="C31" t="s">
        <v>35</v>
      </c>
      <c r="D31" t="s">
        <v>450</v>
      </c>
      <c r="E31" t="s">
        <v>45</v>
      </c>
      <c r="F31" t="s">
        <v>46</v>
      </c>
      <c r="G31" s="5" t="s">
        <v>452</v>
      </c>
      <c r="H31" s="4">
        <v>641</v>
      </c>
      <c r="I31" s="2">
        <v>8240</v>
      </c>
    </row>
    <row r="32" spans="1:17" x14ac:dyDescent="0.2">
      <c r="B32">
        <f t="shared" si="0"/>
        <v>29</v>
      </c>
      <c r="C32" t="s">
        <v>37</v>
      </c>
      <c r="D32" t="s">
        <v>447</v>
      </c>
      <c r="E32" t="s">
        <v>45</v>
      </c>
      <c r="F32" t="s">
        <v>46</v>
      </c>
      <c r="G32" s="5" t="s">
        <v>472</v>
      </c>
      <c r="H32" s="4">
        <v>52.35</v>
      </c>
      <c r="I32" s="2">
        <v>6340</v>
      </c>
    </row>
    <row r="33" spans="1:11" x14ac:dyDescent="0.2">
      <c r="B33">
        <f t="shared" si="0"/>
        <v>30</v>
      </c>
      <c r="C33" t="s">
        <v>28</v>
      </c>
      <c r="D33" t="s">
        <v>10</v>
      </c>
      <c r="E33" t="s">
        <v>45</v>
      </c>
      <c r="F33" t="s">
        <v>46</v>
      </c>
      <c r="G33" s="5" t="s">
        <v>472</v>
      </c>
      <c r="H33" s="4">
        <v>7.6</v>
      </c>
      <c r="I33" s="2">
        <v>4750</v>
      </c>
    </row>
    <row r="34" spans="1:11" x14ac:dyDescent="0.2">
      <c r="B34">
        <f t="shared" si="0"/>
        <v>31</v>
      </c>
      <c r="C34" t="s">
        <v>441</v>
      </c>
      <c r="D34" t="s">
        <v>15</v>
      </c>
      <c r="E34" t="s">
        <v>45</v>
      </c>
      <c r="F34" t="s">
        <v>46</v>
      </c>
      <c r="G34" s="5" t="s">
        <v>441</v>
      </c>
      <c r="H34" s="4">
        <v>9.4499999999999993</v>
      </c>
      <c r="I34" s="2">
        <v>3070</v>
      </c>
    </row>
    <row r="35" spans="1:11" x14ac:dyDescent="0.2">
      <c r="B35">
        <f t="shared" si="0"/>
        <v>32</v>
      </c>
      <c r="C35" t="s">
        <v>6</v>
      </c>
      <c r="D35" t="s">
        <v>19</v>
      </c>
      <c r="E35" t="s">
        <v>45</v>
      </c>
      <c r="F35" t="s">
        <v>46</v>
      </c>
      <c r="G35" s="5" t="s">
        <v>438</v>
      </c>
      <c r="H35" s="4">
        <v>670</v>
      </c>
      <c r="I35" s="2">
        <v>3390</v>
      </c>
    </row>
    <row r="36" spans="1:11" x14ac:dyDescent="0.2">
      <c r="B36">
        <f t="shared" si="0"/>
        <v>33</v>
      </c>
      <c r="C36" t="s">
        <v>30</v>
      </c>
      <c r="D36" t="s">
        <v>12</v>
      </c>
      <c r="E36" t="s">
        <v>45</v>
      </c>
      <c r="F36" t="s">
        <v>46</v>
      </c>
      <c r="G36" s="5" t="s">
        <v>452</v>
      </c>
      <c r="H36" s="4">
        <v>163</v>
      </c>
      <c r="I36" s="2">
        <v>2126</v>
      </c>
    </row>
    <row r="37" spans="1:11" x14ac:dyDescent="0.2">
      <c r="B37">
        <f t="shared" si="0"/>
        <v>34</v>
      </c>
      <c r="C37" t="s">
        <v>31</v>
      </c>
      <c r="D37" t="s">
        <v>13</v>
      </c>
      <c r="E37" t="s">
        <v>45</v>
      </c>
      <c r="F37" t="s">
        <v>46</v>
      </c>
      <c r="G37" s="5" t="s">
        <v>440</v>
      </c>
      <c r="H37" s="4">
        <v>250</v>
      </c>
      <c r="I37" s="2">
        <v>1670</v>
      </c>
      <c r="K37" s="2"/>
    </row>
    <row r="38" spans="1:11" x14ac:dyDescent="0.2">
      <c r="B38">
        <f t="shared" si="0"/>
        <v>35</v>
      </c>
      <c r="C38" t="s">
        <v>7</v>
      </c>
      <c r="D38" t="s">
        <v>18</v>
      </c>
      <c r="E38" t="s">
        <v>45</v>
      </c>
      <c r="F38" t="s">
        <v>46</v>
      </c>
      <c r="G38" s="5" t="s">
        <v>439</v>
      </c>
      <c r="H38" s="4">
        <v>62</v>
      </c>
      <c r="I38" s="3" t="s">
        <v>42</v>
      </c>
    </row>
    <row r="39" spans="1:11" x14ac:dyDescent="0.2">
      <c r="A39" t="s">
        <v>460</v>
      </c>
      <c r="I39" s="2">
        <f>+SUM(I4:I37)</f>
        <v>1673120</v>
      </c>
      <c r="J39" s="2"/>
    </row>
    <row r="40" spans="1:11" x14ac:dyDescent="0.2">
      <c r="A40" t="s">
        <v>459</v>
      </c>
      <c r="I40" s="2">
        <f>+I29+I28+I27+I26+I25+I24+I20+I18+I17+I14+I12+I11+I10+I9+I8+I5+I4</f>
        <v>1081222</v>
      </c>
      <c r="J40" s="2"/>
    </row>
    <row r="41" spans="1:11" x14ac:dyDescent="0.2">
      <c r="J41" s="2"/>
    </row>
    <row r="42" spans="1:11" x14ac:dyDescent="0.2">
      <c r="I42" s="1">
        <f>+I40/I39</f>
        <v>0.64623099359280867</v>
      </c>
      <c r="J42" s="2"/>
    </row>
    <row r="43" spans="1:11" x14ac:dyDescent="0.2">
      <c r="A43" t="s">
        <v>474</v>
      </c>
      <c r="B43" s="2">
        <v>800000</v>
      </c>
      <c r="J43" s="1"/>
    </row>
    <row r="44" spans="1:11" x14ac:dyDescent="0.2">
      <c r="A44" t="s">
        <v>475</v>
      </c>
      <c r="B44" s="2">
        <v>480</v>
      </c>
      <c r="J44" s="1"/>
    </row>
    <row r="45" spans="1:11" x14ac:dyDescent="0.2">
      <c r="A45" t="s">
        <v>476</v>
      </c>
      <c r="B45">
        <f>+B43/B44</f>
        <v>1666.6666666666667</v>
      </c>
      <c r="J4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A6112-E65A-4D82-9447-22F8E35DE19E}">
  <dimension ref="A1:L74"/>
  <sheetViews>
    <sheetView workbookViewId="0">
      <selection activeCell="E1" sqref="E1"/>
    </sheetView>
  </sheetViews>
  <sheetFormatPr defaultRowHeight="14.25" x14ac:dyDescent="0.2"/>
  <cols>
    <col min="4" max="4" width="34.125" bestFit="1" customWidth="1"/>
    <col min="5" max="5" width="9.125" bestFit="1" customWidth="1"/>
    <col min="6" max="6" width="19" bestFit="1" customWidth="1"/>
  </cols>
  <sheetData>
    <row r="1" spans="1:11" x14ac:dyDescent="0.2">
      <c r="H1" t="s">
        <v>435</v>
      </c>
      <c r="K1" t="s">
        <v>42</v>
      </c>
    </row>
    <row r="2" spans="1:11" x14ac:dyDescent="0.2">
      <c r="B2" t="s">
        <v>261</v>
      </c>
      <c r="C2" t="s">
        <v>2</v>
      </c>
      <c r="D2" t="s">
        <v>262</v>
      </c>
      <c r="E2" t="s">
        <v>263</v>
      </c>
      <c r="F2" t="s">
        <v>264</v>
      </c>
      <c r="G2" t="s">
        <v>265</v>
      </c>
      <c r="H2" t="s">
        <v>1</v>
      </c>
      <c r="I2" t="s">
        <v>266</v>
      </c>
      <c r="J2" t="s">
        <v>267</v>
      </c>
      <c r="K2" t="s">
        <v>268</v>
      </c>
    </row>
    <row r="3" spans="1:11" x14ac:dyDescent="0.2">
      <c r="A3" t="s">
        <v>436</v>
      </c>
      <c r="B3">
        <v>1</v>
      </c>
      <c r="C3" t="s">
        <v>170</v>
      </c>
      <c r="D3" t="s">
        <v>171</v>
      </c>
      <c r="E3" t="s">
        <v>45</v>
      </c>
      <c r="F3" t="s">
        <v>46</v>
      </c>
      <c r="G3" t="s">
        <v>47</v>
      </c>
      <c r="H3" t="s">
        <v>173</v>
      </c>
      <c r="I3" t="s">
        <v>172</v>
      </c>
      <c r="J3" t="s">
        <v>174</v>
      </c>
      <c r="K3" t="s">
        <v>175</v>
      </c>
    </row>
    <row r="4" spans="1:11" x14ac:dyDescent="0.2">
      <c r="A4" t="s">
        <v>42</v>
      </c>
      <c r="B4">
        <v>2</v>
      </c>
      <c r="C4" t="s">
        <v>269</v>
      </c>
      <c r="D4" t="s">
        <v>270</v>
      </c>
      <c r="E4" t="s">
        <v>45</v>
      </c>
      <c r="F4" t="s">
        <v>46</v>
      </c>
      <c r="G4" t="s">
        <v>47</v>
      </c>
      <c r="H4" t="s">
        <v>272</v>
      </c>
      <c r="I4" t="s">
        <v>271</v>
      </c>
      <c r="J4" t="s">
        <v>273</v>
      </c>
      <c r="K4" t="s">
        <v>274</v>
      </c>
    </row>
    <row r="5" spans="1:11" x14ac:dyDescent="0.2">
      <c r="A5" t="s">
        <v>436</v>
      </c>
      <c r="B5">
        <v>3</v>
      </c>
      <c r="C5" t="s">
        <v>8</v>
      </c>
      <c r="D5" t="s">
        <v>78</v>
      </c>
      <c r="E5" t="s">
        <v>45</v>
      </c>
      <c r="F5" t="s">
        <v>46</v>
      </c>
      <c r="G5" t="s">
        <v>47</v>
      </c>
      <c r="H5" t="s">
        <v>80</v>
      </c>
      <c r="I5" t="s">
        <v>79</v>
      </c>
      <c r="J5" t="s">
        <v>81</v>
      </c>
      <c r="K5" t="s">
        <v>82</v>
      </c>
    </row>
    <row r="6" spans="1:11" x14ac:dyDescent="0.2">
      <c r="A6" t="s">
        <v>436</v>
      </c>
      <c r="B6">
        <v>4</v>
      </c>
      <c r="C6" t="s">
        <v>40</v>
      </c>
      <c r="D6" t="s">
        <v>244</v>
      </c>
      <c r="E6" t="s">
        <v>45</v>
      </c>
      <c r="F6" t="s">
        <v>46</v>
      </c>
      <c r="G6" t="s">
        <v>47</v>
      </c>
      <c r="H6" t="s">
        <v>246</v>
      </c>
      <c r="I6" t="s">
        <v>245</v>
      </c>
      <c r="J6" t="s">
        <v>247</v>
      </c>
      <c r="K6" t="s">
        <v>248</v>
      </c>
    </row>
    <row r="7" spans="1:11" x14ac:dyDescent="0.2">
      <c r="B7">
        <v>5</v>
      </c>
      <c r="C7" t="s">
        <v>275</v>
      </c>
      <c r="D7" t="s">
        <v>276</v>
      </c>
      <c r="E7" t="s">
        <v>45</v>
      </c>
      <c r="F7" t="s">
        <v>46</v>
      </c>
      <c r="G7" t="s">
        <v>47</v>
      </c>
      <c r="H7" t="s">
        <v>278</v>
      </c>
      <c r="I7" t="s">
        <v>277</v>
      </c>
      <c r="J7" t="s">
        <v>279</v>
      </c>
      <c r="K7">
        <v>267.15499999999997</v>
      </c>
    </row>
    <row r="8" spans="1:11" x14ac:dyDescent="0.2">
      <c r="A8" t="s">
        <v>436</v>
      </c>
      <c r="B8">
        <v>6</v>
      </c>
      <c r="C8" t="s">
        <v>3</v>
      </c>
      <c r="D8" t="s">
        <v>165</v>
      </c>
      <c r="E8" t="s">
        <v>45</v>
      </c>
      <c r="F8" t="s">
        <v>46</v>
      </c>
      <c r="G8" t="s">
        <v>47</v>
      </c>
      <c r="H8" t="s">
        <v>167</v>
      </c>
      <c r="I8" t="s">
        <v>166</v>
      </c>
      <c r="J8" t="s">
        <v>168</v>
      </c>
      <c r="K8" t="s">
        <v>169</v>
      </c>
    </row>
    <row r="9" spans="1:11" x14ac:dyDescent="0.2">
      <c r="A9" t="s">
        <v>436</v>
      </c>
      <c r="B9">
        <v>7</v>
      </c>
      <c r="C9" t="s">
        <v>5</v>
      </c>
      <c r="D9" t="s">
        <v>280</v>
      </c>
      <c r="E9" t="s">
        <v>45</v>
      </c>
      <c r="F9" t="s">
        <v>46</v>
      </c>
      <c r="G9" t="s">
        <v>47</v>
      </c>
      <c r="H9" t="s">
        <v>282</v>
      </c>
      <c r="I9" t="s">
        <v>281</v>
      </c>
      <c r="J9" t="s">
        <v>283</v>
      </c>
      <c r="K9">
        <v>889.42200000000003</v>
      </c>
    </row>
    <row r="10" spans="1:11" x14ac:dyDescent="0.2">
      <c r="B10">
        <v>8</v>
      </c>
      <c r="C10" t="s">
        <v>201</v>
      </c>
      <c r="D10" t="s">
        <v>202</v>
      </c>
      <c r="E10" t="s">
        <v>45</v>
      </c>
      <c r="F10" t="s">
        <v>46</v>
      </c>
      <c r="G10" t="s">
        <v>47</v>
      </c>
      <c r="H10" t="s">
        <v>204</v>
      </c>
      <c r="I10" t="s">
        <v>203</v>
      </c>
      <c r="J10" t="s">
        <v>205</v>
      </c>
      <c r="K10" t="s">
        <v>206</v>
      </c>
    </row>
    <row r="11" spans="1:11" x14ac:dyDescent="0.2">
      <c r="B11">
        <v>9</v>
      </c>
      <c r="C11" t="s">
        <v>72</v>
      </c>
      <c r="D11" t="s">
        <v>73</v>
      </c>
      <c r="E11" t="s">
        <v>45</v>
      </c>
      <c r="F11" t="s">
        <v>46</v>
      </c>
      <c r="G11" t="s">
        <v>47</v>
      </c>
      <c r="H11" t="s">
        <v>75</v>
      </c>
      <c r="I11" t="s">
        <v>74</v>
      </c>
      <c r="J11" t="s">
        <v>76</v>
      </c>
      <c r="K11" t="s">
        <v>77</v>
      </c>
    </row>
    <row r="12" spans="1:11" x14ac:dyDescent="0.2">
      <c r="A12" t="s">
        <v>436</v>
      </c>
      <c r="B12">
        <v>10</v>
      </c>
      <c r="C12" t="s">
        <v>4</v>
      </c>
      <c r="D12" t="s">
        <v>239</v>
      </c>
      <c r="E12" t="s">
        <v>45</v>
      </c>
      <c r="F12" t="s">
        <v>46</v>
      </c>
      <c r="G12" t="s">
        <v>47</v>
      </c>
      <c r="H12" t="s">
        <v>241</v>
      </c>
      <c r="I12" t="s">
        <v>240</v>
      </c>
      <c r="J12" t="s">
        <v>242</v>
      </c>
      <c r="K12" t="s">
        <v>243</v>
      </c>
    </row>
    <row r="13" spans="1:11" x14ac:dyDescent="0.2">
      <c r="A13" t="s">
        <v>436</v>
      </c>
      <c r="B13">
        <v>11</v>
      </c>
      <c r="C13" t="s">
        <v>181</v>
      </c>
      <c r="D13" t="s">
        <v>182</v>
      </c>
      <c r="E13" t="s">
        <v>45</v>
      </c>
      <c r="F13" t="s">
        <v>46</v>
      </c>
      <c r="G13" t="s">
        <v>47</v>
      </c>
      <c r="H13" t="s">
        <v>184</v>
      </c>
      <c r="I13" t="s">
        <v>183</v>
      </c>
      <c r="J13" t="s">
        <v>185</v>
      </c>
      <c r="K13" t="s">
        <v>186</v>
      </c>
    </row>
    <row r="14" spans="1:11" x14ac:dyDescent="0.2">
      <c r="B14">
        <v>12</v>
      </c>
      <c r="C14" t="s">
        <v>187</v>
      </c>
      <c r="D14" t="s">
        <v>182</v>
      </c>
      <c r="E14" t="s">
        <v>45</v>
      </c>
      <c r="F14" t="s">
        <v>46</v>
      </c>
      <c r="G14" t="s">
        <v>47</v>
      </c>
      <c r="H14" t="s">
        <v>188</v>
      </c>
      <c r="I14" t="s">
        <v>183</v>
      </c>
      <c r="J14" t="s">
        <v>189</v>
      </c>
      <c r="K14">
        <v>472.26</v>
      </c>
    </row>
    <row r="15" spans="1:11" x14ac:dyDescent="0.2">
      <c r="B15">
        <v>13</v>
      </c>
      <c r="C15" t="s">
        <v>148</v>
      </c>
      <c r="D15" t="s">
        <v>149</v>
      </c>
      <c r="E15" t="s">
        <v>45</v>
      </c>
      <c r="F15" t="s">
        <v>46</v>
      </c>
      <c r="G15" t="s">
        <v>150</v>
      </c>
      <c r="H15" t="s">
        <v>152</v>
      </c>
      <c r="I15" t="s">
        <v>151</v>
      </c>
      <c r="J15" t="s">
        <v>153</v>
      </c>
      <c r="K15">
        <v>41.93</v>
      </c>
    </row>
    <row r="16" spans="1:11" x14ac:dyDescent="0.2">
      <c r="B16">
        <v>14</v>
      </c>
      <c r="C16" t="s">
        <v>284</v>
      </c>
      <c r="D16" t="s">
        <v>285</v>
      </c>
      <c r="E16" t="s">
        <v>45</v>
      </c>
      <c r="F16" t="s">
        <v>46</v>
      </c>
      <c r="G16" t="s">
        <v>47</v>
      </c>
      <c r="H16" t="s">
        <v>287</v>
      </c>
      <c r="I16" t="s">
        <v>286</v>
      </c>
      <c r="J16" t="s">
        <v>288</v>
      </c>
      <c r="K16" t="s">
        <v>289</v>
      </c>
    </row>
    <row r="17" spans="1:11" x14ac:dyDescent="0.2">
      <c r="B17">
        <v>15</v>
      </c>
      <c r="C17" t="s">
        <v>114</v>
      </c>
      <c r="D17" t="s">
        <v>115</v>
      </c>
      <c r="E17" t="s">
        <v>45</v>
      </c>
      <c r="F17" t="s">
        <v>46</v>
      </c>
      <c r="G17" t="s">
        <v>47</v>
      </c>
      <c r="H17" t="s">
        <v>117</v>
      </c>
      <c r="I17" t="s">
        <v>116</v>
      </c>
      <c r="J17" t="s">
        <v>118</v>
      </c>
      <c r="K17">
        <v>271.548</v>
      </c>
    </row>
    <row r="18" spans="1:11" x14ac:dyDescent="0.2">
      <c r="B18">
        <v>16</v>
      </c>
      <c r="C18" t="s">
        <v>290</v>
      </c>
      <c r="D18" t="s">
        <v>291</v>
      </c>
      <c r="E18" t="s">
        <v>45</v>
      </c>
      <c r="F18" t="s">
        <v>46</v>
      </c>
      <c r="G18" t="s">
        <v>47</v>
      </c>
      <c r="H18" t="s">
        <v>293</v>
      </c>
      <c r="I18" t="s">
        <v>292</v>
      </c>
      <c r="J18" t="s">
        <v>294</v>
      </c>
      <c r="K18">
        <v>330.84199999999998</v>
      </c>
    </row>
    <row r="19" spans="1:11" x14ac:dyDescent="0.2">
      <c r="A19" t="s">
        <v>436</v>
      </c>
      <c r="B19">
        <v>17</v>
      </c>
      <c r="C19" t="s">
        <v>295</v>
      </c>
      <c r="D19" t="s">
        <v>296</v>
      </c>
      <c r="E19" t="s">
        <v>45</v>
      </c>
      <c r="F19" t="s">
        <v>46</v>
      </c>
      <c r="G19" t="s">
        <v>47</v>
      </c>
      <c r="H19" t="s">
        <v>298</v>
      </c>
      <c r="I19" t="s">
        <v>297</v>
      </c>
      <c r="J19" t="s">
        <v>299</v>
      </c>
      <c r="K19" t="s">
        <v>300</v>
      </c>
    </row>
    <row r="20" spans="1:11" x14ac:dyDescent="0.2">
      <c r="B20">
        <v>18</v>
      </c>
      <c r="C20" t="s">
        <v>83</v>
      </c>
      <c r="D20" t="s">
        <v>84</v>
      </c>
      <c r="E20" t="s">
        <v>45</v>
      </c>
      <c r="F20" t="s">
        <v>46</v>
      </c>
      <c r="G20" t="s">
        <v>47</v>
      </c>
      <c r="H20" t="s">
        <v>86</v>
      </c>
      <c r="I20" t="s">
        <v>85</v>
      </c>
      <c r="J20" t="s">
        <v>87</v>
      </c>
      <c r="K20">
        <v>808.41499999999996</v>
      </c>
    </row>
    <row r="21" spans="1:11" x14ac:dyDescent="0.2">
      <c r="B21">
        <v>19</v>
      </c>
      <c r="C21" t="s">
        <v>301</v>
      </c>
      <c r="D21" t="s">
        <v>302</v>
      </c>
      <c r="E21" t="s">
        <v>45</v>
      </c>
      <c r="F21" t="s">
        <v>46</v>
      </c>
      <c r="G21" t="s">
        <v>47</v>
      </c>
      <c r="H21" t="s">
        <v>304</v>
      </c>
      <c r="I21" t="s">
        <v>303</v>
      </c>
      <c r="J21" t="s">
        <v>305</v>
      </c>
      <c r="K21" t="s">
        <v>306</v>
      </c>
    </row>
    <row r="22" spans="1:11" x14ac:dyDescent="0.2">
      <c r="A22" t="s">
        <v>436</v>
      </c>
      <c r="B22">
        <v>20</v>
      </c>
      <c r="C22" t="s">
        <v>141</v>
      </c>
      <c r="D22" t="s">
        <v>142</v>
      </c>
      <c r="E22" t="s">
        <v>45</v>
      </c>
      <c r="F22" t="s">
        <v>46</v>
      </c>
      <c r="G22" t="s">
        <v>143</v>
      </c>
      <c r="H22" t="s">
        <v>145</v>
      </c>
      <c r="I22" t="s">
        <v>144</v>
      </c>
      <c r="J22" t="s">
        <v>146</v>
      </c>
      <c r="K22" t="s">
        <v>147</v>
      </c>
    </row>
    <row r="23" spans="1:11" x14ac:dyDescent="0.2">
      <c r="A23" t="s">
        <v>436</v>
      </c>
      <c r="B23">
        <v>21</v>
      </c>
      <c r="C23" t="s">
        <v>129</v>
      </c>
      <c r="D23" t="s">
        <v>130</v>
      </c>
      <c r="E23" t="s">
        <v>45</v>
      </c>
      <c r="F23" t="s">
        <v>46</v>
      </c>
      <c r="G23" t="s">
        <v>47</v>
      </c>
      <c r="H23" t="s">
        <v>132</v>
      </c>
      <c r="I23" t="s">
        <v>131</v>
      </c>
      <c r="J23" t="s">
        <v>133</v>
      </c>
      <c r="K23">
        <v>970.12300000000005</v>
      </c>
    </row>
    <row r="24" spans="1:11" x14ac:dyDescent="0.2">
      <c r="B24">
        <v>22</v>
      </c>
      <c r="C24" t="s">
        <v>93</v>
      </c>
      <c r="D24" t="s">
        <v>94</v>
      </c>
      <c r="E24" t="s">
        <v>45</v>
      </c>
      <c r="F24" t="s">
        <v>46</v>
      </c>
      <c r="G24" t="s">
        <v>95</v>
      </c>
      <c r="H24" t="s">
        <v>97</v>
      </c>
      <c r="I24" t="s">
        <v>96</v>
      </c>
      <c r="J24" t="s">
        <v>98</v>
      </c>
      <c r="K24">
        <v>703.87199999999996</v>
      </c>
    </row>
    <row r="25" spans="1:11" x14ac:dyDescent="0.2">
      <c r="B25">
        <v>23</v>
      </c>
      <c r="C25" t="s">
        <v>190</v>
      </c>
      <c r="D25" t="s">
        <v>191</v>
      </c>
      <c r="E25" t="s">
        <v>45</v>
      </c>
      <c r="F25" t="s">
        <v>46</v>
      </c>
      <c r="G25" t="s">
        <v>47</v>
      </c>
      <c r="H25" t="s">
        <v>193</v>
      </c>
      <c r="I25" t="s">
        <v>192</v>
      </c>
      <c r="J25" t="s">
        <v>194</v>
      </c>
      <c r="K25" t="s">
        <v>195</v>
      </c>
    </row>
    <row r="26" spans="1:11" x14ac:dyDescent="0.2">
      <c r="B26">
        <v>24</v>
      </c>
      <c r="C26" t="s">
        <v>249</v>
      </c>
      <c r="D26" t="s">
        <v>250</v>
      </c>
      <c r="E26" t="s">
        <v>45</v>
      </c>
      <c r="F26" t="s">
        <v>46</v>
      </c>
      <c r="G26" t="s">
        <v>47</v>
      </c>
      <c r="H26" t="s">
        <v>252</v>
      </c>
      <c r="I26" t="s">
        <v>251</v>
      </c>
      <c r="J26" t="s">
        <v>253</v>
      </c>
      <c r="K26" t="s">
        <v>254</v>
      </c>
    </row>
    <row r="27" spans="1:11" x14ac:dyDescent="0.2">
      <c r="B27">
        <v>25</v>
      </c>
      <c r="C27" t="s">
        <v>307</v>
      </c>
      <c r="D27" t="s">
        <v>308</v>
      </c>
      <c r="E27" t="s">
        <v>45</v>
      </c>
      <c r="F27" t="s">
        <v>46</v>
      </c>
      <c r="G27" t="s">
        <v>47</v>
      </c>
      <c r="H27" t="s">
        <v>310</v>
      </c>
      <c r="I27" t="s">
        <v>309</v>
      </c>
      <c r="J27" t="s">
        <v>311</v>
      </c>
      <c r="K27">
        <v>168.059</v>
      </c>
    </row>
    <row r="28" spans="1:11" x14ac:dyDescent="0.2">
      <c r="B28">
        <v>26</v>
      </c>
      <c r="C28" t="s">
        <v>207</v>
      </c>
      <c r="D28" t="s">
        <v>208</v>
      </c>
      <c r="E28" t="s">
        <v>45</v>
      </c>
      <c r="F28" t="s">
        <v>46</v>
      </c>
      <c r="G28" t="s">
        <v>47</v>
      </c>
      <c r="H28" t="s">
        <v>210</v>
      </c>
      <c r="I28" t="s">
        <v>209</v>
      </c>
      <c r="J28" t="s">
        <v>211</v>
      </c>
      <c r="K28" t="s">
        <v>212</v>
      </c>
    </row>
    <row r="29" spans="1:11" x14ac:dyDescent="0.2">
      <c r="B29">
        <v>27</v>
      </c>
      <c r="C29" t="s">
        <v>67</v>
      </c>
      <c r="D29" t="s">
        <v>68</v>
      </c>
      <c r="E29" t="s">
        <v>45</v>
      </c>
      <c r="F29" t="s">
        <v>46</v>
      </c>
      <c r="G29" t="s">
        <v>47</v>
      </c>
      <c r="H29" t="s">
        <v>70</v>
      </c>
      <c r="I29" t="s">
        <v>69</v>
      </c>
      <c r="J29" t="s">
        <v>71</v>
      </c>
      <c r="K29">
        <v>451.964</v>
      </c>
    </row>
    <row r="30" spans="1:11" x14ac:dyDescent="0.2">
      <c r="B30">
        <v>28</v>
      </c>
      <c r="C30" t="s">
        <v>224</v>
      </c>
      <c r="D30" t="s">
        <v>225</v>
      </c>
      <c r="E30" t="s">
        <v>45</v>
      </c>
      <c r="F30" t="s">
        <v>46</v>
      </c>
      <c r="G30" t="s">
        <v>47</v>
      </c>
      <c r="H30" t="s">
        <v>227</v>
      </c>
      <c r="I30" t="s">
        <v>226</v>
      </c>
      <c r="J30" t="s">
        <v>228</v>
      </c>
      <c r="K30">
        <v>669.74900000000002</v>
      </c>
    </row>
    <row r="31" spans="1:11" x14ac:dyDescent="0.2">
      <c r="A31" t="s">
        <v>42</v>
      </c>
      <c r="B31">
        <v>29</v>
      </c>
      <c r="C31" t="s">
        <v>312</v>
      </c>
      <c r="D31" t="s">
        <v>313</v>
      </c>
      <c r="E31" t="s">
        <v>45</v>
      </c>
      <c r="F31" t="s">
        <v>46</v>
      </c>
      <c r="G31" t="s">
        <v>47</v>
      </c>
      <c r="H31" t="s">
        <v>314</v>
      </c>
      <c r="I31" t="s">
        <v>48</v>
      </c>
      <c r="J31" t="s">
        <v>315</v>
      </c>
      <c r="K31" t="s">
        <v>316</v>
      </c>
    </row>
    <row r="32" spans="1:11" x14ac:dyDescent="0.2">
      <c r="A32" t="s">
        <v>436</v>
      </c>
      <c r="B32">
        <v>30</v>
      </c>
      <c r="C32" t="s">
        <v>43</v>
      </c>
      <c r="D32" t="s">
        <v>44</v>
      </c>
      <c r="E32" t="s">
        <v>45</v>
      </c>
      <c r="F32" t="s">
        <v>46</v>
      </c>
      <c r="G32" t="s">
        <v>47</v>
      </c>
      <c r="H32" t="s">
        <v>49</v>
      </c>
      <c r="I32" t="s">
        <v>48</v>
      </c>
      <c r="J32" t="s">
        <v>50</v>
      </c>
      <c r="K32" t="s">
        <v>51</v>
      </c>
    </row>
    <row r="33" spans="1:12" x14ac:dyDescent="0.2">
      <c r="B33">
        <v>31</v>
      </c>
      <c r="C33" t="s">
        <v>229</v>
      </c>
      <c r="D33" t="s">
        <v>230</v>
      </c>
      <c r="E33" t="s">
        <v>45</v>
      </c>
      <c r="F33" t="s">
        <v>46</v>
      </c>
      <c r="G33" t="s">
        <v>47</v>
      </c>
      <c r="H33" t="s">
        <v>232</v>
      </c>
      <c r="I33" t="s">
        <v>231</v>
      </c>
      <c r="J33" t="s">
        <v>81</v>
      </c>
      <c r="K33" t="s">
        <v>233</v>
      </c>
    </row>
    <row r="34" spans="1:12" x14ac:dyDescent="0.2">
      <c r="B34">
        <v>32</v>
      </c>
      <c r="C34" t="s">
        <v>317</v>
      </c>
      <c r="D34" t="s">
        <v>318</v>
      </c>
      <c r="E34" t="s">
        <v>45</v>
      </c>
      <c r="F34" t="s">
        <v>46</v>
      </c>
      <c r="G34" t="s">
        <v>47</v>
      </c>
      <c r="H34" t="s">
        <v>320</v>
      </c>
      <c r="I34" t="s">
        <v>319</v>
      </c>
      <c r="J34" t="s">
        <v>321</v>
      </c>
      <c r="K34">
        <v>395.42599999999999</v>
      </c>
    </row>
    <row r="35" spans="1:12" x14ac:dyDescent="0.2">
      <c r="B35">
        <v>33</v>
      </c>
      <c r="C35" t="s">
        <v>322</v>
      </c>
      <c r="D35" t="s">
        <v>323</v>
      </c>
      <c r="E35" t="s">
        <v>45</v>
      </c>
      <c r="F35" t="s">
        <v>46</v>
      </c>
      <c r="G35" t="s">
        <v>47</v>
      </c>
      <c r="H35" t="s">
        <v>325</v>
      </c>
      <c r="I35" t="s">
        <v>324</v>
      </c>
      <c r="J35" t="s">
        <v>326</v>
      </c>
      <c r="K35">
        <v>313.56900000000002</v>
      </c>
    </row>
    <row r="36" spans="1:12" x14ac:dyDescent="0.2">
      <c r="B36">
        <v>34</v>
      </c>
      <c r="C36" t="s">
        <v>52</v>
      </c>
      <c r="D36" t="s">
        <v>53</v>
      </c>
      <c r="E36" t="s">
        <v>45</v>
      </c>
      <c r="F36" t="s">
        <v>46</v>
      </c>
      <c r="G36" t="s">
        <v>47</v>
      </c>
      <c r="H36" t="s">
        <v>55</v>
      </c>
      <c r="I36" t="s">
        <v>54</v>
      </c>
      <c r="J36" t="s">
        <v>56</v>
      </c>
      <c r="K36">
        <v>163.49700000000001</v>
      </c>
    </row>
    <row r="37" spans="1:12" x14ac:dyDescent="0.2">
      <c r="A37" t="s">
        <v>436</v>
      </c>
      <c r="B37">
        <v>35</v>
      </c>
      <c r="C37" t="s">
        <v>255</v>
      </c>
      <c r="D37" t="s">
        <v>256</v>
      </c>
      <c r="E37" t="s">
        <v>45</v>
      </c>
      <c r="F37" t="s">
        <v>46</v>
      </c>
      <c r="G37" t="s">
        <v>47</v>
      </c>
      <c r="H37" t="s">
        <v>258</v>
      </c>
      <c r="I37" t="s">
        <v>257</v>
      </c>
      <c r="J37" t="s">
        <v>259</v>
      </c>
      <c r="K37" t="s">
        <v>260</v>
      </c>
    </row>
    <row r="38" spans="1:12" x14ac:dyDescent="0.2">
      <c r="B38">
        <v>36</v>
      </c>
      <c r="C38" t="s">
        <v>327</v>
      </c>
      <c r="D38" t="s">
        <v>328</v>
      </c>
      <c r="E38" t="s">
        <v>45</v>
      </c>
      <c r="F38" t="s">
        <v>46</v>
      </c>
      <c r="G38" t="s">
        <v>47</v>
      </c>
      <c r="H38" t="s">
        <v>330</v>
      </c>
      <c r="I38" t="s">
        <v>329</v>
      </c>
      <c r="J38" t="s">
        <v>331</v>
      </c>
      <c r="K38" t="s">
        <v>332</v>
      </c>
    </row>
    <row r="39" spans="1:12" x14ac:dyDescent="0.2">
      <c r="B39">
        <v>37</v>
      </c>
      <c r="C39" t="s">
        <v>333</v>
      </c>
      <c r="D39" t="s">
        <v>334</v>
      </c>
      <c r="E39" t="s">
        <v>45</v>
      </c>
      <c r="F39" t="s">
        <v>46</v>
      </c>
      <c r="G39" t="s">
        <v>47</v>
      </c>
      <c r="H39" t="s">
        <v>336</v>
      </c>
      <c r="I39" t="s">
        <v>335</v>
      </c>
      <c r="J39" t="s">
        <v>337</v>
      </c>
      <c r="K39">
        <v>306.608</v>
      </c>
    </row>
    <row r="40" spans="1:12" x14ac:dyDescent="0.2">
      <c r="B40">
        <v>38</v>
      </c>
      <c r="C40" t="s">
        <v>338</v>
      </c>
      <c r="D40" t="s">
        <v>339</v>
      </c>
      <c r="E40" t="s">
        <v>45</v>
      </c>
      <c r="F40" t="s">
        <v>46</v>
      </c>
      <c r="G40" t="s">
        <v>47</v>
      </c>
      <c r="H40" t="s">
        <v>341</v>
      </c>
      <c r="I40" t="s">
        <v>340</v>
      </c>
      <c r="J40" t="s">
        <v>342</v>
      </c>
      <c r="K40" t="s">
        <v>343</v>
      </c>
    </row>
    <row r="41" spans="1:12" x14ac:dyDescent="0.2">
      <c r="B41">
        <v>39</v>
      </c>
      <c r="C41" t="s">
        <v>99</v>
      </c>
      <c r="D41" t="s">
        <v>100</v>
      </c>
      <c r="E41" t="s">
        <v>45</v>
      </c>
      <c r="F41" t="s">
        <v>46</v>
      </c>
      <c r="G41" t="s">
        <v>47</v>
      </c>
      <c r="H41" t="s">
        <v>102</v>
      </c>
      <c r="I41" t="s">
        <v>101</v>
      </c>
      <c r="J41" t="s">
        <v>103</v>
      </c>
      <c r="K41">
        <v>220.673</v>
      </c>
    </row>
    <row r="42" spans="1:12" x14ac:dyDescent="0.2">
      <c r="B42">
        <v>40</v>
      </c>
      <c r="C42" t="s">
        <v>154</v>
      </c>
      <c r="D42" t="s">
        <v>155</v>
      </c>
      <c r="E42" t="s">
        <v>45</v>
      </c>
      <c r="F42" t="s">
        <v>46</v>
      </c>
      <c r="G42" t="s">
        <v>47</v>
      </c>
      <c r="H42" t="s">
        <v>60</v>
      </c>
      <c r="I42" t="s">
        <v>156</v>
      </c>
      <c r="J42" t="s">
        <v>157</v>
      </c>
      <c r="K42" t="s">
        <v>158</v>
      </c>
    </row>
    <row r="43" spans="1:12" x14ac:dyDescent="0.2">
      <c r="B43">
        <v>41</v>
      </c>
      <c r="C43" t="s">
        <v>134</v>
      </c>
      <c r="D43" t="s">
        <v>135</v>
      </c>
      <c r="E43" t="s">
        <v>45</v>
      </c>
      <c r="F43" t="s">
        <v>46</v>
      </c>
      <c r="G43" t="s">
        <v>136</v>
      </c>
      <c r="H43" t="s">
        <v>138</v>
      </c>
      <c r="I43" t="s">
        <v>137</v>
      </c>
      <c r="J43" t="s">
        <v>139</v>
      </c>
      <c r="K43" t="s">
        <v>140</v>
      </c>
      <c r="L43" t="s">
        <v>42</v>
      </c>
    </row>
    <row r="44" spans="1:12" x14ac:dyDescent="0.2">
      <c r="B44">
        <v>42</v>
      </c>
      <c r="C44" t="s">
        <v>344</v>
      </c>
      <c r="D44" t="s">
        <v>345</v>
      </c>
      <c r="E44" t="s">
        <v>45</v>
      </c>
      <c r="F44" t="s">
        <v>46</v>
      </c>
      <c r="G44" t="s">
        <v>47</v>
      </c>
      <c r="H44" t="s">
        <v>347</v>
      </c>
      <c r="I44" t="s">
        <v>346</v>
      </c>
      <c r="J44" t="s">
        <v>348</v>
      </c>
      <c r="K44" t="s">
        <v>349</v>
      </c>
    </row>
    <row r="45" spans="1:12" x14ac:dyDescent="0.2">
      <c r="B45">
        <v>43</v>
      </c>
      <c r="C45" t="s">
        <v>119</v>
      </c>
      <c r="D45" t="s">
        <v>120</v>
      </c>
      <c r="E45" t="s">
        <v>45</v>
      </c>
      <c r="F45" t="s">
        <v>46</v>
      </c>
      <c r="G45" t="s">
        <v>47</v>
      </c>
      <c r="H45" t="s">
        <v>122</v>
      </c>
      <c r="I45" t="s">
        <v>121</v>
      </c>
      <c r="J45" t="s">
        <v>123</v>
      </c>
      <c r="K45">
        <v>120.97499999999999</v>
      </c>
    </row>
    <row r="46" spans="1:12" x14ac:dyDescent="0.2">
      <c r="B46">
        <v>44</v>
      </c>
      <c r="C46" t="s">
        <v>350</v>
      </c>
      <c r="D46" t="s">
        <v>351</v>
      </c>
      <c r="E46" t="s">
        <v>45</v>
      </c>
      <c r="F46" t="s">
        <v>46</v>
      </c>
      <c r="G46" t="s">
        <v>47</v>
      </c>
      <c r="H46" t="s">
        <v>353</v>
      </c>
      <c r="I46" t="s">
        <v>352</v>
      </c>
      <c r="J46" t="s">
        <v>354</v>
      </c>
      <c r="K46">
        <v>36.6</v>
      </c>
    </row>
    <row r="47" spans="1:12" x14ac:dyDescent="0.2">
      <c r="B47">
        <v>45</v>
      </c>
      <c r="C47" t="s">
        <v>355</v>
      </c>
      <c r="D47" t="s">
        <v>356</v>
      </c>
      <c r="E47" t="s">
        <v>45</v>
      </c>
      <c r="F47" t="s">
        <v>46</v>
      </c>
      <c r="G47" t="s">
        <v>47</v>
      </c>
      <c r="H47" t="s">
        <v>358</v>
      </c>
      <c r="I47" t="s">
        <v>357</v>
      </c>
      <c r="J47" t="s">
        <v>359</v>
      </c>
      <c r="K47">
        <v>32.183999999999997</v>
      </c>
    </row>
    <row r="48" spans="1:12" x14ac:dyDescent="0.2">
      <c r="B48">
        <v>46</v>
      </c>
      <c r="C48" t="s">
        <v>62</v>
      </c>
      <c r="D48" t="s">
        <v>63</v>
      </c>
      <c r="E48" t="s">
        <v>45</v>
      </c>
      <c r="F48" t="s">
        <v>46</v>
      </c>
      <c r="G48" t="s">
        <v>47</v>
      </c>
      <c r="H48" t="s">
        <v>65</v>
      </c>
      <c r="I48" t="s">
        <v>64</v>
      </c>
      <c r="J48" t="s">
        <v>66</v>
      </c>
      <c r="K48">
        <v>632.303</v>
      </c>
    </row>
    <row r="49" spans="1:11" x14ac:dyDescent="0.2">
      <c r="B49">
        <v>47</v>
      </c>
      <c r="C49" t="s">
        <v>360</v>
      </c>
      <c r="D49" t="s">
        <v>361</v>
      </c>
      <c r="E49" t="s">
        <v>45</v>
      </c>
      <c r="F49" t="s">
        <v>46</v>
      </c>
      <c r="G49" t="s">
        <v>47</v>
      </c>
      <c r="H49" t="s">
        <v>363</v>
      </c>
      <c r="I49" t="s">
        <v>362</v>
      </c>
      <c r="J49" t="s">
        <v>364</v>
      </c>
      <c r="K49">
        <v>158.93799999999999</v>
      </c>
    </row>
    <row r="50" spans="1:11" x14ac:dyDescent="0.2">
      <c r="B50">
        <v>48</v>
      </c>
      <c r="C50" t="s">
        <v>88</v>
      </c>
      <c r="D50" t="s">
        <v>89</v>
      </c>
      <c r="E50" t="s">
        <v>45</v>
      </c>
      <c r="F50" t="s">
        <v>46</v>
      </c>
      <c r="G50" t="s">
        <v>47</v>
      </c>
      <c r="H50" t="s">
        <v>91</v>
      </c>
      <c r="I50" t="s">
        <v>90</v>
      </c>
      <c r="J50" t="s">
        <v>92</v>
      </c>
      <c r="K50">
        <v>357.29500000000002</v>
      </c>
    </row>
    <row r="51" spans="1:11" x14ac:dyDescent="0.2">
      <c r="B51">
        <v>49</v>
      </c>
      <c r="C51" t="s">
        <v>365</v>
      </c>
      <c r="D51" t="s">
        <v>366</v>
      </c>
      <c r="E51" t="s">
        <v>45</v>
      </c>
      <c r="F51" t="s">
        <v>46</v>
      </c>
      <c r="G51" t="s">
        <v>47</v>
      </c>
      <c r="H51" t="s">
        <v>368</v>
      </c>
      <c r="I51" t="s">
        <v>367</v>
      </c>
      <c r="J51" t="s">
        <v>369</v>
      </c>
      <c r="K51">
        <v>343.07100000000003</v>
      </c>
    </row>
    <row r="52" spans="1:11" x14ac:dyDescent="0.2">
      <c r="A52" t="s">
        <v>436</v>
      </c>
      <c r="B52">
        <v>50</v>
      </c>
      <c r="C52" t="s">
        <v>159</v>
      </c>
      <c r="D52" t="s">
        <v>160</v>
      </c>
      <c r="E52" t="s">
        <v>45</v>
      </c>
      <c r="F52" t="s">
        <v>46</v>
      </c>
      <c r="G52" t="s">
        <v>161</v>
      </c>
      <c r="H52" t="s">
        <v>163</v>
      </c>
      <c r="I52" t="s">
        <v>162</v>
      </c>
      <c r="J52" t="s">
        <v>164</v>
      </c>
      <c r="K52">
        <v>192.762</v>
      </c>
    </row>
    <row r="53" spans="1:11" x14ac:dyDescent="0.2">
      <c r="B53">
        <v>51</v>
      </c>
      <c r="C53" t="s">
        <v>370</v>
      </c>
      <c r="D53" t="s">
        <v>371</v>
      </c>
      <c r="E53" t="s">
        <v>45</v>
      </c>
      <c r="F53" t="s">
        <v>46</v>
      </c>
      <c r="G53" t="s">
        <v>47</v>
      </c>
      <c r="H53" t="s">
        <v>373</v>
      </c>
      <c r="I53" t="s">
        <v>372</v>
      </c>
      <c r="J53" t="s">
        <v>374</v>
      </c>
      <c r="K53">
        <v>535.20799999999997</v>
      </c>
    </row>
    <row r="54" spans="1:11" x14ac:dyDescent="0.2">
      <c r="B54">
        <v>52</v>
      </c>
      <c r="C54" t="s">
        <v>375</v>
      </c>
      <c r="D54" t="s">
        <v>376</v>
      </c>
      <c r="E54" t="s">
        <v>45</v>
      </c>
      <c r="F54" t="s">
        <v>46</v>
      </c>
      <c r="G54" t="s">
        <v>150</v>
      </c>
      <c r="H54" t="s">
        <v>378</v>
      </c>
      <c r="I54" t="s">
        <v>377</v>
      </c>
      <c r="J54" t="s">
        <v>379</v>
      </c>
      <c r="K54">
        <v>19.908999999999999</v>
      </c>
    </row>
    <row r="55" spans="1:11" x14ac:dyDescent="0.2">
      <c r="B55">
        <v>53</v>
      </c>
      <c r="C55" t="s">
        <v>380</v>
      </c>
      <c r="D55" t="s">
        <v>381</v>
      </c>
      <c r="E55" t="s">
        <v>45</v>
      </c>
      <c r="F55" t="s">
        <v>46</v>
      </c>
      <c r="G55" t="s">
        <v>47</v>
      </c>
      <c r="H55" t="s">
        <v>383</v>
      </c>
      <c r="I55" t="s">
        <v>382</v>
      </c>
      <c r="J55" t="s">
        <v>384</v>
      </c>
      <c r="K55">
        <v>45.600999999999999</v>
      </c>
    </row>
    <row r="56" spans="1:11" x14ac:dyDescent="0.2">
      <c r="B56">
        <v>54</v>
      </c>
      <c r="C56" t="s">
        <v>385</v>
      </c>
      <c r="D56" t="s">
        <v>386</v>
      </c>
      <c r="E56" t="s">
        <v>45</v>
      </c>
      <c r="F56" t="s">
        <v>46</v>
      </c>
      <c r="G56" t="s">
        <v>47</v>
      </c>
      <c r="H56" t="s">
        <v>388</v>
      </c>
      <c r="I56" t="s">
        <v>387</v>
      </c>
      <c r="J56" t="s">
        <v>61</v>
      </c>
      <c r="K56" t="s">
        <v>389</v>
      </c>
    </row>
    <row r="57" spans="1:11" x14ac:dyDescent="0.2">
      <c r="B57">
        <v>55</v>
      </c>
      <c r="C57" t="s">
        <v>390</v>
      </c>
      <c r="D57" t="s">
        <v>391</v>
      </c>
      <c r="E57" t="s">
        <v>45</v>
      </c>
      <c r="F57" t="s">
        <v>46</v>
      </c>
      <c r="G57" t="s">
        <v>47</v>
      </c>
      <c r="H57" t="s">
        <v>393</v>
      </c>
      <c r="I57" t="s">
        <v>392</v>
      </c>
      <c r="J57" t="s">
        <v>394</v>
      </c>
      <c r="K57" t="s">
        <v>395</v>
      </c>
    </row>
    <row r="58" spans="1:11" x14ac:dyDescent="0.2">
      <c r="B58">
        <v>56</v>
      </c>
      <c r="C58" t="s">
        <v>213</v>
      </c>
      <c r="D58" t="s">
        <v>214</v>
      </c>
      <c r="E58" t="s">
        <v>45</v>
      </c>
      <c r="F58" t="s">
        <v>46</v>
      </c>
      <c r="G58" t="s">
        <v>47</v>
      </c>
      <c r="H58" t="s">
        <v>216</v>
      </c>
      <c r="I58" t="s">
        <v>215</v>
      </c>
      <c r="J58" t="s">
        <v>217</v>
      </c>
      <c r="K58">
        <v>150.244</v>
      </c>
    </row>
    <row r="59" spans="1:11" x14ac:dyDescent="0.2">
      <c r="B59">
        <v>57</v>
      </c>
      <c r="C59" t="s">
        <v>104</v>
      </c>
      <c r="D59" t="s">
        <v>105</v>
      </c>
      <c r="E59" t="s">
        <v>45</v>
      </c>
      <c r="F59" t="s">
        <v>46</v>
      </c>
      <c r="G59" t="s">
        <v>47</v>
      </c>
      <c r="H59" t="s">
        <v>107</v>
      </c>
      <c r="I59" t="s">
        <v>106</v>
      </c>
      <c r="J59" t="s">
        <v>108</v>
      </c>
      <c r="K59">
        <v>6.6440000000000001</v>
      </c>
    </row>
    <row r="60" spans="1:11" x14ac:dyDescent="0.2">
      <c r="B60">
        <v>58</v>
      </c>
      <c r="C60" t="s">
        <v>396</v>
      </c>
      <c r="D60" t="s">
        <v>397</v>
      </c>
      <c r="E60" t="s">
        <v>45</v>
      </c>
      <c r="F60" t="s">
        <v>46</v>
      </c>
      <c r="G60" t="s">
        <v>47</v>
      </c>
      <c r="H60" t="s">
        <v>399</v>
      </c>
      <c r="I60" t="s">
        <v>398</v>
      </c>
      <c r="J60" t="s">
        <v>400</v>
      </c>
      <c r="K60">
        <v>53.795999999999999</v>
      </c>
    </row>
    <row r="61" spans="1:11" x14ac:dyDescent="0.2">
      <c r="B61">
        <v>59</v>
      </c>
      <c r="C61" t="s">
        <v>109</v>
      </c>
      <c r="D61" t="s">
        <v>110</v>
      </c>
      <c r="E61" t="s">
        <v>45</v>
      </c>
      <c r="F61" t="s">
        <v>46</v>
      </c>
      <c r="G61" t="s">
        <v>47</v>
      </c>
      <c r="H61" t="s">
        <v>112</v>
      </c>
      <c r="I61" t="s">
        <v>111</v>
      </c>
      <c r="J61" t="s">
        <v>113</v>
      </c>
      <c r="K61">
        <v>36.484999999999999</v>
      </c>
    </row>
    <row r="62" spans="1:11" x14ac:dyDescent="0.2">
      <c r="B62">
        <v>60</v>
      </c>
      <c r="C62" t="s">
        <v>401</v>
      </c>
      <c r="D62" t="s">
        <v>402</v>
      </c>
      <c r="E62" t="s">
        <v>45</v>
      </c>
      <c r="F62" t="s">
        <v>46</v>
      </c>
      <c r="G62" t="s">
        <v>47</v>
      </c>
      <c r="H62" t="s">
        <v>404</v>
      </c>
      <c r="I62" t="s">
        <v>403</v>
      </c>
      <c r="J62" t="s">
        <v>405</v>
      </c>
      <c r="K62">
        <v>10.773</v>
      </c>
    </row>
    <row r="63" spans="1:11" x14ac:dyDescent="0.2">
      <c r="B63">
        <v>61</v>
      </c>
      <c r="C63" t="s">
        <v>218</v>
      </c>
      <c r="D63" t="s">
        <v>219</v>
      </c>
      <c r="E63" t="s">
        <v>45</v>
      </c>
      <c r="F63" t="s">
        <v>46</v>
      </c>
      <c r="G63" t="s">
        <v>47</v>
      </c>
      <c r="H63" t="s">
        <v>221</v>
      </c>
      <c r="I63" t="s">
        <v>220</v>
      </c>
      <c r="J63" t="s">
        <v>222</v>
      </c>
      <c r="K63" t="s">
        <v>223</v>
      </c>
    </row>
    <row r="64" spans="1:11" x14ac:dyDescent="0.2">
      <c r="B64">
        <v>62</v>
      </c>
      <c r="C64" t="s">
        <v>406</v>
      </c>
      <c r="D64" t="s">
        <v>407</v>
      </c>
      <c r="E64" t="s">
        <v>45</v>
      </c>
      <c r="F64" t="s">
        <v>46</v>
      </c>
      <c r="G64" t="s">
        <v>47</v>
      </c>
      <c r="H64" t="s">
        <v>409</v>
      </c>
      <c r="I64" t="s">
        <v>408</v>
      </c>
      <c r="J64" t="s">
        <v>61</v>
      </c>
      <c r="K64">
        <v>298</v>
      </c>
    </row>
    <row r="65" spans="2:11" x14ac:dyDescent="0.2">
      <c r="B65">
        <v>63</v>
      </c>
      <c r="C65" t="s">
        <v>410</v>
      </c>
      <c r="D65" t="s">
        <v>411</v>
      </c>
      <c r="E65" t="s">
        <v>45</v>
      </c>
      <c r="F65" t="s">
        <v>46</v>
      </c>
      <c r="G65" t="s">
        <v>47</v>
      </c>
      <c r="H65" t="s">
        <v>413</v>
      </c>
      <c r="I65" t="s">
        <v>412</v>
      </c>
      <c r="J65" t="s">
        <v>414</v>
      </c>
      <c r="K65">
        <v>1.496</v>
      </c>
    </row>
    <row r="66" spans="2:11" x14ac:dyDescent="0.2">
      <c r="B66">
        <v>64</v>
      </c>
      <c r="C66" t="s">
        <v>415</v>
      </c>
      <c r="D66" t="s">
        <v>416</v>
      </c>
      <c r="E66" t="s">
        <v>45</v>
      </c>
      <c r="F66" t="s">
        <v>46</v>
      </c>
      <c r="G66" t="s">
        <v>47</v>
      </c>
      <c r="H66" t="s">
        <v>418</v>
      </c>
      <c r="I66" t="s">
        <v>417</v>
      </c>
      <c r="J66" t="s">
        <v>419</v>
      </c>
      <c r="K66">
        <v>673.303</v>
      </c>
    </row>
    <row r="67" spans="2:11" x14ac:dyDescent="0.2">
      <c r="B67">
        <v>65</v>
      </c>
      <c r="C67" t="s">
        <v>196</v>
      </c>
      <c r="D67" t="s">
        <v>197</v>
      </c>
      <c r="E67" t="s">
        <v>45</v>
      </c>
      <c r="F67" t="s">
        <v>46</v>
      </c>
      <c r="G67" t="s">
        <v>95</v>
      </c>
      <c r="H67" t="s">
        <v>199</v>
      </c>
      <c r="I67" t="s">
        <v>198</v>
      </c>
      <c r="J67" t="s">
        <v>200</v>
      </c>
      <c r="K67">
        <v>322.53899999999999</v>
      </c>
    </row>
    <row r="68" spans="2:11" x14ac:dyDescent="0.2">
      <c r="B68">
        <v>66</v>
      </c>
      <c r="C68" t="s">
        <v>57</v>
      </c>
      <c r="D68" t="s">
        <v>58</v>
      </c>
      <c r="E68" t="s">
        <v>45</v>
      </c>
      <c r="F68" t="s">
        <v>46</v>
      </c>
      <c r="G68" t="s">
        <v>47</v>
      </c>
      <c r="H68" t="s">
        <v>60</v>
      </c>
      <c r="I68" t="s">
        <v>59</v>
      </c>
      <c r="J68" t="s">
        <v>61</v>
      </c>
      <c r="K68">
        <v>66.225999999999999</v>
      </c>
    </row>
    <row r="69" spans="2:11" x14ac:dyDescent="0.2">
      <c r="B69">
        <v>67</v>
      </c>
      <c r="C69" t="s">
        <v>420</v>
      </c>
      <c r="D69" t="s">
        <v>421</v>
      </c>
      <c r="E69" t="s">
        <v>45</v>
      </c>
      <c r="F69" t="s">
        <v>46</v>
      </c>
      <c r="G69" t="s">
        <v>150</v>
      </c>
      <c r="H69" t="s">
        <v>423</v>
      </c>
      <c r="I69" t="s">
        <v>422</v>
      </c>
      <c r="J69" t="s">
        <v>424</v>
      </c>
      <c r="K69">
        <v>358.80700000000002</v>
      </c>
    </row>
    <row r="70" spans="2:11" x14ac:dyDescent="0.2">
      <c r="B70">
        <v>68</v>
      </c>
      <c r="C70" t="s">
        <v>124</v>
      </c>
      <c r="D70" t="s">
        <v>125</v>
      </c>
      <c r="E70" t="s">
        <v>45</v>
      </c>
      <c r="F70" t="s">
        <v>46</v>
      </c>
      <c r="G70" t="s">
        <v>95</v>
      </c>
      <c r="H70" t="s">
        <v>127</v>
      </c>
      <c r="I70" t="s">
        <v>126</v>
      </c>
      <c r="J70" t="s">
        <v>128</v>
      </c>
      <c r="K70">
        <v>97.697999999999993</v>
      </c>
    </row>
    <row r="71" spans="2:11" x14ac:dyDescent="0.2">
      <c r="B71">
        <v>69</v>
      </c>
      <c r="C71" t="s">
        <v>425</v>
      </c>
      <c r="D71" t="s">
        <v>426</v>
      </c>
      <c r="E71" t="s">
        <v>45</v>
      </c>
      <c r="F71" t="s">
        <v>46</v>
      </c>
      <c r="G71" t="s">
        <v>47</v>
      </c>
      <c r="H71" t="s">
        <v>428</v>
      </c>
      <c r="I71" t="s">
        <v>427</v>
      </c>
      <c r="J71" t="s">
        <v>429</v>
      </c>
      <c r="K71">
        <v>302.76799999999997</v>
      </c>
    </row>
    <row r="72" spans="2:11" x14ac:dyDescent="0.2">
      <c r="B72">
        <v>70</v>
      </c>
      <c r="C72" t="s">
        <v>430</v>
      </c>
      <c r="D72" t="s">
        <v>431</v>
      </c>
      <c r="E72" t="s">
        <v>45</v>
      </c>
      <c r="F72" t="s">
        <v>46</v>
      </c>
      <c r="G72" t="s">
        <v>47</v>
      </c>
      <c r="H72" t="s">
        <v>433</v>
      </c>
      <c r="I72" t="s">
        <v>432</v>
      </c>
      <c r="J72" t="s">
        <v>434</v>
      </c>
      <c r="K72">
        <v>119.60599999999999</v>
      </c>
    </row>
    <row r="73" spans="2:11" x14ac:dyDescent="0.2">
      <c r="B73">
        <v>71</v>
      </c>
      <c r="C73" t="s">
        <v>234</v>
      </c>
      <c r="D73" t="s">
        <v>235</v>
      </c>
      <c r="E73" t="s">
        <v>45</v>
      </c>
      <c r="F73" t="s">
        <v>46</v>
      </c>
      <c r="G73" t="s">
        <v>95</v>
      </c>
      <c r="H73" t="s">
        <v>237</v>
      </c>
      <c r="I73" t="s">
        <v>236</v>
      </c>
      <c r="J73" t="s">
        <v>238</v>
      </c>
      <c r="K73">
        <v>465.31799999999998</v>
      </c>
    </row>
    <row r="74" spans="2:11" x14ac:dyDescent="0.2">
      <c r="B74">
        <v>72</v>
      </c>
      <c r="C74" t="s">
        <v>176</v>
      </c>
      <c r="D74" t="s">
        <v>177</v>
      </c>
      <c r="E74" t="s">
        <v>45</v>
      </c>
      <c r="F74" t="s">
        <v>46</v>
      </c>
      <c r="G74" t="s">
        <v>47</v>
      </c>
      <c r="H74" t="s">
        <v>179</v>
      </c>
      <c r="I74" t="s">
        <v>178</v>
      </c>
      <c r="J74" t="s">
        <v>180</v>
      </c>
      <c r="K74">
        <v>23.876000000000001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F40D-F464-491C-9F94-6A8ECF530E9C}">
  <dimension ref="B2:M27"/>
  <sheetViews>
    <sheetView tabSelected="1" topLeftCell="B10" workbookViewId="0">
      <selection activeCell="C22" sqref="C22"/>
    </sheetView>
  </sheetViews>
  <sheetFormatPr defaultRowHeight="14.25" x14ac:dyDescent="0.2"/>
  <cols>
    <col min="2" max="2" width="18.25" bestFit="1" customWidth="1"/>
    <col min="3" max="6" width="18.25" customWidth="1"/>
    <col min="10" max="10" width="9.875" bestFit="1" customWidth="1"/>
    <col min="12" max="13" width="11.125" bestFit="1" customWidth="1"/>
  </cols>
  <sheetData>
    <row r="2" spans="2:13" x14ac:dyDescent="0.2">
      <c r="B2" t="s">
        <v>9</v>
      </c>
      <c r="C2" t="s">
        <v>41</v>
      </c>
      <c r="D2" t="s">
        <v>20</v>
      </c>
      <c r="E2" t="s">
        <v>265</v>
      </c>
      <c r="F2" t="s">
        <v>2</v>
      </c>
      <c r="G2" t="s">
        <v>1</v>
      </c>
      <c r="H2" t="s">
        <v>437</v>
      </c>
      <c r="I2" t="s">
        <v>0</v>
      </c>
      <c r="J2" s="6">
        <v>45719</v>
      </c>
      <c r="K2" t="s">
        <v>461</v>
      </c>
      <c r="M2" t="s">
        <v>477</v>
      </c>
    </row>
    <row r="3" spans="2:13" x14ac:dyDescent="0.2">
      <c r="B3" t="e" vm="1">
        <v>#VALUE!</v>
      </c>
      <c r="C3" t="s">
        <v>446</v>
      </c>
      <c r="D3" t="s">
        <v>24</v>
      </c>
      <c r="E3" t="s">
        <v>455</v>
      </c>
      <c r="F3" t="s">
        <v>32</v>
      </c>
      <c r="G3">
        <v>319</v>
      </c>
      <c r="H3" s="2">
        <v>170590</v>
      </c>
      <c r="I3" s="1">
        <v>0.31440000000000001</v>
      </c>
      <c r="J3">
        <v>356</v>
      </c>
      <c r="K3" s="1">
        <f>+J3/G3-1</f>
        <v>0.11598746081504707</v>
      </c>
      <c r="L3" s="7" cm="1">
        <f t="array" aca="1" ref="L3" ca="1">+_FV(B3,"Preço")</f>
        <v>395.5</v>
      </c>
      <c r="M3" s="1">
        <f ca="1">+L3/G3-1</f>
        <v>0.23981191222570541</v>
      </c>
    </row>
    <row r="4" spans="2:13" x14ac:dyDescent="0.2">
      <c r="B4" t="e" vm="2">
        <v>#VALUE!</v>
      </c>
      <c r="C4" t="s">
        <v>444</v>
      </c>
      <c r="D4" t="s">
        <v>22</v>
      </c>
      <c r="E4" t="s">
        <v>465</v>
      </c>
      <c r="F4" t="s">
        <v>52</v>
      </c>
      <c r="G4">
        <v>172</v>
      </c>
      <c r="H4" s="2">
        <v>135654</v>
      </c>
      <c r="I4" s="1">
        <v>3.6999999999999998E-2</v>
      </c>
      <c r="J4">
        <v>172</v>
      </c>
      <c r="K4" s="1">
        <f>+J4/G4-1</f>
        <v>0</v>
      </c>
      <c r="L4" s="7" cm="1">
        <f t="array" aca="1" ref="L4" ca="1">+_FV(B4,"Preço")</f>
        <v>167.22</v>
      </c>
      <c r="M4" s="1">
        <f t="shared" ref="M4:M22" ca="1" si="0">+L4/G4-1</f>
        <v>-2.7790697674418663E-2</v>
      </c>
    </row>
    <row r="5" spans="2:13" x14ac:dyDescent="0.2">
      <c r="B5" t="e" vm="3">
        <v>#VALUE!</v>
      </c>
      <c r="C5" t="s">
        <v>444</v>
      </c>
      <c r="D5" t="s">
        <v>27</v>
      </c>
      <c r="E5" t="s">
        <v>47</v>
      </c>
      <c r="F5" t="s">
        <v>40</v>
      </c>
      <c r="G5">
        <v>450.37</v>
      </c>
      <c r="H5" s="2">
        <v>106010</v>
      </c>
      <c r="I5" s="1">
        <v>-1.0999999999999999E-2</v>
      </c>
      <c r="J5">
        <v>450</v>
      </c>
      <c r="K5" s="1">
        <f t="shared" ref="K5:K22" si="1">+J5/G5-1</f>
        <v>-8.2154672824563679E-4</v>
      </c>
      <c r="L5" s="7" cm="1">
        <f t="array" aca="1" ref="L5" ca="1">+_FV(B5,"Preço")</f>
        <v>445.17</v>
      </c>
      <c r="M5" s="1">
        <f t="shared" ca="1" si="0"/>
        <v>-1.1546062126695844E-2</v>
      </c>
    </row>
    <row r="6" spans="2:13" x14ac:dyDescent="0.2">
      <c r="B6" t="e" vm="4">
        <v>#VALUE!</v>
      </c>
      <c r="C6" t="s">
        <v>446</v>
      </c>
      <c r="D6" t="s">
        <v>27</v>
      </c>
      <c r="E6" t="s">
        <v>47</v>
      </c>
      <c r="F6" t="s">
        <v>3</v>
      </c>
      <c r="G6">
        <v>252.6</v>
      </c>
      <c r="H6" s="2">
        <v>69460</v>
      </c>
      <c r="I6" s="1">
        <v>-1.5599999999999999E-2</v>
      </c>
      <c r="J6">
        <v>252.6</v>
      </c>
      <c r="K6" s="1">
        <f t="shared" si="1"/>
        <v>0</v>
      </c>
      <c r="L6" s="7" cm="1">
        <f t="array" aca="1" ref="L6" ca="1">+_FV(B6,"Preço")</f>
        <v>269.58</v>
      </c>
      <c r="M6" s="1">
        <f t="shared" ca="1" si="0"/>
        <v>6.7220902612826539E-2</v>
      </c>
    </row>
    <row r="7" spans="2:13" x14ac:dyDescent="0.2">
      <c r="B7" t="e" vm="5">
        <v>#VALUE!</v>
      </c>
      <c r="C7" t="s">
        <v>444</v>
      </c>
      <c r="D7" t="s">
        <v>27</v>
      </c>
      <c r="E7" t="s">
        <v>47</v>
      </c>
      <c r="F7" t="s">
        <v>5</v>
      </c>
      <c r="G7">
        <v>461.74</v>
      </c>
      <c r="H7" s="2">
        <v>67270</v>
      </c>
      <c r="I7" s="1">
        <v>-5.33E-2</v>
      </c>
      <c r="J7">
        <v>461</v>
      </c>
      <c r="K7" s="1">
        <f t="shared" si="1"/>
        <v>-1.6026335166977601E-3</v>
      </c>
      <c r="L7" s="7" cm="1">
        <f t="array" aca="1" ref="L7" ca="1">+_FV(B7,"Preço")</f>
        <v>507.14</v>
      </c>
      <c r="M7" s="1">
        <f t="shared" ca="1" si="0"/>
        <v>9.8323731970372918E-2</v>
      </c>
    </row>
    <row r="8" spans="2:13" x14ac:dyDescent="0.2">
      <c r="B8" t="e" vm="6">
        <v>#VALUE!</v>
      </c>
      <c r="C8" t="s">
        <v>456</v>
      </c>
      <c r="D8" t="s">
        <v>23</v>
      </c>
      <c r="E8" t="s">
        <v>452</v>
      </c>
      <c r="F8" t="s">
        <v>33</v>
      </c>
      <c r="G8">
        <v>753</v>
      </c>
      <c r="H8" s="2">
        <v>64400</v>
      </c>
      <c r="I8" s="1">
        <v>0.26469999999999999</v>
      </c>
      <c r="J8">
        <v>786</v>
      </c>
      <c r="K8" s="1">
        <f t="shared" si="1"/>
        <v>4.3824701195219085E-2</v>
      </c>
      <c r="L8" s="7" cm="1">
        <f t="array" aca="1" ref="L8" ca="1">+_FV(B8,"Preço")</f>
        <v>792</v>
      </c>
      <c r="M8" s="1">
        <f t="shared" ca="1" si="0"/>
        <v>5.1792828685258918E-2</v>
      </c>
    </row>
    <row r="9" spans="2:13" x14ac:dyDescent="0.2">
      <c r="B9" t="e" vm="7">
        <v>#VALUE!</v>
      </c>
      <c r="C9" t="s">
        <v>445</v>
      </c>
      <c r="D9" t="s">
        <v>21</v>
      </c>
      <c r="E9" t="s">
        <v>449</v>
      </c>
      <c r="F9" t="s">
        <v>34</v>
      </c>
      <c r="G9">
        <v>1006</v>
      </c>
      <c r="H9" s="2">
        <v>44880</v>
      </c>
      <c r="I9" s="1">
        <v>0.31740000000000002</v>
      </c>
      <c r="J9">
        <v>1240</v>
      </c>
      <c r="K9" s="1">
        <f t="shared" si="1"/>
        <v>0.23260437375745524</v>
      </c>
      <c r="L9" s="7" cm="1">
        <f t="array" aca="1" ref="L9" ca="1">+_FV(B9,"Preço")</f>
        <v>1342.5</v>
      </c>
      <c r="M9" s="1">
        <f t="shared" ca="1" si="0"/>
        <v>0.3344930417495029</v>
      </c>
    </row>
    <row r="10" spans="2:13" x14ac:dyDescent="0.2">
      <c r="B10" t="e" vm="8">
        <v>#VALUE!</v>
      </c>
      <c r="C10" t="s">
        <v>444</v>
      </c>
      <c r="D10" t="s">
        <v>23</v>
      </c>
      <c r="E10" t="s">
        <v>438</v>
      </c>
      <c r="F10" t="s">
        <v>8</v>
      </c>
      <c r="G10">
        <v>1400</v>
      </c>
      <c r="H10" s="2">
        <v>42130</v>
      </c>
      <c r="I10" s="1">
        <v>0.13700000000000001</v>
      </c>
      <c r="J10">
        <v>1607</v>
      </c>
      <c r="K10" s="1">
        <f t="shared" si="1"/>
        <v>0.14785714285714291</v>
      </c>
      <c r="L10" s="7" cm="1">
        <f t="array" aca="1" ref="L10" ca="1">+_FV(B10,"Preço")</f>
        <v>1574.5</v>
      </c>
      <c r="M10" s="1">
        <f t="shared" ca="1" si="0"/>
        <v>0.12464285714285706</v>
      </c>
    </row>
    <row r="11" spans="2:13" x14ac:dyDescent="0.2">
      <c r="B11" t="e" vm="9">
        <v>#VALUE!</v>
      </c>
      <c r="C11" t="s">
        <v>457</v>
      </c>
      <c r="D11" t="s">
        <v>22</v>
      </c>
      <c r="E11" t="s">
        <v>440</v>
      </c>
      <c r="F11" t="s">
        <v>29</v>
      </c>
      <c r="G11">
        <v>191</v>
      </c>
      <c r="H11" s="2">
        <v>39680</v>
      </c>
      <c r="I11" s="1">
        <v>0.218</v>
      </c>
      <c r="J11">
        <v>216</v>
      </c>
      <c r="K11" s="1">
        <f t="shared" si="1"/>
        <v>0.13089005235602102</v>
      </c>
      <c r="L11" s="7" cm="1">
        <f t="array" aca="1" ref="L11" ca="1">+_FV(B11,"Preço")</f>
        <v>249.1</v>
      </c>
      <c r="M11" s="1">
        <f t="shared" ca="1" si="0"/>
        <v>0.30418848167539259</v>
      </c>
    </row>
    <row r="12" spans="2:13" x14ac:dyDescent="0.2">
      <c r="B12" t="e" vm="10">
        <v>#VALUE!</v>
      </c>
      <c r="C12" t="s">
        <v>446</v>
      </c>
      <c r="D12" t="s">
        <v>27</v>
      </c>
      <c r="E12" t="s">
        <v>47</v>
      </c>
      <c r="F12" t="s">
        <v>4</v>
      </c>
      <c r="G12">
        <v>206.11</v>
      </c>
      <c r="H12" s="2">
        <v>39090</v>
      </c>
      <c r="I12" s="1">
        <v>-3.1300000000000001E-2</v>
      </c>
      <c r="J12">
        <v>206</v>
      </c>
      <c r="K12" s="1">
        <f t="shared" si="1"/>
        <v>-5.3369559943727829E-4</v>
      </c>
      <c r="L12" s="7" cm="1">
        <f t="array" aca="1" ref="L12" ca="1">+_FV(B12,"Preço")</f>
        <v>211.93</v>
      </c>
      <c r="M12" s="1">
        <f t="shared" ca="1" si="0"/>
        <v>2.8237348988404243E-2</v>
      </c>
    </row>
    <row r="13" spans="2:13" x14ac:dyDescent="0.2">
      <c r="B13" t="e" vm="11">
        <v>#VALUE!</v>
      </c>
      <c r="C13" t="s">
        <v>444</v>
      </c>
      <c r="D13" t="s">
        <v>25</v>
      </c>
      <c r="E13" t="s">
        <v>441</v>
      </c>
      <c r="F13" t="s">
        <v>36</v>
      </c>
      <c r="G13">
        <v>38.56</v>
      </c>
      <c r="H13" s="2">
        <v>23000</v>
      </c>
      <c r="I13" s="1">
        <v>0.26100000000000001</v>
      </c>
      <c r="J13">
        <v>43.25</v>
      </c>
      <c r="K13" s="1">
        <f t="shared" si="1"/>
        <v>0.1216286307053942</v>
      </c>
      <c r="L13" s="7" cm="1">
        <f t="array" aca="1" ref="L13" ca="1">+_FV(B13,"Preço")</f>
        <v>33.85</v>
      </c>
      <c r="M13" s="1">
        <f t="shared" ca="1" si="0"/>
        <v>-0.12214730290456433</v>
      </c>
    </row>
    <row r="14" spans="2:13" x14ac:dyDescent="0.2">
      <c r="B14" t="e" vm="12">
        <v>#VALUE!</v>
      </c>
      <c r="C14" t="s">
        <v>443</v>
      </c>
      <c r="D14" t="s">
        <v>22</v>
      </c>
      <c r="E14" t="s">
        <v>440</v>
      </c>
      <c r="F14" t="s">
        <v>39</v>
      </c>
      <c r="G14">
        <v>246.4</v>
      </c>
      <c r="H14" s="2">
        <v>19360</v>
      </c>
      <c r="I14" s="1">
        <v>0.13550000000000001</v>
      </c>
      <c r="J14">
        <v>288</v>
      </c>
      <c r="K14" s="1">
        <f t="shared" si="1"/>
        <v>0.16883116883116878</v>
      </c>
      <c r="L14" s="7" cm="1">
        <f t="array" aca="1" ref="L14" ca="1">+_FV(B14,"Preço")</f>
        <v>311.39999999999998</v>
      </c>
      <c r="M14" s="1">
        <f t="shared" ca="1" si="0"/>
        <v>0.26379870129870109</v>
      </c>
    </row>
    <row r="15" spans="2:13" x14ac:dyDescent="0.2">
      <c r="B15" t="e" vm="13">
        <v>#VALUE!</v>
      </c>
      <c r="C15" t="s">
        <v>444</v>
      </c>
      <c r="D15" t="s">
        <v>23</v>
      </c>
      <c r="E15" t="s">
        <v>452</v>
      </c>
      <c r="F15" t="s">
        <v>35</v>
      </c>
      <c r="G15">
        <v>641</v>
      </c>
      <c r="H15" s="2">
        <v>8240</v>
      </c>
      <c r="I15" s="1">
        <v>4.5699999999999998E-2</v>
      </c>
      <c r="J15">
        <v>658.4</v>
      </c>
      <c r="K15" s="1">
        <f t="shared" si="1"/>
        <v>2.7145085803432112E-2</v>
      </c>
      <c r="L15" s="7" cm="1">
        <f t="array" aca="1" ref="L15" ca="1">+_FV(B15,"Preço")</f>
        <v>509</v>
      </c>
      <c r="M15" s="1">
        <f t="shared" ca="1" si="0"/>
        <v>-0.20592823712948516</v>
      </c>
    </row>
    <row r="16" spans="2:13" x14ac:dyDescent="0.2">
      <c r="B16" t="e" vm="14">
        <v>#VALUE!</v>
      </c>
      <c r="C16" t="s">
        <v>448</v>
      </c>
      <c r="D16" t="s">
        <v>21</v>
      </c>
      <c r="E16" t="s">
        <v>449</v>
      </c>
      <c r="F16" t="s">
        <v>37</v>
      </c>
      <c r="G16">
        <v>52.35</v>
      </c>
      <c r="H16" s="2">
        <v>6340</v>
      </c>
      <c r="I16" s="1">
        <v>0.32800000000000001</v>
      </c>
      <c r="J16">
        <v>66.8</v>
      </c>
      <c r="K16" s="1">
        <f t="shared" si="1"/>
        <v>0.2760267430754535</v>
      </c>
      <c r="L16" s="7" cm="1">
        <f t="array" aca="1" ref="L16" ca="1">+_FV(B16,"Preço")</f>
        <v>68.3</v>
      </c>
      <c r="M16" s="1">
        <f t="shared" ca="1" si="0"/>
        <v>0.30468003820439349</v>
      </c>
    </row>
    <row r="17" spans="2:13" x14ac:dyDescent="0.2">
      <c r="B17" t="e" vm="15">
        <v>#VALUE!</v>
      </c>
      <c r="C17" t="s">
        <v>445</v>
      </c>
      <c r="D17" t="s">
        <v>21</v>
      </c>
      <c r="E17" t="s">
        <v>449</v>
      </c>
      <c r="F17" t="s">
        <v>28</v>
      </c>
      <c r="G17">
        <v>7.6</v>
      </c>
      <c r="H17" s="2">
        <v>4750</v>
      </c>
      <c r="I17" s="1">
        <v>0.67800000000000005</v>
      </c>
      <c r="J17">
        <v>8.8000000000000007</v>
      </c>
      <c r="K17" s="1">
        <f t="shared" si="1"/>
        <v>0.15789473684210531</v>
      </c>
      <c r="L17" s="7" cm="1">
        <f t="array" aca="1" ref="L17" ca="1">+_FV(B17,"Preço")</f>
        <v>9.77</v>
      </c>
      <c r="M17" s="1">
        <f t="shared" ca="1" si="0"/>
        <v>0.28552631578947363</v>
      </c>
    </row>
    <row r="18" spans="2:13" x14ac:dyDescent="0.2">
      <c r="B18" t="e" vm="16">
        <v>#VALUE!</v>
      </c>
      <c r="C18" t="s">
        <v>442</v>
      </c>
      <c r="D18" t="s">
        <v>25</v>
      </c>
      <c r="E18" t="s">
        <v>441</v>
      </c>
      <c r="F18" t="s">
        <v>38</v>
      </c>
      <c r="G18">
        <v>9.4499999999999993</v>
      </c>
      <c r="H18" s="2">
        <v>3070</v>
      </c>
      <c r="I18" s="1">
        <v>0.22989999999999999</v>
      </c>
      <c r="J18">
        <v>10.01</v>
      </c>
      <c r="K18" s="1">
        <f t="shared" si="1"/>
        <v>5.9259259259259345E-2</v>
      </c>
      <c r="L18" s="7" cm="1">
        <f t="array" aca="1" ref="L18" ca="1">+_FV(B18,"Preço")</f>
        <v>10.175000000000001</v>
      </c>
      <c r="M18" s="1">
        <f t="shared" ca="1" si="0"/>
        <v>7.6719576719576965E-2</v>
      </c>
    </row>
    <row r="19" spans="2:13" x14ac:dyDescent="0.2">
      <c r="B19" t="e" vm="17">
        <v>#VALUE!</v>
      </c>
      <c r="C19" t="s">
        <v>445</v>
      </c>
      <c r="D19" t="s">
        <v>23</v>
      </c>
      <c r="E19" t="s">
        <v>438</v>
      </c>
      <c r="F19" t="s">
        <v>6</v>
      </c>
      <c r="G19">
        <v>670</v>
      </c>
      <c r="H19" s="2">
        <v>3390</v>
      </c>
      <c r="I19" s="1">
        <v>0.2384</v>
      </c>
      <c r="J19">
        <v>738</v>
      </c>
      <c r="K19" s="1">
        <f t="shared" si="1"/>
        <v>0.10149253731343277</v>
      </c>
      <c r="L19" s="7" cm="1">
        <f t="array" aca="1" ref="L19" ca="1">+_FV(B19,"Preço")</f>
        <v>737.7346</v>
      </c>
      <c r="M19" s="1">
        <f t="shared" ca="1" si="0"/>
        <v>0.10109641791044766</v>
      </c>
    </row>
    <row r="20" spans="2:13" x14ac:dyDescent="0.2">
      <c r="B20" t="e" vm="18">
        <v>#VALUE!</v>
      </c>
      <c r="C20" t="s">
        <v>445</v>
      </c>
      <c r="D20" t="s">
        <v>23</v>
      </c>
      <c r="E20" t="s">
        <v>452</v>
      </c>
      <c r="F20" t="s">
        <v>30</v>
      </c>
      <c r="G20">
        <v>163</v>
      </c>
      <c r="H20" s="2">
        <v>2126</v>
      </c>
      <c r="I20" s="1">
        <v>5.6300000000000003E-2</v>
      </c>
      <c r="J20">
        <v>165</v>
      </c>
      <c r="K20" s="1">
        <f t="shared" si="1"/>
        <v>1.2269938650306678E-2</v>
      </c>
      <c r="L20" s="7" cm="1">
        <f t="array" aca="1" ref="L20" ca="1">+_FV(B20,"Preço")</f>
        <v>158.1</v>
      </c>
      <c r="M20" s="1">
        <f t="shared" ca="1" si="0"/>
        <v>-3.0061349693251582E-2</v>
      </c>
    </row>
    <row r="21" spans="2:13" x14ac:dyDescent="0.2">
      <c r="B21" t="e" vm="19">
        <v>#VALUE!</v>
      </c>
      <c r="C21" t="s">
        <v>445</v>
      </c>
      <c r="D21" t="s">
        <v>22</v>
      </c>
      <c r="E21" t="s">
        <v>440</v>
      </c>
      <c r="F21" t="s">
        <v>31</v>
      </c>
      <c r="G21">
        <v>250</v>
      </c>
      <c r="H21" s="2">
        <v>1670</v>
      </c>
      <c r="I21" s="1">
        <v>4.3400000000000001E-2</v>
      </c>
      <c r="J21">
        <v>259</v>
      </c>
      <c r="K21" s="1">
        <f t="shared" si="1"/>
        <v>3.6000000000000032E-2</v>
      </c>
      <c r="L21" s="7" cm="1">
        <f t="array" aca="1" ref="L21" ca="1">+_FV(B21,"Preço")</f>
        <v>247.3</v>
      </c>
      <c r="M21" s="1">
        <f t="shared" ca="1" si="0"/>
        <v>-1.0799999999999921E-2</v>
      </c>
    </row>
    <row r="22" spans="2:13" x14ac:dyDescent="0.2">
      <c r="B22" t="e" vm="20">
        <v>#VALUE!</v>
      </c>
      <c r="C22" t="s">
        <v>444</v>
      </c>
      <c r="D22" t="s">
        <v>26</v>
      </c>
      <c r="E22" t="s">
        <v>439</v>
      </c>
      <c r="F22" t="s">
        <v>7</v>
      </c>
      <c r="G22">
        <v>62</v>
      </c>
      <c r="H22" s="2" t="s">
        <v>42</v>
      </c>
      <c r="I22" s="1">
        <v>6.3600000000000004E-2</v>
      </c>
      <c r="J22">
        <v>62</v>
      </c>
      <c r="K22" s="1">
        <f t="shared" si="1"/>
        <v>0</v>
      </c>
      <c r="L22" s="7" cm="1">
        <f t="array" aca="1" ref="L22" ca="1">+_FV(B22,"Preço")</f>
        <v>72.875</v>
      </c>
      <c r="M22" s="1">
        <f t="shared" ca="1" si="0"/>
        <v>0.17540322580645151</v>
      </c>
    </row>
    <row r="24" spans="2:13" x14ac:dyDescent="0.2">
      <c r="D24" t="s">
        <v>42</v>
      </c>
    </row>
    <row r="25" spans="2:13" x14ac:dyDescent="0.2">
      <c r="D25" t="s">
        <v>42</v>
      </c>
    </row>
    <row r="26" spans="2:13" x14ac:dyDescent="0.2">
      <c r="D26" t="s">
        <v>42</v>
      </c>
    </row>
    <row r="27" spans="2:13" x14ac:dyDescent="0.2">
      <c r="D27"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AEA71-B538-45D9-83FD-B312D445AA48}">
  <dimension ref="B2:C7"/>
  <sheetViews>
    <sheetView workbookViewId="0"/>
  </sheetViews>
  <sheetFormatPr defaultRowHeight="14.25" x14ac:dyDescent="0.2"/>
  <sheetData>
    <row r="2" spans="2:3" x14ac:dyDescent="0.2">
      <c r="B2" t="s">
        <v>462</v>
      </c>
    </row>
    <row r="3" spans="2:3" x14ac:dyDescent="0.2">
      <c r="B3" t="s">
        <v>463</v>
      </c>
    </row>
    <row r="4" spans="2:3" x14ac:dyDescent="0.2">
      <c r="B4" t="s">
        <v>464</v>
      </c>
    </row>
    <row r="5" spans="2:3" x14ac:dyDescent="0.2">
      <c r="B5" t="s">
        <v>467</v>
      </c>
      <c r="C5" t="s">
        <v>468</v>
      </c>
    </row>
    <row r="6" spans="2:3" x14ac:dyDescent="0.2">
      <c r="B6" t="s">
        <v>466</v>
      </c>
    </row>
    <row r="7" spans="2:3" x14ac:dyDescent="0.2">
      <c r="B7"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main</vt:lpstr>
      <vt:lpstr>Screener</vt:lpstr>
      <vt:lpstr>EU</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Simão Clemente</dc:creator>
  <cp:lastModifiedBy>Simão Clemente</cp:lastModifiedBy>
  <dcterms:created xsi:type="dcterms:W3CDTF">2025-03-01T20:35:52Z</dcterms:created>
  <dcterms:modified xsi:type="dcterms:W3CDTF">2025-03-27T08:43:11Z</dcterms:modified>
</cp:coreProperties>
</file>