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ectors/"/>
    </mc:Choice>
  </mc:AlternateContent>
  <xr:revisionPtr revIDLastSave="0" documentId="8_{C8FFC3E8-71F5-4791-A352-7CB163C97B7D}" xr6:coauthVersionLast="47" xr6:coauthVersionMax="47" xr10:uidLastSave="{00000000-0000-0000-0000-000000000000}"/>
  <bookViews>
    <workbookView xWindow="-105" yWindow="0" windowWidth="14610" windowHeight="15585" xr2:uid="{5282D754-DCC4-45C5-878D-29CCFECFFDB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M12" i="1"/>
  <c r="M11" i="1"/>
  <c r="C55" i="2"/>
  <c r="C53" i="2"/>
  <c r="G55" i="2"/>
  <c r="G53" i="2"/>
  <c r="N2" i="2"/>
  <c r="O2" i="2" s="1"/>
  <c r="P2" i="2" s="1"/>
  <c r="Q2" i="2" s="1"/>
  <c r="R2" i="2" s="1"/>
  <c r="S2" i="2" s="1"/>
  <c r="T2" i="2" s="1"/>
  <c r="U2" i="2" s="1"/>
  <c r="M2" i="2"/>
  <c r="C15" i="2"/>
  <c r="C9" i="2"/>
  <c r="C5" i="2"/>
  <c r="G15" i="2"/>
  <c r="G9" i="2"/>
  <c r="G5" i="2"/>
  <c r="G10" i="2" s="1"/>
  <c r="G16" i="2" s="1"/>
  <c r="G18" i="2" s="1"/>
  <c r="G20" i="2" s="1"/>
  <c r="M5" i="1"/>
  <c r="M4" i="1"/>
  <c r="M7" i="1" s="1"/>
  <c r="C10" i="2" l="1"/>
  <c r="C16" i="2" s="1"/>
  <c r="C18" i="2" s="1"/>
  <c r="C20" i="2" s="1"/>
</calcChain>
</file>

<file path=xl/sharedStrings.xml><?xml version="1.0" encoding="utf-8"?>
<sst xmlns="http://schemas.openxmlformats.org/spreadsheetml/2006/main" count="76" uniqueCount="62">
  <si>
    <t>Klarna</t>
  </si>
  <si>
    <t>Price</t>
  </si>
  <si>
    <t xml:space="preserve">Shares </t>
  </si>
  <si>
    <t>MC</t>
  </si>
  <si>
    <t xml:space="preserve">Cash </t>
  </si>
  <si>
    <t>Debt</t>
  </si>
  <si>
    <t>EV</t>
  </si>
  <si>
    <t>Transations and services</t>
  </si>
  <si>
    <t>Interest</t>
  </si>
  <si>
    <t>Revenue</t>
  </si>
  <si>
    <t xml:space="preserve">Processing </t>
  </si>
  <si>
    <t>Provisions</t>
  </si>
  <si>
    <t>TPD</t>
  </si>
  <si>
    <t>SM</t>
  </si>
  <si>
    <t>GA</t>
  </si>
  <si>
    <t>OPEX</t>
  </si>
  <si>
    <t>Gross Profit</t>
  </si>
  <si>
    <t>COGS</t>
  </si>
  <si>
    <t>Operating Profit</t>
  </si>
  <si>
    <t>Interest Income</t>
  </si>
  <si>
    <t xml:space="preserve">Pretax </t>
  </si>
  <si>
    <t>Taxes</t>
  </si>
  <si>
    <t>EPS</t>
  </si>
  <si>
    <t>Shares</t>
  </si>
  <si>
    <t>NI</t>
  </si>
  <si>
    <t>Q225</t>
  </si>
  <si>
    <t>Q224</t>
  </si>
  <si>
    <t>Q324</t>
  </si>
  <si>
    <t>Q424</t>
  </si>
  <si>
    <t>Q125</t>
  </si>
  <si>
    <t>Funding</t>
  </si>
  <si>
    <t>Customer</t>
  </si>
  <si>
    <t xml:space="preserve"> </t>
  </si>
  <si>
    <t>Revenue Growth</t>
  </si>
  <si>
    <t>Gross Margin</t>
  </si>
  <si>
    <t>EBITDA Margin</t>
  </si>
  <si>
    <t>NI Growth</t>
  </si>
  <si>
    <t>NC</t>
  </si>
  <si>
    <t>Cash</t>
  </si>
  <si>
    <t>Receivebles</t>
  </si>
  <si>
    <t>PPE</t>
  </si>
  <si>
    <t>Intangibles</t>
  </si>
  <si>
    <t>DT</t>
  </si>
  <si>
    <t>Other</t>
  </si>
  <si>
    <t>Assets</t>
  </si>
  <si>
    <t>Payables</t>
  </si>
  <si>
    <t>Deposits</t>
  </si>
  <si>
    <t>Notes</t>
  </si>
  <si>
    <t>Liabilities</t>
  </si>
  <si>
    <t xml:space="preserve">S/E </t>
  </si>
  <si>
    <t>L+S/E</t>
  </si>
  <si>
    <t>Model NI</t>
  </si>
  <si>
    <t>Reported NI</t>
  </si>
  <si>
    <t>CFFO</t>
  </si>
  <si>
    <t>CFFI</t>
  </si>
  <si>
    <t>CFFF</t>
  </si>
  <si>
    <t>Capex</t>
  </si>
  <si>
    <t>CIC</t>
  </si>
  <si>
    <t>FCF</t>
  </si>
  <si>
    <t>Figure</t>
  </si>
  <si>
    <t xml:space="preserve">Price 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</si>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</sst>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762E-84CF-48A4-B6D4-293F070448BF}">
  <dimension ref="B2:M23"/>
  <sheetViews>
    <sheetView tabSelected="1" workbookViewId="0">
      <selection activeCell="G16" sqref="G16"/>
    </sheetView>
  </sheetViews>
  <sheetFormatPr defaultRowHeight="15" x14ac:dyDescent="0.25"/>
  <sheetData>
    <row r="2" spans="2:13" x14ac:dyDescent="0.25">
      <c r="B2" t="s">
        <v>0</v>
      </c>
      <c r="L2" t="s">
        <v>1</v>
      </c>
      <c r="M2" s="1">
        <v>37</v>
      </c>
    </row>
    <row r="3" spans="2:13" x14ac:dyDescent="0.25">
      <c r="L3" t="s">
        <v>2</v>
      </c>
      <c r="M3" s="1">
        <v>34.311273999999997</v>
      </c>
    </row>
    <row r="4" spans="2:13" x14ac:dyDescent="0.25">
      <c r="L4" t="s">
        <v>3</v>
      </c>
      <c r="M4" s="1">
        <f>+M2*M3</f>
        <v>1269.5171379999999</v>
      </c>
    </row>
    <row r="5" spans="2:13" x14ac:dyDescent="0.25">
      <c r="L5" t="s">
        <v>4</v>
      </c>
      <c r="M5" s="1">
        <f>5504+1381</f>
        <v>6885</v>
      </c>
    </row>
    <row r="6" spans="2:13" x14ac:dyDescent="0.25">
      <c r="L6" t="s">
        <v>5</v>
      </c>
      <c r="M6" s="1">
        <v>727</v>
      </c>
    </row>
    <row r="7" spans="2:13" x14ac:dyDescent="0.25">
      <c r="L7" t="s">
        <v>6</v>
      </c>
      <c r="M7" s="1">
        <f>+M4-M5+M6</f>
        <v>-4888.4828619999998</v>
      </c>
    </row>
    <row r="10" spans="2:13" x14ac:dyDescent="0.25">
      <c r="B10" t="s">
        <v>59</v>
      </c>
      <c r="L10" t="s">
        <v>1</v>
      </c>
      <c r="M10">
        <v>20</v>
      </c>
    </row>
    <row r="11" spans="2:13" x14ac:dyDescent="0.25">
      <c r="L11" t="s">
        <v>23</v>
      </c>
      <c r="M11">
        <f>21.461085+4.854704</f>
        <v>26.315789000000002</v>
      </c>
    </row>
    <row r="12" spans="2:13" x14ac:dyDescent="0.25">
      <c r="L12" t="s">
        <v>3</v>
      </c>
      <c r="M12">
        <f>+M10*M11</f>
        <v>526.31578000000002</v>
      </c>
    </row>
    <row r="13" spans="2:13" x14ac:dyDescent="0.25">
      <c r="L13" t="s">
        <v>38</v>
      </c>
    </row>
    <row r="14" spans="2:13" x14ac:dyDescent="0.25">
      <c r="L14" t="s">
        <v>5</v>
      </c>
    </row>
    <row r="15" spans="2:13" x14ac:dyDescent="0.25">
      <c r="L15" t="s">
        <v>6</v>
      </c>
    </row>
    <row r="18" spans="2:13" x14ac:dyDescent="0.25">
      <c r="B18" t="s">
        <v>61</v>
      </c>
      <c r="L18" t="s">
        <v>60</v>
      </c>
      <c r="M18">
        <v>19</v>
      </c>
    </row>
    <row r="19" spans="2:13" x14ac:dyDescent="0.25">
      <c r="L19" t="s">
        <v>23</v>
      </c>
      <c r="M19">
        <v>16.670000000000002</v>
      </c>
    </row>
    <row r="20" spans="2:13" x14ac:dyDescent="0.25">
      <c r="L20" t="s">
        <v>3</v>
      </c>
      <c r="M20">
        <f>+M18*M19</f>
        <v>316.73</v>
      </c>
    </row>
    <row r="21" spans="2:13" x14ac:dyDescent="0.25">
      <c r="L21" t="s">
        <v>38</v>
      </c>
    </row>
    <row r="22" spans="2:13" x14ac:dyDescent="0.25">
      <c r="L22" t="s">
        <v>5</v>
      </c>
    </row>
    <row r="23" spans="2:13" x14ac:dyDescent="0.25">
      <c r="L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B994-5494-45B2-B2F4-3FB2ED4D4422}">
  <dimension ref="B2:U55"/>
  <sheetViews>
    <sheetView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C56" sqref="C56"/>
    </sheetView>
  </sheetViews>
  <sheetFormatPr defaultRowHeight="15" x14ac:dyDescent="0.25"/>
  <sheetData>
    <row r="2" spans="2:21" x14ac:dyDescent="0.25">
      <c r="C2" t="s">
        <v>26</v>
      </c>
      <c r="D2" t="s">
        <v>27</v>
      </c>
      <c r="E2" t="s">
        <v>28</v>
      </c>
      <c r="F2" t="s">
        <v>29</v>
      </c>
      <c r="G2" t="s">
        <v>25</v>
      </c>
      <c r="L2">
        <v>2022</v>
      </c>
      <c r="M2">
        <f>+L2+1</f>
        <v>2023</v>
      </c>
      <c r="N2">
        <f t="shared" ref="N2:U2" si="0">+M2+1</f>
        <v>2024</v>
      </c>
      <c r="O2">
        <f t="shared" si="0"/>
        <v>2025</v>
      </c>
      <c r="P2">
        <f t="shared" si="0"/>
        <v>2026</v>
      </c>
      <c r="Q2">
        <f t="shared" si="0"/>
        <v>2027</v>
      </c>
      <c r="R2">
        <f t="shared" si="0"/>
        <v>2028</v>
      </c>
      <c r="S2">
        <f t="shared" si="0"/>
        <v>2029</v>
      </c>
      <c r="T2">
        <f t="shared" si="0"/>
        <v>2030</v>
      </c>
      <c r="U2">
        <f t="shared" si="0"/>
        <v>2031</v>
      </c>
    </row>
    <row r="3" spans="2:21" x14ac:dyDescent="0.25">
      <c r="B3" t="s">
        <v>7</v>
      </c>
      <c r="C3">
        <v>518</v>
      </c>
      <c r="G3">
        <v>604</v>
      </c>
    </row>
    <row r="4" spans="2:21" x14ac:dyDescent="0.25">
      <c r="B4" t="s">
        <v>8</v>
      </c>
      <c r="C4">
        <v>164</v>
      </c>
      <c r="G4">
        <v>219</v>
      </c>
    </row>
    <row r="5" spans="2:21" x14ac:dyDescent="0.25">
      <c r="B5" t="s">
        <v>9</v>
      </c>
      <c r="C5">
        <f>+C3+C4</f>
        <v>682</v>
      </c>
      <c r="G5">
        <f>+G3+G4</f>
        <v>823</v>
      </c>
    </row>
    <row r="6" spans="2:21" x14ac:dyDescent="0.25">
      <c r="B6" t="s">
        <v>10</v>
      </c>
      <c r="C6">
        <v>-148</v>
      </c>
      <c r="G6">
        <v>-187</v>
      </c>
    </row>
    <row r="7" spans="2:21" x14ac:dyDescent="0.25">
      <c r="B7" t="s">
        <v>11</v>
      </c>
      <c r="C7">
        <v>-106</v>
      </c>
      <c r="G7">
        <v>-174</v>
      </c>
    </row>
    <row r="8" spans="2:21" x14ac:dyDescent="0.25">
      <c r="B8" t="s">
        <v>30</v>
      </c>
      <c r="C8">
        <v>-120</v>
      </c>
      <c r="G8">
        <v>-147</v>
      </c>
    </row>
    <row r="9" spans="2:21" x14ac:dyDescent="0.25">
      <c r="B9" t="s">
        <v>17</v>
      </c>
      <c r="C9">
        <f>+C6+C7+C8</f>
        <v>-374</v>
      </c>
      <c r="G9">
        <f>+G6+G7+G8</f>
        <v>-508</v>
      </c>
    </row>
    <row r="10" spans="2:21" x14ac:dyDescent="0.25">
      <c r="B10" t="s">
        <v>16</v>
      </c>
      <c r="C10">
        <f>+C5+C9</f>
        <v>308</v>
      </c>
      <c r="G10">
        <f>+G5+G9</f>
        <v>315</v>
      </c>
    </row>
    <row r="11" spans="2:21" x14ac:dyDescent="0.25">
      <c r="B11" t="s">
        <v>12</v>
      </c>
      <c r="C11">
        <v>-103</v>
      </c>
      <c r="G11">
        <v>-120</v>
      </c>
    </row>
    <row r="12" spans="2:21" x14ac:dyDescent="0.25">
      <c r="B12" t="s">
        <v>13</v>
      </c>
      <c r="C12">
        <v>-78</v>
      </c>
      <c r="G12">
        <v>-93</v>
      </c>
    </row>
    <row r="13" spans="2:21" x14ac:dyDescent="0.25">
      <c r="B13" t="s">
        <v>31</v>
      </c>
      <c r="C13">
        <v>-48</v>
      </c>
      <c r="G13">
        <v>-51</v>
      </c>
    </row>
    <row r="14" spans="2:21" x14ac:dyDescent="0.25">
      <c r="B14" t="s">
        <v>14</v>
      </c>
      <c r="C14">
        <v>-64</v>
      </c>
      <c r="G14">
        <v>-65</v>
      </c>
    </row>
    <row r="15" spans="2:21" x14ac:dyDescent="0.25">
      <c r="B15" t="s">
        <v>15</v>
      </c>
      <c r="C15">
        <f>+C11+C12+C13+C14</f>
        <v>-293</v>
      </c>
      <c r="G15">
        <f>+G11+G12+G13+G14</f>
        <v>-329</v>
      </c>
    </row>
    <row r="16" spans="2:21" x14ac:dyDescent="0.25">
      <c r="B16" t="s">
        <v>18</v>
      </c>
      <c r="C16">
        <f>+C10+C15</f>
        <v>15</v>
      </c>
      <c r="G16">
        <f>+G10+G15</f>
        <v>-14</v>
      </c>
    </row>
    <row r="17" spans="2:8" x14ac:dyDescent="0.25">
      <c r="B17" t="s">
        <v>19</v>
      </c>
      <c r="C17">
        <v>2</v>
      </c>
      <c r="G17">
        <v>0</v>
      </c>
    </row>
    <row r="18" spans="2:8" x14ac:dyDescent="0.25">
      <c r="B18" t="s">
        <v>20</v>
      </c>
      <c r="C18">
        <f>+C16+C17</f>
        <v>17</v>
      </c>
      <c r="G18">
        <f>+G16+G17</f>
        <v>-14</v>
      </c>
    </row>
    <row r="19" spans="2:8" x14ac:dyDescent="0.25">
      <c r="B19" t="s">
        <v>21</v>
      </c>
      <c r="C19">
        <v>1</v>
      </c>
      <c r="G19">
        <v>-7</v>
      </c>
    </row>
    <row r="20" spans="2:8" x14ac:dyDescent="0.25">
      <c r="B20" t="s">
        <v>24</v>
      </c>
      <c r="C20">
        <f>+C18+C19</f>
        <v>18</v>
      </c>
      <c r="G20">
        <f>+G18+G19</f>
        <v>-21</v>
      </c>
      <c r="H20" t="s">
        <v>32</v>
      </c>
    </row>
    <row r="21" spans="2:8" x14ac:dyDescent="0.25">
      <c r="B21" t="s">
        <v>22</v>
      </c>
      <c r="C21">
        <v>0.02</v>
      </c>
      <c r="G21">
        <v>-0.14000000000000001</v>
      </c>
    </row>
    <row r="22" spans="2:8" x14ac:dyDescent="0.25">
      <c r="B22" t="s">
        <v>23</v>
      </c>
    </row>
    <row r="24" spans="2:8" x14ac:dyDescent="0.25">
      <c r="B24" t="s">
        <v>33</v>
      </c>
    </row>
    <row r="25" spans="2:8" x14ac:dyDescent="0.25">
      <c r="B25" t="s">
        <v>34</v>
      </c>
    </row>
    <row r="26" spans="2:8" x14ac:dyDescent="0.25">
      <c r="B26" t="s">
        <v>35</v>
      </c>
    </row>
    <row r="27" spans="2:8" x14ac:dyDescent="0.25">
      <c r="B27" t="s">
        <v>36</v>
      </c>
    </row>
    <row r="29" spans="2:8" x14ac:dyDescent="0.25">
      <c r="B29" t="s">
        <v>37</v>
      </c>
    </row>
    <row r="30" spans="2:8" x14ac:dyDescent="0.25">
      <c r="B30" t="s">
        <v>38</v>
      </c>
    </row>
    <row r="31" spans="2:8" x14ac:dyDescent="0.25">
      <c r="B31" t="s">
        <v>39</v>
      </c>
    </row>
    <row r="32" spans="2:8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8" spans="2:2" x14ac:dyDescent="0.25">
      <c r="B38" t="s">
        <v>5</v>
      </c>
    </row>
    <row r="39" spans="2:2" x14ac:dyDescent="0.25">
      <c r="B39" t="s">
        <v>45</v>
      </c>
    </row>
    <row r="40" spans="2:2" x14ac:dyDescent="0.25">
      <c r="B40" t="s">
        <v>46</v>
      </c>
    </row>
    <row r="41" spans="2:2" x14ac:dyDescent="0.25">
      <c r="B41" t="s">
        <v>47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48</v>
      </c>
    </row>
    <row r="45" spans="2:2" x14ac:dyDescent="0.25">
      <c r="B45" t="s">
        <v>49</v>
      </c>
    </row>
    <row r="46" spans="2:2" x14ac:dyDescent="0.25">
      <c r="B46" t="s">
        <v>50</v>
      </c>
    </row>
    <row r="48" spans="2:2" x14ac:dyDescent="0.25">
      <c r="B48" t="s">
        <v>51</v>
      </c>
    </row>
    <row r="49" spans="2:7" x14ac:dyDescent="0.25">
      <c r="B49" t="s">
        <v>52</v>
      </c>
    </row>
    <row r="50" spans="2:7" x14ac:dyDescent="0.25">
      <c r="B50" t="s">
        <v>53</v>
      </c>
      <c r="C50">
        <v>825</v>
      </c>
      <c r="G50">
        <v>1534</v>
      </c>
    </row>
    <row r="51" spans="2:7" x14ac:dyDescent="0.25">
      <c r="B51" t="s">
        <v>54</v>
      </c>
      <c r="C51">
        <v>-23</v>
      </c>
      <c r="G51">
        <v>-14</v>
      </c>
    </row>
    <row r="52" spans="2:7" x14ac:dyDescent="0.25">
      <c r="B52" t="s">
        <v>55</v>
      </c>
      <c r="C52">
        <v>324</v>
      </c>
      <c r="G52">
        <v>154</v>
      </c>
    </row>
    <row r="53" spans="2:7" x14ac:dyDescent="0.25">
      <c r="B53" t="s">
        <v>57</v>
      </c>
      <c r="C53">
        <f>+C52+C51+C50</f>
        <v>1126</v>
      </c>
      <c r="G53">
        <f>+G52+G51+G50</f>
        <v>1674</v>
      </c>
    </row>
    <row r="54" spans="2:7" x14ac:dyDescent="0.25">
      <c r="B54" t="s">
        <v>56</v>
      </c>
      <c r="C54">
        <v>0</v>
      </c>
      <c r="G54">
        <v>0</v>
      </c>
    </row>
    <row r="55" spans="2:7" x14ac:dyDescent="0.25">
      <c r="B55" t="s">
        <v>58</v>
      </c>
      <c r="C55">
        <f>+C50</f>
        <v>825</v>
      </c>
      <c r="G55">
        <f>+G50</f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2025-09-06T10:23:38Z</dcterms:created>
  <dcterms:modified xsi:type="dcterms:W3CDTF">2025-09-06T14:11:24Z</dcterms:modified>
</cp:coreProperties>
</file>