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17" documentId="8_{194380FB-E70F-4C61-8945-4B283F868C47}" xr6:coauthVersionLast="47" xr6:coauthVersionMax="47" xr10:uidLastSave="{8103208A-0811-46C5-97CA-3FDBA3AD3395}"/>
  <bookViews>
    <workbookView xWindow="-105" yWindow="0" windowWidth="14610" windowHeight="15585" xr2:uid="{5F378DED-6308-4504-9E35-5FACAC81B8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5" i="2"/>
  <c r="I9" i="2" s="1"/>
  <c r="I15" i="2" s="1"/>
  <c r="I17" i="2" s="1"/>
  <c r="I19" i="2" s="1"/>
  <c r="I20" i="2" s="1"/>
  <c r="F5" i="2"/>
  <c r="F9" i="2" s="1"/>
  <c r="J20" i="2"/>
  <c r="J19" i="2"/>
  <c r="J17" i="2"/>
  <c r="J15" i="2"/>
  <c r="J14" i="2"/>
  <c r="J9" i="2"/>
  <c r="J5" i="2"/>
  <c r="C5" i="1"/>
  <c r="C7" i="1" s="1"/>
  <c r="C6" i="1"/>
  <c r="C4" i="1"/>
  <c r="F15" i="2" l="1"/>
  <c r="F17" i="2" s="1"/>
  <c r="F19" i="2" s="1"/>
  <c r="F20" i="2" s="1"/>
</calcChain>
</file>

<file path=xl/sharedStrings.xml><?xml version="1.0" encoding="utf-8"?>
<sst xmlns="http://schemas.openxmlformats.org/spreadsheetml/2006/main" count="35" uniqueCount="34">
  <si>
    <t xml:space="preserve"> </t>
  </si>
  <si>
    <t>Price</t>
  </si>
  <si>
    <t>MC</t>
  </si>
  <si>
    <t>Shares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</si>
  <si>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</si>
  <si>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</si>
  <si>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</si>
  <si>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</si>
  <si>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</si>
  <si>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</si>
  <si>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</si>
  <si>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</si>
  <si>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</si>
  <si>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</si>
  <si>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</si>
  <si>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</si>
  <si>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Interest Income</t>
  </si>
  <si>
    <t>Fee and Comissions</t>
  </si>
  <si>
    <t>Revenue</t>
  </si>
  <si>
    <t>Interest Expenses</t>
  </si>
  <si>
    <t>Transanctional Expenses</t>
  </si>
  <si>
    <t>Costs</t>
  </si>
  <si>
    <t>Suport and Operations</t>
  </si>
  <si>
    <t>G&amp;A</t>
  </si>
  <si>
    <t>Marketing</t>
  </si>
  <si>
    <t xml:space="preserve">Other </t>
  </si>
  <si>
    <t>OPEX</t>
  </si>
  <si>
    <t>Operating Profit</t>
  </si>
  <si>
    <t>Gross Profit</t>
  </si>
  <si>
    <t>Interest Profit</t>
  </si>
  <si>
    <t>PRETAX</t>
  </si>
  <si>
    <t>TAX</t>
  </si>
  <si>
    <t>NI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</si>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</sst>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44D6-DE68-438D-95F0-AEB7CF72D764}">
  <dimension ref="B2:H10"/>
  <sheetViews>
    <sheetView tabSelected="1" workbookViewId="0">
      <selection activeCell="H10" sqref="H10"/>
    </sheetView>
  </sheetViews>
  <sheetFormatPr defaultRowHeight="14.25" x14ac:dyDescent="0.2"/>
  <cols>
    <col min="8" max="8" width="10.875" bestFit="1" customWidth="1"/>
  </cols>
  <sheetData>
    <row r="2" spans="2:8" x14ac:dyDescent="0.2">
      <c r="B2" t="s">
        <v>1</v>
      </c>
      <c r="C2" s="1">
        <v>13</v>
      </c>
    </row>
    <row r="3" spans="2:8" x14ac:dyDescent="0.2">
      <c r="B3" t="s">
        <v>3</v>
      </c>
      <c r="C3" s="1">
        <v>4.8159999999999998</v>
      </c>
    </row>
    <row r="4" spans="2:8" x14ac:dyDescent="0.2">
      <c r="B4" t="s">
        <v>2</v>
      </c>
      <c r="C4" s="1">
        <f>+C3*C2</f>
        <v>62.607999999999997</v>
      </c>
    </row>
    <row r="5" spans="2:8" x14ac:dyDescent="0.2">
      <c r="B5" t="s">
        <v>4</v>
      </c>
      <c r="C5" s="1">
        <f>10.284+0.462+0.20461</f>
        <v>10.950610000000001</v>
      </c>
    </row>
    <row r="6" spans="2:8" x14ac:dyDescent="0.2">
      <c r="B6" t="s">
        <v>5</v>
      </c>
      <c r="C6" s="1">
        <f>0.585521+1.706</f>
        <v>2.2915209999999999</v>
      </c>
    </row>
    <row r="7" spans="2:8" x14ac:dyDescent="0.2">
      <c r="B7" t="s">
        <v>6</v>
      </c>
      <c r="C7" s="1">
        <f>+C4-C5+C6</f>
        <v>53.948910999999995</v>
      </c>
    </row>
    <row r="8" spans="2:8" x14ac:dyDescent="0.2">
      <c r="H8" s="4">
        <v>46</v>
      </c>
    </row>
    <row r="9" spans="2:8" x14ac:dyDescent="0.2">
      <c r="H9" s="4">
        <v>10000000</v>
      </c>
    </row>
    <row r="10" spans="2:8" x14ac:dyDescent="0.2">
      <c r="H10" s="4">
        <f>+H8*H9</f>
        <v>460000000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86EC-020E-4788-BAF8-4FB68C38D668}">
  <dimension ref="A2:J21"/>
  <sheetViews>
    <sheetView topLeftCell="A2" workbookViewId="0">
      <selection activeCell="J4" sqref="J4"/>
    </sheetView>
  </sheetViews>
  <sheetFormatPr defaultRowHeight="14.25" x14ac:dyDescent="0.2"/>
  <cols>
    <col min="1" max="1" width="21.875" bestFit="1" customWidth="1"/>
  </cols>
  <sheetData>
    <row r="2" spans="1:10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">
      <c r="A3" t="s">
        <v>16</v>
      </c>
      <c r="F3" s="4">
        <v>2280.248</v>
      </c>
      <c r="I3" s="4" t="s">
        <v>0</v>
      </c>
      <c r="J3" s="4">
        <v>2732.136</v>
      </c>
    </row>
    <row r="4" spans="1:10" x14ac:dyDescent="0.2">
      <c r="A4" t="s">
        <v>17</v>
      </c>
      <c r="F4" s="4">
        <v>455.65300000000002</v>
      </c>
      <c r="I4" s="4">
        <v>455.65300000000002</v>
      </c>
      <c r="J4" s="4">
        <v>515.553</v>
      </c>
    </row>
    <row r="5" spans="1:10" s="2" customFormat="1" ht="15" x14ac:dyDescent="0.25">
      <c r="A5" s="2" t="s">
        <v>18</v>
      </c>
      <c r="F5" s="5">
        <f>+F3+F4</f>
        <v>2735.9009999999998</v>
      </c>
      <c r="I5" s="5" t="e">
        <f>+I3+I4</f>
        <v>#VALUE!</v>
      </c>
      <c r="J5" s="5">
        <f>+J3+J4</f>
        <v>3247.6889999999999</v>
      </c>
    </row>
    <row r="6" spans="1:10" x14ac:dyDescent="0.2">
      <c r="A6" t="s">
        <v>19</v>
      </c>
      <c r="F6" s="4">
        <v>-660.71500000000003</v>
      </c>
      <c r="I6" s="4">
        <v>-660.71500000000003</v>
      </c>
      <c r="J6" s="4">
        <v>-896.20399999999995</v>
      </c>
    </row>
    <row r="7" spans="1:10" x14ac:dyDescent="0.2">
      <c r="A7" t="s">
        <v>20</v>
      </c>
      <c r="F7" s="4">
        <v>-62.948</v>
      </c>
      <c r="I7" s="4">
        <v>-62.948</v>
      </c>
      <c r="J7" s="4">
        <v>-58.488</v>
      </c>
    </row>
    <row r="8" spans="1:10" s="3" customFormat="1" x14ac:dyDescent="0.2">
      <c r="A8" s="3" t="s">
        <v>21</v>
      </c>
      <c r="F8" s="6">
        <v>-830.71900000000005</v>
      </c>
      <c r="I8" s="6">
        <v>-830.71900000000005</v>
      </c>
      <c r="J8" s="6">
        <v>-973.54399999999998</v>
      </c>
    </row>
    <row r="9" spans="1:10" s="2" customFormat="1" ht="15" x14ac:dyDescent="0.25">
      <c r="A9" s="2" t="s">
        <v>28</v>
      </c>
      <c r="F9" s="5">
        <f>+F5+F8</f>
        <v>1905.1819999999998</v>
      </c>
      <c r="I9" s="5" t="e">
        <f>+I5+I8</f>
        <v>#VALUE!</v>
      </c>
      <c r="J9" s="5">
        <f>+J5+J8</f>
        <v>2274.145</v>
      </c>
    </row>
    <row r="10" spans="1:10" x14ac:dyDescent="0.2">
      <c r="A10" t="s">
        <v>22</v>
      </c>
      <c r="F10" s="6">
        <v>-150.61199999999999</v>
      </c>
      <c r="I10" s="6">
        <v>-150.61199999999999</v>
      </c>
      <c r="J10" s="6">
        <v>-151.47499999999999</v>
      </c>
    </row>
    <row r="11" spans="1:10" x14ac:dyDescent="0.2">
      <c r="A11" t="s">
        <v>23</v>
      </c>
      <c r="F11" s="6">
        <v>-326.05200000000002</v>
      </c>
      <c r="I11" s="6">
        <v>-326.05200000000002</v>
      </c>
      <c r="J11" s="6">
        <v>-289.82299999999998</v>
      </c>
    </row>
    <row r="12" spans="1:10" x14ac:dyDescent="0.2">
      <c r="A12" t="s">
        <v>24</v>
      </c>
      <c r="F12" s="6">
        <v>-46.826999999999998</v>
      </c>
      <c r="I12" s="6">
        <v>-46.826999999999998</v>
      </c>
      <c r="J12" s="6">
        <v>-44.097000000000001</v>
      </c>
    </row>
    <row r="13" spans="1:10" x14ac:dyDescent="0.2">
      <c r="A13" t="s">
        <v>25</v>
      </c>
      <c r="F13" s="6">
        <v>-46.826999999999998</v>
      </c>
      <c r="I13" s="6">
        <v>-46.826999999999998</v>
      </c>
      <c r="J13" s="6">
        <v>-37.854999999999997</v>
      </c>
    </row>
    <row r="14" spans="1:10" s="3" customFormat="1" x14ac:dyDescent="0.2">
      <c r="A14" s="3" t="s">
        <v>26</v>
      </c>
      <c r="F14" s="6">
        <v>-79.491</v>
      </c>
      <c r="I14" s="6">
        <v>-79.491</v>
      </c>
      <c r="J14" s="6">
        <f>+J13+J12+J11+J10</f>
        <v>-523.25</v>
      </c>
    </row>
    <row r="15" spans="1:10" s="2" customFormat="1" ht="15" x14ac:dyDescent="0.25">
      <c r="A15" s="2" t="s">
        <v>27</v>
      </c>
      <c r="F15" s="5">
        <f>+F9+F14</f>
        <v>1825.6909999999998</v>
      </c>
      <c r="I15" s="5" t="e">
        <f>+I9+I14</f>
        <v>#VALUE!</v>
      </c>
      <c r="J15" s="5">
        <f>+J9+J14</f>
        <v>1750.895</v>
      </c>
    </row>
    <row r="16" spans="1:10" x14ac:dyDescent="0.2">
      <c r="A16" s="3" t="s">
        <v>29</v>
      </c>
      <c r="F16" s="6">
        <v>0</v>
      </c>
      <c r="I16" s="6">
        <v>0</v>
      </c>
      <c r="J16" s="6">
        <v>0</v>
      </c>
    </row>
    <row r="17" spans="1:10" x14ac:dyDescent="0.2">
      <c r="A17" s="3" t="s">
        <v>30</v>
      </c>
      <c r="F17" s="4">
        <f>+F15+F16</f>
        <v>1825.6909999999998</v>
      </c>
      <c r="I17" s="4" t="e">
        <f>+I15+I16</f>
        <v>#VALUE!</v>
      </c>
      <c r="J17" s="4">
        <f>+J15+J16</f>
        <v>1750.895</v>
      </c>
    </row>
    <row r="18" spans="1:10" x14ac:dyDescent="0.2">
      <c r="A18" s="3" t="s">
        <v>31</v>
      </c>
      <c r="F18" s="4">
        <v>-415.04199999999997</v>
      </c>
      <c r="I18" s="4">
        <v>-415.04199999999997</v>
      </c>
      <c r="J18" s="4">
        <v>-81.114000000000004</v>
      </c>
    </row>
    <row r="19" spans="1:10" s="2" customFormat="1" ht="15" x14ac:dyDescent="0.25">
      <c r="A19" s="2" t="s">
        <v>32</v>
      </c>
      <c r="F19" s="5">
        <f>+F17+F18</f>
        <v>1410.6489999999999</v>
      </c>
      <c r="I19" s="5" t="e">
        <f>+I17+I18</f>
        <v>#VALUE!</v>
      </c>
      <c r="J19" s="5">
        <f>+J17+J18</f>
        <v>1669.7809999999999</v>
      </c>
    </row>
    <row r="20" spans="1:10" x14ac:dyDescent="0.2">
      <c r="A20" s="3" t="s">
        <v>33</v>
      </c>
      <c r="F20" s="4">
        <f>+F19/F21</f>
        <v>0.29553007950082166</v>
      </c>
      <c r="I20" s="4" t="e">
        <f>+I19/I21</f>
        <v>#VALUE!</v>
      </c>
      <c r="J20" s="4">
        <f>+J19/J21</f>
        <v>346.7153239202658</v>
      </c>
    </row>
    <row r="21" spans="1:10" x14ac:dyDescent="0.2">
      <c r="A21" s="3" t="s">
        <v>3</v>
      </c>
      <c r="F21" s="4">
        <v>4773.2839999999997</v>
      </c>
      <c r="I21" s="4">
        <v>4773.2839999999997</v>
      </c>
      <c r="J21" s="4">
        <v>4.8159999999999998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2025-05-14T11:28:22Z</dcterms:created>
  <dcterms:modified xsi:type="dcterms:W3CDTF">2025-05-14T11:50:45Z</dcterms:modified>
</cp:coreProperties>
</file>