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ademiafaedupt-my.sharepoint.com/personal/sbclemente_academiafa_edu_pt/Documents/Gigs/WorkingFolder/Finance/Stocks/"/>
    </mc:Choice>
  </mc:AlternateContent>
  <xr:revisionPtr revIDLastSave="188" documentId="8_{432F4035-337E-469E-B283-5A45046071CB}" xr6:coauthVersionLast="47" xr6:coauthVersionMax="47" xr10:uidLastSave="{E0C13FF2-E3A2-435D-8A84-2392EB6B0451}"/>
  <bookViews>
    <workbookView xWindow="-105" yWindow="0" windowWidth="14610" windowHeight="15585" activeTab="1" xr2:uid="{18A86E95-8B10-489E-83AC-494A7C661C8F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2" i="2" l="1"/>
  <c r="T19" i="2"/>
  <c r="T17" i="2"/>
  <c r="T14" i="2"/>
  <c r="T13" i="2"/>
  <c r="T12" i="2"/>
  <c r="T11" i="2"/>
  <c r="S11" i="2"/>
  <c r="T9" i="2"/>
  <c r="T8" i="2"/>
  <c r="S22" i="2"/>
  <c r="S19" i="2"/>
  <c r="S17" i="2"/>
  <c r="S14" i="2"/>
  <c r="S13" i="2"/>
  <c r="S12" i="2"/>
  <c r="S8" i="2"/>
  <c r="S9" i="2"/>
  <c r="S2" i="2"/>
  <c r="T2" i="2" s="1"/>
  <c r="U2" i="2" s="1"/>
  <c r="V2" i="2" s="1"/>
  <c r="W2" i="2" s="1"/>
  <c r="X2" i="2" s="1"/>
  <c r="Y2" i="2" s="1"/>
  <c r="Z2" i="2" s="1"/>
  <c r="AA2" i="2" s="1"/>
  <c r="AB2" i="2" s="1"/>
  <c r="AC2" i="2" s="1"/>
  <c r="B15" i="2"/>
  <c r="B10" i="2"/>
  <c r="F15" i="2"/>
  <c r="F10" i="2"/>
  <c r="C15" i="2"/>
  <c r="C10" i="2"/>
  <c r="G15" i="2"/>
  <c r="G10" i="2"/>
  <c r="D15" i="2"/>
  <c r="D10" i="2"/>
  <c r="H15" i="2"/>
  <c r="H10" i="2"/>
  <c r="E15" i="2"/>
  <c r="E10" i="2"/>
  <c r="I15" i="2"/>
  <c r="I10" i="2"/>
  <c r="I16" i="2" s="1"/>
  <c r="I18" i="2" s="1"/>
  <c r="I20" i="2" s="1"/>
  <c r="I21" i="2" s="1"/>
  <c r="L7" i="1"/>
  <c r="L5" i="1"/>
  <c r="L4" i="1"/>
  <c r="S10" i="2" l="1"/>
  <c r="T10" i="2"/>
  <c r="T15" i="2"/>
  <c r="T16" i="2" s="1"/>
  <c r="T18" i="2" s="1"/>
  <c r="T20" i="2" s="1"/>
  <c r="T21" i="2" s="1"/>
  <c r="S15" i="2"/>
  <c r="S16" i="2" s="1"/>
  <c r="S18" i="2" s="1"/>
  <c r="S20" i="2" s="1"/>
  <c r="S21" i="2" s="1"/>
  <c r="B16" i="2"/>
  <c r="B18" i="2" s="1"/>
  <c r="B20" i="2" s="1"/>
  <c r="B21" i="2" s="1"/>
  <c r="F16" i="2"/>
  <c r="F18" i="2" s="1"/>
  <c r="F20" i="2" s="1"/>
  <c r="F21" i="2" s="1"/>
  <c r="C16" i="2"/>
  <c r="C18" i="2" s="1"/>
  <c r="C20" i="2" s="1"/>
  <c r="C21" i="2" s="1"/>
  <c r="G16" i="2"/>
  <c r="G18" i="2" s="1"/>
  <c r="G20" i="2" s="1"/>
  <c r="G21" i="2" s="1"/>
  <c r="D16" i="2"/>
  <c r="D18" i="2" s="1"/>
  <c r="D20" i="2" s="1"/>
  <c r="D21" i="2" s="1"/>
  <c r="H16" i="2"/>
  <c r="H18" i="2" s="1"/>
  <c r="H20" i="2" s="1"/>
  <c r="H21" i="2" s="1"/>
  <c r="E16" i="2"/>
  <c r="E18" i="2" s="1"/>
  <c r="E20" i="2" s="1"/>
  <c r="E21" i="2" s="1"/>
</calcChain>
</file>

<file path=xl/sharedStrings.xml><?xml version="1.0" encoding="utf-8"?>
<sst xmlns="http://schemas.openxmlformats.org/spreadsheetml/2006/main" count="34" uniqueCount="33">
  <si>
    <t>HIMS</t>
  </si>
  <si>
    <t>Price</t>
  </si>
  <si>
    <t>Shares</t>
  </si>
  <si>
    <t>MC</t>
  </si>
  <si>
    <t>Cash</t>
  </si>
  <si>
    <t>Debt</t>
  </si>
  <si>
    <t>EV</t>
  </si>
  <si>
    <t>Q123</t>
  </si>
  <si>
    <t>Q223</t>
  </si>
  <si>
    <t>Q323</t>
  </si>
  <si>
    <t>Q423</t>
  </si>
  <si>
    <t>Q124</t>
  </si>
  <si>
    <t>Q224</t>
  </si>
  <si>
    <t>Q324</t>
  </si>
  <si>
    <t>Q424</t>
  </si>
  <si>
    <t>Revenue</t>
  </si>
  <si>
    <t>Costs</t>
  </si>
  <si>
    <t>Gross Margin</t>
  </si>
  <si>
    <t>Marketing</t>
  </si>
  <si>
    <t>Operating and Sup</t>
  </si>
  <si>
    <t>Tech and Development</t>
  </si>
  <si>
    <t>GA</t>
  </si>
  <si>
    <t>OPEX</t>
  </si>
  <si>
    <t>Interest Income</t>
  </si>
  <si>
    <t>Operating Profit</t>
  </si>
  <si>
    <t>EBTI</t>
  </si>
  <si>
    <t>Taxes</t>
  </si>
  <si>
    <t>NI</t>
  </si>
  <si>
    <t>EPS</t>
  </si>
  <si>
    <t xml:space="preserve"> </t>
  </si>
  <si>
    <t>Subscribers</t>
  </si>
  <si>
    <t>Orders</t>
  </si>
  <si>
    <t>AOV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</si>
</sst>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0C66-A6CD-4647-9C91-80E643F65BB5}">
  <dimension ref="B2:L7"/>
  <sheetViews>
    <sheetView topLeftCell="B1" workbookViewId="0">
      <selection activeCell="L7" sqref="L2:L7"/>
    </sheetView>
  </sheetViews>
  <sheetFormatPr defaultRowHeight="14.25" x14ac:dyDescent="0.2"/>
  <sheetData>
    <row r="2" spans="2:12" x14ac:dyDescent="0.2">
      <c r="B2" t="s">
        <v>0</v>
      </c>
      <c r="K2" t="s">
        <v>1</v>
      </c>
      <c r="L2" s="1">
        <v>38.5</v>
      </c>
    </row>
    <row r="3" spans="2:12" x14ac:dyDescent="0.2">
      <c r="K3" t="s">
        <v>2</v>
      </c>
      <c r="L3" s="1">
        <v>220.8</v>
      </c>
    </row>
    <row r="4" spans="2:12" x14ac:dyDescent="0.2">
      <c r="K4" t="s">
        <v>3</v>
      </c>
      <c r="L4" s="1">
        <f>+L3*L2</f>
        <v>8500.8000000000011</v>
      </c>
    </row>
    <row r="5" spans="2:12" x14ac:dyDescent="0.2">
      <c r="K5" t="s">
        <v>4</v>
      </c>
      <c r="L5" s="1">
        <f>220.584+79.667</f>
        <v>300.25099999999998</v>
      </c>
    </row>
    <row r="6" spans="2:12" x14ac:dyDescent="0.2">
      <c r="K6" t="s">
        <v>5</v>
      </c>
      <c r="L6" s="1">
        <v>0</v>
      </c>
    </row>
    <row r="7" spans="2:12" x14ac:dyDescent="0.2">
      <c r="K7" t="s">
        <v>6</v>
      </c>
      <c r="L7" s="1">
        <f>+L4-L5+L6</f>
        <v>8200.5490000000009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21E33-164B-45B8-91DB-E839BA49A9E9}">
  <dimension ref="A2:AC2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6" sqref="A6"/>
    </sheetView>
  </sheetViews>
  <sheetFormatPr defaultRowHeight="14.25" x14ac:dyDescent="0.2"/>
  <cols>
    <col min="1" max="1" width="20" bestFit="1" customWidth="1"/>
  </cols>
  <sheetData>
    <row r="2" spans="1:29" x14ac:dyDescent="0.2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R2">
        <v>2022</v>
      </c>
      <c r="S2">
        <f>+R2+1</f>
        <v>2023</v>
      </c>
      <c r="T2">
        <f t="shared" ref="T2:AC2" si="0">+S2+1</f>
        <v>2024</v>
      </c>
      <c r="U2">
        <f t="shared" si="0"/>
        <v>2025</v>
      </c>
      <c r="V2">
        <f t="shared" si="0"/>
        <v>2026</v>
      </c>
      <c r="W2">
        <f t="shared" si="0"/>
        <v>2027</v>
      </c>
      <c r="X2">
        <f t="shared" si="0"/>
        <v>2028</v>
      </c>
      <c r="Y2">
        <f t="shared" si="0"/>
        <v>2029</v>
      </c>
      <c r="Z2">
        <f t="shared" si="0"/>
        <v>2030</v>
      </c>
      <c r="AA2">
        <f t="shared" si="0"/>
        <v>2031</v>
      </c>
      <c r="AB2">
        <f t="shared" si="0"/>
        <v>2032</v>
      </c>
      <c r="AC2">
        <f t="shared" si="0"/>
        <v>2033</v>
      </c>
    </row>
    <row r="3" spans="1:29" x14ac:dyDescent="0.2">
      <c r="A3" t="s">
        <v>30</v>
      </c>
    </row>
    <row r="4" spans="1:29" x14ac:dyDescent="0.2">
      <c r="A4" t="s">
        <v>31</v>
      </c>
    </row>
    <row r="5" spans="1:29" x14ac:dyDescent="0.2">
      <c r="A5" t="s">
        <v>32</v>
      </c>
    </row>
    <row r="8" spans="1:29" x14ac:dyDescent="0.2">
      <c r="A8" t="s">
        <v>15</v>
      </c>
      <c r="B8">
        <v>190.77</v>
      </c>
      <c r="C8">
        <v>207.91200000000001</v>
      </c>
      <c r="D8">
        <v>226.69900000000001</v>
      </c>
      <c r="E8">
        <v>246.619</v>
      </c>
      <c r="F8">
        <v>278.17099999999999</v>
      </c>
      <c r="G8">
        <v>315.64800000000002</v>
      </c>
      <c r="H8">
        <v>401.55599999999998</v>
      </c>
      <c r="I8">
        <v>481.13900000000001</v>
      </c>
      <c r="S8">
        <f>+SUM(B8:E8)</f>
        <v>872.00000000000011</v>
      </c>
      <c r="T8">
        <f>+SUM(F8:I8)</f>
        <v>1476.5140000000001</v>
      </c>
    </row>
    <row r="9" spans="1:29" x14ac:dyDescent="0.2">
      <c r="A9" t="s">
        <v>16</v>
      </c>
      <c r="B9">
        <v>37.344999999999999</v>
      </c>
      <c r="C9">
        <v>37.753999999999998</v>
      </c>
      <c r="D9">
        <v>39.390999999999998</v>
      </c>
      <c r="E9">
        <v>42.561</v>
      </c>
      <c r="F9">
        <v>49.076000000000001</v>
      </c>
      <c r="G9">
        <v>59.034999999999997</v>
      </c>
      <c r="H9">
        <v>83.67</v>
      </c>
      <c r="I9">
        <v>111.598</v>
      </c>
      <c r="S9">
        <f>+SUM(B9:E9)</f>
        <v>157.05099999999999</v>
      </c>
      <c r="T9">
        <f>+SUM(F9:I9)</f>
        <v>303.37900000000002</v>
      </c>
    </row>
    <row r="10" spans="1:29" x14ac:dyDescent="0.2">
      <c r="A10" t="s">
        <v>17</v>
      </c>
      <c r="B10">
        <f>+B8-B9</f>
        <v>153.42500000000001</v>
      </c>
      <c r="C10">
        <f>+C8-C9</f>
        <v>170.15800000000002</v>
      </c>
      <c r="D10">
        <f>+D8-D9</f>
        <v>187.30800000000002</v>
      </c>
      <c r="E10">
        <f>+E8-E9</f>
        <v>204.05799999999999</v>
      </c>
      <c r="F10">
        <f>+F8-F9</f>
        <v>229.095</v>
      </c>
      <c r="G10">
        <f>+G8-G9</f>
        <v>256.61300000000006</v>
      </c>
      <c r="H10">
        <f>+H8-H9</f>
        <v>317.88599999999997</v>
      </c>
      <c r="I10">
        <f>+I8-I9</f>
        <v>369.541</v>
      </c>
      <c r="S10">
        <f>+S8-S9</f>
        <v>714.94900000000007</v>
      </c>
      <c r="T10">
        <f>+T8-T9</f>
        <v>1173.1350000000002</v>
      </c>
    </row>
    <row r="11" spans="1:29" x14ac:dyDescent="0.2">
      <c r="A11" t="s">
        <v>18</v>
      </c>
      <c r="B11">
        <v>97.245000000000005</v>
      </c>
      <c r="C11">
        <v>107.21899999999999</v>
      </c>
      <c r="D11">
        <v>116.07599999999999</v>
      </c>
      <c r="E11">
        <v>125.895</v>
      </c>
      <c r="F11">
        <v>130.553</v>
      </c>
      <c r="G11">
        <v>144.922</v>
      </c>
      <c r="H11">
        <v>182.28399999999999</v>
      </c>
      <c r="I11">
        <v>221.08500000000001</v>
      </c>
      <c r="S11">
        <f>+SUM(B11:E11)</f>
        <v>446.43499999999995</v>
      </c>
      <c r="T11">
        <f>+SUM(F11:I11)</f>
        <v>678.84400000000005</v>
      </c>
    </row>
    <row r="12" spans="1:29" x14ac:dyDescent="0.2">
      <c r="A12" t="s">
        <v>19</v>
      </c>
      <c r="B12">
        <v>26.181999999999999</v>
      </c>
      <c r="C12">
        <v>29.227</v>
      </c>
      <c r="D12">
        <v>31.609000000000002</v>
      </c>
      <c r="E12">
        <v>32.838999999999999</v>
      </c>
      <c r="F12">
        <v>38.747</v>
      </c>
      <c r="G12">
        <v>41.453000000000003</v>
      </c>
      <c r="H12">
        <v>47.518999999999998</v>
      </c>
      <c r="I12">
        <v>58.082999999999998</v>
      </c>
      <c r="S12">
        <f>+SUM(B12:E12)</f>
        <v>119.857</v>
      </c>
      <c r="T12">
        <f>+SUM(F12:I12)</f>
        <v>185.80199999999999</v>
      </c>
    </row>
    <row r="13" spans="1:29" x14ac:dyDescent="0.2">
      <c r="A13" t="s">
        <v>20</v>
      </c>
      <c r="B13">
        <v>10.747999999999999</v>
      </c>
      <c r="C13">
        <v>11.804</v>
      </c>
      <c r="D13">
        <v>12.27</v>
      </c>
      <c r="E13">
        <v>13.404999999999999</v>
      </c>
      <c r="F13">
        <v>15.324</v>
      </c>
      <c r="G13">
        <v>18.654</v>
      </c>
      <c r="H13">
        <v>21.091999999999999</v>
      </c>
      <c r="I13">
        <v>23.748999999999999</v>
      </c>
      <c r="S13">
        <f>+SUM(B13:E13)</f>
        <v>48.227000000000004</v>
      </c>
      <c r="T13">
        <f>+SUM(F13:I13)</f>
        <v>78.819000000000003</v>
      </c>
    </row>
    <row r="14" spans="1:29" x14ac:dyDescent="0.2">
      <c r="A14" t="s">
        <v>21</v>
      </c>
      <c r="B14">
        <v>30.513000000000002</v>
      </c>
      <c r="C14">
        <v>31.143999999999998</v>
      </c>
      <c r="D14">
        <v>35.906999999999996</v>
      </c>
      <c r="E14">
        <v>32.319000000000003</v>
      </c>
      <c r="F14">
        <v>34.567999999999998</v>
      </c>
      <c r="G14">
        <v>40.554000000000002</v>
      </c>
      <c r="H14">
        <v>44.616999999999997</v>
      </c>
      <c r="I14">
        <v>48.027999999999999</v>
      </c>
      <c r="S14">
        <f>+SUM(B14:E14)</f>
        <v>129.88299999999998</v>
      </c>
      <c r="T14">
        <f>+SUM(F14:I14)</f>
        <v>167.767</v>
      </c>
    </row>
    <row r="15" spans="1:29" x14ac:dyDescent="0.2">
      <c r="A15" t="s">
        <v>22</v>
      </c>
      <c r="B15">
        <f>+B14+B13+B12+B11</f>
        <v>164.68799999999999</v>
      </c>
      <c r="C15">
        <f>+C14+C13+C12+C11</f>
        <v>179.39400000000001</v>
      </c>
      <c r="D15">
        <f>+D14+D13+D12+D11</f>
        <v>195.86199999999999</v>
      </c>
      <c r="E15">
        <f>+E14+E13+E12+E11</f>
        <v>204.458</v>
      </c>
      <c r="F15">
        <f>+F14+F13+F12+F11</f>
        <v>219.19200000000001</v>
      </c>
      <c r="G15">
        <f>+G14+G13+G12+G11</f>
        <v>245.583</v>
      </c>
      <c r="H15">
        <f>+H14+H13+H12+H11</f>
        <v>295.512</v>
      </c>
      <c r="I15">
        <f>+I14+I13+I12+I11</f>
        <v>350.94500000000005</v>
      </c>
      <c r="S15">
        <f>+S14+S13+S12+S11</f>
        <v>744.40199999999993</v>
      </c>
      <c r="T15">
        <f>+T14+T13+T12+T11</f>
        <v>1111.232</v>
      </c>
    </row>
    <row r="16" spans="1:29" x14ac:dyDescent="0.2">
      <c r="A16" t="s">
        <v>24</v>
      </c>
      <c r="B16">
        <f>+B10-B15</f>
        <v>-11.262999999999977</v>
      </c>
      <c r="C16">
        <f>+C10-C15</f>
        <v>-9.23599999999999</v>
      </c>
      <c r="D16">
        <f>+D10-D15</f>
        <v>-8.5539999999999736</v>
      </c>
      <c r="E16">
        <f>+E10-E15</f>
        <v>-0.40000000000000568</v>
      </c>
      <c r="F16">
        <f>+F10-F15</f>
        <v>9.9029999999999916</v>
      </c>
      <c r="G16">
        <f>+G10-G15</f>
        <v>11.030000000000058</v>
      </c>
      <c r="H16">
        <f>+H10-H15</f>
        <v>22.373999999999967</v>
      </c>
      <c r="I16">
        <f>+I10-I15</f>
        <v>18.595999999999947</v>
      </c>
      <c r="S16">
        <f>+S10-S15</f>
        <v>-29.452999999999861</v>
      </c>
      <c r="T16">
        <f>+T10-T15</f>
        <v>61.903000000000247</v>
      </c>
    </row>
    <row r="17" spans="1:20" x14ac:dyDescent="0.2">
      <c r="A17" t="s">
        <v>23</v>
      </c>
      <c r="B17">
        <v>1.877</v>
      </c>
      <c r="C17">
        <v>2.2389999999999999</v>
      </c>
      <c r="D17">
        <v>2.226</v>
      </c>
      <c r="E17">
        <v>2.6150000000000002</v>
      </c>
      <c r="F17">
        <v>2.5</v>
      </c>
      <c r="G17">
        <v>2.3940000000000001</v>
      </c>
      <c r="H17">
        <v>1.2190000000000001</v>
      </c>
      <c r="I17">
        <v>3.6949999999999998</v>
      </c>
      <c r="S17">
        <f>+SUM(B17:E17)</f>
        <v>8.9570000000000007</v>
      </c>
      <c r="T17">
        <f>+SUM(F17:I17)</f>
        <v>9.8079999999999998</v>
      </c>
    </row>
    <row r="18" spans="1:20" x14ac:dyDescent="0.2">
      <c r="A18" t="s">
        <v>25</v>
      </c>
      <c r="B18">
        <f>+B16+B17</f>
        <v>-9.3859999999999761</v>
      </c>
      <c r="C18">
        <f>+C16+C17</f>
        <v>-6.9969999999999901</v>
      </c>
      <c r="D18">
        <f>+D16+D17</f>
        <v>-6.3279999999999736</v>
      </c>
      <c r="E18">
        <f>+E16+E17</f>
        <v>2.2149999999999945</v>
      </c>
      <c r="F18">
        <f>+F16+F17</f>
        <v>12.402999999999992</v>
      </c>
      <c r="G18">
        <f>+G16+G17</f>
        <v>13.424000000000058</v>
      </c>
      <c r="H18">
        <f>+H16+H17</f>
        <v>23.592999999999968</v>
      </c>
      <c r="I18">
        <f>+I16+I17</f>
        <v>22.290999999999947</v>
      </c>
      <c r="S18">
        <f>+S16+S17</f>
        <v>-20.49599999999986</v>
      </c>
      <c r="T18">
        <f>+T16+T17</f>
        <v>71.71100000000024</v>
      </c>
    </row>
    <row r="19" spans="1:20" x14ac:dyDescent="0.2">
      <c r="A19" t="s">
        <v>26</v>
      </c>
      <c r="B19">
        <v>-0.38600000000000001</v>
      </c>
      <c r="C19">
        <v>-0.14699999999999999</v>
      </c>
      <c r="D19">
        <v>-0.65100000000000002</v>
      </c>
      <c r="E19">
        <v>-0.95099999999999996</v>
      </c>
      <c r="F19">
        <v>-1.2749999999999999</v>
      </c>
      <c r="G19">
        <v>-0.127</v>
      </c>
      <c r="H19">
        <v>51.994999999999997</v>
      </c>
      <c r="I19">
        <v>3.734</v>
      </c>
      <c r="S19">
        <f>+SUM(B19:E19)</f>
        <v>-2.1350000000000002</v>
      </c>
      <c r="T19">
        <f>+SUM(F19:I19)</f>
        <v>54.326999999999998</v>
      </c>
    </row>
    <row r="20" spans="1:20" x14ac:dyDescent="0.2">
      <c r="A20" t="s">
        <v>27</v>
      </c>
      <c r="B20">
        <f>+B18+B19</f>
        <v>-9.7719999999999754</v>
      </c>
      <c r="C20">
        <f>+C18+C19</f>
        <v>-7.1439999999999904</v>
      </c>
      <c r="D20">
        <f>+D18+D19</f>
        <v>-6.9789999999999734</v>
      </c>
      <c r="E20">
        <f>+E18+E19</f>
        <v>1.2639999999999945</v>
      </c>
      <c r="F20">
        <f>+F18+F19</f>
        <v>11.127999999999991</v>
      </c>
      <c r="G20">
        <f>+G18+G19</f>
        <v>13.297000000000057</v>
      </c>
      <c r="H20">
        <f>+H18+H19</f>
        <v>75.587999999999965</v>
      </c>
      <c r="I20">
        <f>+I18+I19</f>
        <v>26.024999999999949</v>
      </c>
      <c r="S20">
        <f>+S18+S19</f>
        <v>-22.630999999999862</v>
      </c>
      <c r="T20">
        <f>+T18+T19</f>
        <v>126.03800000000024</v>
      </c>
    </row>
    <row r="21" spans="1:20" x14ac:dyDescent="0.2">
      <c r="A21" t="s">
        <v>28</v>
      </c>
      <c r="B21">
        <f>+B20/B22</f>
        <v>-4.578078443865588E-2</v>
      </c>
      <c r="C21">
        <f>+C20/C22</f>
        <v>-3.4276611873986389E-2</v>
      </c>
      <c r="D21">
        <f>+D20/D22</f>
        <v>-3.3212140824426195E-2</v>
      </c>
      <c r="E21">
        <f>+E20/E22</f>
        <v>5.7043829879413425E-3</v>
      </c>
      <c r="F21">
        <f>+F20/F22</f>
        <v>5.2133500740213216E-2</v>
      </c>
      <c r="G21">
        <f>+G20/G22</f>
        <v>6.1956592643674147E-2</v>
      </c>
      <c r="H21">
        <f>+H20/H22</f>
        <v>0.34894768185322467</v>
      </c>
      <c r="I21">
        <f>+I20/I22</f>
        <v>0.11882096727800659</v>
      </c>
      <c r="S21">
        <f>+S20/S22</f>
        <v>-0.10605066589190086</v>
      </c>
      <c r="T21">
        <f>+T20/T22</f>
        <v>0.58370247558798516</v>
      </c>
    </row>
    <row r="22" spans="1:20" x14ac:dyDescent="0.2">
      <c r="A22" t="s">
        <v>2</v>
      </c>
      <c r="B22">
        <v>213.452</v>
      </c>
      <c r="C22">
        <v>208.422</v>
      </c>
      <c r="D22">
        <v>210.13399999999999</v>
      </c>
      <c r="E22">
        <v>221.584</v>
      </c>
      <c r="F22">
        <v>213.452</v>
      </c>
      <c r="G22">
        <v>214.61799999999999</v>
      </c>
      <c r="H22">
        <v>216.61699999999999</v>
      </c>
      <c r="I22">
        <v>219.02699999999999</v>
      </c>
      <c r="S22">
        <f>+AVERAGE(B22:E22)</f>
        <v>213.39800000000002</v>
      </c>
      <c r="T22">
        <f>+AVERAGE(F22:I22)</f>
        <v>215.92849999999999</v>
      </c>
    </row>
    <row r="23" spans="1:20" x14ac:dyDescent="0.2">
      <c r="B2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Clemente</dc:creator>
  <cp:lastModifiedBy>Simão Clemente</cp:lastModifiedBy>
  <dcterms:created xsi:type="dcterms:W3CDTF">2025-03-05T14:12:05Z</dcterms:created>
  <dcterms:modified xsi:type="dcterms:W3CDTF">2025-03-05T16:08:28Z</dcterms:modified>
</cp:coreProperties>
</file>