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decc0a7aee32c85f/Ambiente de Trabalho/"/>
    </mc:Choice>
  </mc:AlternateContent>
  <xr:revisionPtr revIDLastSave="20" documentId="8_{C4475029-1316-4A8C-BFC1-1DEBF08DC23D}" xr6:coauthVersionLast="47" xr6:coauthVersionMax="47" xr10:uidLastSave="{209838CD-D21D-4656-AB6A-191338513729}"/>
  <bookViews>
    <workbookView xWindow="14295" yWindow="0" windowWidth="14610" windowHeight="15585" activeTab="1" xr2:uid="{89458EB6-1FED-4E10-BDB4-091970BA8F1C}"/>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2" i="2" l="1"/>
  <c r="J22" i="2"/>
  <c r="I22" i="2"/>
  <c r="H22" i="2"/>
  <c r="G22" i="2"/>
  <c r="F22" i="2"/>
  <c r="E22" i="2"/>
  <c r="D22" i="2"/>
  <c r="C22" i="2"/>
  <c r="B22" i="2"/>
  <c r="L22" i="2"/>
  <c r="L6" i="2"/>
  <c r="M18" i="2"/>
  <c r="K18" i="2"/>
  <c r="J18" i="2"/>
  <c r="I18" i="2"/>
  <c r="G18" i="2"/>
  <c r="F18" i="2"/>
  <c r="E18" i="2"/>
  <c r="D18" i="2"/>
  <c r="C18" i="2"/>
  <c r="B18" i="2"/>
  <c r="F16" i="2"/>
  <c r="D16" i="2"/>
  <c r="M14" i="2"/>
  <c r="M16" i="2" s="1"/>
  <c r="K14" i="2"/>
  <c r="K16" i="2" s="1"/>
  <c r="J14" i="2"/>
  <c r="J16" i="2" s="1"/>
  <c r="I14" i="2"/>
  <c r="I16" i="2" s="1"/>
  <c r="G14" i="2"/>
  <c r="G16" i="2" s="1"/>
  <c r="F14" i="2"/>
  <c r="E14" i="2"/>
  <c r="E16" i="2" s="1"/>
  <c r="D14" i="2"/>
  <c r="C14" i="2"/>
  <c r="C16" i="2" s="1"/>
  <c r="B16" i="2"/>
  <c r="B14" i="2"/>
  <c r="M9" i="2"/>
  <c r="L9" i="2"/>
  <c r="K9" i="2"/>
  <c r="J9" i="2"/>
  <c r="I9" i="2"/>
  <c r="H9" i="2"/>
  <c r="G9" i="2"/>
  <c r="F9" i="2"/>
  <c r="E9" i="2"/>
  <c r="D9" i="2"/>
  <c r="C9" i="2"/>
  <c r="M6" i="2"/>
  <c r="M10" i="2" s="1"/>
  <c r="K6" i="2"/>
  <c r="K10" i="2" s="1"/>
  <c r="J6" i="2"/>
  <c r="J10" i="2" s="1"/>
  <c r="I6" i="2"/>
  <c r="I10" i="2" s="1"/>
  <c r="G6" i="2"/>
  <c r="G10" i="2" s="1"/>
  <c r="F6" i="2"/>
  <c r="F10" i="2" s="1"/>
  <c r="E6" i="2"/>
  <c r="E10" i="2" s="1"/>
  <c r="D6" i="2"/>
  <c r="D10" i="2" s="1"/>
  <c r="C6" i="2"/>
  <c r="C10" i="2" s="1"/>
  <c r="B9" i="2"/>
  <c r="B10" i="2" s="1"/>
  <c r="B6" i="2"/>
  <c r="M4" i="2"/>
  <c r="L4" i="2"/>
  <c r="K4" i="2"/>
  <c r="J4" i="2"/>
  <c r="I4" i="2"/>
  <c r="H4" i="2"/>
  <c r="H6" i="2" s="1"/>
  <c r="G4" i="2"/>
  <c r="F4" i="2"/>
  <c r="E4" i="2"/>
  <c r="D4" i="2"/>
  <c r="C4" i="2"/>
  <c r="B4" i="2"/>
  <c r="B6" i="1"/>
  <c r="B5" i="1"/>
  <c r="B2" i="1" a="1"/>
  <c r="B2" i="1" s="1"/>
  <c r="B4" i="1" s="1"/>
  <c r="B7" i="1" s="1"/>
  <c r="H10" i="2" l="1"/>
  <c r="H14" i="2" s="1"/>
  <c r="H16" i="2" s="1"/>
  <c r="H18" i="2" s="1"/>
  <c r="L10" i="2"/>
  <c r="L14" i="2" s="1"/>
  <c r="L16" i="2" s="1"/>
  <c r="L18"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<sst xmlns="http://schemas.openxmlformats.org/spreadsheetml/2006/main" count="40" uniqueCount="40">
  <si>
    <t>ticket</t>
  </si>
  <si>
    <t>price</t>
  </si>
  <si>
    <t>shares</t>
  </si>
  <si>
    <t>mc</t>
  </si>
  <si>
    <t>cash</t>
  </si>
  <si>
    <t>debt</t>
  </si>
  <si>
    <t>ev</t>
  </si>
  <si>
    <t>income statement</t>
  </si>
  <si>
    <t xml:space="preserve">Company </t>
  </si>
  <si>
    <t>Ford Credit</t>
  </si>
  <si>
    <t>Total Revenue</t>
  </si>
  <si>
    <t>Q1 2021</t>
  </si>
  <si>
    <t>Q2 2021</t>
  </si>
  <si>
    <t>Q3 2021</t>
  </si>
  <si>
    <t>Q4 2021</t>
  </si>
  <si>
    <t>Q1 2022</t>
  </si>
  <si>
    <t>Q2 2022</t>
  </si>
  <si>
    <t>Q3 2022</t>
  </si>
  <si>
    <t>Q4 2022</t>
  </si>
  <si>
    <t>Q1 2023</t>
  </si>
  <si>
    <t>Q2 2023</t>
  </si>
  <si>
    <t>Q3 2023</t>
  </si>
  <si>
    <t>Q4 2023</t>
  </si>
  <si>
    <t>COGS</t>
  </si>
  <si>
    <t>Gross Profit</t>
  </si>
  <si>
    <t>S&amp;G&amp;A</t>
  </si>
  <si>
    <t>Other expenses</t>
  </si>
  <si>
    <t>Total Opex</t>
  </si>
  <si>
    <t>Operating income</t>
  </si>
  <si>
    <t>Interest Expenses</t>
  </si>
  <si>
    <t>Other income</t>
  </si>
  <si>
    <t>Equity income</t>
  </si>
  <si>
    <t>Pretax Income</t>
  </si>
  <si>
    <t>Taxes</t>
  </si>
  <si>
    <t>Net Income</t>
  </si>
  <si>
    <t>Shares</t>
  </si>
  <si>
    <t>EPS</t>
  </si>
  <si>
    <t>CFFO</t>
  </si>
  <si>
    <t>CAPEX</t>
  </si>
  <si>
    <t>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</si>
</sst>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_-[$$-409]* #,##0.00_ ;_-[$$-409]* \-#,##0.00\ ;_-[$$-409]* &quot;-&quot;??_ ;_-@_ "/>
    <numFmt numFmtId="167" formatCode="_-[$$-409]* #,##0_ ;_-[$$-409]* \-#,##0\ ;_-[$$-409]* &quot;-&quot;??_ ;_-@_ "/>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65" fontId="0" fillId="0" borderId="0" xfId="0" applyNumberFormat="1"/>
    <xf numFmtId="167"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http://en.wikipedia.org/wiki/Ford_Motor_Company</v>
    <v>Wikipedia</v>
  </rv>
  <rv s="1">
    <v>0</v>
    <v>1</v>
  </rv>
  <rv s="2">
    <v>6</v>
    <v>https://www.bing.com/th?id=AMMS_cf0311a5f2d2dcb3110aca1404330618&amp;qlt=95</v>
    <v>2</v>
    <v>0</v>
    <v>https://www.bing.com/images/search?form=xlimg&amp;q=ford+motor+company</v>
    <v>Image of FORD MOTOR COMPANY</v>
  </rv>
  <rv s="0">
    <v>https://www.bing.com/financeapi/forcetrigger?t=a1sjw7&amp;q=XNYS%3aF&amp;form=skydnc</v>
    <v>Learn more on Bing</v>
  </rv>
  <rv s="3">
    <v>en-GB</v>
    <v>a1sjw7</v>
    <v>268435456</v>
    <v>1</v>
    <v>Powered by Refinitiv</v>
    <v>0</v>
    <v>FORD MOTOR COMPANY (XNYS:F)</v>
    <v>3</v>
    <v>4</v>
    <v>Finance</v>
    <v>5</v>
    <v>15.42</v>
    <v>9.6300000000000008</v>
    <v>1.639</v>
    <v>0.04</v>
    <v>-8.2370000000000002E-4</v>
    <v>3.3059999999999999E-3</v>
    <v>-0.01</v>
    <v>USD</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New York Stock Exchange</v>
    <v>XNYS</v>
    <v>XNYS</v>
    <v>One American Road, DEARBORN, MI, 48126-2701 US</v>
    <v>12.19</v>
    <v>3</v>
    <v>Automobiles &amp; Auto Parts</v>
    <v>Stock</v>
    <v>45324.938259108596</v>
    <v>4</v>
    <v>11.94</v>
    <v>48595870000</v>
    <v>FORD MOTOR COMPANY</v>
    <v>FORD MOTOR COMPANY</v>
    <v>12.03</v>
    <v>7.8967000000000001</v>
    <v>12.1</v>
    <v>12.14</v>
    <v>12.13</v>
    <v>4002954000</v>
    <v>F</v>
    <v>FORD MOTOR COMPANY (XNYS:F)</v>
    <v>73130933</v>
    <v>52272649</v>
    <v>1919</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9E784-D694-49A1-A94D-63F6B87F4405}">
  <dimension ref="A1:B7"/>
  <sheetViews>
    <sheetView workbookViewId="0">
      <selection activeCell="C12" sqref="C12"/>
    </sheetView>
  </sheetViews>
  <sheetFormatPr defaultRowHeight="15" x14ac:dyDescent="0.25"/>
  <cols>
    <col min="2" max="2" width="12.140625" bestFit="1" customWidth="1"/>
  </cols>
  <sheetData>
    <row r="1" spans="1:2" x14ac:dyDescent="0.25">
      <c r="A1" t="s">
        <v>0</v>
      </c>
      <c r="B1" t="e" vm="1">
        <v>#VALUE!</v>
      </c>
    </row>
    <row r="2" spans="1:2" x14ac:dyDescent="0.25">
      <c r="A2" t="s">
        <v>1</v>
      </c>
      <c r="B2" s="1" cm="1">
        <f t="array" ref="B2">_FV(B1,"Price")</f>
        <v>12.14</v>
      </c>
    </row>
    <row r="3" spans="1:2" x14ac:dyDescent="0.25">
      <c r="A3" t="s">
        <v>2</v>
      </c>
      <c r="B3">
        <v>3932.1023610000002</v>
      </c>
    </row>
    <row r="4" spans="1:2" x14ac:dyDescent="0.25">
      <c r="A4" t="s">
        <v>3</v>
      </c>
      <c r="B4" s="2">
        <f>B2*B3</f>
        <v>47735.722662540007</v>
      </c>
    </row>
    <row r="5" spans="1:2" x14ac:dyDescent="0.25">
      <c r="A5" t="s">
        <v>4</v>
      </c>
      <c r="B5" s="3">
        <f>25134+18936</f>
        <v>44070</v>
      </c>
    </row>
    <row r="6" spans="1:2" x14ac:dyDescent="0.25">
      <c r="A6" t="s">
        <v>5</v>
      </c>
      <c r="B6" s="3">
        <f>730+49434+19200+69605</f>
        <v>138969</v>
      </c>
    </row>
    <row r="7" spans="1:2" x14ac:dyDescent="0.25">
      <c r="A7" t="s">
        <v>6</v>
      </c>
      <c r="B7" s="2">
        <f>B4-B5+B6</f>
        <v>142634.72266254001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545D8-6E62-48DB-A68E-013C6F9E6985}">
  <dimension ref="A1:M22"/>
  <sheetViews>
    <sheetView tabSelected="1" workbookViewId="0">
      <selection activeCell="H21" sqref="H21"/>
    </sheetView>
  </sheetViews>
  <sheetFormatPr defaultRowHeight="15" x14ac:dyDescent="0.25"/>
  <cols>
    <col min="1" max="1" width="17.42578125" bestFit="1" customWidth="1"/>
  </cols>
  <sheetData>
    <row r="1" spans="1:13" x14ac:dyDescent="0.25">
      <c r="A1" s="4" t="s">
        <v>7</v>
      </c>
      <c r="B1" s="4" t="s">
        <v>11</v>
      </c>
      <c r="C1" s="4" t="s">
        <v>12</v>
      </c>
      <c r="D1" s="4" t="s">
        <v>13</v>
      </c>
      <c r="E1" s="4" t="s">
        <v>14</v>
      </c>
      <c r="F1" s="4" t="s">
        <v>15</v>
      </c>
      <c r="G1" s="4" t="s">
        <v>16</v>
      </c>
      <c r="H1" s="4" t="s">
        <v>17</v>
      </c>
      <c r="I1" s="4" t="s">
        <v>18</v>
      </c>
      <c r="J1" s="4" t="s">
        <v>19</v>
      </c>
      <c r="K1" s="4" t="s">
        <v>20</v>
      </c>
      <c r="L1" s="4" t="s">
        <v>21</v>
      </c>
      <c r="M1" s="4" t="s">
        <v>22</v>
      </c>
    </row>
    <row r="2" spans="1:13" x14ac:dyDescent="0.25">
      <c r="A2" t="s">
        <v>8</v>
      </c>
      <c r="H2">
        <v>37205</v>
      </c>
      <c r="L2">
        <v>41176</v>
      </c>
    </row>
    <row r="3" spans="1:13" x14ac:dyDescent="0.25">
      <c r="A3" t="s">
        <v>9</v>
      </c>
      <c r="H3">
        <v>2187</v>
      </c>
      <c r="L3">
        <v>2625</v>
      </c>
    </row>
    <row r="4" spans="1:13" x14ac:dyDescent="0.25">
      <c r="A4" t="s">
        <v>10</v>
      </c>
      <c r="B4">
        <f>B2+B3</f>
        <v>0</v>
      </c>
      <c r="C4">
        <f t="shared" ref="C4:M4" si="0">C2+C3</f>
        <v>0</v>
      </c>
      <c r="D4">
        <f t="shared" si="0"/>
        <v>0</v>
      </c>
      <c r="E4">
        <f t="shared" si="0"/>
        <v>0</v>
      </c>
      <c r="F4">
        <f t="shared" si="0"/>
        <v>0</v>
      </c>
      <c r="G4">
        <f t="shared" si="0"/>
        <v>0</v>
      </c>
      <c r="H4">
        <f t="shared" si="0"/>
        <v>39392</v>
      </c>
      <c r="I4">
        <f t="shared" si="0"/>
        <v>0</v>
      </c>
      <c r="J4">
        <f t="shared" si="0"/>
        <v>0</v>
      </c>
      <c r="K4">
        <f t="shared" si="0"/>
        <v>0</v>
      </c>
      <c r="L4">
        <f t="shared" si="0"/>
        <v>43801</v>
      </c>
      <c r="M4">
        <f t="shared" si="0"/>
        <v>0</v>
      </c>
    </row>
    <row r="5" spans="1:13" x14ac:dyDescent="0.25">
      <c r="A5" t="s">
        <v>23</v>
      </c>
      <c r="H5">
        <v>34354</v>
      </c>
      <c r="L5">
        <v>37548</v>
      </c>
    </row>
    <row r="6" spans="1:13" x14ac:dyDescent="0.25">
      <c r="A6" t="s">
        <v>24</v>
      </c>
      <c r="B6">
        <f>B4-B5</f>
        <v>0</v>
      </c>
      <c r="C6">
        <f t="shared" ref="C6:M6" si="1">C4-C5</f>
        <v>0</v>
      </c>
      <c r="D6">
        <f t="shared" si="1"/>
        <v>0</v>
      </c>
      <c r="E6">
        <f t="shared" si="1"/>
        <v>0</v>
      </c>
      <c r="F6">
        <f t="shared" si="1"/>
        <v>0</v>
      </c>
      <c r="G6">
        <f t="shared" si="1"/>
        <v>0</v>
      </c>
      <c r="H6">
        <f t="shared" si="1"/>
        <v>5038</v>
      </c>
      <c r="I6">
        <f t="shared" si="1"/>
        <v>0</v>
      </c>
      <c r="J6">
        <f t="shared" si="1"/>
        <v>0</v>
      </c>
      <c r="K6">
        <f t="shared" si="1"/>
        <v>0</v>
      </c>
      <c r="L6">
        <f t="shared" si="1"/>
        <v>6253</v>
      </c>
      <c r="M6">
        <f t="shared" si="1"/>
        <v>0</v>
      </c>
    </row>
    <row r="7" spans="1:13" x14ac:dyDescent="0.25">
      <c r="A7" t="s">
        <v>25</v>
      </c>
      <c r="H7">
        <v>2847</v>
      </c>
      <c r="L7">
        <v>2671</v>
      </c>
    </row>
    <row r="8" spans="1:13" x14ac:dyDescent="0.25">
      <c r="A8" t="s">
        <v>26</v>
      </c>
      <c r="H8">
        <v>1687</v>
      </c>
      <c r="L8">
        <v>2453</v>
      </c>
    </row>
    <row r="9" spans="1:13" x14ac:dyDescent="0.25">
      <c r="A9" t="s">
        <v>27</v>
      </c>
      <c r="B9">
        <f>B7+B8</f>
        <v>0</v>
      </c>
      <c r="C9">
        <f t="shared" ref="C9:M9" si="2">C7+C8</f>
        <v>0</v>
      </c>
      <c r="D9">
        <f t="shared" si="2"/>
        <v>0</v>
      </c>
      <c r="E9">
        <f t="shared" si="2"/>
        <v>0</v>
      </c>
      <c r="F9">
        <f t="shared" si="2"/>
        <v>0</v>
      </c>
      <c r="G9">
        <f t="shared" si="2"/>
        <v>0</v>
      </c>
      <c r="H9">
        <f t="shared" si="2"/>
        <v>4534</v>
      </c>
      <c r="I9">
        <f t="shared" si="2"/>
        <v>0</v>
      </c>
      <c r="J9">
        <f t="shared" si="2"/>
        <v>0</v>
      </c>
      <c r="K9">
        <f t="shared" si="2"/>
        <v>0</v>
      </c>
      <c r="L9">
        <f t="shared" si="2"/>
        <v>5124</v>
      </c>
      <c r="M9">
        <f t="shared" si="2"/>
        <v>0</v>
      </c>
    </row>
    <row r="10" spans="1:13" x14ac:dyDescent="0.25">
      <c r="A10" t="s">
        <v>28</v>
      </c>
      <c r="B10">
        <f>B6-B9</f>
        <v>0</v>
      </c>
      <c r="C10">
        <f t="shared" ref="C10:M10" si="3">C6-C9</f>
        <v>0</v>
      </c>
      <c r="D10">
        <f t="shared" si="3"/>
        <v>0</v>
      </c>
      <c r="E10">
        <f t="shared" si="3"/>
        <v>0</v>
      </c>
      <c r="F10">
        <f t="shared" si="3"/>
        <v>0</v>
      </c>
      <c r="G10">
        <f t="shared" si="3"/>
        <v>0</v>
      </c>
      <c r="H10">
        <f t="shared" si="3"/>
        <v>504</v>
      </c>
      <c r="I10">
        <f t="shared" si="3"/>
        <v>0</v>
      </c>
      <c r="J10">
        <f t="shared" si="3"/>
        <v>0</v>
      </c>
      <c r="K10">
        <f t="shared" si="3"/>
        <v>0</v>
      </c>
      <c r="L10">
        <f t="shared" si="3"/>
        <v>1129</v>
      </c>
      <c r="M10">
        <f t="shared" si="3"/>
        <v>0</v>
      </c>
    </row>
    <row r="11" spans="1:13" x14ac:dyDescent="0.25">
      <c r="A11" t="s">
        <v>29</v>
      </c>
      <c r="H11">
        <v>321</v>
      </c>
      <c r="L11">
        <v>324</v>
      </c>
    </row>
    <row r="12" spans="1:13" x14ac:dyDescent="0.25">
      <c r="A12" t="s">
        <v>30</v>
      </c>
      <c r="H12">
        <v>1318</v>
      </c>
      <c r="L12">
        <v>319</v>
      </c>
    </row>
    <row r="13" spans="1:13" x14ac:dyDescent="0.25">
      <c r="A13" t="s">
        <v>31</v>
      </c>
      <c r="H13">
        <v>-2626</v>
      </c>
      <c r="L13">
        <v>263</v>
      </c>
    </row>
    <row r="14" spans="1:13" x14ac:dyDescent="0.25">
      <c r="A14" t="s">
        <v>32</v>
      </c>
      <c r="B14">
        <f>B10-B11+B12+B13</f>
        <v>0</v>
      </c>
      <c r="C14">
        <f t="shared" ref="C14:M14" si="4">C10-C11+C12+C13</f>
        <v>0</v>
      </c>
      <c r="D14">
        <f t="shared" si="4"/>
        <v>0</v>
      </c>
      <c r="E14">
        <f t="shared" si="4"/>
        <v>0</v>
      </c>
      <c r="F14">
        <f t="shared" si="4"/>
        <v>0</v>
      </c>
      <c r="G14">
        <f t="shared" si="4"/>
        <v>0</v>
      </c>
      <c r="H14">
        <f t="shared" si="4"/>
        <v>-1125</v>
      </c>
      <c r="I14">
        <f t="shared" si="4"/>
        <v>0</v>
      </c>
      <c r="J14">
        <f t="shared" si="4"/>
        <v>0</v>
      </c>
      <c r="K14">
        <f t="shared" si="4"/>
        <v>0</v>
      </c>
      <c r="L14">
        <f t="shared" si="4"/>
        <v>1387</v>
      </c>
      <c r="M14">
        <f t="shared" si="4"/>
        <v>0</v>
      </c>
    </row>
    <row r="15" spans="1:13" x14ac:dyDescent="0.25">
      <c r="A15" t="s">
        <v>33</v>
      </c>
      <c r="H15">
        <v>-195</v>
      </c>
      <c r="L15">
        <v>214</v>
      </c>
    </row>
    <row r="16" spans="1:13" x14ac:dyDescent="0.25">
      <c r="A16" t="s">
        <v>34</v>
      </c>
      <c r="B16">
        <f>B14-B15</f>
        <v>0</v>
      </c>
      <c r="C16">
        <f t="shared" ref="C16:M16" si="5">C14-C15</f>
        <v>0</v>
      </c>
      <c r="D16">
        <f t="shared" si="5"/>
        <v>0</v>
      </c>
      <c r="E16">
        <f t="shared" si="5"/>
        <v>0</v>
      </c>
      <c r="F16">
        <f t="shared" si="5"/>
        <v>0</v>
      </c>
      <c r="G16">
        <f t="shared" si="5"/>
        <v>0</v>
      </c>
      <c r="H16">
        <f t="shared" si="5"/>
        <v>-930</v>
      </c>
      <c r="I16">
        <f t="shared" si="5"/>
        <v>0</v>
      </c>
      <c r="J16">
        <f t="shared" si="5"/>
        <v>0</v>
      </c>
      <c r="K16">
        <f t="shared" si="5"/>
        <v>0</v>
      </c>
      <c r="L16">
        <f t="shared" si="5"/>
        <v>1173</v>
      </c>
      <c r="M16">
        <f t="shared" si="5"/>
        <v>0</v>
      </c>
    </row>
    <row r="17" spans="1:13" x14ac:dyDescent="0.25">
      <c r="A17" t="s">
        <v>35</v>
      </c>
      <c r="H17">
        <v>4021</v>
      </c>
      <c r="L17">
        <v>4050</v>
      </c>
    </row>
    <row r="18" spans="1:13" x14ac:dyDescent="0.25">
      <c r="A18" t="s">
        <v>36</v>
      </c>
      <c r="B18" s="2" t="e">
        <f>B16/B17</f>
        <v>#DIV/0!</v>
      </c>
      <c r="C18" s="2" t="e">
        <f t="shared" ref="C18:M18" si="6">C16/C17</f>
        <v>#DIV/0!</v>
      </c>
      <c r="D18" s="2" t="e">
        <f t="shared" si="6"/>
        <v>#DIV/0!</v>
      </c>
      <c r="E18" s="2" t="e">
        <f t="shared" si="6"/>
        <v>#DIV/0!</v>
      </c>
      <c r="F18" s="2" t="e">
        <f t="shared" si="6"/>
        <v>#DIV/0!</v>
      </c>
      <c r="G18" s="2" t="e">
        <f t="shared" si="6"/>
        <v>#DIV/0!</v>
      </c>
      <c r="H18" s="2">
        <f t="shared" si="6"/>
        <v>-0.23128574981347924</v>
      </c>
      <c r="I18" s="2" t="e">
        <f t="shared" si="6"/>
        <v>#DIV/0!</v>
      </c>
      <c r="J18" s="2" t="e">
        <f t="shared" si="6"/>
        <v>#DIV/0!</v>
      </c>
      <c r="K18" s="2" t="e">
        <f t="shared" si="6"/>
        <v>#DIV/0!</v>
      </c>
      <c r="L18" s="2">
        <f t="shared" si="6"/>
        <v>0.28962962962962963</v>
      </c>
      <c r="M18" s="2" t="e">
        <f t="shared" si="6"/>
        <v>#DIV/0!</v>
      </c>
    </row>
    <row r="20" spans="1:13" x14ac:dyDescent="0.25">
      <c r="A20" t="s">
        <v>37</v>
      </c>
      <c r="H20">
        <v>5675</v>
      </c>
      <c r="L20">
        <v>12426</v>
      </c>
    </row>
    <row r="21" spans="1:13" x14ac:dyDescent="0.25">
      <c r="A21" t="s">
        <v>38</v>
      </c>
      <c r="H21">
        <v>4801</v>
      </c>
      <c r="L21">
        <v>5941</v>
      </c>
    </row>
    <row r="22" spans="1:13" x14ac:dyDescent="0.25">
      <c r="A22" t="s">
        <v>39</v>
      </c>
      <c r="B22">
        <f t="shared" ref="B22:K22" si="7">B20-B21</f>
        <v>0</v>
      </c>
      <c r="C22">
        <f t="shared" si="7"/>
        <v>0</v>
      </c>
      <c r="D22">
        <f t="shared" si="7"/>
        <v>0</v>
      </c>
      <c r="E22">
        <f t="shared" si="7"/>
        <v>0</v>
      </c>
      <c r="F22">
        <f t="shared" si="7"/>
        <v>0</v>
      </c>
      <c r="G22">
        <f t="shared" si="7"/>
        <v>0</v>
      </c>
      <c r="H22">
        <f t="shared" si="7"/>
        <v>874</v>
      </c>
      <c r="I22">
        <f t="shared" si="7"/>
        <v>0</v>
      </c>
      <c r="J22">
        <f t="shared" si="7"/>
        <v>0</v>
      </c>
      <c r="K22">
        <f t="shared" si="7"/>
        <v>0</v>
      </c>
      <c r="L22">
        <f>L20-L21</f>
        <v>6485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Duarte Morais</dc:creator>
  <cp:lastModifiedBy>Alexandre Duarte Morais</cp:lastModifiedBy>
  <dcterms:created xsi:type="dcterms:W3CDTF">2024-02-04T15:10:13Z</dcterms:created>
  <dcterms:modified xsi:type="dcterms:W3CDTF">2024-02-04T15:31:03Z</dcterms:modified>
</cp:coreProperties>
</file>