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Models/"/>
    </mc:Choice>
  </mc:AlternateContent>
  <xr:revisionPtr revIDLastSave="0" documentId="8_{2A83F046-032B-4331-A728-70DED2AF0554}" xr6:coauthVersionLast="47" xr6:coauthVersionMax="47" xr10:uidLastSave="{00000000-0000-0000-0000-000000000000}"/>
  <bookViews>
    <workbookView xWindow="11424" yWindow="0" windowWidth="11712" windowHeight="12336" xr2:uid="{674A76A9-E541-4F55-B030-E60CEF11C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I26" i="1"/>
  <c r="H26" i="1"/>
  <c r="G26" i="1"/>
  <c r="F26" i="1"/>
  <c r="E26" i="1"/>
  <c r="D26" i="1"/>
  <c r="C26" i="1"/>
  <c r="M26" i="1"/>
  <c r="M25" i="1"/>
  <c r="M24" i="1"/>
  <c r="I22" i="1"/>
  <c r="M22" i="1"/>
  <c r="I21" i="1"/>
  <c r="M21" i="1"/>
  <c r="I20" i="1"/>
  <c r="M20" i="1"/>
  <c r="M18" i="1"/>
  <c r="L16" i="1"/>
  <c r="K16" i="1"/>
  <c r="J16" i="1"/>
  <c r="I16" i="1"/>
  <c r="H16" i="1"/>
  <c r="G16" i="1"/>
  <c r="F16" i="1"/>
  <c r="E16" i="1"/>
  <c r="D16" i="1"/>
  <c r="C16" i="1"/>
  <c r="M16" i="1"/>
  <c r="L14" i="1"/>
  <c r="K14" i="1"/>
  <c r="J14" i="1"/>
  <c r="I14" i="1"/>
  <c r="H14" i="1"/>
  <c r="G14" i="1"/>
  <c r="F14" i="1"/>
  <c r="E14" i="1"/>
  <c r="D14" i="1"/>
  <c r="C14" i="1"/>
  <c r="M14" i="1"/>
  <c r="L12" i="1"/>
  <c r="K12" i="1"/>
  <c r="J12" i="1"/>
  <c r="I12" i="1"/>
  <c r="H12" i="1"/>
  <c r="G12" i="1"/>
  <c r="F12" i="1"/>
  <c r="E12" i="1"/>
  <c r="D12" i="1"/>
  <c r="C12" i="1"/>
  <c r="M12" i="1"/>
  <c r="L9" i="1"/>
  <c r="K9" i="1"/>
  <c r="J9" i="1"/>
  <c r="I9" i="1"/>
  <c r="H9" i="1"/>
  <c r="G9" i="1"/>
  <c r="F9" i="1"/>
  <c r="E9" i="1"/>
  <c r="D9" i="1"/>
  <c r="C9" i="1"/>
  <c r="M9" i="1"/>
  <c r="L8" i="1"/>
  <c r="K8" i="1"/>
  <c r="J8" i="1"/>
  <c r="I8" i="1"/>
  <c r="H8" i="1"/>
  <c r="G8" i="1"/>
  <c r="F8" i="1"/>
  <c r="E8" i="1"/>
  <c r="D8" i="1"/>
  <c r="C8" i="1"/>
  <c r="M8" i="1"/>
  <c r="L5" i="1"/>
  <c r="K5" i="1"/>
  <c r="J5" i="1"/>
  <c r="I5" i="1"/>
  <c r="H5" i="1"/>
  <c r="G5" i="1"/>
  <c r="F5" i="1"/>
  <c r="E5" i="1"/>
  <c r="D5" i="1"/>
  <c r="C5" i="1"/>
  <c r="M5" i="1"/>
</calcChain>
</file>

<file path=xl/sharedStrings.xml><?xml version="1.0" encoding="utf-8"?>
<sst xmlns="http://schemas.openxmlformats.org/spreadsheetml/2006/main" count="32" uniqueCount="32">
  <si>
    <t>Revenue</t>
  </si>
  <si>
    <t>COGS</t>
  </si>
  <si>
    <t>Gross Profit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</si>
  <si>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</si>
  <si>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</si>
  <si>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</si>
  <si>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</si>
  <si>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</si>
  <si>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</si>
  <si>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</si>
  <si>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</si>
  <si>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</si>
  <si>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</si>
  <si>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</si>
  <si>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S,G&amp;A</t>
  </si>
  <si>
    <t>D&amp;A</t>
  </si>
  <si>
    <t>Total Opex</t>
  </si>
  <si>
    <t>Operating Income</t>
  </si>
  <si>
    <t>Net Interest</t>
  </si>
  <si>
    <t>Other</t>
  </si>
  <si>
    <t>Pretax Income</t>
  </si>
  <si>
    <t>Taxes</t>
  </si>
  <si>
    <t>Net Income</t>
  </si>
  <si>
    <t>Shares</t>
  </si>
  <si>
    <t>EPS</t>
  </si>
  <si>
    <t>Revenue y/y</t>
  </si>
  <si>
    <t>Gross Margin</t>
  </si>
  <si>
    <t>Operating Margin</t>
  </si>
  <si>
    <t>Net Margin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</si>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</sst>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64" fontId="1" fillId="0" borderId="0" xfId="0" applyNumberFormat="1" applyFont="1"/>
    <xf numFmtId="3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F30A-ABE5-4191-9E98-A4CE3BBB4EFF}">
  <dimension ref="B2:M26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3.2" x14ac:dyDescent="0.25"/>
  <cols>
    <col min="1" max="1" width="8.88671875" style="1"/>
    <col min="2" max="2" width="15.5546875" style="1" bestFit="1" customWidth="1"/>
    <col min="3" max="16384" width="8.88671875" style="1"/>
  </cols>
  <sheetData>
    <row r="2" spans="2:13" x14ac:dyDescent="0.25"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2:13" x14ac:dyDescent="0.25">
      <c r="B3" s="1" t="s">
        <v>0</v>
      </c>
      <c r="C3" s="3"/>
      <c r="D3" s="3"/>
      <c r="E3" s="3"/>
      <c r="F3" s="3"/>
      <c r="G3" s="3"/>
      <c r="H3" s="3"/>
      <c r="I3" s="3">
        <v>1093.0139999999999</v>
      </c>
      <c r="J3" s="3"/>
      <c r="K3" s="3"/>
      <c r="L3" s="3"/>
      <c r="M3" s="3">
        <v>1278.546</v>
      </c>
    </row>
    <row r="4" spans="2:13" x14ac:dyDescent="0.25">
      <c r="B4" s="1" t="s">
        <v>1</v>
      </c>
      <c r="C4" s="3"/>
      <c r="D4" s="3"/>
      <c r="E4" s="3"/>
      <c r="F4" s="3"/>
      <c r="G4" s="3"/>
      <c r="H4" s="3"/>
      <c r="I4" s="3">
        <v>838.74800000000005</v>
      </c>
      <c r="J4" s="3"/>
      <c r="K4" s="3"/>
      <c r="L4" s="3"/>
      <c r="M4" s="3">
        <v>1021.797</v>
      </c>
    </row>
    <row r="5" spans="2:13" x14ac:dyDescent="0.25">
      <c r="B5" s="1" t="s">
        <v>2</v>
      </c>
      <c r="C5" s="3">
        <f t="shared" ref="C5:L5" si="0">+C3-C4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254.26599999999985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>+M3-M4</f>
        <v>256.74900000000002</v>
      </c>
    </row>
    <row r="6" spans="2:13" x14ac:dyDescent="0.25">
      <c r="B6" s="1" t="s">
        <v>14</v>
      </c>
      <c r="C6" s="3"/>
      <c r="D6" s="3"/>
      <c r="E6" s="3"/>
      <c r="F6" s="3"/>
      <c r="G6" s="3"/>
      <c r="H6" s="3"/>
      <c r="I6" s="3">
        <v>158.214</v>
      </c>
      <c r="J6" s="3"/>
      <c r="K6" s="3"/>
      <c r="L6" s="3"/>
      <c r="M6" s="3">
        <v>156.999</v>
      </c>
    </row>
    <row r="7" spans="2:13" x14ac:dyDescent="0.25">
      <c r="B7" s="1" t="s">
        <v>15</v>
      </c>
      <c r="C7" s="3"/>
      <c r="D7" s="3"/>
      <c r="E7" s="3"/>
      <c r="F7" s="3"/>
      <c r="G7" s="3"/>
      <c r="H7" s="3"/>
      <c r="I7" s="3">
        <v>15.005000000000001</v>
      </c>
      <c r="J7" s="3"/>
      <c r="K7" s="3"/>
      <c r="L7" s="3"/>
      <c r="M7" s="3">
        <v>14.659000000000001</v>
      </c>
    </row>
    <row r="8" spans="2:13" x14ac:dyDescent="0.25">
      <c r="B8" s="1" t="s">
        <v>16</v>
      </c>
      <c r="C8" s="3">
        <f t="shared" ref="C8:L8" si="1">+C6+C7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173.21899999999999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>+M6+M7</f>
        <v>171.65799999999999</v>
      </c>
    </row>
    <row r="9" spans="2:13" x14ac:dyDescent="0.25">
      <c r="B9" s="1" t="s">
        <v>17</v>
      </c>
      <c r="C9" s="3">
        <f t="shared" ref="C9:L9" si="2">+C5-C8</f>
        <v>0</v>
      </c>
      <c r="D9" s="3">
        <f t="shared" si="2"/>
        <v>0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81.046999999999855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>+M5-M8</f>
        <v>85.091000000000037</v>
      </c>
    </row>
    <row r="10" spans="2:13" x14ac:dyDescent="0.25">
      <c r="B10" s="1" t="s">
        <v>18</v>
      </c>
      <c r="C10" s="3"/>
      <c r="D10" s="3"/>
      <c r="E10" s="3"/>
      <c r="F10" s="3"/>
      <c r="G10" s="3"/>
      <c r="H10" s="3"/>
      <c r="I10" s="3">
        <v>-11.786</v>
      </c>
      <c r="J10" s="3"/>
      <c r="K10" s="3"/>
      <c r="L10" s="3"/>
      <c r="M10" s="3">
        <v>-12.345000000000001</v>
      </c>
    </row>
    <row r="11" spans="2:13" x14ac:dyDescent="0.25">
      <c r="B11" s="1" t="s">
        <v>19</v>
      </c>
      <c r="C11" s="3"/>
      <c r="D11" s="3"/>
      <c r="E11" s="3"/>
      <c r="F11" s="3"/>
      <c r="G11" s="3"/>
      <c r="H11" s="3"/>
      <c r="I11" s="3">
        <v>0.82399999999999995</v>
      </c>
      <c r="J11" s="3"/>
      <c r="K11" s="3"/>
      <c r="L11" s="3"/>
      <c r="M11" s="3">
        <v>0.80800000000000005</v>
      </c>
    </row>
    <row r="12" spans="2:13" x14ac:dyDescent="0.25">
      <c r="B12" s="1" t="s">
        <v>20</v>
      </c>
      <c r="C12" s="3">
        <f t="shared" ref="C12:L12" si="3">+C9+C10+C11</f>
        <v>0</v>
      </c>
      <c r="D12" s="3">
        <f t="shared" si="3"/>
        <v>0</v>
      </c>
      <c r="E12" s="3">
        <f t="shared" si="3"/>
        <v>0</v>
      </c>
      <c r="F12" s="3">
        <f t="shared" si="3"/>
        <v>0</v>
      </c>
      <c r="G12" s="3">
        <f t="shared" si="3"/>
        <v>0</v>
      </c>
      <c r="H12" s="3">
        <f t="shared" si="3"/>
        <v>0</v>
      </c>
      <c r="I12" s="3">
        <f t="shared" si="3"/>
        <v>70.084999999999852</v>
      </c>
      <c r="J12" s="3">
        <f t="shared" si="3"/>
        <v>0</v>
      </c>
      <c r="K12" s="3">
        <f t="shared" si="3"/>
        <v>0</v>
      </c>
      <c r="L12" s="3">
        <f t="shared" si="3"/>
        <v>0</v>
      </c>
      <c r="M12" s="3">
        <f>+M9+M10+M11</f>
        <v>73.554000000000045</v>
      </c>
    </row>
    <row r="13" spans="2:13" x14ac:dyDescent="0.25">
      <c r="B13" s="1" t="s">
        <v>21</v>
      </c>
      <c r="C13" s="3"/>
      <c r="D13" s="3"/>
      <c r="E13" s="3"/>
      <c r="F13" s="3"/>
      <c r="G13" s="3"/>
      <c r="H13" s="3"/>
      <c r="I13" s="3">
        <v>13.782999999999999</v>
      </c>
      <c r="J13" s="3"/>
      <c r="K13" s="3"/>
      <c r="L13" s="3"/>
      <c r="M13" s="3">
        <v>19.698</v>
      </c>
    </row>
    <row r="14" spans="2:13" x14ac:dyDescent="0.25">
      <c r="B14" s="2" t="s">
        <v>22</v>
      </c>
      <c r="C14" s="5">
        <f t="shared" ref="C14:L14" si="4">+C12-C13</f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 t="shared" si="4"/>
        <v>56.30199999999985</v>
      </c>
      <c r="J14" s="5">
        <f t="shared" si="4"/>
        <v>0</v>
      </c>
      <c r="K14" s="5">
        <f t="shared" si="4"/>
        <v>0</v>
      </c>
      <c r="L14" s="5">
        <f t="shared" si="4"/>
        <v>0</v>
      </c>
      <c r="M14" s="5">
        <f>+M12-M13</f>
        <v>53.856000000000044</v>
      </c>
    </row>
    <row r="15" spans="2:13" x14ac:dyDescent="0.25">
      <c r="B15" s="1" t="s">
        <v>23</v>
      </c>
      <c r="I15" s="1">
        <v>180.52799999999999</v>
      </c>
      <c r="M15" s="1">
        <v>170.636</v>
      </c>
    </row>
    <row r="16" spans="2:13" x14ac:dyDescent="0.25">
      <c r="B16" s="1" t="s">
        <v>24</v>
      </c>
      <c r="C16" s="4" t="e">
        <f t="shared" ref="C16:L16" si="5">+C14/C15</f>
        <v>#DIV/0!</v>
      </c>
      <c r="D16" s="4" t="e">
        <f t="shared" si="5"/>
        <v>#DIV/0!</v>
      </c>
      <c r="E16" s="4" t="e">
        <f t="shared" si="5"/>
        <v>#DIV/0!</v>
      </c>
      <c r="F16" s="4" t="e">
        <f t="shared" si="5"/>
        <v>#DIV/0!</v>
      </c>
      <c r="G16" s="4" t="e">
        <f t="shared" si="5"/>
        <v>#DIV/0!</v>
      </c>
      <c r="H16" s="4" t="e">
        <f t="shared" si="5"/>
        <v>#DIV/0!</v>
      </c>
      <c r="I16" s="4">
        <f t="shared" si="5"/>
        <v>0.31187405831782244</v>
      </c>
      <c r="J16" s="4" t="e">
        <f t="shared" si="5"/>
        <v>#DIV/0!</v>
      </c>
      <c r="K16" s="4" t="e">
        <f t="shared" si="5"/>
        <v>#DIV/0!</v>
      </c>
      <c r="L16" s="4" t="e">
        <f t="shared" si="5"/>
        <v>#DIV/0!</v>
      </c>
      <c r="M16" s="4">
        <f>+M14/M15</f>
        <v>0.31561921282730515</v>
      </c>
    </row>
    <row r="18" spans="2:13" x14ac:dyDescent="0.25">
      <c r="B18" s="1" t="s">
        <v>25</v>
      </c>
      <c r="M18" s="6">
        <f>+M3/I3-1</f>
        <v>0.16974347995542627</v>
      </c>
    </row>
    <row r="20" spans="2:13" x14ac:dyDescent="0.25">
      <c r="B20" s="1" t="s">
        <v>26</v>
      </c>
      <c r="C20" s="6"/>
      <c r="D20" s="6"/>
      <c r="E20" s="6"/>
      <c r="F20" s="6"/>
      <c r="G20" s="6"/>
      <c r="H20" s="6"/>
      <c r="I20" s="6">
        <f>+I5/I3</f>
        <v>0.23262831034186193</v>
      </c>
      <c r="J20" s="6"/>
      <c r="K20" s="6"/>
      <c r="L20" s="6"/>
      <c r="M20" s="6">
        <f>+M5/M3</f>
        <v>0.2008132675711316</v>
      </c>
    </row>
    <row r="21" spans="2:13" x14ac:dyDescent="0.25">
      <c r="B21" s="1" t="s">
        <v>27</v>
      </c>
      <c r="C21" s="6"/>
      <c r="D21" s="6"/>
      <c r="E21" s="6"/>
      <c r="F21" s="6"/>
      <c r="G21" s="6"/>
      <c r="H21" s="6"/>
      <c r="I21" s="6">
        <f>+I9/I3</f>
        <v>7.4150010887326118E-2</v>
      </c>
      <c r="J21" s="6"/>
      <c r="K21" s="6"/>
      <c r="L21" s="6"/>
      <c r="M21" s="6">
        <f>+M9/M3</f>
        <v>6.6552943734523459E-2</v>
      </c>
    </row>
    <row r="22" spans="2:13" x14ac:dyDescent="0.25">
      <c r="B22" s="1" t="s">
        <v>28</v>
      </c>
      <c r="C22" s="6"/>
      <c r="D22" s="6"/>
      <c r="E22" s="6"/>
      <c r="F22" s="6"/>
      <c r="G22" s="6"/>
      <c r="H22" s="6"/>
      <c r="I22" s="6">
        <f>+I14/I3</f>
        <v>5.1510776623172126E-2</v>
      </c>
      <c r="J22" s="6"/>
      <c r="K22" s="6"/>
      <c r="L22" s="6"/>
      <c r="M22" s="6">
        <f>+M14/M3</f>
        <v>4.2122848923699295E-2</v>
      </c>
    </row>
    <row r="24" spans="2:13" x14ac:dyDescent="0.25">
      <c r="B24" s="1" t="s">
        <v>29</v>
      </c>
      <c r="C24" s="3"/>
      <c r="D24" s="3"/>
      <c r="E24" s="3"/>
      <c r="F24" s="3"/>
      <c r="G24" s="3"/>
      <c r="H24" s="3"/>
      <c r="I24" s="3">
        <v>320.32600000000002</v>
      </c>
      <c r="J24" s="3"/>
      <c r="K24" s="3"/>
      <c r="L24" s="3"/>
      <c r="M24" s="3">
        <f>287.27-L24-K24</f>
        <v>287.27</v>
      </c>
    </row>
    <row r="25" spans="2:13" x14ac:dyDescent="0.25">
      <c r="B25" s="1" t="s">
        <v>30</v>
      </c>
      <c r="C25" s="3"/>
      <c r="D25" s="3"/>
      <c r="E25" s="3"/>
      <c r="F25" s="3"/>
      <c r="G25" s="3"/>
      <c r="H25" s="3"/>
      <c r="I25" s="3">
        <v>21.981000000000002</v>
      </c>
      <c r="J25" s="3"/>
      <c r="K25" s="3"/>
      <c r="L25" s="3"/>
      <c r="M25" s="3">
        <f>25.266-L25-K25</f>
        <v>25.265999999999998</v>
      </c>
    </row>
    <row r="26" spans="2:13" x14ac:dyDescent="0.25">
      <c r="B26" s="2" t="s">
        <v>31</v>
      </c>
      <c r="C26" s="5">
        <f t="shared" ref="C26:L26" si="6">+C24-C25</f>
        <v>0</v>
      </c>
      <c r="D26" s="5">
        <f t="shared" si="6"/>
        <v>0</v>
      </c>
      <c r="E26" s="5">
        <f t="shared" si="6"/>
        <v>0</v>
      </c>
      <c r="F26" s="5">
        <f t="shared" si="6"/>
        <v>0</v>
      </c>
      <c r="G26" s="5">
        <f t="shared" si="6"/>
        <v>0</v>
      </c>
      <c r="H26" s="5">
        <f t="shared" si="6"/>
        <v>0</v>
      </c>
      <c r="I26" s="5">
        <f t="shared" si="6"/>
        <v>298.34500000000003</v>
      </c>
      <c r="J26" s="5">
        <f t="shared" si="6"/>
        <v>0</v>
      </c>
      <c r="K26" s="5">
        <f t="shared" si="6"/>
        <v>0</v>
      </c>
      <c r="L26" s="5">
        <f t="shared" si="6"/>
        <v>0</v>
      </c>
      <c r="M26" s="5">
        <f>+M24-M25</f>
        <v>262.00399999999996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Duarte Morais</dc:creator>
  <cp:lastModifiedBy>Alexandre Duarte Morais</cp:lastModifiedBy>
  <dcterms:created xsi:type="dcterms:W3CDTF">2024-11-25T15:05:32Z</dcterms:created>
  <dcterms:modified xsi:type="dcterms:W3CDTF">2024-11-25T16:27:55Z</dcterms:modified>
</cp:coreProperties>
</file>