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cc0a7aee32c85f/Ambiente de Trabalho/"/>
    </mc:Choice>
  </mc:AlternateContent>
  <xr:revisionPtr revIDLastSave="4" documentId="13_ncr:1_{AEB4631F-8A93-471C-9389-164C9B158E87}" xr6:coauthVersionLast="47" xr6:coauthVersionMax="47" xr10:uidLastSave="{DBEF1C2E-3355-4FE0-9123-E34158B1580D}"/>
  <bookViews>
    <workbookView xWindow="2820" yWindow="0" windowWidth="25980" windowHeight="14295" xr2:uid="{745CB5C5-428C-472E-BAD3-26B202480D2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I4" i="1" l="1"/>
  <c r="I5" i="1"/>
  <c r="I6" i="1"/>
  <c r="I7" i="1"/>
  <c r="I8" i="1"/>
  <c r="I9" i="1"/>
  <c r="I10" i="1"/>
  <c r="I11" i="1"/>
  <c r="I12" i="1"/>
  <c r="I3" i="1"/>
  <c r="H12" i="1"/>
  <c r="H11" i="1"/>
  <c r="H10" i="1"/>
  <c r="H9" i="1"/>
  <c r="H7" i="1"/>
  <c r="H6" i="1"/>
  <c r="H5" i="1"/>
  <c r="H4" i="1"/>
  <c r="H3" i="1"/>
  <c r="G8" i="1"/>
  <c r="E11" i="1"/>
  <c r="F11" i="1" s="1"/>
  <c r="E9" i="1"/>
  <c r="F9" i="1" s="1"/>
  <c r="E10" i="1"/>
  <c r="F10" i="1" s="1"/>
  <c r="E6" i="1"/>
  <c r="F6" i="1" s="1"/>
  <c r="E4" i="1"/>
  <c r="F4" i="1" s="1"/>
  <c r="E3" i="1"/>
  <c r="F3" i="1" s="1"/>
  <c r="E7" i="1"/>
  <c r="F7" i="1" s="1"/>
  <c r="E8" i="1"/>
  <c r="F8" i="1" s="1"/>
  <c r="E5" i="1"/>
  <c r="F5" i="1" s="1"/>
  <c r="E12" i="1"/>
  <c r="F12" i="1" s="1"/>
</calcChain>
</file>

<file path=xl/sharedStrings.xml><?xml version="1.0" encoding="utf-8"?>
<sst xmlns="http://schemas.openxmlformats.org/spreadsheetml/2006/main" count="43" uniqueCount="39">
  <si>
    <t>company</t>
  </si>
  <si>
    <t>Ticket</t>
  </si>
  <si>
    <t>price</t>
  </si>
  <si>
    <t>MC</t>
  </si>
  <si>
    <t>Net Cash</t>
  </si>
  <si>
    <t>EV</t>
  </si>
  <si>
    <t>Dividends</t>
  </si>
  <si>
    <t>Payout Ratio</t>
  </si>
  <si>
    <t>P/AFFO</t>
  </si>
  <si>
    <t xml:space="preserve">2022 AFFO </t>
  </si>
  <si>
    <t>Realty Income</t>
  </si>
  <si>
    <t>O</t>
  </si>
  <si>
    <t>MPW</t>
  </si>
  <si>
    <t>WPC</t>
  </si>
  <si>
    <t>AMT</t>
  </si>
  <si>
    <t>CCI</t>
  </si>
  <si>
    <t>VICI</t>
  </si>
  <si>
    <t>ADC</t>
  </si>
  <si>
    <t>IIPR</t>
  </si>
  <si>
    <t>NNN</t>
  </si>
  <si>
    <t>STAG</t>
  </si>
  <si>
    <t>Medical Properties Trust</t>
  </si>
  <si>
    <t>W.P Carey</t>
  </si>
  <si>
    <t>American Tower Corporation</t>
  </si>
  <si>
    <t>Crown Castle Inc.</t>
  </si>
  <si>
    <t>VICI Properties</t>
  </si>
  <si>
    <t>Agree Realty Corporation</t>
  </si>
  <si>
    <t>Innovative Industrial Properties Inc</t>
  </si>
  <si>
    <t>STAG Industrial Inc.</t>
  </si>
  <si>
    <t>Industry</t>
  </si>
  <si>
    <t>Retail</t>
  </si>
  <si>
    <t>National Retail Properties Inc.</t>
  </si>
  <si>
    <t xml:space="preserve">Health Care </t>
  </si>
  <si>
    <t>Industrial</t>
  </si>
  <si>
    <t>Telecom</t>
  </si>
  <si>
    <t>Diversified</t>
  </si>
  <si>
    <t xml:space="preserve">Specialized </t>
  </si>
  <si>
    <t>2023 AFFO E</t>
  </si>
  <si>
    <t>AFFO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</si>
</sst>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2"/>
    <xf numFmtId="4" fontId="0" fillId="0" borderId="0" xfId="0" applyNumberFormat="1" applyAlignment="1">
      <alignment horizontal="center"/>
    </xf>
    <xf numFmtId="0" fontId="3" fillId="0" borderId="0" xfId="2" applyFill="1"/>
  </cellXfs>
  <cellStyles count="3">
    <cellStyle name="Hiperligação" xfId="2" builtinId="8"/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PW.xlsx" TargetMode="External"/><Relationship Id="rId1" Type="http://schemas.openxmlformats.org/officeDocument/2006/relationships/hyperlink" Target="IIPR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9CB9-0F39-415D-A581-1CD09C0A273E}">
  <dimension ref="A2:M12"/>
  <sheetViews>
    <sheetView tabSelected="1" zoomScale="95" zoomScaleNormal="95" workbookViewId="0">
      <pane xSplit="1" topLeftCell="B1" activePane="topRight" state="frozen"/>
      <selection pane="topRight" activeCell="B8" sqref="B8"/>
    </sheetView>
  </sheetViews>
  <sheetFormatPr defaultRowHeight="15" x14ac:dyDescent="0.25"/>
  <cols>
    <col min="1" max="1" width="32.7109375" bestFit="1" customWidth="1"/>
    <col min="4" max="4" width="9.5703125" bestFit="1" customWidth="1"/>
    <col min="5" max="5" width="10.28515625" bestFit="1" customWidth="1"/>
    <col min="6" max="6" width="10.5703125" bestFit="1" customWidth="1"/>
    <col min="7" max="7" width="9.85546875" bestFit="1" customWidth="1"/>
    <col min="8" max="8" width="12.140625" bestFit="1" customWidth="1"/>
    <col min="9" max="9" width="10" bestFit="1" customWidth="1"/>
    <col min="10" max="10" width="10.5703125" bestFit="1" customWidth="1"/>
    <col min="11" max="11" width="11.5703125" bestFit="1" customWidth="1"/>
    <col min="12" max="12" width="17.5703125" bestFit="1" customWidth="1"/>
    <col min="13" max="13" width="11.7109375" bestFit="1" customWidth="1"/>
  </cols>
  <sheetData>
    <row r="2" spans="1:1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37</v>
      </c>
      <c r="L2" s="2" t="s">
        <v>38</v>
      </c>
      <c r="M2" s="2" t="s">
        <v>29</v>
      </c>
    </row>
    <row r="3" spans="1:13" x14ac:dyDescent="0.25">
      <c r="A3" t="s">
        <v>23</v>
      </c>
      <c r="B3" s="3" t="s">
        <v>14</v>
      </c>
      <c r="C3" s="3">
        <v>190.59</v>
      </c>
      <c r="D3" s="1">
        <v>85840</v>
      </c>
      <c r="E3" s="1">
        <f>2120-46820</f>
        <v>-44700</v>
      </c>
      <c r="F3" s="1">
        <f t="shared" ref="F3:F9" si="0">D3-E3</f>
        <v>130540</v>
      </c>
      <c r="G3" s="1">
        <v>2630.4</v>
      </c>
      <c r="H3" s="4">
        <f t="shared" ref="H3:H12" si="1">G3/J3</f>
        <v>0.56146342504642577</v>
      </c>
      <c r="I3" s="5">
        <f t="shared" ref="I3:I12" si="2">D3/J3</f>
        <v>18.322696322226729</v>
      </c>
      <c r="J3" s="9">
        <v>4684.8999999999996</v>
      </c>
      <c r="K3" s="3"/>
      <c r="L3" s="7">
        <v>7.3200000000000001E-2</v>
      </c>
      <c r="M3" s="3" t="s">
        <v>34</v>
      </c>
    </row>
    <row r="4" spans="1:13" x14ac:dyDescent="0.25">
      <c r="A4" t="s">
        <v>24</v>
      </c>
      <c r="B4" s="3" t="s">
        <v>15</v>
      </c>
      <c r="C4" s="3">
        <v>99.59</v>
      </c>
      <c r="D4" s="1">
        <v>42310</v>
      </c>
      <c r="E4" s="1">
        <f>117-28730</f>
        <v>-28613</v>
      </c>
      <c r="F4" s="1">
        <f t="shared" si="0"/>
        <v>70923</v>
      </c>
      <c r="G4" s="1">
        <v>2602</v>
      </c>
      <c r="H4" s="4">
        <f t="shared" si="1"/>
        <v>0.81312499999999999</v>
      </c>
      <c r="I4" s="5">
        <f t="shared" si="2"/>
        <v>13.221875000000001</v>
      </c>
      <c r="J4" s="9">
        <v>3200</v>
      </c>
      <c r="K4" s="3"/>
      <c r="L4" s="7">
        <v>6.1899999999999997E-2</v>
      </c>
      <c r="M4" s="3" t="s">
        <v>34</v>
      </c>
    </row>
    <row r="5" spans="1:13" x14ac:dyDescent="0.25">
      <c r="A5" t="s">
        <v>10</v>
      </c>
      <c r="B5" s="3" t="s">
        <v>11</v>
      </c>
      <c r="C5" s="3">
        <v>51.15</v>
      </c>
      <c r="D5" s="1">
        <v>35550</v>
      </c>
      <c r="E5" s="1">
        <f>268.89-20200</f>
        <v>-19931.11</v>
      </c>
      <c r="F5" s="1">
        <f t="shared" si="0"/>
        <v>55481.11</v>
      </c>
      <c r="G5" s="1">
        <v>1813.4</v>
      </c>
      <c r="H5" s="4">
        <f t="shared" si="1"/>
        <v>0.7551428333472141</v>
      </c>
      <c r="I5" s="5">
        <f t="shared" si="2"/>
        <v>14.803864412426083</v>
      </c>
      <c r="J5" s="9">
        <v>2401.4</v>
      </c>
      <c r="K5" s="3"/>
      <c r="L5" s="7">
        <v>9.1899999999999996E-2</v>
      </c>
      <c r="M5" s="3" t="s">
        <v>30</v>
      </c>
    </row>
    <row r="6" spans="1:13" x14ac:dyDescent="0.25">
      <c r="A6" t="s">
        <v>25</v>
      </c>
      <c r="B6" s="3" t="s">
        <v>16</v>
      </c>
      <c r="C6" s="3">
        <v>29.28</v>
      </c>
      <c r="D6" s="1">
        <v>28970</v>
      </c>
      <c r="E6" s="1">
        <f>510.88-16690</f>
        <v>-16179.12</v>
      </c>
      <c r="F6" s="1">
        <f t="shared" si="0"/>
        <v>45149.120000000003</v>
      </c>
      <c r="G6" s="1">
        <v>1219.0999999999999</v>
      </c>
      <c r="H6" s="4">
        <f t="shared" si="1"/>
        <v>0.71974259062463097</v>
      </c>
      <c r="I6" s="5">
        <f t="shared" si="2"/>
        <v>17.103554138623213</v>
      </c>
      <c r="J6" s="9">
        <v>1693.8</v>
      </c>
      <c r="K6" s="3"/>
      <c r="L6" s="7">
        <v>6.0400000000000002E-2</v>
      </c>
      <c r="M6" s="3" t="s">
        <v>36</v>
      </c>
    </row>
    <row r="7" spans="1:13" x14ac:dyDescent="0.25">
      <c r="A7" t="s">
        <v>22</v>
      </c>
      <c r="B7" s="3" t="s">
        <v>13</v>
      </c>
      <c r="C7" s="3">
        <v>55.4</v>
      </c>
      <c r="D7" s="1">
        <v>11849</v>
      </c>
      <c r="E7" s="1">
        <f>207.95-8262</f>
        <v>-8054.05</v>
      </c>
      <c r="F7" s="1">
        <f t="shared" si="0"/>
        <v>19903.05</v>
      </c>
      <c r="G7" s="1">
        <v>835.3</v>
      </c>
      <c r="H7" s="4">
        <f t="shared" si="1"/>
        <v>0.78757307184612491</v>
      </c>
      <c r="I7" s="5">
        <f t="shared" si="2"/>
        <v>11.171978125589289</v>
      </c>
      <c r="J7" s="9">
        <v>1060.5999999999999</v>
      </c>
      <c r="K7" s="3"/>
      <c r="L7" s="7">
        <v>5.1700000000000003E-2</v>
      </c>
      <c r="M7" s="3" t="s">
        <v>35</v>
      </c>
    </row>
    <row r="8" spans="1:13" x14ac:dyDescent="0.25">
      <c r="A8" s="10" t="s">
        <v>21</v>
      </c>
      <c r="B8" s="3" t="s">
        <v>12</v>
      </c>
      <c r="C8" s="3">
        <v>5.47</v>
      </c>
      <c r="D8" s="1">
        <v>3120</v>
      </c>
      <c r="E8" s="1">
        <f>340.06-10160</f>
        <v>-9819.94</v>
      </c>
      <c r="F8" s="1">
        <f t="shared" si="0"/>
        <v>12939.94</v>
      </c>
      <c r="G8" s="6">
        <f>0.15*598.444*4</f>
        <v>359.06639999999999</v>
      </c>
      <c r="H8" s="4">
        <f>G8/J8</f>
        <v>0.42238136689801198</v>
      </c>
      <c r="I8" s="5">
        <f t="shared" si="2"/>
        <v>3.6701564521820962</v>
      </c>
      <c r="J8" s="9">
        <v>850.1</v>
      </c>
      <c r="K8" s="3"/>
      <c r="L8" s="7">
        <v>3.6499999999999998E-2</v>
      </c>
      <c r="M8" s="3" t="s">
        <v>32</v>
      </c>
    </row>
    <row r="9" spans="1:13" x14ac:dyDescent="0.25">
      <c r="A9" t="s">
        <v>31</v>
      </c>
      <c r="B9" s="3" t="s">
        <v>19</v>
      </c>
      <c r="C9" s="3">
        <v>39.369999999999997</v>
      </c>
      <c r="D9" s="1">
        <v>7090</v>
      </c>
      <c r="E9" s="1">
        <f>77.14-4230</f>
        <v>-4152.8599999999997</v>
      </c>
      <c r="F9" s="1">
        <f t="shared" si="0"/>
        <v>11242.86</v>
      </c>
      <c r="G9" s="1">
        <v>380.5</v>
      </c>
      <c r="H9" s="4">
        <f t="shared" si="1"/>
        <v>0.85983648418398018</v>
      </c>
      <c r="I9" s="5">
        <f t="shared" si="2"/>
        <v>16.021657484531982</v>
      </c>
      <c r="J9" s="9">
        <v>442.52600000000001</v>
      </c>
      <c r="K9" s="3"/>
      <c r="L9" s="7">
        <v>4.9000000000000002E-2</v>
      </c>
      <c r="M9" s="3" t="s">
        <v>30</v>
      </c>
    </row>
    <row r="10" spans="1:13" x14ac:dyDescent="0.25">
      <c r="A10" t="s">
        <v>26</v>
      </c>
      <c r="B10" s="3" t="s">
        <v>17</v>
      </c>
      <c r="C10" s="3">
        <v>59.36</v>
      </c>
      <c r="D10" s="1">
        <v>5830</v>
      </c>
      <c r="E10" s="1">
        <f>6.38-2230</f>
        <v>-2223.62</v>
      </c>
      <c r="F10" s="1">
        <f t="shared" ref="F10" si="3">D10-E10</f>
        <v>8053.62</v>
      </c>
      <c r="G10" s="1">
        <v>220.3</v>
      </c>
      <c r="H10" s="4">
        <f t="shared" si="1"/>
        <v>0.72253197769760591</v>
      </c>
      <c r="I10" s="5">
        <f t="shared" si="2"/>
        <v>19.121023286323386</v>
      </c>
      <c r="J10" s="9">
        <v>304.89999999999998</v>
      </c>
      <c r="K10" s="3"/>
      <c r="L10" s="7">
        <v>9.1200000000000003E-2</v>
      </c>
      <c r="M10" s="3" t="s">
        <v>30</v>
      </c>
    </row>
    <row r="11" spans="1:13" x14ac:dyDescent="0.25">
      <c r="A11" t="s">
        <v>28</v>
      </c>
      <c r="B11" s="3" t="s">
        <v>20</v>
      </c>
      <c r="C11" s="3">
        <v>35.869999999999997</v>
      </c>
      <c r="D11" s="1">
        <v>6230</v>
      </c>
      <c r="E11" s="1">
        <f>87.84-2580</f>
        <v>-2492.16</v>
      </c>
      <c r="F11" s="1">
        <f>D11-E11</f>
        <v>8722.16</v>
      </c>
      <c r="G11" s="1">
        <v>266.8</v>
      </c>
      <c r="H11" s="4">
        <f t="shared" si="1"/>
        <v>0.66566866267465075</v>
      </c>
      <c r="I11" s="5">
        <f t="shared" si="2"/>
        <v>15.543912175648702</v>
      </c>
      <c r="J11" s="9">
        <v>400.8</v>
      </c>
      <c r="K11" s="3"/>
      <c r="L11" s="7">
        <v>6.83E-2</v>
      </c>
      <c r="M11" s="3" t="s">
        <v>33</v>
      </c>
    </row>
    <row r="12" spans="1:13" x14ac:dyDescent="0.25">
      <c r="A12" s="8" t="s">
        <v>27</v>
      </c>
      <c r="B12" s="3" t="s">
        <v>18</v>
      </c>
      <c r="C12" s="3">
        <v>80.8</v>
      </c>
      <c r="D12" s="1">
        <v>2180</v>
      </c>
      <c r="E12" s="1">
        <f>117.03-300.53</f>
        <v>-183.49999999999997</v>
      </c>
      <c r="F12" s="1">
        <f>D12-E12</f>
        <v>2363.5</v>
      </c>
      <c r="G12" s="1">
        <v>185.3</v>
      </c>
      <c r="H12" s="4">
        <f t="shared" si="1"/>
        <v>0.79208344019834154</v>
      </c>
      <c r="I12" s="5">
        <f t="shared" si="2"/>
        <v>9.3186287082157815</v>
      </c>
      <c r="J12" s="9">
        <v>233.94</v>
      </c>
      <c r="K12" s="3"/>
      <c r="L12" s="7">
        <v>0.1139</v>
      </c>
      <c r="M12" s="3" t="s">
        <v>33</v>
      </c>
    </row>
  </sheetData>
  <hyperlinks>
    <hyperlink ref="A12" r:id="rId1" xr:uid="{C79E1E42-ABDF-41B2-846A-244C428A210E}"/>
    <hyperlink ref="A8" r:id="rId2" xr:uid="{C89A0810-30F4-49A9-BC85-17FC87247E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Cadal Duarte Morais</dc:creator>
  <cp:lastModifiedBy>Alexandre Duarte Morais</cp:lastModifiedBy>
  <dcterms:created xsi:type="dcterms:W3CDTF">2023-11-03T17:40:47Z</dcterms:created>
  <dcterms:modified xsi:type="dcterms:W3CDTF">2023-11-04T13:01:59Z</dcterms:modified>
</cp:coreProperties>
</file>