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ilverbirchfinance.sharepoint.com/sites/SilverBirchTeam/Shared Documents/Origination including Referrals/LATAM/WOM Chile/Trades/Services/Trade 16 - Dec 2023/Working Files/Loss_Analysis/"/>
    </mc:Choice>
  </mc:AlternateContent>
  <xr:revisionPtr revIDLastSave="869" documentId="8_{F3D0613D-1CE8-421B-BB3E-FEB0AEC11771}" xr6:coauthVersionLast="47" xr6:coauthVersionMax="47" xr10:uidLastSave="{254290E0-363E-4650-AFDC-DC6BD5E2FC11}"/>
  <bookViews>
    <workbookView xWindow="-108" yWindow="-108" windowWidth="23256" windowHeight="13896" xr2:uid="{6637A490-0733-4D5D-AE2F-48E7B54CF415}"/>
  </bookViews>
  <sheets>
    <sheet name="Services" sheetId="3" r:id="rId1"/>
  </sheets>
  <definedNames>
    <definedName name="CIQWBGuid" hidden="1">"52641368-9805-4e65-912f-b2714b28a822"</definedName>
    <definedName name="CIQWBInfo" hidden="1">"{ ""CIQVersion"":""9.47.1108.4092""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44662.7429398148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0" i="3" l="1"/>
  <c r="AL21" i="3"/>
  <c r="AL22" i="3"/>
  <c r="AL23" i="3"/>
  <c r="AL24" i="3"/>
  <c r="AL19" i="3"/>
  <c r="AE24" i="3"/>
  <c r="AG19" i="3"/>
  <c r="AG20" i="3"/>
  <c r="AG21" i="3"/>
  <c r="AG22" i="3"/>
  <c r="AE19" i="3"/>
  <c r="AF19" i="3"/>
  <c r="AE20" i="3"/>
  <c r="AF20" i="3"/>
  <c r="B51" i="3" s="1" a="1"/>
  <c r="B51" i="3" s="1"/>
  <c r="AE21" i="3"/>
  <c r="AF21" i="3"/>
  <c r="AE22" i="3"/>
  <c r="AF22" i="3"/>
  <c r="AE23" i="3"/>
  <c r="AF23" i="3"/>
  <c r="B53" i="3" a="1"/>
  <c r="B53" i="3" s="1"/>
  <c r="B52" i="3" a="1"/>
  <c r="B52" i="3" s="1"/>
  <c r="B50" i="3" a="1"/>
  <c r="B50" i="3" s="1"/>
  <c r="AF17" i="3"/>
  <c r="AF28" i="3" s="1"/>
  <c r="AG17" i="3"/>
  <c r="AG28" i="3" s="1"/>
  <c r="AF18" i="3"/>
  <c r="AG18" i="3"/>
  <c r="AF116" i="3"/>
  <c r="AG116" i="3"/>
  <c r="AF117" i="3"/>
  <c r="AG117" i="3"/>
  <c r="AF118" i="3"/>
  <c r="AG118" i="3"/>
  <c r="AF119" i="3"/>
  <c r="AG119" i="3"/>
  <c r="AF120" i="3"/>
  <c r="AD20" i="3"/>
  <c r="AD21" i="3"/>
  <c r="AD22" i="3"/>
  <c r="AD23" i="3"/>
  <c r="AD24" i="3"/>
  <c r="AB19" i="3" l="1"/>
  <c r="AB116" i="3" s="1"/>
  <c r="AC19" i="3"/>
  <c r="AC116" i="3" s="1"/>
  <c r="AB20" i="3"/>
  <c r="AC20" i="3"/>
  <c r="AC117" i="3" s="1"/>
  <c r="AB21" i="3"/>
  <c r="AB118" i="3" s="1"/>
  <c r="AC21" i="3"/>
  <c r="AC118" i="3" s="1"/>
  <c r="AB22" i="3"/>
  <c r="AB119" i="3" s="1"/>
  <c r="AC22" i="3"/>
  <c r="AC119" i="3" s="1"/>
  <c r="AB23" i="3"/>
  <c r="AB120" i="3" s="1"/>
  <c r="AC23" i="3"/>
  <c r="AB24" i="3"/>
  <c r="AC24" i="3"/>
  <c r="AD118" i="3"/>
  <c r="AE117" i="3"/>
  <c r="AB117" i="3"/>
  <c r="AA20" i="3"/>
  <c r="AB17" i="3"/>
  <c r="AB28" i="3" s="1"/>
  <c r="AC17" i="3"/>
  <c r="AC28" i="3" s="1"/>
  <c r="AD17" i="3"/>
  <c r="AD28" i="3" s="1"/>
  <c r="AE17" i="3"/>
  <c r="AE28" i="3" s="1"/>
  <c r="AB18" i="3"/>
  <c r="AC18" i="3"/>
  <c r="AD18" i="3"/>
  <c r="AE18" i="3"/>
  <c r="X19" i="3"/>
  <c r="Y19" i="3"/>
  <c r="Z19" i="3"/>
  <c r="AA19" i="3"/>
  <c r="AA116" i="3" s="1"/>
  <c r="AD19" i="3"/>
  <c r="AD116" i="3" s="1"/>
  <c r="AE116" i="3"/>
  <c r="X20" i="3"/>
  <c r="Y20" i="3"/>
  <c r="Z20" i="3"/>
  <c r="AD117" i="3"/>
  <c r="X21" i="3"/>
  <c r="Y21" i="3"/>
  <c r="Z21" i="3"/>
  <c r="AA21" i="3"/>
  <c r="X22" i="3"/>
  <c r="Y22" i="3"/>
  <c r="Z22" i="3"/>
  <c r="AA22" i="3"/>
  <c r="X23" i="3"/>
  <c r="Y23" i="3"/>
  <c r="Z23" i="3"/>
  <c r="AA23" i="3"/>
  <c r="X24" i="3"/>
  <c r="Y24" i="3"/>
  <c r="Z24" i="3"/>
  <c r="AA24" i="3"/>
  <c r="W19" i="3"/>
  <c r="B24" i="3"/>
  <c r="B19" i="3"/>
  <c r="B23" i="3"/>
  <c r="B22" i="3"/>
  <c r="B21" i="3"/>
  <c r="B20" i="3"/>
  <c r="Y118" i="3" l="1"/>
  <c r="Y117" i="3"/>
  <c r="Y116" i="3"/>
  <c r="Y18" i="3"/>
  <c r="Y17" i="3"/>
  <c r="Y28" i="3" s="1"/>
  <c r="Z17" i="3"/>
  <c r="Z28" i="3" s="1"/>
  <c r="AA17" i="3"/>
  <c r="Z18" i="3"/>
  <c r="AA18" i="3"/>
  <c r="Z118" i="3"/>
  <c r="Z116" i="3"/>
  <c r="Z117" i="3"/>
  <c r="W116" i="3"/>
  <c r="W20" i="3"/>
  <c r="W117" i="3" s="1"/>
  <c r="W21" i="3"/>
  <c r="W118" i="3" s="1"/>
  <c r="W22" i="3"/>
  <c r="W119" i="3" s="1"/>
  <c r="W23" i="3"/>
  <c r="W120" i="3" s="1"/>
  <c r="W24" i="3"/>
  <c r="W121" i="3" s="1"/>
  <c r="W17" i="3"/>
  <c r="W28" i="3" s="1"/>
  <c r="X17" i="3"/>
  <c r="X28" i="3" s="1"/>
  <c r="W18" i="3"/>
  <c r="X18" i="3"/>
  <c r="AA117" i="3" l="1"/>
  <c r="Y119" i="3"/>
  <c r="X120" i="3"/>
  <c r="AA118" i="3"/>
  <c r="Z121" i="3"/>
  <c r="Z119" i="3"/>
  <c r="AA28" i="3"/>
  <c r="V19" i="3"/>
  <c r="V116" i="3" s="1"/>
  <c r="V20" i="3"/>
  <c r="V117" i="3" s="1"/>
  <c r="X117" i="3"/>
  <c r="V21" i="3"/>
  <c r="V118" i="3" s="1"/>
  <c r="X118" i="3"/>
  <c r="V22" i="3"/>
  <c r="V119" i="3" s="1"/>
  <c r="X119" i="3"/>
  <c r="V23" i="3"/>
  <c r="V120" i="3" s="1"/>
  <c r="V24" i="3"/>
  <c r="V121" i="3" s="1"/>
  <c r="X116" i="3"/>
  <c r="Z120" i="3" l="1"/>
  <c r="Y120" i="3"/>
  <c r="Y121" i="3"/>
  <c r="AA119" i="3"/>
  <c r="X121" i="3"/>
  <c r="V17" i="3"/>
  <c r="V28" i="3" s="1"/>
  <c r="V18" i="3"/>
  <c r="AA121" i="3" l="1"/>
  <c r="AA120" i="3"/>
  <c r="T17" i="3"/>
  <c r="T28" i="3" s="1"/>
  <c r="U17" i="3"/>
  <c r="U28" i="3" s="1"/>
  <c r="T18" i="3"/>
  <c r="U18" i="3"/>
  <c r="T19" i="3"/>
  <c r="T116" i="3" s="1"/>
  <c r="U19" i="3"/>
  <c r="U116" i="3" s="1"/>
  <c r="T20" i="3"/>
  <c r="T117" i="3" s="1"/>
  <c r="U20" i="3"/>
  <c r="U117" i="3" s="1"/>
  <c r="T21" i="3"/>
  <c r="T118" i="3" s="1"/>
  <c r="U21" i="3"/>
  <c r="U118" i="3" s="1"/>
  <c r="T22" i="3"/>
  <c r="T119" i="3" s="1"/>
  <c r="U22" i="3"/>
  <c r="U119" i="3" s="1"/>
  <c r="T23" i="3"/>
  <c r="T120" i="3" s="1"/>
  <c r="U23" i="3"/>
  <c r="U120" i="3" s="1"/>
  <c r="T24" i="3"/>
  <c r="T121" i="3" s="1"/>
  <c r="U24" i="3"/>
  <c r="U121" i="3" s="1"/>
  <c r="G17" i="3"/>
  <c r="G28" i="3" s="1"/>
  <c r="P17" i="3"/>
  <c r="P28" i="3" s="1"/>
  <c r="Q17" i="3"/>
  <c r="Q28" i="3" s="1"/>
  <c r="R17" i="3"/>
  <c r="R28" i="3" s="1"/>
  <c r="S17" i="3"/>
  <c r="S28" i="3" s="1"/>
  <c r="P18" i="3"/>
  <c r="Q18" i="3"/>
  <c r="R18" i="3"/>
  <c r="S18" i="3"/>
  <c r="P19" i="3"/>
  <c r="P116" i="3" s="1"/>
  <c r="Q19" i="3"/>
  <c r="Q116" i="3" s="1"/>
  <c r="R19" i="3"/>
  <c r="R116" i="3" s="1"/>
  <c r="S19" i="3"/>
  <c r="S116" i="3" s="1"/>
  <c r="P20" i="3"/>
  <c r="P117" i="3" s="1"/>
  <c r="Q20" i="3"/>
  <c r="Q117" i="3" s="1"/>
  <c r="R20" i="3"/>
  <c r="R117" i="3" s="1"/>
  <c r="S20" i="3"/>
  <c r="S117" i="3" s="1"/>
  <c r="P21" i="3"/>
  <c r="P118" i="3" s="1"/>
  <c r="Q21" i="3"/>
  <c r="Q118" i="3" s="1"/>
  <c r="R21" i="3"/>
  <c r="R118" i="3" s="1"/>
  <c r="S21" i="3"/>
  <c r="S118" i="3" s="1"/>
  <c r="P22" i="3"/>
  <c r="P119" i="3" s="1"/>
  <c r="Q22" i="3"/>
  <c r="Q119" i="3" s="1"/>
  <c r="R22" i="3"/>
  <c r="R119" i="3" s="1"/>
  <c r="S22" i="3"/>
  <c r="S119" i="3" s="1"/>
  <c r="P23" i="3"/>
  <c r="P120" i="3" s="1"/>
  <c r="Q23" i="3"/>
  <c r="Q120" i="3" s="1"/>
  <c r="R23" i="3"/>
  <c r="R120" i="3" s="1"/>
  <c r="S23" i="3"/>
  <c r="S120" i="3" s="1"/>
  <c r="P24" i="3"/>
  <c r="P121" i="3" s="1"/>
  <c r="Q24" i="3"/>
  <c r="Q121" i="3" s="1"/>
  <c r="R24" i="3"/>
  <c r="R121" i="3" s="1"/>
  <c r="S24" i="3"/>
  <c r="S121" i="3" s="1"/>
  <c r="B17" i="3" l="1"/>
  <c r="B28" i="3" s="1"/>
  <c r="C17" i="3"/>
  <c r="C28" i="3" s="1"/>
  <c r="D17" i="3"/>
  <c r="D28" i="3" s="1"/>
  <c r="E17" i="3"/>
  <c r="E28" i="3" s="1"/>
  <c r="F17" i="3"/>
  <c r="F28" i="3" s="1"/>
  <c r="H17" i="3"/>
  <c r="H28" i="3" s="1"/>
  <c r="I17" i="3"/>
  <c r="I28" i="3" s="1"/>
  <c r="J17" i="3"/>
  <c r="J28" i="3" s="1"/>
  <c r="K17" i="3"/>
  <c r="K28" i="3" s="1"/>
  <c r="L17" i="3"/>
  <c r="L28" i="3" s="1"/>
  <c r="M17" i="3"/>
  <c r="M28" i="3" s="1"/>
  <c r="N17" i="3"/>
  <c r="N28" i="3" s="1"/>
  <c r="O17" i="3"/>
  <c r="O28" i="3" s="1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C19" i="3"/>
  <c r="D19" i="3"/>
  <c r="D95" i="3" s="1"/>
  <c r="E19" i="3"/>
  <c r="E95" i="3" s="1"/>
  <c r="F19" i="3"/>
  <c r="F95" i="3" s="1"/>
  <c r="G19" i="3"/>
  <c r="G95" i="3" s="1"/>
  <c r="H19" i="3"/>
  <c r="H95" i="3" s="1"/>
  <c r="I19" i="3"/>
  <c r="I95" i="3" s="1"/>
  <c r="J19" i="3"/>
  <c r="J95" i="3" s="1"/>
  <c r="K19" i="3"/>
  <c r="K95" i="3" s="1"/>
  <c r="L19" i="3"/>
  <c r="L95" i="3" s="1"/>
  <c r="M19" i="3"/>
  <c r="M116" i="3" s="1"/>
  <c r="N19" i="3"/>
  <c r="N116" i="3" s="1"/>
  <c r="O19" i="3"/>
  <c r="O116" i="3" s="1"/>
  <c r="C20" i="3"/>
  <c r="D20" i="3"/>
  <c r="D96" i="3" s="1"/>
  <c r="E20" i="3"/>
  <c r="E96" i="3" s="1"/>
  <c r="F20" i="3"/>
  <c r="F96" i="3" s="1"/>
  <c r="G20" i="3"/>
  <c r="G96" i="3" s="1"/>
  <c r="H20" i="3"/>
  <c r="H96" i="3" s="1"/>
  <c r="I20" i="3"/>
  <c r="I96" i="3" s="1"/>
  <c r="J20" i="3"/>
  <c r="J96" i="3" s="1"/>
  <c r="K20" i="3"/>
  <c r="K96" i="3" s="1"/>
  <c r="L20" i="3"/>
  <c r="L96" i="3" s="1"/>
  <c r="M20" i="3"/>
  <c r="M117" i="3" s="1"/>
  <c r="N20" i="3"/>
  <c r="N117" i="3" s="1"/>
  <c r="O20" i="3"/>
  <c r="O117" i="3" s="1"/>
  <c r="C21" i="3"/>
  <c r="D21" i="3"/>
  <c r="D97" i="3" s="1"/>
  <c r="E21" i="3"/>
  <c r="E97" i="3" s="1"/>
  <c r="F21" i="3"/>
  <c r="F97" i="3" s="1"/>
  <c r="G21" i="3"/>
  <c r="G97" i="3" s="1"/>
  <c r="H21" i="3"/>
  <c r="H97" i="3" s="1"/>
  <c r="I21" i="3"/>
  <c r="J21" i="3"/>
  <c r="J97" i="3" s="1"/>
  <c r="K21" i="3"/>
  <c r="K97" i="3" s="1"/>
  <c r="L21" i="3"/>
  <c r="L97" i="3" s="1"/>
  <c r="M21" i="3"/>
  <c r="M118" i="3" s="1"/>
  <c r="N21" i="3"/>
  <c r="N118" i="3" s="1"/>
  <c r="O21" i="3"/>
  <c r="O118" i="3" s="1"/>
  <c r="C22" i="3"/>
  <c r="D22" i="3"/>
  <c r="D98" i="3" s="1"/>
  <c r="E22" i="3"/>
  <c r="E98" i="3" s="1"/>
  <c r="F22" i="3"/>
  <c r="F98" i="3" s="1"/>
  <c r="G22" i="3"/>
  <c r="G98" i="3" s="1"/>
  <c r="H22" i="3"/>
  <c r="H98" i="3" s="1"/>
  <c r="I22" i="3"/>
  <c r="I98" i="3" s="1"/>
  <c r="J22" i="3"/>
  <c r="J98" i="3" s="1"/>
  <c r="K22" i="3"/>
  <c r="K98" i="3" s="1"/>
  <c r="L22" i="3"/>
  <c r="L98" i="3" s="1"/>
  <c r="M22" i="3"/>
  <c r="M119" i="3" s="1"/>
  <c r="N22" i="3"/>
  <c r="N119" i="3" s="1"/>
  <c r="O22" i="3"/>
  <c r="O119" i="3" s="1"/>
  <c r="C23" i="3"/>
  <c r="D23" i="3"/>
  <c r="D99" i="3" s="1"/>
  <c r="E23" i="3"/>
  <c r="E99" i="3" s="1"/>
  <c r="F23" i="3"/>
  <c r="F99" i="3" s="1"/>
  <c r="G23" i="3"/>
  <c r="G99" i="3" s="1"/>
  <c r="H23" i="3"/>
  <c r="H99" i="3" s="1"/>
  <c r="I23" i="3"/>
  <c r="I99" i="3" s="1"/>
  <c r="J23" i="3"/>
  <c r="J99" i="3" s="1"/>
  <c r="K23" i="3"/>
  <c r="K99" i="3" s="1"/>
  <c r="L23" i="3"/>
  <c r="L99" i="3" s="1"/>
  <c r="M23" i="3"/>
  <c r="M120" i="3" s="1"/>
  <c r="N23" i="3"/>
  <c r="N120" i="3" s="1"/>
  <c r="O23" i="3"/>
  <c r="O120" i="3" s="1"/>
  <c r="C24" i="3"/>
  <c r="D24" i="3"/>
  <c r="D100" i="3" s="1"/>
  <c r="E24" i="3"/>
  <c r="E100" i="3" s="1"/>
  <c r="F24" i="3"/>
  <c r="F100" i="3" s="1"/>
  <c r="G24" i="3"/>
  <c r="G100" i="3" s="1"/>
  <c r="H24" i="3"/>
  <c r="H100" i="3" s="1"/>
  <c r="I24" i="3"/>
  <c r="I100" i="3" s="1"/>
  <c r="J24" i="3"/>
  <c r="J100" i="3" s="1"/>
  <c r="K24" i="3"/>
  <c r="K100" i="3" s="1"/>
  <c r="L24" i="3"/>
  <c r="L100" i="3" s="1"/>
  <c r="M24" i="3"/>
  <c r="M121" i="3" s="1"/>
  <c r="N24" i="3"/>
  <c r="N121" i="3" s="1"/>
  <c r="O24" i="3"/>
  <c r="O121" i="3" s="1"/>
  <c r="AN22" i="3" l="1"/>
  <c r="C95" i="3"/>
  <c r="B80" i="3" a="1"/>
  <c r="B80" i="3" s="1"/>
  <c r="B88" i="3" s="1"/>
  <c r="AI19" i="3"/>
  <c r="B85" i="3" a="1"/>
  <c r="B85" i="3" s="1"/>
  <c r="B81" i="3" a="1"/>
  <c r="B81" i="3" s="1"/>
  <c r="J89" i="3" s="1"/>
  <c r="AI20" i="3"/>
  <c r="C98" i="3"/>
  <c r="C99" i="3"/>
  <c r="C97" i="3"/>
  <c r="C96" i="3"/>
  <c r="C100" i="3"/>
  <c r="B83" i="3" a="1"/>
  <c r="B83" i="3" s="1"/>
  <c r="B91" i="3" s="1"/>
  <c r="B98" i="3"/>
  <c r="B95" i="3"/>
  <c r="B96" i="3"/>
  <c r="I97" i="3"/>
  <c r="B82" i="3" a="1"/>
  <c r="B82" i="3" s="1"/>
  <c r="L90" i="3" s="1"/>
  <c r="B97" i="3"/>
  <c r="B100" i="3"/>
  <c r="B84" i="3" a="1"/>
  <c r="B84" i="3" s="1"/>
  <c r="B99" i="3"/>
  <c r="AG29" i="3" l="1"/>
  <c r="AF29" i="3"/>
  <c r="AG30" i="3"/>
  <c r="AF30" i="3"/>
  <c r="AN21" i="3"/>
  <c r="AN23" i="3"/>
  <c r="AG23" i="3" s="1"/>
  <c r="AC29" i="3"/>
  <c r="AD29" i="3"/>
  <c r="AB29" i="3"/>
  <c r="AE29" i="3"/>
  <c r="AB30" i="3"/>
  <c r="AC30" i="3"/>
  <c r="AD30" i="3"/>
  <c r="AE30" i="3"/>
  <c r="AN20" i="3"/>
  <c r="B29" i="3"/>
  <c r="AA29" i="3"/>
  <c r="AC121" i="3"/>
  <c r="N29" i="3"/>
  <c r="C30" i="3"/>
  <c r="O29" i="3"/>
  <c r="E29" i="3"/>
  <c r="H29" i="3"/>
  <c r="M29" i="3"/>
  <c r="C29" i="3"/>
  <c r="I29" i="3"/>
  <c r="L29" i="3"/>
  <c r="K29" i="3"/>
  <c r="F29" i="3"/>
  <c r="J29" i="3"/>
  <c r="Y29" i="3"/>
  <c r="X29" i="3"/>
  <c r="W29" i="3"/>
  <c r="Z29" i="3"/>
  <c r="V29" i="3"/>
  <c r="U29" i="3"/>
  <c r="S29" i="3"/>
  <c r="Q29" i="3"/>
  <c r="T29" i="3"/>
  <c r="R29" i="3"/>
  <c r="P29" i="3"/>
  <c r="G29" i="3"/>
  <c r="D29" i="3"/>
  <c r="N30" i="3"/>
  <c r="Z30" i="3"/>
  <c r="O30" i="3"/>
  <c r="D30" i="3"/>
  <c r="P30" i="3"/>
  <c r="Q30" i="3"/>
  <c r="F30" i="3"/>
  <c r="R30" i="3"/>
  <c r="G30" i="3"/>
  <c r="S30" i="3"/>
  <c r="I30" i="3"/>
  <c r="U30" i="3"/>
  <c r="V30" i="3"/>
  <c r="K30" i="3"/>
  <c r="W30" i="3"/>
  <c r="M30" i="3"/>
  <c r="Y30" i="3"/>
  <c r="E30" i="3"/>
  <c r="H30" i="3"/>
  <c r="T30" i="3"/>
  <c r="J30" i="3"/>
  <c r="L30" i="3"/>
  <c r="X30" i="3"/>
  <c r="AA30" i="3"/>
  <c r="B89" i="3"/>
  <c r="B103" i="3" s="1"/>
  <c r="B110" i="3" s="1"/>
  <c r="L89" i="3"/>
  <c r="L103" i="3" s="1"/>
  <c r="L110" i="3" s="1"/>
  <c r="K89" i="3"/>
  <c r="K103" i="3" s="1"/>
  <c r="K110" i="3" s="1"/>
  <c r="G89" i="3"/>
  <c r="G103" i="3" s="1"/>
  <c r="G110" i="3" s="1"/>
  <c r="D89" i="3"/>
  <c r="D103" i="3" s="1"/>
  <c r="D110" i="3" s="1"/>
  <c r="H89" i="3"/>
  <c r="H103" i="3" s="1"/>
  <c r="H110" i="3" s="1"/>
  <c r="I89" i="3"/>
  <c r="I103" i="3" s="1"/>
  <c r="I110" i="3" s="1"/>
  <c r="C89" i="3"/>
  <c r="C103" i="3" s="1"/>
  <c r="C110" i="3" s="1"/>
  <c r="J103" i="3"/>
  <c r="J110" i="3" s="1"/>
  <c r="E89" i="3"/>
  <c r="E103" i="3" s="1"/>
  <c r="E110" i="3" s="1"/>
  <c r="F89" i="3"/>
  <c r="F103" i="3" s="1"/>
  <c r="F110" i="3" s="1"/>
  <c r="K88" i="3"/>
  <c r="K102" i="3" s="1"/>
  <c r="K109" i="3" s="1"/>
  <c r="L88" i="3"/>
  <c r="L102" i="3" s="1"/>
  <c r="L109" i="3" s="1"/>
  <c r="I88" i="3"/>
  <c r="I102" i="3" s="1"/>
  <c r="I109" i="3" s="1"/>
  <c r="J88" i="3"/>
  <c r="J102" i="3" s="1"/>
  <c r="J109" i="3" s="1"/>
  <c r="B102" i="3"/>
  <c r="B109" i="3" s="1"/>
  <c r="C88" i="3"/>
  <c r="C102" i="3" s="1"/>
  <c r="C109" i="3" s="1"/>
  <c r="E88" i="3"/>
  <c r="E102" i="3" s="1"/>
  <c r="E109" i="3" s="1"/>
  <c r="H88" i="3"/>
  <c r="H102" i="3" s="1"/>
  <c r="H109" i="3" s="1"/>
  <c r="D88" i="3"/>
  <c r="D102" i="3" s="1"/>
  <c r="D109" i="3" s="1"/>
  <c r="F88" i="3"/>
  <c r="F102" i="3" s="1"/>
  <c r="F109" i="3" s="1"/>
  <c r="G88" i="3"/>
  <c r="G102" i="3" s="1"/>
  <c r="G109" i="3" s="1"/>
  <c r="K93" i="3"/>
  <c r="K107" i="3" s="1"/>
  <c r="K114" i="3" s="1"/>
  <c r="L93" i="3"/>
  <c r="L107" i="3" s="1"/>
  <c r="L114" i="3" s="1"/>
  <c r="C93" i="3"/>
  <c r="C107" i="3" s="1"/>
  <c r="C114" i="3" s="1"/>
  <c r="G93" i="3"/>
  <c r="G107" i="3" s="1"/>
  <c r="G114" i="3" s="1"/>
  <c r="D93" i="3"/>
  <c r="D107" i="3" s="1"/>
  <c r="D114" i="3" s="1"/>
  <c r="F93" i="3"/>
  <c r="F107" i="3" s="1"/>
  <c r="F114" i="3" s="1"/>
  <c r="J93" i="3"/>
  <c r="J107" i="3" s="1"/>
  <c r="J114" i="3" s="1"/>
  <c r="I93" i="3"/>
  <c r="I107" i="3" s="1"/>
  <c r="I114" i="3" s="1"/>
  <c r="E93" i="3"/>
  <c r="E107" i="3" s="1"/>
  <c r="E114" i="3" s="1"/>
  <c r="H93" i="3"/>
  <c r="H107" i="3" s="1"/>
  <c r="H114" i="3" s="1"/>
  <c r="B93" i="3"/>
  <c r="B107" i="3" s="1"/>
  <c r="B114" i="3" s="1"/>
  <c r="K92" i="3"/>
  <c r="K106" i="3" s="1"/>
  <c r="K113" i="3" s="1"/>
  <c r="L92" i="3"/>
  <c r="L106" i="3" s="1"/>
  <c r="L113" i="3" s="1"/>
  <c r="G92" i="3"/>
  <c r="G106" i="3" s="1"/>
  <c r="G113" i="3" s="1"/>
  <c r="H92" i="3"/>
  <c r="H106" i="3" s="1"/>
  <c r="H113" i="3" s="1"/>
  <c r="C92" i="3"/>
  <c r="C106" i="3" s="1"/>
  <c r="C113" i="3" s="1"/>
  <c r="I92" i="3"/>
  <c r="I106" i="3" s="1"/>
  <c r="I113" i="3" s="1"/>
  <c r="J92" i="3"/>
  <c r="J106" i="3" s="1"/>
  <c r="J113" i="3" s="1"/>
  <c r="F92" i="3"/>
  <c r="F106" i="3" s="1"/>
  <c r="F113" i="3" s="1"/>
  <c r="D92" i="3"/>
  <c r="D106" i="3" s="1"/>
  <c r="D113" i="3" s="1"/>
  <c r="B92" i="3"/>
  <c r="B106" i="3" s="1"/>
  <c r="B113" i="3" s="1"/>
  <c r="E92" i="3"/>
  <c r="E106" i="3" s="1"/>
  <c r="E113" i="3" s="1"/>
  <c r="K91" i="3"/>
  <c r="K105" i="3" s="1"/>
  <c r="K112" i="3" s="1"/>
  <c r="L91" i="3"/>
  <c r="L105" i="3" s="1"/>
  <c r="L112" i="3" s="1"/>
  <c r="B105" i="3"/>
  <c r="B112" i="3" s="1"/>
  <c r="C91" i="3"/>
  <c r="C105" i="3" s="1"/>
  <c r="C112" i="3" s="1"/>
  <c r="E91" i="3"/>
  <c r="E105" i="3" s="1"/>
  <c r="E112" i="3" s="1"/>
  <c r="F91" i="3"/>
  <c r="F105" i="3" s="1"/>
  <c r="F112" i="3" s="1"/>
  <c r="D91" i="3"/>
  <c r="D105" i="3" s="1"/>
  <c r="D112" i="3" s="1"/>
  <c r="J91" i="3"/>
  <c r="J105" i="3" s="1"/>
  <c r="J112" i="3" s="1"/>
  <c r="H91" i="3"/>
  <c r="H105" i="3" s="1"/>
  <c r="H112" i="3" s="1"/>
  <c r="I91" i="3"/>
  <c r="I105" i="3" s="1"/>
  <c r="I112" i="3" s="1"/>
  <c r="G91" i="3"/>
  <c r="G105" i="3" s="1"/>
  <c r="G112" i="3" s="1"/>
  <c r="K90" i="3"/>
  <c r="K104" i="3" s="1"/>
  <c r="K111" i="3" s="1"/>
  <c r="L104" i="3"/>
  <c r="L111" i="3" s="1"/>
  <c r="F90" i="3"/>
  <c r="F104" i="3" s="1"/>
  <c r="F111" i="3" s="1"/>
  <c r="G90" i="3"/>
  <c r="G104" i="3" s="1"/>
  <c r="G111" i="3" s="1"/>
  <c r="H90" i="3"/>
  <c r="H104" i="3" s="1"/>
  <c r="H111" i="3" s="1"/>
  <c r="E90" i="3"/>
  <c r="E104" i="3" s="1"/>
  <c r="E111" i="3" s="1"/>
  <c r="I90" i="3"/>
  <c r="I104" i="3" s="1"/>
  <c r="I111" i="3" s="1"/>
  <c r="J90" i="3"/>
  <c r="J104" i="3" s="1"/>
  <c r="J111" i="3" s="1"/>
  <c r="D90" i="3"/>
  <c r="D104" i="3" s="1"/>
  <c r="D111" i="3" s="1"/>
  <c r="C90" i="3"/>
  <c r="C104" i="3" s="1"/>
  <c r="C111" i="3" s="1"/>
  <c r="B90" i="3"/>
  <c r="B104" i="3" s="1"/>
  <c r="B111" i="3" s="1"/>
  <c r="B30" i="3"/>
  <c r="E81" i="3" l="1"/>
  <c r="B117" i="3" s="1"/>
  <c r="B54" i="3" a="1"/>
  <c r="B54" i="3" s="1"/>
  <c r="AG120" i="3"/>
  <c r="E80" i="3"/>
  <c r="B116" i="3" s="1"/>
  <c r="B71" i="3"/>
  <c r="B72" i="3"/>
  <c r="B41" i="3" a="1"/>
  <c r="B41" i="3" s="1"/>
  <c r="B40" i="3" a="1"/>
  <c r="B40" i="3" s="1"/>
  <c r="AC120" i="3"/>
  <c r="AB121" i="3"/>
  <c r="AI21" i="3"/>
  <c r="AE118" i="3"/>
  <c r="AF61" i="3" l="1"/>
  <c r="AG61" i="3"/>
  <c r="AG60" i="3"/>
  <c r="AF60" i="3"/>
  <c r="AG31" i="3"/>
  <c r="AF31" i="3"/>
  <c r="AC31" i="3"/>
  <c r="AD31" i="3"/>
  <c r="AE31" i="3"/>
  <c r="AB31" i="3"/>
  <c r="B60" i="3"/>
  <c r="AC60" i="3"/>
  <c r="AB60" i="3"/>
  <c r="AD60" i="3"/>
  <c r="AE60" i="3"/>
  <c r="N61" i="3"/>
  <c r="AB61" i="3"/>
  <c r="AC61" i="3"/>
  <c r="AD61" i="3"/>
  <c r="AE61" i="3"/>
  <c r="AE119" i="3"/>
  <c r="AD119" i="3"/>
  <c r="AI22" i="3"/>
  <c r="AA31" i="3"/>
  <c r="Q31" i="3"/>
  <c r="D31" i="3"/>
  <c r="F31" i="3"/>
  <c r="V31" i="3"/>
  <c r="P31" i="3"/>
  <c r="R31" i="3"/>
  <c r="H31" i="3"/>
  <c r="J31" i="3"/>
  <c r="B31" i="3"/>
  <c r="S31" i="3"/>
  <c r="C31" i="3"/>
  <c r="T31" i="3"/>
  <c r="I31" i="3"/>
  <c r="W31" i="3"/>
  <c r="X31" i="3"/>
  <c r="K31" i="3"/>
  <c r="O31" i="3"/>
  <c r="L31" i="3"/>
  <c r="N31" i="3"/>
  <c r="E31" i="3"/>
  <c r="Y31" i="3"/>
  <c r="G31" i="3"/>
  <c r="Z31" i="3"/>
  <c r="M31" i="3"/>
  <c r="U31" i="3"/>
  <c r="M61" i="3"/>
  <c r="W61" i="3"/>
  <c r="J61" i="3"/>
  <c r="D61" i="3"/>
  <c r="E61" i="3"/>
  <c r="X61" i="3"/>
  <c r="AA61" i="3"/>
  <c r="P61" i="3"/>
  <c r="C61" i="3"/>
  <c r="R61" i="3"/>
  <c r="I61" i="3"/>
  <c r="T61" i="3"/>
  <c r="O61" i="3"/>
  <c r="Z61" i="3"/>
  <c r="G61" i="3"/>
  <c r="Q61" i="3"/>
  <c r="F61" i="3"/>
  <c r="U61" i="3"/>
  <c r="S61" i="3"/>
  <c r="H61" i="3"/>
  <c r="V61" i="3"/>
  <c r="K61" i="3"/>
  <c r="Y61" i="3"/>
  <c r="L61" i="3"/>
  <c r="C60" i="3"/>
  <c r="K60" i="3"/>
  <c r="S60" i="3"/>
  <c r="AA60" i="3"/>
  <c r="J60" i="3"/>
  <c r="D60" i="3"/>
  <c r="L60" i="3"/>
  <c r="T60" i="3"/>
  <c r="Q60" i="3"/>
  <c r="Z60" i="3"/>
  <c r="E60" i="3"/>
  <c r="M60" i="3"/>
  <c r="U60" i="3"/>
  <c r="F60" i="3"/>
  <c r="N60" i="3"/>
  <c r="V60" i="3"/>
  <c r="R60" i="3"/>
  <c r="G60" i="3"/>
  <c r="O60" i="3"/>
  <c r="W60" i="3"/>
  <c r="H60" i="3"/>
  <c r="P60" i="3"/>
  <c r="X60" i="3"/>
  <c r="I60" i="3"/>
  <c r="Y60" i="3"/>
  <c r="I116" i="3"/>
  <c r="E116" i="3"/>
  <c r="L116" i="3"/>
  <c r="H116" i="3"/>
  <c r="J116" i="3"/>
  <c r="G116" i="3"/>
  <c r="F116" i="3"/>
  <c r="D116" i="3"/>
  <c r="K116" i="3"/>
  <c r="C116" i="3"/>
  <c r="I117" i="3"/>
  <c r="J117" i="3"/>
  <c r="H117" i="3"/>
  <c r="C117" i="3"/>
  <c r="K117" i="3"/>
  <c r="D117" i="3"/>
  <c r="L117" i="3"/>
  <c r="E117" i="3"/>
  <c r="F117" i="3"/>
  <c r="G117" i="3"/>
  <c r="B61" i="3"/>
  <c r="E82" i="3" l="1"/>
  <c r="B42" i="3" a="1"/>
  <c r="B42" i="3" s="1"/>
  <c r="B160" i="3"/>
  <c r="B159" i="3"/>
  <c r="C71" i="3"/>
  <c r="C72" i="3"/>
  <c r="B73" i="3"/>
  <c r="B129" i="3" a="1"/>
  <c r="B129" i="3" s="1"/>
  <c r="B139" i="3" a="1"/>
  <c r="B139" i="3" s="1"/>
  <c r="B138" i="3" a="1"/>
  <c r="B138" i="3" s="1"/>
  <c r="B128" i="3" a="1"/>
  <c r="B128" i="3" s="1"/>
  <c r="AG32" i="3"/>
  <c r="AF32" i="3"/>
  <c r="AC32" i="3"/>
  <c r="AD32" i="3"/>
  <c r="AE32" i="3"/>
  <c r="AB32" i="3"/>
  <c r="AD120" i="3"/>
  <c r="AI23" i="3"/>
  <c r="D32" i="3"/>
  <c r="J32" i="3"/>
  <c r="P32" i="3"/>
  <c r="W32" i="3"/>
  <c r="E32" i="3"/>
  <c r="X32" i="3"/>
  <c r="H32" i="3"/>
  <c r="F32" i="3"/>
  <c r="K32" i="3"/>
  <c r="Q32" i="3"/>
  <c r="M32" i="3"/>
  <c r="L32" i="3"/>
  <c r="B32" i="3"/>
  <c r="I32" i="3"/>
  <c r="N32" i="3"/>
  <c r="G32" i="3"/>
  <c r="Y32" i="3"/>
  <c r="AA32" i="3"/>
  <c r="R32" i="3"/>
  <c r="Z32" i="3"/>
  <c r="S32" i="3"/>
  <c r="V32" i="3"/>
  <c r="C32" i="3"/>
  <c r="O32" i="3"/>
  <c r="T32" i="3"/>
  <c r="U32" i="3"/>
  <c r="AE120" i="3"/>
  <c r="E83" i="3" l="1"/>
  <c r="B74" i="3"/>
  <c r="B43" i="3" a="1"/>
  <c r="B43" i="3" s="1"/>
  <c r="AF148" i="3"/>
  <c r="AG148" i="3"/>
  <c r="AF62" i="3"/>
  <c r="AG62" i="3"/>
  <c r="AF149" i="3"/>
  <c r="AG149" i="3"/>
  <c r="AG33" i="3"/>
  <c r="AF33" i="3"/>
  <c r="AC33" i="3"/>
  <c r="AB33" i="3"/>
  <c r="AD33" i="3"/>
  <c r="AE33" i="3"/>
  <c r="Y62" i="3"/>
  <c r="AC62" i="3"/>
  <c r="AD62" i="3"/>
  <c r="AE62" i="3"/>
  <c r="AB62" i="3"/>
  <c r="L62" i="3"/>
  <c r="U62" i="3"/>
  <c r="AA62" i="3"/>
  <c r="R62" i="3"/>
  <c r="X62" i="3"/>
  <c r="I62" i="3"/>
  <c r="N62" i="3"/>
  <c r="E62" i="3"/>
  <c r="J62" i="3"/>
  <c r="M62" i="3"/>
  <c r="K62" i="3"/>
  <c r="V62" i="3"/>
  <c r="P62" i="3"/>
  <c r="H62" i="3"/>
  <c r="D62" i="3"/>
  <c r="B62" i="3"/>
  <c r="F62" i="3"/>
  <c r="T62" i="3"/>
  <c r="Q62" i="3"/>
  <c r="C62" i="3"/>
  <c r="Z62" i="3"/>
  <c r="S62" i="3"/>
  <c r="O62" i="3"/>
  <c r="W62" i="3"/>
  <c r="G62" i="3"/>
  <c r="I118" i="3"/>
  <c r="L118" i="3"/>
  <c r="E118" i="3"/>
  <c r="J118" i="3"/>
  <c r="G118" i="3"/>
  <c r="C118" i="3"/>
  <c r="H118" i="3"/>
  <c r="F118" i="3"/>
  <c r="K118" i="3"/>
  <c r="D118" i="3"/>
  <c r="B118" i="3"/>
  <c r="T33" i="3"/>
  <c r="Z33" i="3"/>
  <c r="X33" i="3"/>
  <c r="O33" i="3"/>
  <c r="N33" i="3"/>
  <c r="M33" i="3"/>
  <c r="AA33" i="3"/>
  <c r="E33" i="3"/>
  <c r="U33" i="3"/>
  <c r="B33" i="3"/>
  <c r="V33" i="3"/>
  <c r="D33" i="3"/>
  <c r="P33" i="3"/>
  <c r="I33" i="3"/>
  <c r="Q33" i="3"/>
  <c r="C33" i="3"/>
  <c r="F33" i="3"/>
  <c r="K33" i="3"/>
  <c r="H33" i="3"/>
  <c r="G33" i="3"/>
  <c r="W33" i="3"/>
  <c r="Y33" i="3"/>
  <c r="J33" i="3"/>
  <c r="S33" i="3"/>
  <c r="L33" i="3"/>
  <c r="R33" i="3"/>
  <c r="AD121" i="3"/>
  <c r="AB149" i="3"/>
  <c r="AC149" i="3"/>
  <c r="AD149" i="3"/>
  <c r="AE149" i="3"/>
  <c r="AC148" i="3"/>
  <c r="AD148" i="3"/>
  <c r="AE148" i="3"/>
  <c r="AB148" i="3"/>
  <c r="N148" i="3"/>
  <c r="O148" i="3"/>
  <c r="AA148" i="3"/>
  <c r="P148" i="3"/>
  <c r="Q148" i="3"/>
  <c r="W148" i="3"/>
  <c r="Z148" i="3"/>
  <c r="R148" i="3"/>
  <c r="S148" i="3"/>
  <c r="T148" i="3"/>
  <c r="U148" i="3"/>
  <c r="V148" i="3"/>
  <c r="X148" i="3"/>
  <c r="Y148" i="3"/>
  <c r="Y149" i="3"/>
  <c r="N149" i="3"/>
  <c r="Z149" i="3"/>
  <c r="X149" i="3"/>
  <c r="O149" i="3"/>
  <c r="AA149" i="3"/>
  <c r="P149" i="3"/>
  <c r="Q149" i="3"/>
  <c r="R149" i="3"/>
  <c r="S149" i="3"/>
  <c r="T149" i="3"/>
  <c r="U149" i="3"/>
  <c r="V149" i="3"/>
  <c r="W149" i="3"/>
  <c r="B148" i="3"/>
  <c r="K149" i="3"/>
  <c r="D149" i="3"/>
  <c r="G149" i="3"/>
  <c r="F149" i="3"/>
  <c r="E149" i="3"/>
  <c r="K148" i="3"/>
  <c r="I149" i="3"/>
  <c r="L149" i="3"/>
  <c r="H149" i="3"/>
  <c r="C149" i="3"/>
  <c r="J149" i="3"/>
  <c r="B149" i="3"/>
  <c r="M149" i="3"/>
  <c r="I148" i="3"/>
  <c r="F148" i="3"/>
  <c r="D148" i="3"/>
  <c r="L148" i="3"/>
  <c r="G148" i="3"/>
  <c r="J148" i="3"/>
  <c r="E148" i="3"/>
  <c r="H148" i="3"/>
  <c r="C148" i="3"/>
  <c r="M148" i="3"/>
  <c r="E84" i="3" l="1"/>
  <c r="B161" i="3"/>
  <c r="C160" i="3"/>
  <c r="C159" i="3"/>
  <c r="C73" i="3"/>
  <c r="B75" i="3"/>
  <c r="B44" i="3" a="1"/>
  <c r="B44" i="3" s="1"/>
  <c r="B140" i="3" a="1"/>
  <c r="B140" i="3" s="1"/>
  <c r="B130" i="3" a="1"/>
  <c r="B130" i="3" s="1"/>
  <c r="AF63" i="3"/>
  <c r="AG63" i="3"/>
  <c r="AC63" i="3"/>
  <c r="AD63" i="3"/>
  <c r="AE63" i="3"/>
  <c r="AB63" i="3"/>
  <c r="I119" i="3"/>
  <c r="L119" i="3"/>
  <c r="C119" i="3"/>
  <c r="K119" i="3"/>
  <c r="E119" i="3"/>
  <c r="B119" i="3"/>
  <c r="F119" i="3"/>
  <c r="J119" i="3"/>
  <c r="G119" i="3"/>
  <c r="H119" i="3"/>
  <c r="D119" i="3"/>
  <c r="C63" i="3"/>
  <c r="K63" i="3"/>
  <c r="L63" i="3"/>
  <c r="F63" i="3"/>
  <c r="R63" i="3"/>
  <c r="T63" i="3"/>
  <c r="H63" i="3"/>
  <c r="P63" i="3"/>
  <c r="N63" i="3"/>
  <c r="V63" i="3"/>
  <c r="S63" i="3"/>
  <c r="E63" i="3"/>
  <c r="I63" i="3"/>
  <c r="X63" i="3"/>
  <c r="Q63" i="3"/>
  <c r="G63" i="3"/>
  <c r="D63" i="3"/>
  <c r="B63" i="3"/>
  <c r="Y63" i="3"/>
  <c r="M63" i="3"/>
  <c r="J63" i="3"/>
  <c r="AA63" i="3"/>
  <c r="O63" i="3"/>
  <c r="U63" i="3"/>
  <c r="W63" i="3"/>
  <c r="Z63" i="3"/>
  <c r="B162" i="3" l="1"/>
  <c r="C74" i="3"/>
  <c r="B131" i="3" a="1"/>
  <c r="B131" i="3" s="1"/>
  <c r="B141" i="3" a="1"/>
  <c r="B141" i="3" s="1"/>
  <c r="AG64" i="3"/>
  <c r="AF64" i="3"/>
  <c r="AG150" i="3"/>
  <c r="AF150" i="3"/>
  <c r="AB64" i="3"/>
  <c r="AC64" i="3"/>
  <c r="AD64" i="3"/>
  <c r="AE64" i="3"/>
  <c r="D120" i="3"/>
  <c r="E120" i="3"/>
  <c r="F120" i="3"/>
  <c r="G120" i="3"/>
  <c r="I120" i="3"/>
  <c r="B120" i="3"/>
  <c r="H120" i="3"/>
  <c r="J120" i="3"/>
  <c r="C120" i="3"/>
  <c r="K120" i="3"/>
  <c r="L120" i="3"/>
  <c r="O64" i="3"/>
  <c r="Y64" i="3"/>
  <c r="M64" i="3"/>
  <c r="G64" i="3"/>
  <c r="T64" i="3"/>
  <c r="V64" i="3"/>
  <c r="D64" i="3"/>
  <c r="N64" i="3"/>
  <c r="P64" i="3"/>
  <c r="R64" i="3"/>
  <c r="J64" i="3"/>
  <c r="L64" i="3"/>
  <c r="F64" i="3"/>
  <c r="B64" i="3"/>
  <c r="K64" i="3"/>
  <c r="I64" i="3"/>
  <c r="S64" i="3"/>
  <c r="E64" i="3"/>
  <c r="Z64" i="3"/>
  <c r="AA64" i="3"/>
  <c r="Q64" i="3"/>
  <c r="W64" i="3"/>
  <c r="X64" i="3"/>
  <c r="C64" i="3"/>
  <c r="U64" i="3"/>
  <c r="H64" i="3"/>
  <c r="Z150" i="3"/>
  <c r="G150" i="3"/>
  <c r="O150" i="3"/>
  <c r="F150" i="3"/>
  <c r="E150" i="3"/>
  <c r="L150" i="3"/>
  <c r="AC150" i="3"/>
  <c r="K150" i="3"/>
  <c r="AE150" i="3"/>
  <c r="N150" i="3"/>
  <c r="H150" i="3"/>
  <c r="AA150" i="3"/>
  <c r="I150" i="3"/>
  <c r="M150" i="3"/>
  <c r="V150" i="3"/>
  <c r="AD150" i="3"/>
  <c r="J150" i="3"/>
  <c r="Y150" i="3"/>
  <c r="P150" i="3"/>
  <c r="U150" i="3"/>
  <c r="B150" i="3"/>
  <c r="Q150" i="3"/>
  <c r="T150" i="3"/>
  <c r="C150" i="3"/>
  <c r="X150" i="3"/>
  <c r="R150" i="3"/>
  <c r="S150" i="3"/>
  <c r="D150" i="3"/>
  <c r="AB150" i="3"/>
  <c r="W150" i="3"/>
  <c r="B163" i="3" l="1"/>
  <c r="C161" i="3"/>
  <c r="C75" i="3"/>
  <c r="B142" i="3" a="1"/>
  <c r="B142" i="3" s="1"/>
  <c r="B132" i="3" a="1"/>
  <c r="B132" i="3" s="1"/>
  <c r="AG151" i="3"/>
  <c r="AF151" i="3"/>
  <c r="Q151" i="3"/>
  <c r="D151" i="3"/>
  <c r="T151" i="3"/>
  <c r="R151" i="3"/>
  <c r="K151" i="3"/>
  <c r="AA151" i="3"/>
  <c r="U151" i="3"/>
  <c r="S151" i="3"/>
  <c r="C151" i="3"/>
  <c r="AD151" i="3"/>
  <c r="F151" i="3"/>
  <c r="V151" i="3"/>
  <c r="J151" i="3"/>
  <c r="X151" i="3"/>
  <c r="AC151" i="3"/>
  <c r="Z151" i="3"/>
  <c r="L151" i="3"/>
  <c r="W151" i="3"/>
  <c r="B151" i="3"/>
  <c r="AB151" i="3"/>
  <c r="H151" i="3"/>
  <c r="AE151" i="3"/>
  <c r="M151" i="3"/>
  <c r="Y151" i="3"/>
  <c r="I151" i="3"/>
  <c r="N151" i="3"/>
  <c r="E151" i="3"/>
  <c r="O151" i="3"/>
  <c r="G151" i="3"/>
  <c r="P151" i="3"/>
  <c r="C162" i="3" l="1"/>
  <c r="AG152" i="3"/>
  <c r="AF152" i="3"/>
  <c r="Z152" i="3"/>
  <c r="D152" i="3"/>
  <c r="E152" i="3"/>
  <c r="O152" i="3"/>
  <c r="L152" i="3"/>
  <c r="B152" i="3"/>
  <c r="G152" i="3"/>
  <c r="V152" i="3"/>
  <c r="Y152" i="3"/>
  <c r="AA152" i="3"/>
  <c r="J152" i="3"/>
  <c r="T152" i="3"/>
  <c r="H152" i="3"/>
  <c r="AC152" i="3"/>
  <c r="R152" i="3"/>
  <c r="P152" i="3"/>
  <c r="C152" i="3"/>
  <c r="K152" i="3"/>
  <c r="AD152" i="3"/>
  <c r="S152" i="3"/>
  <c r="Q152" i="3"/>
  <c r="X152" i="3"/>
  <c r="AE152" i="3"/>
  <c r="AB152" i="3"/>
  <c r="U152" i="3"/>
  <c r="M152" i="3"/>
  <c r="W152" i="3"/>
  <c r="I152" i="3"/>
  <c r="N152" i="3"/>
  <c r="F152" i="3"/>
  <c r="C163" i="3" l="1"/>
  <c r="AN24" i="3" l="1"/>
  <c r="AF24" i="3" s="1"/>
  <c r="AF121" i="3" s="1"/>
  <c r="AE121" i="3" l="1"/>
  <c r="AG24" i="3"/>
  <c r="AG121" i="3" s="1"/>
  <c r="AI24" i="3" l="1"/>
  <c r="AD34" i="3" s="1"/>
  <c r="B55" i="3" a="1"/>
  <c r="B55" i="3" s="1"/>
  <c r="AG34" i="3" l="1"/>
  <c r="Z34" i="3"/>
  <c r="F34" i="3"/>
  <c r="B34" i="3"/>
  <c r="E34" i="3"/>
  <c r="S34" i="3"/>
  <c r="H34" i="3"/>
  <c r="N34" i="3"/>
  <c r="G34" i="3"/>
  <c r="Y34" i="3"/>
  <c r="AB34" i="3"/>
  <c r="W34" i="3"/>
  <c r="C34" i="3"/>
  <c r="O34" i="3"/>
  <c r="D34" i="3"/>
  <c r="AF34" i="3"/>
  <c r="T34" i="3"/>
  <c r="AC34" i="3"/>
  <c r="AA34" i="3"/>
  <c r="P34" i="3"/>
  <c r="I34" i="3"/>
  <c r="U34" i="3"/>
  <c r="R34" i="3"/>
  <c r="K34" i="3"/>
  <c r="AE34" i="3"/>
  <c r="M34" i="3"/>
  <c r="L34" i="3"/>
  <c r="V34" i="3"/>
  <c r="J34" i="3"/>
  <c r="X34" i="3"/>
  <c r="Q34" i="3"/>
  <c r="B45" i="3" l="1" a="1"/>
  <c r="B45" i="3" s="1"/>
  <c r="Z65" i="3" s="1"/>
  <c r="B76" i="3"/>
  <c r="I85" i="3"/>
  <c r="E85" i="3"/>
  <c r="H121" i="3" s="1"/>
  <c r="G85" i="3"/>
  <c r="H85" i="3"/>
  <c r="C65" i="3" l="1"/>
  <c r="M65" i="3"/>
  <c r="I65" i="3"/>
  <c r="B65" i="3"/>
  <c r="U65" i="3"/>
  <c r="F65" i="3"/>
  <c r="AF65" i="3"/>
  <c r="AC65" i="3"/>
  <c r="E65" i="3"/>
  <c r="AG65" i="3"/>
  <c r="AE65" i="3"/>
  <c r="S65" i="3"/>
  <c r="T65" i="3"/>
  <c r="J65" i="3"/>
  <c r="G65" i="3"/>
  <c r="K65" i="3"/>
  <c r="H65" i="3"/>
  <c r="R65" i="3"/>
  <c r="W65" i="3"/>
  <c r="AA65" i="3"/>
  <c r="O65" i="3"/>
  <c r="AB65" i="3"/>
  <c r="N65" i="3"/>
  <c r="X65" i="3"/>
  <c r="P65" i="3"/>
  <c r="L65" i="3"/>
  <c r="AD65" i="3"/>
  <c r="D65" i="3"/>
  <c r="V65" i="3"/>
  <c r="Y65" i="3"/>
  <c r="Q65" i="3"/>
  <c r="J121" i="3"/>
  <c r="I121" i="3"/>
  <c r="E121" i="3"/>
  <c r="F121" i="3"/>
  <c r="L121" i="3"/>
  <c r="C121" i="3"/>
  <c r="B121" i="3"/>
  <c r="D121" i="3"/>
  <c r="K121" i="3"/>
  <c r="G121" i="3"/>
  <c r="C76" i="3" l="1"/>
  <c r="B164" i="3"/>
  <c r="B143" i="3" a="1"/>
  <c r="B143" i="3" s="1"/>
  <c r="B133" i="3" a="1"/>
  <c r="B133" i="3" s="1"/>
  <c r="Z153" i="3" s="1"/>
  <c r="R153" i="3" l="1"/>
  <c r="B153" i="3"/>
  <c r="D153" i="3"/>
  <c r="C153" i="3"/>
  <c r="M153" i="3"/>
  <c r="J153" i="3"/>
  <c r="F153" i="3"/>
  <c r="AE153" i="3"/>
  <c r="W153" i="3"/>
  <c r="AG153" i="3"/>
  <c r="X153" i="3"/>
  <c r="G153" i="3"/>
  <c r="P153" i="3"/>
  <c r="Y153" i="3"/>
  <c r="I153" i="3"/>
  <c r="O153" i="3"/>
  <c r="S153" i="3"/>
  <c r="AA153" i="3"/>
  <c r="H153" i="3"/>
  <c r="E153" i="3"/>
  <c r="AB153" i="3"/>
  <c r="T153" i="3"/>
  <c r="AD153" i="3"/>
  <c r="N153" i="3"/>
  <c r="L153" i="3"/>
  <c r="Q153" i="3"/>
  <c r="AF153" i="3"/>
  <c r="K153" i="3"/>
  <c r="U153" i="3"/>
  <c r="AC153" i="3"/>
  <c r="V153" i="3"/>
  <c r="C16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<sst xmlns="http://schemas.openxmlformats.org/spreadsheetml/2006/main" count="85" uniqueCount="69">
  <si>
    <t>Month</t>
  </si>
  <si>
    <t>HISTORICAL LOSSES &amp; PORTFOLIO by MONTH</t>
  </si>
  <si>
    <t>LOSSES sorted by losses</t>
  </si>
  <si>
    <t>RESULTS</t>
  </si>
  <si>
    <t>EL</t>
  </si>
  <si>
    <t>Portfolio</t>
  </si>
  <si>
    <t>MONTH</t>
  </si>
  <si>
    <t>%LOSSES</t>
  </si>
  <si>
    <t>WEIGHT sorted by losses</t>
  </si>
  <si>
    <t>Accumulated weight</t>
  </si>
  <si>
    <t>% WEIGHT</t>
  </si>
  <si>
    <t>Days</t>
  </si>
  <si>
    <t>30Y^</t>
  </si>
  <si>
    <t>60Y^</t>
  </si>
  <si>
    <t>90Y^</t>
  </si>
  <si>
    <t>120Y^</t>
  </si>
  <si>
    <t>150Y^</t>
  </si>
  <si>
    <t>180Y^</t>
  </si>
  <si>
    <t>30Y*</t>
  </si>
  <si>
    <t>60Y*</t>
  </si>
  <si>
    <t>90Y*</t>
  </si>
  <si>
    <t>120Y*</t>
  </si>
  <si>
    <t>150Y*</t>
  </si>
  <si>
    <t>180Y*</t>
  </si>
  <si>
    <t>30e</t>
  </si>
  <si>
    <t>60e</t>
  </si>
  <si>
    <t>90e</t>
  </si>
  <si>
    <t>120e</t>
  </si>
  <si>
    <t>150e</t>
  </si>
  <si>
    <t>180e</t>
  </si>
  <si>
    <t>30e/Y^</t>
  </si>
  <si>
    <t>60e/Y^</t>
  </si>
  <si>
    <t>90e/Y^</t>
  </si>
  <si>
    <t>120e/Y^</t>
  </si>
  <si>
    <t>150e/Y^</t>
  </si>
  <si>
    <t>180e/Y^</t>
  </si>
  <si>
    <t>New EL</t>
  </si>
  <si>
    <t>202012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</si>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</sst>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 * #,##0.00_ ;_ * \-#,##0.00_ ;_ * &quot;-&quot;??_ ;_ @_ "/>
    <numFmt numFmtId="166" formatCode="_ * #,##0_ ;_ * \-#,##0_ ;_ * &quot;-&quot;??_ ;_ @_ "/>
    <numFmt numFmtId="167" formatCode="0.00000000000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0"/>
      <name val="Roboto"/>
    </font>
    <font>
      <sz val="11"/>
      <name val="Roboto"/>
    </font>
    <font>
      <b/>
      <sz val="11"/>
      <name val="Roboto"/>
    </font>
    <font>
      <i/>
      <sz val="11"/>
      <color rgb="FFCACACD"/>
      <name val="Roboto"/>
    </font>
    <font>
      <i/>
      <sz val="11"/>
      <color theme="0" tint="-0.34998626667073579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51985"/>
        <bgColor indexed="64"/>
      </patternFill>
    </fill>
    <fill>
      <patternFill patternType="solid">
        <fgColor rgb="FFCACAC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4" borderId="1" xfId="0" applyFont="1" applyFill="1" applyBorder="1"/>
    <xf numFmtId="0" fontId="5" fillId="4" borderId="2" xfId="0" applyFont="1" applyFill="1" applyBorder="1"/>
    <xf numFmtId="0" fontId="5" fillId="4" borderId="4" xfId="0" applyFont="1" applyFill="1" applyBorder="1"/>
    <xf numFmtId="166" fontId="5" fillId="4" borderId="5" xfId="3" applyNumberFormat="1" applyFont="1" applyFill="1" applyBorder="1"/>
    <xf numFmtId="0" fontId="4" fillId="2" borderId="3" xfId="0" applyFont="1" applyFill="1" applyBorder="1" applyAlignment="1">
      <alignment horizontal="center"/>
    </xf>
    <xf numFmtId="166" fontId="4" fillId="2" borderId="0" xfId="3" applyNumberFormat="1" applyFont="1" applyFill="1" applyBorder="1"/>
    <xf numFmtId="10" fontId="4" fillId="2" borderId="0" xfId="2" applyNumberFormat="1" applyFont="1" applyFill="1"/>
    <xf numFmtId="0" fontId="6" fillId="2" borderId="0" xfId="0" applyFont="1" applyFill="1"/>
    <xf numFmtId="0" fontId="5" fillId="4" borderId="4" xfId="0" applyFont="1" applyFill="1" applyBorder="1" applyAlignment="1">
      <alignment horizontal="center"/>
    </xf>
    <xf numFmtId="164" fontId="5" fillId="4" borderId="5" xfId="1" applyNumberFormat="1" applyFont="1" applyFill="1" applyBorder="1" applyAlignment="1">
      <alignment horizontal="center"/>
    </xf>
    <xf numFmtId="10" fontId="4" fillId="2" borderId="0" xfId="2" applyNumberFormat="1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0" fontId="4" fillId="2" borderId="2" xfId="2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0" fontId="4" fillId="2" borderId="0" xfId="2" applyNumberFormat="1" applyFont="1" applyFill="1" applyBorder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166" fontId="4" fillId="2" borderId="2" xfId="3" applyNumberFormat="1" applyFont="1" applyFill="1" applyBorder="1"/>
    <xf numFmtId="166" fontId="7" fillId="2" borderId="0" xfId="3" applyNumberFormat="1" applyFont="1" applyFill="1"/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4" borderId="2" xfId="0" applyNumberFormat="1" applyFont="1" applyFill="1" applyBorder="1"/>
    <xf numFmtId="0" fontId="4" fillId="2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/>
    </xf>
    <xf numFmtId="10" fontId="4" fillId="2" borderId="9" xfId="2" applyNumberFormat="1" applyFont="1" applyFill="1" applyBorder="1" applyAlignment="1">
      <alignment horizontal="center"/>
    </xf>
    <xf numFmtId="10" fontId="4" fillId="2" borderId="10" xfId="2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10" fontId="4" fillId="2" borderId="12" xfId="2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10" fontId="4" fillId="2" borderId="14" xfId="2" applyNumberFormat="1" applyFont="1" applyFill="1" applyBorder="1" applyAlignment="1">
      <alignment horizontal="center"/>
    </xf>
    <xf numFmtId="10" fontId="4" fillId="2" borderId="15" xfId="2" applyNumberFormat="1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/>
    </xf>
    <xf numFmtId="10" fontId="4" fillId="2" borderId="12" xfId="2" applyNumberFormat="1" applyFont="1" applyFill="1" applyBorder="1" applyAlignment="1">
      <alignment horizontal="center"/>
    </xf>
    <xf numFmtId="10" fontId="4" fillId="2" borderId="15" xfId="2" applyNumberFormat="1" applyFont="1" applyFill="1" applyBorder="1" applyAlignment="1">
      <alignment horizontal="center"/>
    </xf>
    <xf numFmtId="10" fontId="4" fillId="2" borderId="0" xfId="0" applyNumberFormat="1" applyFont="1" applyFill="1"/>
    <xf numFmtId="10" fontId="4" fillId="2" borderId="9" xfId="0" applyNumberFormat="1" applyFont="1" applyFill="1" applyBorder="1"/>
    <xf numFmtId="10" fontId="4" fillId="2" borderId="14" xfId="0" applyNumberFormat="1" applyFont="1" applyFill="1" applyBorder="1"/>
    <xf numFmtId="166" fontId="4" fillId="0" borderId="0" xfId="3" applyNumberFormat="1" applyFont="1" applyFill="1" applyBorder="1"/>
    <xf numFmtId="10" fontId="4" fillId="6" borderId="0" xfId="2" applyNumberFormat="1" applyFont="1" applyFill="1" applyAlignment="1">
      <alignment horizontal="center" vertical="center"/>
    </xf>
    <xf numFmtId="167" fontId="4" fillId="2" borderId="0" xfId="0" applyNumberFormat="1" applyFont="1" applyFill="1"/>
    <xf numFmtId="10" fontId="4" fillId="5" borderId="2" xfId="2" applyNumberFormat="1" applyFont="1" applyFill="1" applyBorder="1"/>
    <xf numFmtId="10" fontId="4" fillId="5" borderId="0" xfId="2" applyNumberFormat="1" applyFont="1" applyFill="1" applyBorder="1"/>
    <xf numFmtId="10" fontId="4" fillId="2" borderId="0" xfId="2" applyNumberFormat="1" applyFont="1" applyFill="1" applyBorder="1"/>
    <xf numFmtId="10" fontId="4" fillId="2" borderId="2" xfId="2" applyNumberFormat="1" applyFont="1" applyFill="1" applyBorder="1"/>
    <xf numFmtId="166" fontId="4" fillId="5" borderId="2" xfId="3" applyNumberFormat="1" applyFont="1" applyFill="1" applyBorder="1"/>
    <xf numFmtId="166" fontId="4" fillId="5" borderId="0" xfId="3" applyNumberFormat="1" applyFont="1" applyFill="1" applyBorder="1"/>
  </cellXfs>
  <cellStyles count="4">
    <cellStyle name="Comma" xfId="1" builtinId="3"/>
    <cellStyle name="Comma 2" xfId="3" xr:uid="{6CEFD029-747A-4E3F-A1B0-0EA89508F425}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ACACD"/>
      <color rgb="FF7B4183"/>
      <color rgb="FF451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180 Day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Services!$B$17:$GE$17</c:f>
              <c:strCache>
                <c:ptCount val="32"/>
                <c:pt idx="0">
                  <c:v>202012</c:v>
                </c:pt>
                <c:pt idx="1">
                  <c:v>2021-01</c:v>
                </c:pt>
                <c:pt idx="2">
                  <c:v>2021-02</c:v>
                </c:pt>
                <c:pt idx="3">
                  <c:v>2021-03</c:v>
                </c:pt>
                <c:pt idx="4">
                  <c:v>2021-04</c:v>
                </c:pt>
                <c:pt idx="5">
                  <c:v>2021-05</c:v>
                </c:pt>
                <c:pt idx="6">
                  <c:v>2021-06</c:v>
                </c:pt>
                <c:pt idx="7">
                  <c:v>2021-07</c:v>
                </c:pt>
                <c:pt idx="8">
                  <c:v>2021-08</c:v>
                </c:pt>
                <c:pt idx="9">
                  <c:v>2021-09</c:v>
                </c:pt>
                <c:pt idx="10">
                  <c:v>2021-10</c:v>
                </c:pt>
                <c:pt idx="11">
                  <c:v>2021-11</c:v>
                </c:pt>
                <c:pt idx="12">
                  <c:v>2021-12</c:v>
                </c:pt>
                <c:pt idx="13">
                  <c:v>2022-01</c:v>
                </c:pt>
                <c:pt idx="14">
                  <c:v>2022-02</c:v>
                </c:pt>
                <c:pt idx="15">
                  <c:v>2022-03</c:v>
                </c:pt>
                <c:pt idx="16">
                  <c:v>2022-04</c:v>
                </c:pt>
                <c:pt idx="17">
                  <c:v>2022-05</c:v>
                </c:pt>
                <c:pt idx="18">
                  <c:v>2022-06</c:v>
                </c:pt>
                <c:pt idx="19">
                  <c:v>2022-07</c:v>
                </c:pt>
                <c:pt idx="20">
                  <c:v>2022-08</c:v>
                </c:pt>
                <c:pt idx="21">
                  <c:v>2022-09</c:v>
                </c:pt>
                <c:pt idx="22">
                  <c:v>2022-10</c:v>
                </c:pt>
                <c:pt idx="23">
                  <c:v>2022-11</c:v>
                </c:pt>
                <c:pt idx="24">
                  <c:v>2022-12</c:v>
                </c:pt>
                <c:pt idx="25">
                  <c:v>2023-01</c:v>
                </c:pt>
                <c:pt idx="26">
                  <c:v>2023-02</c:v>
                </c:pt>
                <c:pt idx="27">
                  <c:v>2023-03</c:v>
                </c:pt>
                <c:pt idx="28">
                  <c:v>2023-04</c:v>
                </c:pt>
                <c:pt idx="29">
                  <c:v>2023-05</c:v>
                </c:pt>
                <c:pt idx="30">
                  <c:v>2023-06</c:v>
                </c:pt>
                <c:pt idx="31">
                  <c:v>2023-07</c:v>
                </c:pt>
              </c:strCache>
            </c:strRef>
          </c:cat>
          <c:val>
            <c:numRef>
              <c:f>Services!$B$24:$AG$24</c:f>
              <c:numCache>
                <c:formatCode>0.00%</c:formatCode>
                <c:ptCount val="32"/>
                <c:pt idx="0">
                  <c:v>4.3721109050856355E-2</c:v>
                </c:pt>
                <c:pt idx="1">
                  <c:v>6.0764633852903427E-2</c:v>
                </c:pt>
                <c:pt idx="2">
                  <c:v>7.6184684039797057E-2</c:v>
                </c:pt>
                <c:pt idx="3">
                  <c:v>6.6560096519771794E-2</c:v>
                </c:pt>
                <c:pt idx="4">
                  <c:v>5.9025771770090607E-2</c:v>
                </c:pt>
                <c:pt idx="5">
                  <c:v>4.4924861716472364E-2</c:v>
                </c:pt>
                <c:pt idx="6">
                  <c:v>4.8348910970949621E-2</c:v>
                </c:pt>
                <c:pt idx="7">
                  <c:v>4.5084074976261768E-2</c:v>
                </c:pt>
                <c:pt idx="8">
                  <c:v>4.9217587382521688E-2</c:v>
                </c:pt>
                <c:pt idx="9">
                  <c:v>4.6645833730564412E-2</c:v>
                </c:pt>
                <c:pt idx="10">
                  <c:v>5.0685292192244824E-2</c:v>
                </c:pt>
                <c:pt idx="11">
                  <c:v>5.14462801269161E-2</c:v>
                </c:pt>
                <c:pt idx="12">
                  <c:v>5.6157196578603852E-2</c:v>
                </c:pt>
                <c:pt idx="13">
                  <c:v>6.3102239831979934E-2</c:v>
                </c:pt>
                <c:pt idx="14">
                  <c:v>6.5879197960795666E-2</c:v>
                </c:pt>
                <c:pt idx="15">
                  <c:v>6.2032538934531201E-2</c:v>
                </c:pt>
                <c:pt idx="16">
                  <c:v>5.8388976469323062E-2</c:v>
                </c:pt>
                <c:pt idx="17">
                  <c:v>6.0592960198373791E-2</c:v>
                </c:pt>
                <c:pt idx="18">
                  <c:v>6.3827304774834559E-2</c:v>
                </c:pt>
                <c:pt idx="19">
                  <c:v>6.355682944657326E-2</c:v>
                </c:pt>
                <c:pt idx="20">
                  <c:v>6.9811930965871793E-2</c:v>
                </c:pt>
                <c:pt idx="21">
                  <c:v>6.8642710130667361E-2</c:v>
                </c:pt>
                <c:pt idx="22">
                  <c:v>6.9711057341134475E-2</c:v>
                </c:pt>
                <c:pt idx="23">
                  <c:v>7.1143676191861238E-2</c:v>
                </c:pt>
                <c:pt idx="24">
                  <c:v>6.4033155010527643E-2</c:v>
                </c:pt>
                <c:pt idx="25">
                  <c:v>5.6340576683470256E-2</c:v>
                </c:pt>
                <c:pt idx="26">
                  <c:v>5.5878664409440448E-2</c:v>
                </c:pt>
                <c:pt idx="27">
                  <c:v>5.3371980328839053E-2</c:v>
                </c:pt>
                <c:pt idx="28">
                  <c:v>5.5045375080357672E-2</c:v>
                </c:pt>
                <c:pt idx="29">
                  <c:v>5.2423534280621076E-2</c:v>
                </c:pt>
                <c:pt idx="30">
                  <c:v>5.3964984915677132E-2</c:v>
                </c:pt>
                <c:pt idx="31">
                  <c:v>5.4671540036090122E-2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C-400A-9489-C3D466C80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732591"/>
        <c:axId val="822758383"/>
      </c:lineChart>
      <c:catAx>
        <c:axId val="8227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58383"/>
        <c:crosses val="autoZero"/>
        <c:auto val="1"/>
        <c:lblAlgn val="ctr"/>
        <c:lblOffset val="100"/>
        <c:noMultiLvlLbl val="0"/>
      </c:catAx>
      <c:valAx>
        <c:axId val="8227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3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Services!$B$6:$AG$6</c:f>
              <c:strCache>
                <c:ptCount val="32"/>
                <c:pt idx="0">
                  <c:v>202012</c:v>
                </c:pt>
                <c:pt idx="1">
                  <c:v>2021-01</c:v>
                </c:pt>
                <c:pt idx="2">
                  <c:v>2021-02</c:v>
                </c:pt>
                <c:pt idx="3">
                  <c:v>2021-03</c:v>
                </c:pt>
                <c:pt idx="4">
                  <c:v>2021-04</c:v>
                </c:pt>
                <c:pt idx="5">
                  <c:v>2021-05</c:v>
                </c:pt>
                <c:pt idx="6">
                  <c:v>2021-06</c:v>
                </c:pt>
                <c:pt idx="7">
                  <c:v>2021-07</c:v>
                </c:pt>
                <c:pt idx="8">
                  <c:v>2021-08</c:v>
                </c:pt>
                <c:pt idx="9">
                  <c:v>2021-09</c:v>
                </c:pt>
                <c:pt idx="10">
                  <c:v>2021-10</c:v>
                </c:pt>
                <c:pt idx="11">
                  <c:v>2021-11</c:v>
                </c:pt>
                <c:pt idx="12">
                  <c:v>2021-12</c:v>
                </c:pt>
                <c:pt idx="13">
                  <c:v>2022-01</c:v>
                </c:pt>
                <c:pt idx="14">
                  <c:v>2022-02</c:v>
                </c:pt>
                <c:pt idx="15">
                  <c:v>2022-03</c:v>
                </c:pt>
                <c:pt idx="16">
                  <c:v>2022-04</c:v>
                </c:pt>
                <c:pt idx="17">
                  <c:v>2022-05</c:v>
                </c:pt>
                <c:pt idx="18">
                  <c:v>2022-06</c:v>
                </c:pt>
                <c:pt idx="19">
                  <c:v>2022-07</c:v>
                </c:pt>
                <c:pt idx="20">
                  <c:v>2022-08</c:v>
                </c:pt>
                <c:pt idx="21">
                  <c:v>2022-09</c:v>
                </c:pt>
                <c:pt idx="22">
                  <c:v>2022-10</c:v>
                </c:pt>
                <c:pt idx="23">
                  <c:v>2022-11</c:v>
                </c:pt>
                <c:pt idx="24">
                  <c:v>2022-12</c:v>
                </c:pt>
                <c:pt idx="25">
                  <c:v>2023-01</c:v>
                </c:pt>
                <c:pt idx="26">
                  <c:v>2023-02</c:v>
                </c:pt>
                <c:pt idx="27">
                  <c:v>2023-03</c:v>
                </c:pt>
                <c:pt idx="28">
                  <c:v>2023-04</c:v>
                </c:pt>
                <c:pt idx="29">
                  <c:v>2023-05</c:v>
                </c:pt>
                <c:pt idx="30">
                  <c:v>2023-06</c:v>
                </c:pt>
                <c:pt idx="31">
                  <c:v>2023-07</c:v>
                </c:pt>
              </c:strCache>
            </c:strRef>
          </c:cat>
          <c:val>
            <c:numRef>
              <c:f>Services!$B$121:$AG$121</c:f>
              <c:numCache>
                <c:formatCode>0.00%</c:formatCode>
                <c:ptCount val="32"/>
                <c:pt idx="0">
                  <c:v>4.3999351700330411E-2</c:v>
                </c:pt>
                <c:pt idx="1">
                  <c:v>6.2612534707137499E-2</c:v>
                </c:pt>
                <c:pt idx="2">
                  <c:v>8.0423208875854857E-2</c:v>
                </c:pt>
                <c:pt idx="3">
                  <c:v>7.2026336589436274E-2</c:v>
                </c:pt>
                <c:pt idx="4">
                  <c:v>6.5517343094347924E-2</c:v>
                </c:pt>
                <c:pt idx="5">
                  <c:v>5.1183078556411063E-2</c:v>
                </c:pt>
                <c:pt idx="6">
                  <c:v>5.6578919767349994E-2</c:v>
                </c:pt>
                <c:pt idx="7">
                  <c:v>5.4229968697043503E-2</c:v>
                </c:pt>
                <c:pt idx="8">
                  <c:v>6.0900770396889507E-2</c:v>
                </c:pt>
                <c:pt idx="9">
                  <c:v>5.9423650294297199E-2</c:v>
                </c:pt>
                <c:pt idx="10">
                  <c:v>6.6535221163581321E-2</c:v>
                </c:pt>
                <c:pt idx="11">
                  <c:v>5.14462801269161E-2</c:v>
                </c:pt>
                <c:pt idx="12">
                  <c:v>5.6157196578603852E-2</c:v>
                </c:pt>
                <c:pt idx="13">
                  <c:v>6.3102239831979934E-2</c:v>
                </c:pt>
                <c:pt idx="14">
                  <c:v>6.5879197960795666E-2</c:v>
                </c:pt>
                <c:pt idx="15">
                  <c:v>6.2032538934531201E-2</c:v>
                </c:pt>
                <c:pt idx="16">
                  <c:v>5.8388976469323062E-2</c:v>
                </c:pt>
                <c:pt idx="17">
                  <c:v>6.0592960198373791E-2</c:v>
                </c:pt>
                <c:pt idx="18">
                  <c:v>6.3827304774834559E-2</c:v>
                </c:pt>
                <c:pt idx="19">
                  <c:v>6.355682944657326E-2</c:v>
                </c:pt>
                <c:pt idx="20">
                  <c:v>6.9811930965871793E-2</c:v>
                </c:pt>
                <c:pt idx="21">
                  <c:v>6.8642710130667361E-2</c:v>
                </c:pt>
                <c:pt idx="22">
                  <c:v>6.9711057341134475E-2</c:v>
                </c:pt>
                <c:pt idx="23">
                  <c:v>7.1143676191861238E-2</c:v>
                </c:pt>
                <c:pt idx="24">
                  <c:v>6.4033155010527643E-2</c:v>
                </c:pt>
                <c:pt idx="25">
                  <c:v>5.6340576683470256E-2</c:v>
                </c:pt>
                <c:pt idx="26">
                  <c:v>5.5878664409440448E-2</c:v>
                </c:pt>
                <c:pt idx="27">
                  <c:v>5.3371980328839053E-2</c:v>
                </c:pt>
                <c:pt idx="28">
                  <c:v>5.5045375080357672E-2</c:v>
                </c:pt>
                <c:pt idx="29">
                  <c:v>5.2423534280621076E-2</c:v>
                </c:pt>
                <c:pt idx="30">
                  <c:v>5.3964984915677132E-2</c:v>
                </c:pt>
                <c:pt idx="31">
                  <c:v>5.4671540036090122E-2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7-4623-86F4-3566DED99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614240"/>
        <c:axId val="2010608416"/>
      </c:lineChart>
      <c:catAx>
        <c:axId val="201061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608416"/>
        <c:crosses val="autoZero"/>
        <c:auto val="1"/>
        <c:lblAlgn val="ctr"/>
        <c:lblOffset val="100"/>
        <c:noMultiLvlLbl val="0"/>
      </c:catAx>
      <c:valAx>
        <c:axId val="20106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61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Services!$B$17:$AG$17</c:f>
              <c:strCache>
                <c:ptCount val="32"/>
                <c:pt idx="0">
                  <c:v>202012</c:v>
                </c:pt>
                <c:pt idx="1">
                  <c:v>2021-01</c:v>
                </c:pt>
                <c:pt idx="2">
                  <c:v>2021-02</c:v>
                </c:pt>
                <c:pt idx="3">
                  <c:v>2021-03</c:v>
                </c:pt>
                <c:pt idx="4">
                  <c:v>2021-04</c:v>
                </c:pt>
                <c:pt idx="5">
                  <c:v>2021-05</c:v>
                </c:pt>
                <c:pt idx="6">
                  <c:v>2021-06</c:v>
                </c:pt>
                <c:pt idx="7">
                  <c:v>2021-07</c:v>
                </c:pt>
                <c:pt idx="8">
                  <c:v>2021-08</c:v>
                </c:pt>
                <c:pt idx="9">
                  <c:v>2021-09</c:v>
                </c:pt>
                <c:pt idx="10">
                  <c:v>2021-10</c:v>
                </c:pt>
                <c:pt idx="11">
                  <c:v>2021-11</c:v>
                </c:pt>
                <c:pt idx="12">
                  <c:v>2021-12</c:v>
                </c:pt>
                <c:pt idx="13">
                  <c:v>2022-01</c:v>
                </c:pt>
                <c:pt idx="14">
                  <c:v>2022-02</c:v>
                </c:pt>
                <c:pt idx="15">
                  <c:v>2022-03</c:v>
                </c:pt>
                <c:pt idx="16">
                  <c:v>2022-04</c:v>
                </c:pt>
                <c:pt idx="17">
                  <c:v>2022-05</c:v>
                </c:pt>
                <c:pt idx="18">
                  <c:v>2022-06</c:v>
                </c:pt>
                <c:pt idx="19">
                  <c:v>2022-07</c:v>
                </c:pt>
                <c:pt idx="20">
                  <c:v>2022-08</c:v>
                </c:pt>
                <c:pt idx="21">
                  <c:v>2022-09</c:v>
                </c:pt>
                <c:pt idx="22">
                  <c:v>2022-10</c:v>
                </c:pt>
                <c:pt idx="23">
                  <c:v>2022-11</c:v>
                </c:pt>
                <c:pt idx="24">
                  <c:v>2022-12</c:v>
                </c:pt>
                <c:pt idx="25">
                  <c:v>2023-01</c:v>
                </c:pt>
                <c:pt idx="26">
                  <c:v>2023-02</c:v>
                </c:pt>
                <c:pt idx="27">
                  <c:v>2023-03</c:v>
                </c:pt>
                <c:pt idx="28">
                  <c:v>2023-04</c:v>
                </c:pt>
                <c:pt idx="29">
                  <c:v>2023-05</c:v>
                </c:pt>
                <c:pt idx="30">
                  <c:v>2023-06</c:v>
                </c:pt>
                <c:pt idx="31">
                  <c:v>2023-07</c:v>
                </c:pt>
              </c:strCache>
            </c:strRef>
          </c:cat>
          <c:val>
            <c:numRef>
              <c:f>Services!$B$24:$AG$24</c:f>
              <c:numCache>
                <c:formatCode>0.00%</c:formatCode>
                <c:ptCount val="32"/>
                <c:pt idx="0">
                  <c:v>4.3721109050856355E-2</c:v>
                </c:pt>
                <c:pt idx="1">
                  <c:v>6.0764633852903427E-2</c:v>
                </c:pt>
                <c:pt idx="2">
                  <c:v>7.6184684039797057E-2</c:v>
                </c:pt>
                <c:pt idx="3">
                  <c:v>6.6560096519771794E-2</c:v>
                </c:pt>
                <c:pt idx="4">
                  <c:v>5.9025771770090607E-2</c:v>
                </c:pt>
                <c:pt idx="5">
                  <c:v>4.4924861716472364E-2</c:v>
                </c:pt>
                <c:pt idx="6">
                  <c:v>4.8348910970949621E-2</c:v>
                </c:pt>
                <c:pt idx="7">
                  <c:v>4.5084074976261768E-2</c:v>
                </c:pt>
                <c:pt idx="8">
                  <c:v>4.9217587382521688E-2</c:v>
                </c:pt>
                <c:pt idx="9">
                  <c:v>4.6645833730564412E-2</c:v>
                </c:pt>
                <c:pt idx="10">
                  <c:v>5.0685292192244824E-2</c:v>
                </c:pt>
                <c:pt idx="11">
                  <c:v>5.14462801269161E-2</c:v>
                </c:pt>
                <c:pt idx="12">
                  <c:v>5.6157196578603852E-2</c:v>
                </c:pt>
                <c:pt idx="13">
                  <c:v>6.3102239831979934E-2</c:v>
                </c:pt>
                <c:pt idx="14">
                  <c:v>6.5879197960795666E-2</c:v>
                </c:pt>
                <c:pt idx="15">
                  <c:v>6.2032538934531201E-2</c:v>
                </c:pt>
                <c:pt idx="16">
                  <c:v>5.8388976469323062E-2</c:v>
                </c:pt>
                <c:pt idx="17">
                  <c:v>6.0592960198373791E-2</c:v>
                </c:pt>
                <c:pt idx="18">
                  <c:v>6.3827304774834559E-2</c:v>
                </c:pt>
                <c:pt idx="19">
                  <c:v>6.355682944657326E-2</c:v>
                </c:pt>
                <c:pt idx="20">
                  <c:v>6.9811930965871793E-2</c:v>
                </c:pt>
                <c:pt idx="21">
                  <c:v>6.8642710130667361E-2</c:v>
                </c:pt>
                <c:pt idx="22">
                  <c:v>6.9711057341134475E-2</c:v>
                </c:pt>
                <c:pt idx="23">
                  <c:v>7.1143676191861238E-2</c:v>
                </c:pt>
                <c:pt idx="24">
                  <c:v>6.4033155010527643E-2</c:v>
                </c:pt>
                <c:pt idx="25">
                  <c:v>5.6340576683470256E-2</c:v>
                </c:pt>
                <c:pt idx="26">
                  <c:v>5.5878664409440448E-2</c:v>
                </c:pt>
                <c:pt idx="27">
                  <c:v>5.3371980328839053E-2</c:v>
                </c:pt>
                <c:pt idx="28">
                  <c:v>5.5045375080357672E-2</c:v>
                </c:pt>
                <c:pt idx="29">
                  <c:v>5.2423534280621076E-2</c:v>
                </c:pt>
                <c:pt idx="30">
                  <c:v>5.3964984915677132E-2</c:v>
                </c:pt>
                <c:pt idx="31">
                  <c:v>5.4671540036090122E-2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F-47CD-AD2A-EA1D83066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732591"/>
        <c:axId val="822758383"/>
      </c:lineChart>
      <c:catAx>
        <c:axId val="8227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58383"/>
        <c:crosses val="autoZero"/>
        <c:auto val="1"/>
        <c:lblAlgn val="ctr"/>
        <c:lblOffset val="100"/>
        <c:noMultiLvlLbl val="0"/>
      </c:catAx>
      <c:valAx>
        <c:axId val="8227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3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90 Day 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Services!$B$17:$AG$17</c:f>
              <c:strCache>
                <c:ptCount val="32"/>
                <c:pt idx="0">
                  <c:v>202012</c:v>
                </c:pt>
                <c:pt idx="1">
                  <c:v>2021-01</c:v>
                </c:pt>
                <c:pt idx="2">
                  <c:v>2021-02</c:v>
                </c:pt>
                <c:pt idx="3">
                  <c:v>2021-03</c:v>
                </c:pt>
                <c:pt idx="4">
                  <c:v>2021-04</c:v>
                </c:pt>
                <c:pt idx="5">
                  <c:v>2021-05</c:v>
                </c:pt>
                <c:pt idx="6">
                  <c:v>2021-06</c:v>
                </c:pt>
                <c:pt idx="7">
                  <c:v>2021-07</c:v>
                </c:pt>
                <c:pt idx="8">
                  <c:v>2021-08</c:v>
                </c:pt>
                <c:pt idx="9">
                  <c:v>2021-09</c:v>
                </c:pt>
                <c:pt idx="10">
                  <c:v>2021-10</c:v>
                </c:pt>
                <c:pt idx="11">
                  <c:v>2021-11</c:v>
                </c:pt>
                <c:pt idx="12">
                  <c:v>2021-12</c:v>
                </c:pt>
                <c:pt idx="13">
                  <c:v>2022-01</c:v>
                </c:pt>
                <c:pt idx="14">
                  <c:v>2022-02</c:v>
                </c:pt>
                <c:pt idx="15">
                  <c:v>2022-03</c:v>
                </c:pt>
                <c:pt idx="16">
                  <c:v>2022-04</c:v>
                </c:pt>
                <c:pt idx="17">
                  <c:v>2022-05</c:v>
                </c:pt>
                <c:pt idx="18">
                  <c:v>2022-06</c:v>
                </c:pt>
                <c:pt idx="19">
                  <c:v>2022-07</c:v>
                </c:pt>
                <c:pt idx="20">
                  <c:v>2022-08</c:v>
                </c:pt>
                <c:pt idx="21">
                  <c:v>2022-09</c:v>
                </c:pt>
                <c:pt idx="22">
                  <c:v>2022-10</c:v>
                </c:pt>
                <c:pt idx="23">
                  <c:v>2022-11</c:v>
                </c:pt>
                <c:pt idx="24">
                  <c:v>2022-12</c:v>
                </c:pt>
                <c:pt idx="25">
                  <c:v>2023-01</c:v>
                </c:pt>
                <c:pt idx="26">
                  <c:v>2023-02</c:v>
                </c:pt>
                <c:pt idx="27">
                  <c:v>2023-03</c:v>
                </c:pt>
                <c:pt idx="28">
                  <c:v>2023-04</c:v>
                </c:pt>
                <c:pt idx="29">
                  <c:v>2023-05</c:v>
                </c:pt>
                <c:pt idx="30">
                  <c:v>2023-06</c:v>
                </c:pt>
                <c:pt idx="31">
                  <c:v>2023-07</c:v>
                </c:pt>
              </c:strCache>
            </c:strRef>
          </c:cat>
          <c:val>
            <c:numRef>
              <c:f>Services!$B$21:$AG$21</c:f>
              <c:numCache>
                <c:formatCode>0.00%</c:formatCode>
                <c:ptCount val="32"/>
                <c:pt idx="0">
                  <c:v>4.7658933246570778E-2</c:v>
                </c:pt>
                <c:pt idx="1">
                  <c:v>6.5654152132611721E-2</c:v>
                </c:pt>
                <c:pt idx="2">
                  <c:v>8.2512566865172166E-2</c:v>
                </c:pt>
                <c:pt idx="3">
                  <c:v>7.1341033607801529E-2</c:v>
                </c:pt>
                <c:pt idx="4">
                  <c:v>6.1713544552629229E-2</c:v>
                </c:pt>
                <c:pt idx="5">
                  <c:v>4.7386092847778838E-2</c:v>
                </c:pt>
                <c:pt idx="6">
                  <c:v>5.1507272191854581E-2</c:v>
                </c:pt>
                <c:pt idx="7">
                  <c:v>4.8109180293822607E-2</c:v>
                </c:pt>
                <c:pt idx="8">
                  <c:v>5.1877356642432093E-2</c:v>
                </c:pt>
                <c:pt idx="9">
                  <c:v>4.9065118947214104E-2</c:v>
                </c:pt>
                <c:pt idx="10">
                  <c:v>5.3310908714562122E-2</c:v>
                </c:pt>
                <c:pt idx="11">
                  <c:v>5.4248721574029046E-2</c:v>
                </c:pt>
                <c:pt idx="12">
                  <c:v>5.9147880489657023E-2</c:v>
                </c:pt>
                <c:pt idx="13">
                  <c:v>6.598358710616492E-2</c:v>
                </c:pt>
                <c:pt idx="14">
                  <c:v>6.8662768648912631E-2</c:v>
                </c:pt>
                <c:pt idx="15">
                  <c:v>6.4968010884743244E-2</c:v>
                </c:pt>
                <c:pt idx="16">
                  <c:v>6.1923006820536419E-2</c:v>
                </c:pt>
                <c:pt idx="17">
                  <c:v>6.3746908980083505E-2</c:v>
                </c:pt>
                <c:pt idx="18">
                  <c:v>6.6876247414980772E-2</c:v>
                </c:pt>
                <c:pt idx="19">
                  <c:v>6.6336438091734062E-2</c:v>
                </c:pt>
                <c:pt idx="20">
                  <c:v>7.2912150268198195E-2</c:v>
                </c:pt>
                <c:pt idx="21">
                  <c:v>7.2823048744752428E-2</c:v>
                </c:pt>
                <c:pt idx="22">
                  <c:v>7.3920569348185916E-2</c:v>
                </c:pt>
                <c:pt idx="23">
                  <c:v>7.5344968730033268E-2</c:v>
                </c:pt>
                <c:pt idx="24">
                  <c:v>6.8873694079327086E-2</c:v>
                </c:pt>
                <c:pt idx="25">
                  <c:v>6.0786116160538195E-2</c:v>
                </c:pt>
                <c:pt idx="26">
                  <c:v>6.0199146826824701E-2</c:v>
                </c:pt>
                <c:pt idx="27">
                  <c:v>5.7866062348079006E-2</c:v>
                </c:pt>
                <c:pt idx="28">
                  <c:v>5.8827848818279183E-2</c:v>
                </c:pt>
                <c:pt idx="29">
                  <c:v>5.7499071348383946E-2</c:v>
                </c:pt>
                <c:pt idx="30">
                  <c:v>5.8437146610849089E-2</c:v>
                </c:pt>
                <c:pt idx="31">
                  <c:v>5.8360571798469207E-2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0-44D5-BE82-15346983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732591"/>
        <c:axId val="822758383"/>
      </c:lineChart>
      <c:catAx>
        <c:axId val="8227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58383"/>
        <c:crosses val="autoZero"/>
        <c:auto val="1"/>
        <c:lblAlgn val="ctr"/>
        <c:lblOffset val="100"/>
        <c:noMultiLvlLbl val="0"/>
      </c:catAx>
      <c:valAx>
        <c:axId val="8227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3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2</xdr:row>
      <xdr:rowOff>18551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E43D9E-86D6-4E4C-A9A7-BB5BD9BD6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3050" cy="399551"/>
        </a:xfrm>
        <a:prstGeom prst="rect">
          <a:avLst/>
        </a:prstGeom>
        <a:noFill/>
        <a:ln cap="flat">
          <a:noFill/>
        </a:ln>
      </xdr:spPr>
    </xdr:pic>
    <xdr:clientData/>
  </xdr:twoCellAnchor>
  <xdr:twoCellAnchor>
    <xdr:from>
      <xdr:col>3</xdr:col>
      <xdr:colOff>173832</xdr:colOff>
      <xdr:row>42</xdr:row>
      <xdr:rowOff>68914</xdr:rowOff>
    </xdr:from>
    <xdr:to>
      <xdr:col>9</xdr:col>
      <xdr:colOff>602457</xdr:colOff>
      <xdr:row>64</xdr:row>
      <xdr:rowOff>165892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C6428-B3E1-DB35-24E9-2EEA7415C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642938</xdr:colOff>
      <xdr:row>59</xdr:row>
      <xdr:rowOff>178595</xdr:rowOff>
    </xdr:from>
    <xdr:to>
      <xdr:col>15</xdr:col>
      <xdr:colOff>190501</xdr:colOff>
      <xdr:row>82</xdr:row>
      <xdr:rowOff>107158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27102D66-D2CC-85F5-07A1-32832AE7C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845343</xdr:colOff>
      <xdr:row>47</xdr:row>
      <xdr:rowOff>119062</xdr:rowOff>
    </xdr:from>
    <xdr:to>
      <xdr:col>6</xdr:col>
      <xdr:colOff>797719</xdr:colOff>
      <xdr:row>52</xdr:row>
      <xdr:rowOff>11906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0A3D2E7-8527-0DD0-3661-A5D9AF8D15F7}"/>
            </a:ext>
          </a:extLst>
        </xdr:cNvPr>
        <xdr:cNvCxnSpPr/>
      </xdr:nvCxnSpPr>
      <xdr:spPr>
        <a:xfrm>
          <a:off x="5072062" y="9167812"/>
          <a:ext cx="3774282" cy="8691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0</xdr:rowOff>
    </xdr:from>
    <xdr:to>
      <xdr:col>22</xdr:col>
      <xdr:colOff>537481</xdr:colOff>
      <xdr:row>88</xdr:row>
      <xdr:rowOff>101741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C9C032-1490-4C6C-9630-FFC345097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727364</xdr:colOff>
      <xdr:row>42</xdr:row>
      <xdr:rowOff>103909</xdr:rowOff>
    </xdr:from>
    <xdr:to>
      <xdr:col>16</xdr:col>
      <xdr:colOff>502660</xdr:colOff>
      <xdr:row>65</xdr:row>
      <xdr:rowOff>37229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F1A30F-B9A1-46B9-A0CF-6BF1EF749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0.56696</cdr:x>
      <cdr:y>0.09944</cdr:y>
    </cdr:from>
    <cdr:to>
      <cdr:x>1</cdr:x>
      <cdr:y>0.42349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904B85A6-F047-A524-B6DA-888DF4B06F9B}"/>
            </a:ext>
          </a:extLst>
        </cdr:cNvPr>
        <cdr:cNvSpPr/>
      </cdr:nvSpPr>
      <cdr:spPr>
        <a:xfrm xmlns:a="http://schemas.openxmlformats.org/drawingml/2006/main">
          <a:off x="4576761" y="431148"/>
          <a:ext cx="3495676" cy="1404938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0.03432</cdr:x>
      <cdr:y>0.08312</cdr:y>
    </cdr:from>
    <cdr:to>
      <cdr:x>0.59499</cdr:x>
      <cdr:y>0.5608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26E292E6-B113-C467-BC1D-B4406B18F586}"/>
            </a:ext>
          </a:extLst>
        </cdr:cNvPr>
        <cdr:cNvSpPr/>
      </cdr:nvSpPr>
      <cdr:spPr>
        <a:xfrm xmlns:a="http://schemas.openxmlformats.org/drawingml/2006/main">
          <a:off x="277018" y="360362"/>
          <a:ext cx="4525962" cy="2071035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0.56696</cdr:x>
      <cdr:y>0.09944</cdr:y>
    </cdr:from>
    <cdr:to>
      <cdr:x>1</cdr:x>
      <cdr:y>0.42349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904B85A6-F047-A524-B6DA-888DF4B06F9B}"/>
            </a:ext>
          </a:extLst>
        </cdr:cNvPr>
        <cdr:cNvSpPr/>
      </cdr:nvSpPr>
      <cdr:spPr>
        <a:xfrm xmlns:a="http://schemas.openxmlformats.org/drawingml/2006/main">
          <a:off x="4576761" y="431148"/>
          <a:ext cx="3495676" cy="1404938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0.03432</cdr:x>
      <cdr:y>0.08312</cdr:y>
    </cdr:from>
    <cdr:to>
      <cdr:x>0.59499</cdr:x>
      <cdr:y>0.5608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26E292E6-B113-C467-BC1D-B4406B18F586}"/>
            </a:ext>
          </a:extLst>
        </cdr:cNvPr>
        <cdr:cNvSpPr/>
      </cdr:nvSpPr>
      <cdr:spPr>
        <a:xfrm xmlns:a="http://schemas.openxmlformats.org/drawingml/2006/main">
          <a:off x="277018" y="360362"/>
          <a:ext cx="4525962" cy="2071035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0.56696</cdr:x>
      <cdr:y>0.09944</cdr:y>
    </cdr:from>
    <cdr:to>
      <cdr:x>1</cdr:x>
      <cdr:y>0.42349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904B85A6-F047-A524-B6DA-888DF4B06F9B}"/>
            </a:ext>
          </a:extLst>
        </cdr:cNvPr>
        <cdr:cNvSpPr/>
      </cdr:nvSpPr>
      <cdr:spPr>
        <a:xfrm xmlns:a="http://schemas.openxmlformats.org/drawingml/2006/main">
          <a:off x="4576761" y="431148"/>
          <a:ext cx="3495676" cy="1404938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0.03432</cdr:x>
      <cdr:y>0.08312</cdr:y>
    </cdr:from>
    <cdr:to>
      <cdr:x>0.59499</cdr:x>
      <cdr:y>0.5608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26E292E6-B113-C467-BC1D-B4406B18F586}"/>
            </a:ext>
          </a:extLst>
        </cdr:cNvPr>
        <cdr:cNvSpPr/>
      </cdr:nvSpPr>
      <cdr:spPr>
        <a:xfrm xmlns:a="http://schemas.openxmlformats.org/drawingml/2006/main">
          <a:off x="277018" y="360362"/>
          <a:ext cx="4525962" cy="2071035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B3C9-53F5-4AB0-9FF8-43224D426BA6}">
  <sheetPr codeName="Sheet1"/>
  <dimension ref="A4:AN164"/>
  <sheetViews>
    <sheetView tabSelected="1" topLeftCell="C1" zoomScale="80" zoomScaleNormal="80" workbookViewId="0">
      <pane ySplit="2" topLeftCell="A3" activePane="bottomLeft" state="frozen"/>
      <selection pane="bottomLeft" activeCell="H17" sqref="H17:L21"/>
    </sheetView>
  </sheetViews>
  <sheetFormatPr defaultColWidth="9.109375" defaultRowHeight="14.4" x14ac:dyDescent="0.3"/>
  <cols>
    <col min="1" max="1" width="20.44140625" style="3" bestFit="1" customWidth="1"/>
    <col min="2" max="2" width="23.88671875" style="3" bestFit="1" customWidth="1"/>
    <col min="3" max="3" width="20.109375" style="3" bestFit="1" customWidth="1"/>
    <col min="4" max="4" width="21.44140625" style="3" bestFit="1" customWidth="1"/>
    <col min="5" max="5" width="23.21875" style="3" bestFit="1" customWidth="1"/>
    <col min="6" max="6" width="21.77734375" style="3" bestFit="1" customWidth="1"/>
    <col min="7" max="7" width="25.88671875" style="3" bestFit="1" customWidth="1"/>
    <col min="8" max="8" width="25.109375" style="3" bestFit="1" customWidth="1"/>
    <col min="9" max="9" width="23.77734375" style="3" bestFit="1" customWidth="1"/>
    <col min="10" max="10" width="21.77734375" style="3" bestFit="1" customWidth="1"/>
    <col min="11" max="11" width="19.5546875" style="3" bestFit="1" customWidth="1"/>
    <col min="12" max="12" width="20.88671875" style="3" bestFit="1" customWidth="1"/>
    <col min="13" max="13" width="21.77734375" style="3" bestFit="1" customWidth="1"/>
    <col min="14" max="14" width="22.77734375" style="3" bestFit="1" customWidth="1"/>
    <col min="15" max="15" width="22" style="3" bestFit="1" customWidth="1"/>
    <col min="16" max="16" width="21.77734375" style="3" bestFit="1" customWidth="1"/>
    <col min="17" max="17" width="22" style="3" bestFit="1" customWidth="1"/>
    <col min="18" max="19" width="21.77734375" style="3" bestFit="1" customWidth="1"/>
    <col min="20" max="21" width="22.77734375" style="3" bestFit="1" customWidth="1"/>
    <col min="22" max="22" width="23.77734375" style="3" bestFit="1" customWidth="1"/>
    <col min="23" max="23" width="22.44140625" style="3" bestFit="1" customWidth="1"/>
    <col min="24" max="24" width="22.77734375" style="3" bestFit="1" customWidth="1"/>
    <col min="25" max="26" width="22.44140625" style="3" bestFit="1" customWidth="1"/>
    <col min="27" max="27" width="22.77734375" style="3" bestFit="1" customWidth="1"/>
    <col min="28" max="28" width="22" style="3" bestFit="1" customWidth="1"/>
    <col min="29" max="29" width="21.77734375" style="3" bestFit="1" customWidth="1"/>
    <col min="30" max="30" width="21.44140625" style="3" bestFit="1" customWidth="1"/>
    <col min="31" max="32" width="22" style="3" bestFit="1" customWidth="1"/>
    <col min="33" max="33" width="21.77734375" style="3" bestFit="1" customWidth="1"/>
    <col min="34" max="37" width="9.109375" style="3"/>
    <col min="38" max="38" width="15.88671875" style="3" bestFit="1" customWidth="1"/>
    <col min="39" max="16384" width="9.109375" style="3"/>
  </cols>
  <sheetData>
    <row r="4" spans="1:38" s="1" customForma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8" ht="15" thickBot="1" x14ac:dyDescent="0.35"/>
    <row r="6" spans="1:38" x14ac:dyDescent="0.3">
      <c r="A6" s="4" t="s">
        <v>6</v>
      </c>
      <c r="B6" s="26" t="s">
        <v>37</v>
      </c>
      <c r="C6" s="26" t="s">
        <v>38</v>
      </c>
      <c r="D6" s="26" t="s">
        <v>39</v>
      </c>
      <c r="E6" s="26" t="s">
        <v>40</v>
      </c>
      <c r="F6" s="26" t="s">
        <v>41</v>
      </c>
      <c r="G6" s="26" t="s">
        <v>42</v>
      </c>
      <c r="H6" s="26" t="s">
        <v>43</v>
      </c>
      <c r="I6" s="26" t="s">
        <v>44</v>
      </c>
      <c r="J6" s="26" t="s">
        <v>45</v>
      </c>
      <c r="K6" s="26" t="s">
        <v>46</v>
      </c>
      <c r="L6" s="26" t="s">
        <v>47</v>
      </c>
      <c r="M6" s="26" t="s">
        <v>48</v>
      </c>
      <c r="N6" s="26" t="s">
        <v>49</v>
      </c>
      <c r="O6" s="26" t="s">
        <v>50</v>
      </c>
      <c r="P6" s="26" t="s">
        <v>51</v>
      </c>
      <c r="Q6" s="26" t="s">
        <v>52</v>
      </c>
      <c r="R6" s="26" t="s">
        <v>53</v>
      </c>
      <c r="S6" s="26" t="s">
        <v>54</v>
      </c>
      <c r="T6" s="26" t="s">
        <v>55</v>
      </c>
      <c r="U6" s="26" t="s">
        <v>56</v>
      </c>
      <c r="V6" s="26" t="s">
        <v>57</v>
      </c>
      <c r="W6" s="26" t="s">
        <v>58</v>
      </c>
      <c r="X6" s="26" t="s">
        <v>59</v>
      </c>
      <c r="Y6" s="26" t="s">
        <v>60</v>
      </c>
      <c r="Z6" s="26" t="s">
        <v>61</v>
      </c>
      <c r="AA6" s="26" t="s">
        <v>62</v>
      </c>
      <c r="AB6" s="5" t="s">
        <v>63</v>
      </c>
      <c r="AC6" s="5" t="s">
        <v>64</v>
      </c>
      <c r="AD6" s="5" t="s">
        <v>65</v>
      </c>
      <c r="AE6" s="5" t="s">
        <v>66</v>
      </c>
      <c r="AF6" s="5" t="s">
        <v>67</v>
      </c>
      <c r="AG6" s="5" t="s">
        <v>68</v>
      </c>
      <c r="AK6" s="4"/>
      <c r="AL6" s="26"/>
    </row>
    <row r="7" spans="1:38" ht="15" thickBot="1" x14ac:dyDescent="0.35">
      <c r="A7" s="6" t="s">
        <v>5</v>
      </c>
      <c r="B7" s="7">
        <v>5406111330</v>
      </c>
      <c r="C7" s="7">
        <v>6411148135</v>
      </c>
      <c r="D7" s="7">
        <v>6720425010</v>
      </c>
      <c r="E7" s="7">
        <v>6651099024</v>
      </c>
      <c r="F7" s="7">
        <v>6660122506</v>
      </c>
      <c r="G7" s="7">
        <v>6831104477</v>
      </c>
      <c r="H7" s="7">
        <v>7268918719</v>
      </c>
      <c r="I7" s="7">
        <v>7888568329</v>
      </c>
      <c r="J7" s="7">
        <v>8460555394.3645</v>
      </c>
      <c r="K7" s="7">
        <v>9016110151</v>
      </c>
      <c r="L7" s="7">
        <v>9539771245</v>
      </c>
      <c r="M7" s="7">
        <v>9985603813</v>
      </c>
      <c r="N7" s="7">
        <v>10588284801</v>
      </c>
      <c r="O7" s="7">
        <v>11231168242</v>
      </c>
      <c r="P7" s="7">
        <v>11727041508</v>
      </c>
      <c r="Q7" s="7">
        <v>12108566051</v>
      </c>
      <c r="R7" s="7">
        <v>12579819521</v>
      </c>
      <c r="S7" s="7">
        <v>13112615284</v>
      </c>
      <c r="T7" s="7">
        <v>13618479224</v>
      </c>
      <c r="U7" s="7">
        <v>13960725035</v>
      </c>
      <c r="V7" s="7">
        <v>14402036000</v>
      </c>
      <c r="W7" s="7">
        <v>14901972723</v>
      </c>
      <c r="X7" s="7">
        <v>14886041635</v>
      </c>
      <c r="Y7" s="7">
        <v>14676552856</v>
      </c>
      <c r="Z7" s="7">
        <v>14365494217</v>
      </c>
      <c r="AA7" s="7">
        <v>14063061485</v>
      </c>
      <c r="AB7" s="7">
        <v>13875906255</v>
      </c>
      <c r="AC7" s="7">
        <v>13983647101</v>
      </c>
      <c r="AD7" s="7">
        <v>14117979846</v>
      </c>
      <c r="AE7" s="7">
        <v>13958412687</v>
      </c>
      <c r="AF7" s="7">
        <v>13910104448</v>
      </c>
      <c r="AG7" s="7">
        <v>13918483712</v>
      </c>
      <c r="AK7" s="6"/>
      <c r="AL7" s="7"/>
    </row>
    <row r="8" spans="1:38" x14ac:dyDescent="0.3">
      <c r="A8" s="17">
        <v>30</v>
      </c>
      <c r="B8" s="22">
        <v>4860762738</v>
      </c>
      <c r="C8" s="22">
        <v>5790874684</v>
      </c>
      <c r="D8" s="22">
        <v>5912224710</v>
      </c>
      <c r="E8" s="22">
        <v>5997873553</v>
      </c>
      <c r="F8" s="22">
        <v>6148990109</v>
      </c>
      <c r="G8" s="22">
        <v>6411985853</v>
      </c>
      <c r="H8" s="22">
        <v>6773300635</v>
      </c>
      <c r="I8" s="22">
        <v>7406216794</v>
      </c>
      <c r="J8" s="22">
        <v>7917447118.0457993</v>
      </c>
      <c r="K8" s="22">
        <v>8424699634</v>
      </c>
      <c r="L8" s="22">
        <v>8895832907</v>
      </c>
      <c r="M8" s="22">
        <v>9306505259</v>
      </c>
      <c r="N8" s="22">
        <v>9734554832</v>
      </c>
      <c r="O8" s="22">
        <v>10247873032</v>
      </c>
      <c r="P8" s="22">
        <v>10755824914</v>
      </c>
      <c r="Q8" s="22">
        <v>11137258335</v>
      </c>
      <c r="R8" s="22">
        <v>11564370066</v>
      </c>
      <c r="S8" s="22">
        <v>12028328215</v>
      </c>
      <c r="T8" s="22">
        <v>12400405277</v>
      </c>
      <c r="U8" s="22">
        <v>12775629327</v>
      </c>
      <c r="V8" s="22">
        <v>13077806006</v>
      </c>
      <c r="W8" s="22">
        <v>13506542027</v>
      </c>
      <c r="X8" s="22">
        <v>13346215109</v>
      </c>
      <c r="Y8" s="22">
        <v>13155711405</v>
      </c>
      <c r="Z8" s="22">
        <v>13027503463</v>
      </c>
      <c r="AA8" s="22">
        <v>12852801768</v>
      </c>
      <c r="AB8" s="22">
        <v>12714135324</v>
      </c>
      <c r="AC8" s="22">
        <v>12819806948</v>
      </c>
      <c r="AD8" s="22">
        <v>12979739941</v>
      </c>
      <c r="AE8" s="22">
        <v>12878814876</v>
      </c>
      <c r="AF8" s="49">
        <v>12818958743</v>
      </c>
      <c r="AG8" s="49">
        <v>12770717689</v>
      </c>
      <c r="AK8" s="17"/>
      <c r="AL8" s="22"/>
    </row>
    <row r="9" spans="1:38" x14ac:dyDescent="0.3">
      <c r="A9" s="8">
        <v>60</v>
      </c>
      <c r="B9" s="9">
        <v>266069106</v>
      </c>
      <c r="C9" s="9">
        <v>164684819</v>
      </c>
      <c r="D9" s="9">
        <v>207148943</v>
      </c>
      <c r="E9" s="9">
        <v>138598043</v>
      </c>
      <c r="F9" s="9">
        <v>72509235</v>
      </c>
      <c r="G9" s="9">
        <v>77423911</v>
      </c>
      <c r="H9" s="9">
        <v>100018265</v>
      </c>
      <c r="I9" s="9">
        <v>76155528</v>
      </c>
      <c r="J9" s="9">
        <v>77155137.622999996</v>
      </c>
      <c r="K9" s="9">
        <v>119333927</v>
      </c>
      <c r="L9" s="9">
        <v>108763090</v>
      </c>
      <c r="M9" s="9">
        <v>97139596</v>
      </c>
      <c r="N9" s="9">
        <v>168678851</v>
      </c>
      <c r="O9" s="9">
        <v>190574943</v>
      </c>
      <c r="P9" s="9">
        <v>126645405</v>
      </c>
      <c r="Q9" s="9">
        <v>141793411</v>
      </c>
      <c r="R9" s="9">
        <v>190662916</v>
      </c>
      <c r="S9" s="9">
        <v>176593793</v>
      </c>
      <c r="T9" s="9">
        <v>237246475</v>
      </c>
      <c r="U9" s="9">
        <v>208317695</v>
      </c>
      <c r="V9" s="9">
        <v>219288197</v>
      </c>
      <c r="W9" s="9">
        <v>228107990</v>
      </c>
      <c r="X9" s="9">
        <v>338504347</v>
      </c>
      <c r="Y9" s="9">
        <v>331244793</v>
      </c>
      <c r="Z9" s="9">
        <v>262666919</v>
      </c>
      <c r="AA9" s="9">
        <v>273947197</v>
      </c>
      <c r="AB9" s="9">
        <v>252615824</v>
      </c>
      <c r="AC9" s="9">
        <v>271282692</v>
      </c>
      <c r="AD9" s="9">
        <v>222958911</v>
      </c>
      <c r="AE9" s="9">
        <v>226344982</v>
      </c>
      <c r="AF9" s="50">
        <v>187001758</v>
      </c>
      <c r="AG9" s="50">
        <v>233337722</v>
      </c>
      <c r="AK9" s="8"/>
      <c r="AL9" s="9"/>
    </row>
    <row r="10" spans="1:38" x14ac:dyDescent="0.3">
      <c r="A10" s="8">
        <v>90</v>
      </c>
      <c r="B10" s="9">
        <v>21629987</v>
      </c>
      <c r="C10" s="9">
        <v>34670137</v>
      </c>
      <c r="D10" s="9">
        <v>46531839</v>
      </c>
      <c r="E10" s="9">
        <v>40131149</v>
      </c>
      <c r="F10" s="9">
        <v>27603395</v>
      </c>
      <c r="G10" s="9">
        <v>17995362</v>
      </c>
      <c r="H10" s="9">
        <v>21197644</v>
      </c>
      <c r="I10" s="9">
        <v>26683451</v>
      </c>
      <c r="J10" s="9">
        <v>27041889.109200001</v>
      </c>
      <c r="K10" s="9">
        <v>29700073</v>
      </c>
      <c r="L10" s="9">
        <v>26601374</v>
      </c>
      <c r="M10" s="9">
        <v>40252717</v>
      </c>
      <c r="N10" s="9">
        <v>58776514</v>
      </c>
      <c r="O10" s="9">
        <v>51647499</v>
      </c>
      <c r="P10" s="9">
        <v>39360051</v>
      </c>
      <c r="Q10" s="9">
        <v>42844854</v>
      </c>
      <c r="R10" s="9">
        <v>45806289</v>
      </c>
      <c r="S10" s="9">
        <v>71804583</v>
      </c>
      <c r="T10" s="9">
        <v>70074686</v>
      </c>
      <c r="U10" s="9">
        <v>50673241</v>
      </c>
      <c r="V10" s="9">
        <v>54858384</v>
      </c>
      <c r="W10" s="9">
        <v>82115620</v>
      </c>
      <c r="X10" s="9">
        <v>100937506</v>
      </c>
      <c r="Y10" s="9">
        <v>83792242</v>
      </c>
      <c r="Z10" s="9">
        <v>85919181</v>
      </c>
      <c r="AA10" s="9">
        <v>81473631</v>
      </c>
      <c r="AB10" s="9">
        <v>73837389</v>
      </c>
      <c r="AC10" s="9">
        <v>83378866</v>
      </c>
      <c r="AD10" s="9">
        <v>84750610</v>
      </c>
      <c r="AE10" s="9">
        <v>50657062</v>
      </c>
      <c r="AF10" s="50">
        <v>91277134</v>
      </c>
      <c r="AG10" s="50">
        <v>102137633</v>
      </c>
      <c r="AK10" s="8"/>
      <c r="AL10" s="9"/>
    </row>
    <row r="11" spans="1:38" x14ac:dyDescent="0.3">
      <c r="A11" s="8">
        <v>120</v>
      </c>
      <c r="B11" s="9">
        <v>8178238</v>
      </c>
      <c r="C11" s="9">
        <v>18700230</v>
      </c>
      <c r="D11" s="9">
        <v>28795215</v>
      </c>
      <c r="E11" s="9">
        <v>20041508</v>
      </c>
      <c r="F11" s="9">
        <v>8833898</v>
      </c>
      <c r="G11" s="9">
        <v>8094985</v>
      </c>
      <c r="H11" s="9">
        <v>9594206</v>
      </c>
      <c r="I11" s="9">
        <v>13832528</v>
      </c>
      <c r="J11" s="9">
        <v>13937391.159700001</v>
      </c>
      <c r="K11" s="9">
        <v>11162345</v>
      </c>
      <c r="L11" s="9">
        <v>12099320</v>
      </c>
      <c r="M11" s="9">
        <v>16436806</v>
      </c>
      <c r="N11" s="9">
        <v>18182235</v>
      </c>
      <c r="O11" s="9">
        <v>18108185</v>
      </c>
      <c r="P11" s="9">
        <v>17713927</v>
      </c>
      <c r="Q11" s="9">
        <v>17911962</v>
      </c>
      <c r="R11" s="9">
        <v>25590153</v>
      </c>
      <c r="S11" s="9">
        <v>23489722</v>
      </c>
      <c r="T11" s="9">
        <v>23071756</v>
      </c>
      <c r="U11" s="9">
        <v>21431285</v>
      </c>
      <c r="V11" s="9">
        <v>22677282</v>
      </c>
      <c r="W11" s="9">
        <v>38937405</v>
      </c>
      <c r="X11" s="9">
        <v>36943369</v>
      </c>
      <c r="Y11" s="9">
        <v>33713481</v>
      </c>
      <c r="Z11" s="9">
        <v>33798678</v>
      </c>
      <c r="AA11" s="9">
        <v>41681889</v>
      </c>
      <c r="AB11" s="9">
        <v>33948232</v>
      </c>
      <c r="AC11" s="9">
        <v>38510527</v>
      </c>
      <c r="AD11" s="9">
        <v>27729580</v>
      </c>
      <c r="AE11" s="9">
        <v>44618541</v>
      </c>
      <c r="AF11" s="50">
        <v>41391882</v>
      </c>
      <c r="AG11" s="50">
        <v>31087267</v>
      </c>
      <c r="AK11" s="8"/>
      <c r="AL11" s="9"/>
    </row>
    <row r="12" spans="1:38" x14ac:dyDescent="0.3">
      <c r="A12" s="8">
        <v>150</v>
      </c>
      <c r="B12" s="9">
        <v>5071539</v>
      </c>
      <c r="C12" s="9">
        <v>7829478</v>
      </c>
      <c r="D12" s="9">
        <v>8763487</v>
      </c>
      <c r="E12" s="9">
        <v>6291750</v>
      </c>
      <c r="F12" s="9">
        <v>5620806</v>
      </c>
      <c r="G12" s="9">
        <v>5325407</v>
      </c>
      <c r="H12" s="9">
        <v>9941617</v>
      </c>
      <c r="I12" s="9">
        <v>5365082</v>
      </c>
      <c r="J12" s="9">
        <v>5233864</v>
      </c>
      <c r="K12" s="9">
        <v>6162995</v>
      </c>
      <c r="L12" s="9">
        <v>7549609</v>
      </c>
      <c r="M12" s="9">
        <v>6887537</v>
      </c>
      <c r="N12" s="9">
        <v>8257345</v>
      </c>
      <c r="O12" s="9">
        <v>8582666</v>
      </c>
      <c r="P12" s="9">
        <v>8641078</v>
      </c>
      <c r="Q12" s="9">
        <v>10435993</v>
      </c>
      <c r="R12" s="9">
        <v>11143866</v>
      </c>
      <c r="S12" s="9">
        <v>11066677</v>
      </c>
      <c r="T12" s="9">
        <v>10954111</v>
      </c>
      <c r="U12" s="9">
        <v>9724303</v>
      </c>
      <c r="V12" s="9">
        <v>12947013</v>
      </c>
      <c r="W12" s="9">
        <v>12980785</v>
      </c>
      <c r="X12" s="9">
        <v>16152531</v>
      </c>
      <c r="Y12" s="9">
        <v>18623803</v>
      </c>
      <c r="Z12" s="9">
        <v>27690218</v>
      </c>
      <c r="AA12" s="9">
        <v>14234606</v>
      </c>
      <c r="AB12" s="9">
        <v>16646416</v>
      </c>
      <c r="AC12" s="9">
        <v>17074838</v>
      </c>
      <c r="AD12" s="9">
        <v>17540105</v>
      </c>
      <c r="AE12" s="9">
        <v>18563463</v>
      </c>
      <c r="AF12" s="50">
        <v>13400040</v>
      </c>
      <c r="AG12" s="9">
        <v>4629974</v>
      </c>
      <c r="AK12" s="8"/>
      <c r="AL12" s="9"/>
    </row>
    <row r="13" spans="1:38" x14ac:dyDescent="0.3">
      <c r="A13" s="8">
        <v>180</v>
      </c>
      <c r="B13" s="9">
        <v>8038539</v>
      </c>
      <c r="C13" s="9">
        <v>4817718</v>
      </c>
      <c r="D13" s="9">
        <v>4967360</v>
      </c>
      <c r="E13" s="9">
        <v>5465228</v>
      </c>
      <c r="F13" s="9">
        <v>3446192</v>
      </c>
      <c r="G13" s="9">
        <v>3392535</v>
      </c>
      <c r="H13" s="9">
        <v>3422048</v>
      </c>
      <c r="I13" s="9">
        <v>4666140</v>
      </c>
      <c r="J13" s="9">
        <v>3331870</v>
      </c>
      <c r="K13" s="9">
        <v>4487202</v>
      </c>
      <c r="L13" s="9">
        <v>5398852</v>
      </c>
      <c r="M13" s="9">
        <v>4659727</v>
      </c>
      <c r="N13" s="9">
        <v>5226633</v>
      </c>
      <c r="O13" s="9">
        <v>5670045</v>
      </c>
      <c r="P13" s="9">
        <v>6288044</v>
      </c>
      <c r="Q13" s="9">
        <v>7196401</v>
      </c>
      <c r="R13" s="9">
        <v>7723445</v>
      </c>
      <c r="S13" s="9">
        <v>6800118</v>
      </c>
      <c r="T13" s="9">
        <v>7496095</v>
      </c>
      <c r="U13" s="42">
        <v>7649764</v>
      </c>
      <c r="V13" s="9">
        <v>9025175</v>
      </c>
      <c r="W13" s="9">
        <v>10377102</v>
      </c>
      <c r="X13" s="9">
        <v>9567071</v>
      </c>
      <c r="Y13" s="9">
        <v>9323208</v>
      </c>
      <c r="Z13" s="9">
        <v>8047840</v>
      </c>
      <c r="AA13" s="9">
        <v>6601400</v>
      </c>
      <c r="AB13" s="9">
        <v>9355961</v>
      </c>
      <c r="AC13" s="9">
        <v>7258292</v>
      </c>
      <c r="AD13" s="9">
        <v>8131203</v>
      </c>
      <c r="AE13" s="9">
        <v>7664437</v>
      </c>
      <c r="AF13" s="9">
        <v>2014460</v>
      </c>
      <c r="AG13" s="9">
        <v>0</v>
      </c>
      <c r="AK13" s="8"/>
      <c r="AL13" s="9"/>
    </row>
    <row r="15" spans="1:38" s="1" customFormat="1" x14ac:dyDescent="0.3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8" ht="15" thickBot="1" x14ac:dyDescent="0.35"/>
    <row r="17" spans="1:40" x14ac:dyDescent="0.3">
      <c r="A17" s="4" t="s">
        <v>6</v>
      </c>
      <c r="B17" s="5" t="str">
        <f t="shared" ref="B17:O17" si="0">B6</f>
        <v>202012</v>
      </c>
      <c r="C17" s="5" t="str">
        <f t="shared" si="0"/>
        <v>2021-01</v>
      </c>
      <c r="D17" s="5" t="str">
        <f t="shared" si="0"/>
        <v>2021-02</v>
      </c>
      <c r="E17" s="5" t="str">
        <f t="shared" si="0"/>
        <v>2021-03</v>
      </c>
      <c r="F17" s="5" t="str">
        <f t="shared" si="0"/>
        <v>2021-04</v>
      </c>
      <c r="G17" s="26" t="str">
        <f>G6</f>
        <v>2021-05</v>
      </c>
      <c r="H17" s="5" t="str">
        <f t="shared" si="0"/>
        <v>2021-06</v>
      </c>
      <c r="I17" s="5" t="str">
        <f t="shared" si="0"/>
        <v>2021-07</v>
      </c>
      <c r="J17" s="5" t="str">
        <f t="shared" si="0"/>
        <v>2021-08</v>
      </c>
      <c r="K17" s="5" t="str">
        <f t="shared" si="0"/>
        <v>2021-09</v>
      </c>
      <c r="L17" s="5" t="str">
        <f t="shared" si="0"/>
        <v>2021-10</v>
      </c>
      <c r="M17" s="5" t="str">
        <f t="shared" si="0"/>
        <v>2021-11</v>
      </c>
      <c r="N17" s="5" t="str">
        <f t="shared" si="0"/>
        <v>2021-12</v>
      </c>
      <c r="O17" s="5" t="str">
        <f t="shared" si="0"/>
        <v>2022-01</v>
      </c>
      <c r="P17" s="5" t="str">
        <f t="shared" ref="P17:S17" si="1">P6</f>
        <v>2022-02</v>
      </c>
      <c r="Q17" s="5" t="str">
        <f t="shared" si="1"/>
        <v>2022-03</v>
      </c>
      <c r="R17" s="5" t="str">
        <f t="shared" si="1"/>
        <v>2022-04</v>
      </c>
      <c r="S17" s="5" t="str">
        <f t="shared" si="1"/>
        <v>2022-05</v>
      </c>
      <c r="T17" s="5" t="str">
        <f t="shared" ref="T17:U17" si="2">T6</f>
        <v>2022-06</v>
      </c>
      <c r="U17" s="5" t="str">
        <f t="shared" si="2"/>
        <v>2022-07</v>
      </c>
      <c r="V17" s="5" t="str">
        <f t="shared" ref="V17:X17" si="3">V6</f>
        <v>2022-08</v>
      </c>
      <c r="W17" s="5" t="str">
        <f t="shared" si="3"/>
        <v>2022-09</v>
      </c>
      <c r="X17" s="5" t="str">
        <f t="shared" si="3"/>
        <v>2022-10</v>
      </c>
      <c r="Y17" s="5" t="str">
        <f t="shared" ref="Y17:AA17" si="4">Y6</f>
        <v>2022-11</v>
      </c>
      <c r="Z17" s="5" t="str">
        <f t="shared" si="4"/>
        <v>2022-12</v>
      </c>
      <c r="AA17" s="5" t="str">
        <f t="shared" si="4"/>
        <v>2023-01</v>
      </c>
      <c r="AB17" s="5" t="str">
        <f t="shared" ref="AB17:AE17" si="5">AB6</f>
        <v>2023-02</v>
      </c>
      <c r="AC17" s="5" t="str">
        <f t="shared" si="5"/>
        <v>2023-03</v>
      </c>
      <c r="AD17" s="5" t="str">
        <f t="shared" si="5"/>
        <v>2023-04</v>
      </c>
      <c r="AE17" s="5" t="str">
        <f t="shared" si="5"/>
        <v>2023-05</v>
      </c>
      <c r="AF17" s="5" t="str">
        <f t="shared" ref="AF17:AG17" si="6">AF6</f>
        <v>2023-06</v>
      </c>
      <c r="AG17" s="5" t="str">
        <f t="shared" si="6"/>
        <v>2023-07</v>
      </c>
    </row>
    <row r="18" spans="1:40" ht="15" thickBot="1" x14ac:dyDescent="0.35">
      <c r="A18" s="12" t="s">
        <v>5</v>
      </c>
      <c r="B18" s="13">
        <f t="shared" ref="B18:O18" si="7">B7</f>
        <v>5406111330</v>
      </c>
      <c r="C18" s="13">
        <f t="shared" si="7"/>
        <v>6411148135</v>
      </c>
      <c r="D18" s="13">
        <f t="shared" si="7"/>
        <v>6720425010</v>
      </c>
      <c r="E18" s="13">
        <f t="shared" si="7"/>
        <v>6651099024</v>
      </c>
      <c r="F18" s="13">
        <f t="shared" si="7"/>
        <v>6660122506</v>
      </c>
      <c r="G18" s="13">
        <f t="shared" si="7"/>
        <v>6831104477</v>
      </c>
      <c r="H18" s="13">
        <f t="shared" si="7"/>
        <v>7268918719</v>
      </c>
      <c r="I18" s="13">
        <f t="shared" si="7"/>
        <v>7888568329</v>
      </c>
      <c r="J18" s="13">
        <f t="shared" si="7"/>
        <v>8460555394.3645</v>
      </c>
      <c r="K18" s="13">
        <f t="shared" si="7"/>
        <v>9016110151</v>
      </c>
      <c r="L18" s="13">
        <f t="shared" si="7"/>
        <v>9539771245</v>
      </c>
      <c r="M18" s="13">
        <f t="shared" si="7"/>
        <v>9985603813</v>
      </c>
      <c r="N18" s="13">
        <f t="shared" si="7"/>
        <v>10588284801</v>
      </c>
      <c r="O18" s="13">
        <f t="shared" si="7"/>
        <v>11231168242</v>
      </c>
      <c r="P18" s="13">
        <f t="shared" ref="P18:S18" si="8">P7</f>
        <v>11727041508</v>
      </c>
      <c r="Q18" s="13">
        <f t="shared" si="8"/>
        <v>12108566051</v>
      </c>
      <c r="R18" s="13">
        <f t="shared" si="8"/>
        <v>12579819521</v>
      </c>
      <c r="S18" s="13">
        <f t="shared" si="8"/>
        <v>13112615284</v>
      </c>
      <c r="T18" s="13">
        <f t="shared" ref="T18:U18" si="9">T7</f>
        <v>13618479224</v>
      </c>
      <c r="U18" s="13">
        <f t="shared" si="9"/>
        <v>13960725035</v>
      </c>
      <c r="V18" s="13">
        <f t="shared" ref="V18:X18" si="10">V7</f>
        <v>14402036000</v>
      </c>
      <c r="W18" s="13">
        <f t="shared" si="10"/>
        <v>14901972723</v>
      </c>
      <c r="X18" s="13">
        <f t="shared" si="10"/>
        <v>14886041635</v>
      </c>
      <c r="Y18" s="13">
        <f t="shared" ref="Y18:AA18" si="11">Y7</f>
        <v>14676552856</v>
      </c>
      <c r="Z18" s="13">
        <f t="shared" si="11"/>
        <v>14365494217</v>
      </c>
      <c r="AA18" s="13">
        <f t="shared" si="11"/>
        <v>14063061485</v>
      </c>
      <c r="AB18" s="13">
        <f t="shared" ref="AB18:AE18" si="12">AB7</f>
        <v>13875906255</v>
      </c>
      <c r="AC18" s="13">
        <f t="shared" si="12"/>
        <v>13983647101</v>
      </c>
      <c r="AD18" s="13">
        <f t="shared" si="12"/>
        <v>14117979846</v>
      </c>
      <c r="AE18" s="13">
        <f t="shared" si="12"/>
        <v>13958412687</v>
      </c>
      <c r="AF18" s="13">
        <f t="shared" ref="AF18:AG18" si="13">AF7</f>
        <v>13910104448</v>
      </c>
      <c r="AG18" s="13">
        <f t="shared" si="13"/>
        <v>13918483712</v>
      </c>
      <c r="AK18" s="24" t="s">
        <v>11</v>
      </c>
      <c r="AL18" s="24" t="s">
        <v>4</v>
      </c>
      <c r="AM18" s="24">
        <v>0.95</v>
      </c>
    </row>
    <row r="19" spans="1:40" x14ac:dyDescent="0.3">
      <c r="A19" s="17">
        <v>30</v>
      </c>
      <c r="B19" s="18">
        <f>1-SUM(B$8:B8)/B$7</f>
        <v>0.10087631547166087</v>
      </c>
      <c r="C19" s="18">
        <f>1-SUM(C$8:C8)/C$7</f>
        <v>9.6749199665778773E-2</v>
      </c>
      <c r="D19" s="18">
        <f>1-SUM(D$8:D8)/D$7</f>
        <v>0.12026029585887754</v>
      </c>
      <c r="E19" s="18">
        <f>1-SUM(E$8:E8)/E$7</f>
        <v>9.8213162763459705E-2</v>
      </c>
      <c r="F19" s="18">
        <f>1-SUM(F$8:F8)/F$7</f>
        <v>7.6745194482463197E-2</v>
      </c>
      <c r="G19" s="18">
        <f>1-SUM(G$8:G8)/G$7</f>
        <v>6.1354445011220671E-2</v>
      </c>
      <c r="H19" s="18">
        <f>1-SUM(H$8:H8)/H$7</f>
        <v>6.8183192460870345E-2</v>
      </c>
      <c r="I19" s="18">
        <f>1-SUM(I$8:I8)/I$7</f>
        <v>6.1145636937285142E-2</v>
      </c>
      <c r="J19" s="18">
        <f>1-SUM(J$8:J8)/J$7</f>
        <v>6.4192981548287009E-2</v>
      </c>
      <c r="K19" s="18">
        <f>1-SUM(K$8:K8)/K$7</f>
        <v>6.5594863760000233E-2</v>
      </c>
      <c r="L19" s="18">
        <f>1-SUM(L$8:L8)/L$7</f>
        <v>6.7500396127160966E-2</v>
      </c>
      <c r="M19" s="18">
        <f>1-SUM(M$8:M8)/M$7</f>
        <v>6.8007760643968185E-2</v>
      </c>
      <c r="N19" s="18">
        <f>1-SUM(N$8:N8)/N$7</f>
        <v>8.0629675631634923E-2</v>
      </c>
      <c r="O19" s="18">
        <f>1-SUM(O$8:O8)/O$7</f>
        <v>8.7550572550669781E-2</v>
      </c>
      <c r="P19" s="18">
        <f>1-SUM(P$8:P8)/P$7</f>
        <v>8.2818551749599512E-2</v>
      </c>
      <c r="Q19" s="18">
        <f>1-SUM(Q$8:Q8)/Q$7</f>
        <v>8.0216576587925803E-2</v>
      </c>
      <c r="R19" s="18">
        <f>1-SUM(R$8:R8)/R$7</f>
        <v>8.0720510600718054E-2</v>
      </c>
      <c r="S19" s="18">
        <f>1-SUM(S$8:S8)/S$7</f>
        <v>8.269037453749184E-2</v>
      </c>
      <c r="T19" s="18">
        <f>1-SUM(T$8:T8)/T$7</f>
        <v>8.944272902758299E-2</v>
      </c>
      <c r="U19" s="18">
        <f>1-SUM(U$8:U8)/U$7</f>
        <v>8.4887833907546062E-2</v>
      </c>
      <c r="V19" s="18">
        <f>1-SUM(V$8:V8)/V$7</f>
        <v>9.1947415907028707E-2</v>
      </c>
      <c r="W19" s="18">
        <f>1-SUM(W$8:W8)/W$7</f>
        <v>9.3640669053585368E-2</v>
      </c>
      <c r="X19" s="18">
        <f>1-SUM(X$8:X8)/X$7</f>
        <v>0.10344096595696506</v>
      </c>
      <c r="Y19" s="18">
        <f>1-SUM(Y$8:Y8)/Y$7</f>
        <v>0.10362388674791956</v>
      </c>
      <c r="Z19" s="18">
        <f>1-SUM(Z$8:Z8)/Z$7</f>
        <v>9.3139208006963847E-2</v>
      </c>
      <c r="AA19" s="18">
        <f>1-SUM(AA$8:AA8)/AA$7</f>
        <v>8.6059477041389054E-2</v>
      </c>
      <c r="AB19" s="18">
        <f>1-SUM(AB$8:AB8)/AB$7</f>
        <v>8.3725769665053185E-2</v>
      </c>
      <c r="AC19" s="18">
        <f>1-SUM(AC$8:AC8)/AC$7</f>
        <v>8.3228655914576954E-2</v>
      </c>
      <c r="AD19" s="48">
        <f>1-SUM(AD$8:AD8)/AD$7</f>
        <v>8.0623426114501351E-2</v>
      </c>
      <c r="AE19" s="48">
        <f>1-SUM(AE$8:AE8)/AE$7</f>
        <v>7.7343881085094379E-2</v>
      </c>
      <c r="AF19" s="45">
        <f>1-SUM(AF$8:AF8)/AF$7</f>
        <v>7.8442667995701876E-2</v>
      </c>
      <c r="AG19" s="45">
        <f>1-SUM(AG$8:AG8)/AG$7</f>
        <v>8.2463438313358672E-2</v>
      </c>
      <c r="AI19" s="23">
        <f>COUNT(B19:AG19)</f>
        <v>32</v>
      </c>
      <c r="AK19" s="3">
        <v>30</v>
      </c>
      <c r="AL19" s="39">
        <f>SUMPRODUCT(B19:AE19,$B$18:$AE$18)/SUM($B$18:$AE$18)</f>
        <v>8.4527124226215306E-2</v>
      </c>
      <c r="AM19" s="39"/>
    </row>
    <row r="20" spans="1:40" x14ac:dyDescent="0.3">
      <c r="A20" s="8">
        <v>60</v>
      </c>
      <c r="B20" s="14">
        <f>1-SUM(B$8:B9)/B$7</f>
        <v>5.1659958323499788E-2</v>
      </c>
      <c r="C20" s="14">
        <f>1-SUM(C$8:C9)/C$7</f>
        <v>7.1061941232153369E-2</v>
      </c>
      <c r="D20" s="14">
        <f>1-SUM(D$8:D9)/D$7</f>
        <v>8.9436509760265848E-2</v>
      </c>
      <c r="E20" s="14">
        <f>1-SUM(E$8:E9)/E$7</f>
        <v>7.7374795675572594E-2</v>
      </c>
      <c r="F20" s="14">
        <f>1-SUM(F$8:F9)/F$7</f>
        <v>6.5858122219951798E-2</v>
      </c>
      <c r="G20" s="14">
        <f>1-SUM(G$8:G9)/G$7</f>
        <v>5.0020419706720887E-2</v>
      </c>
      <c r="H20" s="14">
        <f>1-SUM(H$8:H9)/H$7</f>
        <v>5.4423475387880504E-2</v>
      </c>
      <c r="I20" s="14">
        <f>1-SUM(I$8:I9)/I$7</f>
        <v>5.1491727023107559E-2</v>
      </c>
      <c r="J20" s="14">
        <f>1-SUM(J$8:J9)/J$7</f>
        <v>5.5073587604670515E-2</v>
      </c>
      <c r="K20" s="14">
        <f>1-SUM(K$8:K9)/K$7</f>
        <v>5.2359230543300384E-2</v>
      </c>
      <c r="L20" s="14">
        <f>1-SUM(L$8:L9)/L$7</f>
        <v>5.6099379561171059E-2</v>
      </c>
      <c r="M20" s="14">
        <f>1-SUM(M$8:M9)/M$7</f>
        <v>5.827979648485182E-2</v>
      </c>
      <c r="N20" s="14">
        <f>1-SUM(N$8:N9)/N$7</f>
        <v>6.469896974581768E-2</v>
      </c>
      <c r="O20" s="14">
        <f>1-SUM(O$8:O9)/O$7</f>
        <v>7.0582173636714707E-2</v>
      </c>
      <c r="P20" s="14">
        <f>1-SUM(P$8:P9)/P$7</f>
        <v>7.2019118242554803E-2</v>
      </c>
      <c r="Q20" s="14">
        <f>1-SUM(Q$8:Q9)/Q$7</f>
        <v>6.8506402946985956E-2</v>
      </c>
      <c r="R20" s="14">
        <f>1-SUM(R$8:R9)/R$7</f>
        <v>6.5564258503323591E-2</v>
      </c>
      <c r="S20" s="14">
        <f>1-SUM(S$8:S9)/S$7</f>
        <v>6.9222901483853239E-2</v>
      </c>
      <c r="T20" s="14">
        <f>1-SUM(T$8:T9)/T$7</f>
        <v>7.2021806243348863E-2</v>
      </c>
      <c r="U20" s="14">
        <f>1-SUM(U$8:U9)/U$7</f>
        <v>6.9966137901232628E-2</v>
      </c>
      <c r="V20" s="14">
        <f>1-SUM(V$8:V9)/V$7</f>
        <v>7.6721221707819698E-2</v>
      </c>
      <c r="W20" s="14">
        <f>1-SUM(W$8:W9)/W$7</f>
        <v>7.833343461958775E-2</v>
      </c>
      <c r="X20" s="14">
        <f>1-SUM(X$8:X9)/X$7</f>
        <v>8.0701250772768018E-2</v>
      </c>
      <c r="Y20" s="14">
        <f>1-SUM(Y$8:Y9)/Y$7</f>
        <v>8.105422776532123E-2</v>
      </c>
      <c r="Z20" s="14">
        <f>1-SUM(Z$8:Z9)/Z$7</f>
        <v>7.4854635612011999E-2</v>
      </c>
      <c r="AA20" s="14">
        <f>1-SUM(AA$8:AA9)/AA$7</f>
        <v>6.6579565267398833E-2</v>
      </c>
      <c r="AB20" s="14">
        <f>1-SUM(AB$8:AB9)/AB$7</f>
        <v>6.5520412886358126E-2</v>
      </c>
      <c r="AC20" s="14">
        <f>1-SUM(AC$8:AC9)/AC$7</f>
        <v>6.3828660331121445E-2</v>
      </c>
      <c r="AD20" s="47">
        <f>1-SUM(AD$8:AD9)/AD$7</f>
        <v>6.4830875520715758E-2</v>
      </c>
      <c r="AE20" s="47">
        <f>1-SUM(AE$8:AE9)/AE$7</f>
        <v>6.1128213367316997E-2</v>
      </c>
      <c r="AF20" s="46">
        <f>1-SUM(AF$8:AF9)/AF$7</f>
        <v>6.4999076777600862E-2</v>
      </c>
      <c r="AG20" s="46">
        <f>1-SUM(AG$8:AG9)/AG$7</f>
        <v>6.5698844782324572E-2</v>
      </c>
      <c r="AI20" s="23">
        <f t="shared" ref="AI20:AI24" si="14">COUNT(B20:AG20)</f>
        <v>32</v>
      </c>
      <c r="AK20" s="3">
        <v>60</v>
      </c>
      <c r="AL20" s="39">
        <f t="shared" ref="AL20:AL24" si="15">SUMPRODUCT(B20:AE20,$B$18:$AE$18)/SUM($B$18:$AE$18)</f>
        <v>6.7792831699912251E-2</v>
      </c>
      <c r="AM20" s="39"/>
      <c r="AN20" s="43">
        <f>AL20/AL19</f>
        <v>0.80202458465855309</v>
      </c>
    </row>
    <row r="21" spans="1:40" x14ac:dyDescent="0.3">
      <c r="A21" s="8">
        <v>90</v>
      </c>
      <c r="B21" s="14">
        <f>1-SUM(B$8:B10)/B$7</f>
        <v>4.7658933246570778E-2</v>
      </c>
      <c r="C21" s="14">
        <f>1-SUM(C$8:C10)/C$7</f>
        <v>6.5654152132611721E-2</v>
      </c>
      <c r="D21" s="14">
        <f>1-SUM(D$8:D10)/D$7</f>
        <v>8.2512566865172166E-2</v>
      </c>
      <c r="E21" s="14">
        <f>1-SUM(E$8:E10)/E$7</f>
        <v>7.1341033607801529E-2</v>
      </c>
      <c r="F21" s="14">
        <f>1-SUM(F$8:F10)/F$7</f>
        <v>6.1713544552629229E-2</v>
      </c>
      <c r="G21" s="14">
        <f>1-SUM(G$8:G10)/G$7</f>
        <v>4.7386092847778838E-2</v>
      </c>
      <c r="H21" s="14">
        <f>1-SUM(H$8:H10)/H$7</f>
        <v>5.1507272191854581E-2</v>
      </c>
      <c r="I21" s="14">
        <f>1-SUM(I$8:I10)/I$7</f>
        <v>4.8109180293822607E-2</v>
      </c>
      <c r="J21" s="14">
        <f>1-SUM(J$8:J10)/J$7</f>
        <v>5.1877356642432093E-2</v>
      </c>
      <c r="K21" s="14">
        <f>1-SUM(K$8:K10)/K$7</f>
        <v>4.9065118947214104E-2</v>
      </c>
      <c r="L21" s="14">
        <f>1-SUM(L$8:L10)/L$7</f>
        <v>5.3310908714562122E-2</v>
      </c>
      <c r="M21" s="14">
        <f>1-SUM(M$8:M10)/M$7</f>
        <v>5.4248721574029046E-2</v>
      </c>
      <c r="N21" s="14">
        <f>1-SUM(N$8:N10)/N$7</f>
        <v>5.9147880489657023E-2</v>
      </c>
      <c r="O21" s="14">
        <f>1-SUM(O$8:O10)/O$7</f>
        <v>6.598358710616492E-2</v>
      </c>
      <c r="P21" s="14">
        <f>1-SUM(P$8:P10)/P$7</f>
        <v>6.8662768648912631E-2</v>
      </c>
      <c r="Q21" s="14">
        <f>1-SUM(Q$8:Q10)/Q$7</f>
        <v>6.4968010884743244E-2</v>
      </c>
      <c r="R21" s="14">
        <f>1-SUM(R$8:R10)/R$7</f>
        <v>6.1923006820536419E-2</v>
      </c>
      <c r="S21" s="14">
        <f>1-SUM(S$8:S10)/S$7</f>
        <v>6.3746908980083505E-2</v>
      </c>
      <c r="T21" s="14">
        <f>1-SUM(T$8:T10)/T$7</f>
        <v>6.6876247414980772E-2</v>
      </c>
      <c r="U21" s="14">
        <f>1-SUM(U$8:U10)/U$7</f>
        <v>6.6336438091734062E-2</v>
      </c>
      <c r="V21" s="14">
        <f>1-SUM(V$8:V10)/V$7</f>
        <v>7.2912150268198195E-2</v>
      </c>
      <c r="W21" s="14">
        <f>1-SUM(W$8:W10)/W$7</f>
        <v>7.2823048744752428E-2</v>
      </c>
      <c r="X21" s="14">
        <f>1-SUM(X$8:X10)/X$7</f>
        <v>7.3920569348185916E-2</v>
      </c>
      <c r="Y21" s="14">
        <f>1-SUM(Y$8:Y10)/Y$7</f>
        <v>7.5344968730033268E-2</v>
      </c>
      <c r="Z21" s="14">
        <f>1-SUM(Z$8:Z10)/Z$7</f>
        <v>6.8873694079327086E-2</v>
      </c>
      <c r="AA21" s="14">
        <f>1-SUM(AA$8:AA10)/AA$7</f>
        <v>6.0786116160538195E-2</v>
      </c>
      <c r="AB21" s="14">
        <f>1-SUM(AB$8:AB10)/AB$7</f>
        <v>6.0199146826824701E-2</v>
      </c>
      <c r="AC21" s="14">
        <f>1-SUM(AC$8:AC10)/AC$7</f>
        <v>5.7866062348079006E-2</v>
      </c>
      <c r="AD21" s="47">
        <f>1-SUM(AD$8:AD10)/AD$7</f>
        <v>5.8827848818279183E-2</v>
      </c>
      <c r="AE21" s="47">
        <f>1-SUM(AE$8:AE10)/AE$7</f>
        <v>5.7499071348383946E-2</v>
      </c>
      <c r="AF21" s="46">
        <f>1-SUM(AF$8:AF10)/AF$7</f>
        <v>5.8437146610849089E-2</v>
      </c>
      <c r="AG21" s="46">
        <f>1-SUM(AG$8:AG10)/AG$7</f>
        <v>5.8360571798469207E-2</v>
      </c>
      <c r="AI21" s="23">
        <f t="shared" si="14"/>
        <v>32</v>
      </c>
      <c r="AK21" s="3">
        <v>90</v>
      </c>
      <c r="AL21" s="39">
        <f t="shared" si="15"/>
        <v>6.3069829369596986E-2</v>
      </c>
      <c r="AM21" s="39"/>
      <c r="AN21" s="43">
        <f>AL21/AL20</f>
        <v>0.93033183285185916</v>
      </c>
    </row>
    <row r="22" spans="1:40" x14ac:dyDescent="0.3">
      <c r="A22" s="8">
        <v>120</v>
      </c>
      <c r="B22" s="14">
        <f>1-SUM(B$8:B11)/B$7</f>
        <v>4.6146156779201974E-2</v>
      </c>
      <c r="C22" s="14">
        <f>1-SUM(C$8:C11)/C$7</f>
        <v>6.2737322010108287E-2</v>
      </c>
      <c r="D22" s="14">
        <f>1-SUM(D$8:D11)/D$7</f>
        <v>7.8227835623152053E-2</v>
      </c>
      <c r="E22" s="14">
        <f>1-SUM(E$8:E11)/E$7</f>
        <v>6.8327770998467097E-2</v>
      </c>
      <c r="F22" s="14">
        <f>1-SUM(F$8:F11)/F$7</f>
        <v>6.0387157839465688E-2</v>
      </c>
      <c r="G22" s="14">
        <f>1-SUM(G$8:G11)/G$7</f>
        <v>4.6201074374228157E-2</v>
      </c>
      <c r="H22" s="14">
        <f>1-SUM(H$8:H11)/H$7</f>
        <v>5.018737766958925E-2</v>
      </c>
      <c r="I22" s="14">
        <f>1-SUM(I$8:I11)/I$7</f>
        <v>4.6355689999627026E-2</v>
      </c>
      <c r="J22" s="14">
        <f>1-SUM(J$8:J11)/J$7</f>
        <v>5.0230019025686024E-2</v>
      </c>
      <c r="K22" s="14">
        <f>1-SUM(K$8:K11)/K$7</f>
        <v>4.7827074511969325E-2</v>
      </c>
      <c r="L22" s="14">
        <f>1-SUM(L$8:L11)/L$7</f>
        <v>5.2042605765857619E-2</v>
      </c>
      <c r="M22" s="14">
        <f>1-SUM(M$8:M11)/M$7</f>
        <v>5.2602671289257996E-2</v>
      </c>
      <c r="N22" s="14">
        <f>1-SUM(N$8:N11)/N$7</f>
        <v>5.7430677435364119E-2</v>
      </c>
      <c r="O22" s="14">
        <f>1-SUM(O$8:O11)/O$7</f>
        <v>6.4371271752159065E-2</v>
      </c>
      <c r="P22" s="14">
        <f>1-SUM(P$8:P11)/P$7</f>
        <v>6.7152248967719763E-2</v>
      </c>
      <c r="Q22" s="14">
        <f>1-SUM(Q$8:Q11)/Q$7</f>
        <v>6.3488730685539063E-2</v>
      </c>
      <c r="R22" s="14">
        <f>1-SUM(R$8:R11)/R$7</f>
        <v>5.9888784234331416E-2</v>
      </c>
      <c r="S22" s="14">
        <f>1-SUM(S$8:S11)/S$7</f>
        <v>6.1955525530539179E-2</v>
      </c>
      <c r="T22" s="14">
        <f>1-SUM(T$8:T11)/T$7</f>
        <v>6.5182096723078287E-2</v>
      </c>
      <c r="U22" s="14">
        <f>1-SUM(U$8:U11)/U$7</f>
        <v>6.4801325485027039E-2</v>
      </c>
      <c r="V22" s="14">
        <f>1-SUM(V$8:V11)/V$7</f>
        <v>7.1337561647533687E-2</v>
      </c>
      <c r="W22" s="14">
        <f>1-SUM(W$8:W11)/W$7</f>
        <v>7.0210146028865439E-2</v>
      </c>
      <c r="X22" s="14">
        <f>1-SUM(X$8:X11)/X$7</f>
        <v>7.1438823703115384E-2</v>
      </c>
      <c r="Y22" s="14">
        <f>1-SUM(Y$8:Y11)/Y$7</f>
        <v>7.3047870676370197E-2</v>
      </c>
      <c r="Z22" s="14">
        <f>1-SUM(Z$8:Z11)/Z$7</f>
        <v>6.6520925877311177E-2</v>
      </c>
      <c r="AA22" s="14">
        <f>1-SUM(AA$8:AA11)/AA$7</f>
        <v>5.7822189063692297E-2</v>
      </c>
      <c r="AB22" s="14">
        <f>1-SUM(AB$8:AB11)/AB$7</f>
        <v>5.7752587202096195E-2</v>
      </c>
      <c r="AC22" s="14">
        <f>1-SUM(AC$8:AC11)/AC$7</f>
        <v>5.5112093607174062E-2</v>
      </c>
      <c r="AD22" s="47">
        <f>1-SUM(AD$8:AD11)/AD$7</f>
        <v>5.6863716534306774E-2</v>
      </c>
      <c r="AE22" s="47">
        <f>1-SUM(AE$8:AE11)/AE$7</f>
        <v>5.4302537329759093E-2</v>
      </c>
      <c r="AF22" s="46">
        <f>1-SUM(AF$8:AF11)/AF$7</f>
        <v>5.5461476503213647E-2</v>
      </c>
      <c r="AG22" s="46">
        <f>1-SUM(AG$8:AG11)/AG$7</f>
        <v>5.612704782823974E-2</v>
      </c>
      <c r="AI22" s="23">
        <f t="shared" si="14"/>
        <v>32</v>
      </c>
      <c r="AK22" s="3">
        <v>120</v>
      </c>
      <c r="AL22" s="39">
        <f t="shared" si="15"/>
        <v>6.1004452890071025E-2</v>
      </c>
      <c r="AM22" s="39"/>
      <c r="AN22" s="43">
        <f>AL22/AL21</f>
        <v>0.96725254372542213</v>
      </c>
    </row>
    <row r="23" spans="1:40" x14ac:dyDescent="0.3">
      <c r="A23" s="8">
        <v>150</v>
      </c>
      <c r="B23" s="14">
        <f>1-SUM(B$8:B12)/B$7</f>
        <v>4.5208044577949913E-2</v>
      </c>
      <c r="C23" s="14">
        <f>1-SUM(C$8:C12)/C$7</f>
        <v>6.1516093326082544E-2</v>
      </c>
      <c r="D23" s="14">
        <f>1-SUM(D$8:D12)/D$7</f>
        <v>7.6923827768446418E-2</v>
      </c>
      <c r="E23" s="14">
        <f>1-SUM(E$8:E12)/E$7</f>
        <v>6.7381799516566643E-2</v>
      </c>
      <c r="F23" s="14">
        <f>1-SUM(F$8:F12)/F$7</f>
        <v>5.9543208498453404E-2</v>
      </c>
      <c r="G23" s="14">
        <f>1-SUM(G$8:G12)/G$7</f>
        <v>4.5421492241070838E-2</v>
      </c>
      <c r="H23" s="14">
        <f>1-SUM(H$8:H12)/H$7</f>
        <v>4.8819689106225139E-2</v>
      </c>
      <c r="I23" s="14">
        <f>1-SUM(I$8:I12)/I$7</f>
        <v>4.5675581546959276E-2</v>
      </c>
      <c r="J23" s="14">
        <f>1-SUM(J$8:J12)/J$7</f>
        <v>4.9611399590431704E-2</v>
      </c>
      <c r="K23" s="14">
        <f>1-SUM(K$8:K12)/K$7</f>
        <v>4.71435208622486E-2</v>
      </c>
      <c r="L23" s="14">
        <f>1-SUM(L$8:L12)/L$7</f>
        <v>5.125122316284636E-2</v>
      </c>
      <c r="M23" s="14">
        <f>1-SUM(M$8:M12)/M$7</f>
        <v>5.1912924617050438E-2</v>
      </c>
      <c r="N23" s="14">
        <f>1-SUM(N$8:N12)/N$7</f>
        <v>5.6650820720590134E-2</v>
      </c>
      <c r="O23" s="14">
        <f>1-SUM(O$8:O12)/O$7</f>
        <v>6.3607088916049048E-2</v>
      </c>
      <c r="P23" s="14">
        <f>1-SUM(P$8:P12)/P$7</f>
        <v>6.6415398331171271E-2</v>
      </c>
      <c r="Q23" s="14">
        <f>1-SUM(Q$8:Q12)/Q$7</f>
        <v>6.2626862074834477E-2</v>
      </c>
      <c r="R23" s="14">
        <f>1-SUM(R$8:R12)/R$7</f>
        <v>5.9002931620834365E-2</v>
      </c>
      <c r="S23" s="14">
        <f>1-SUM(S$8:S12)/S$7</f>
        <v>6.1111553770496485E-2</v>
      </c>
      <c r="T23" s="14">
        <f>1-SUM(T$8:T12)/T$7</f>
        <v>6.4377740317357435E-2</v>
      </c>
      <c r="U23" s="14">
        <f>1-SUM(U$8:U12)/U$7</f>
        <v>6.4104778351864455E-2</v>
      </c>
      <c r="V23" s="14">
        <f>1-SUM(V$8:V12)/V$7</f>
        <v>7.0438590627047493E-2</v>
      </c>
      <c r="W23" s="14">
        <f>1-SUM(W$8:W12)/W$7</f>
        <v>6.9339067733307669E-2</v>
      </c>
      <c r="X23" s="14">
        <f>1-SUM(X$8:X12)/X$7</f>
        <v>7.0353744714620414E-2</v>
      </c>
      <c r="Y23" s="14">
        <f>1-SUM(Y$8:Y12)/Y$7</f>
        <v>7.1778921272329099E-2</v>
      </c>
      <c r="Z23" s="14">
        <f>1-SUM(Z$8:Z12)/Z$7</f>
        <v>6.4593375207510295E-2</v>
      </c>
      <c r="AA23" s="14">
        <f>1-SUM(AA$8:AA12)/AA$7</f>
        <v>5.6809990829674639E-2</v>
      </c>
      <c r="AB23" s="14">
        <f>1-SUM(AB$8:AB12)/AB$7</f>
        <v>5.6552923865223925E-2</v>
      </c>
      <c r="AC23" s="14">
        <f>1-SUM(AC$8:AC12)/AC$7</f>
        <v>5.3891036047821084E-2</v>
      </c>
      <c r="AD23" s="47">
        <f>1-SUM(AD$8:AD12)/AD$7</f>
        <v>5.5621321716398775E-2</v>
      </c>
      <c r="AE23" s="47">
        <f>1-SUM(AE$8:AE12)/AE$7</f>
        <v>5.2972625153048014E-2</v>
      </c>
      <c r="AF23" s="46">
        <f>1-SUM(AF$8:AF12)/AF$7</f>
        <v>5.4498145131397391E-2</v>
      </c>
      <c r="AG23" s="47">
        <f t="shared" ref="AF23:AG24" si="16">$AN23*AG22</f>
        <v>5.5211680835257342E-2</v>
      </c>
      <c r="AI23" s="23">
        <f t="shared" si="14"/>
        <v>32</v>
      </c>
      <c r="AK23" s="3">
        <v>150</v>
      </c>
      <c r="AL23" s="39">
        <f t="shared" si="15"/>
        <v>6.0009541082640727E-2</v>
      </c>
      <c r="AM23" s="39"/>
      <c r="AN23" s="43">
        <f>AL23/AL22</f>
        <v>0.98369116088586006</v>
      </c>
    </row>
    <row r="24" spans="1:40" x14ac:dyDescent="0.3">
      <c r="A24" s="8">
        <v>180</v>
      </c>
      <c r="B24" s="14">
        <f>1-SUM(B$8:B13)/B$7</f>
        <v>4.3721109050856355E-2</v>
      </c>
      <c r="C24" s="14">
        <f>1-SUM(C$8:C13)/C$7</f>
        <v>6.0764633852903427E-2</v>
      </c>
      <c r="D24" s="14">
        <f>1-SUM(D$8:D13)/D$7</f>
        <v>7.6184684039797057E-2</v>
      </c>
      <c r="E24" s="14">
        <f>1-SUM(E$8:E13)/E$7</f>
        <v>6.6560096519771794E-2</v>
      </c>
      <c r="F24" s="14">
        <f>1-SUM(F$8:F13)/F$7</f>
        <v>5.9025771770090607E-2</v>
      </c>
      <c r="G24" s="14">
        <f>1-SUM(G$8:G13)/G$7</f>
        <v>4.4924861716472364E-2</v>
      </c>
      <c r="H24" s="14">
        <f>1-SUM(H$8:H13)/H$7</f>
        <v>4.8348910970949621E-2</v>
      </c>
      <c r="I24" s="14">
        <f>1-SUM(I$8:I13)/I$7</f>
        <v>4.5084074976261768E-2</v>
      </c>
      <c r="J24" s="14">
        <f>1-SUM(J$8:J13)/J$7</f>
        <v>4.9217587382521688E-2</v>
      </c>
      <c r="K24" s="14">
        <f>1-SUM(K$8:K13)/K$7</f>
        <v>4.6645833730564412E-2</v>
      </c>
      <c r="L24" s="14">
        <f>1-SUM(L$8:L13)/L$7</f>
        <v>5.0685292192244824E-2</v>
      </c>
      <c r="M24" s="14">
        <f>1-SUM(M$8:M13)/M$7</f>
        <v>5.14462801269161E-2</v>
      </c>
      <c r="N24" s="14">
        <f>1-SUM(N$8:N13)/N$7</f>
        <v>5.6157196578603852E-2</v>
      </c>
      <c r="O24" s="14">
        <f>1-SUM(O$8:O13)/O$7</f>
        <v>6.3102239831979934E-2</v>
      </c>
      <c r="P24" s="14">
        <f>1-SUM(P$8:P13)/P$7</f>
        <v>6.5879197960795666E-2</v>
      </c>
      <c r="Q24" s="14">
        <f>1-SUM(Q$8:Q13)/Q$7</f>
        <v>6.2032538934531201E-2</v>
      </c>
      <c r="R24" s="14">
        <f>1-SUM(R$8:R13)/R$7</f>
        <v>5.8388976469323062E-2</v>
      </c>
      <c r="S24" s="14">
        <f>1-SUM(S$8:S13)/S$7</f>
        <v>6.0592960198373791E-2</v>
      </c>
      <c r="T24" s="14">
        <f>1-SUM(T$8:T13)/T$7</f>
        <v>6.3827304774834559E-2</v>
      </c>
      <c r="U24" s="14">
        <f>1-SUM(U$8:U13)/U$7</f>
        <v>6.355682944657326E-2</v>
      </c>
      <c r="V24" s="14">
        <f>1-SUM(V$8:V13)/V$7</f>
        <v>6.9811930965871793E-2</v>
      </c>
      <c r="W24" s="14">
        <f>1-SUM(W$8:W13)/W$7</f>
        <v>6.8642710130667361E-2</v>
      </c>
      <c r="X24" s="14">
        <f>1-SUM(X$8:X13)/X$7</f>
        <v>6.9711057341134475E-2</v>
      </c>
      <c r="Y24" s="14">
        <f>1-SUM(Y$8:Y13)/Y$7</f>
        <v>7.1143676191861238E-2</v>
      </c>
      <c r="Z24" s="14">
        <f>1-SUM(Z$8:Z13)/Z$7</f>
        <v>6.4033155010527643E-2</v>
      </c>
      <c r="AA24" s="14">
        <f>1-SUM(AA$8:AA13)/AA$7</f>
        <v>5.6340576683470256E-2</v>
      </c>
      <c r="AB24" s="14">
        <f>1-SUM(AB$8:AB13)/AB$7</f>
        <v>5.5878664409440448E-2</v>
      </c>
      <c r="AC24" s="14">
        <f>1-SUM(AC$8:AC13)/AC$7</f>
        <v>5.3371980328839053E-2</v>
      </c>
      <c r="AD24" s="47">
        <f>1-SUM(AD$8:AD13)/AD$7</f>
        <v>5.5045375080357672E-2</v>
      </c>
      <c r="AE24" s="47">
        <f>1-SUM(AE$8:AE13)/AE$7</f>
        <v>5.2423534280621076E-2</v>
      </c>
      <c r="AF24" s="47">
        <f t="shared" si="16"/>
        <v>5.3964984915677132E-2</v>
      </c>
      <c r="AG24" s="47">
        <f t="shared" si="16"/>
        <v>5.4671540036090122E-2</v>
      </c>
      <c r="AI24" s="23">
        <f t="shared" si="14"/>
        <v>32</v>
      </c>
      <c r="AK24" s="3">
        <v>180</v>
      </c>
      <c r="AL24" s="39">
        <f t="shared" si="15"/>
        <v>5.9422462388645653E-2</v>
      </c>
      <c r="AM24" s="39"/>
      <c r="AN24" s="43">
        <f>AL24/AL23</f>
        <v>0.99021691078779306</v>
      </c>
    </row>
    <row r="25" spans="1:40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40" s="1" customFormat="1" x14ac:dyDescent="0.3">
      <c r="A26" s="2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40" ht="15" thickBot="1" x14ac:dyDescent="0.35"/>
    <row r="28" spans="1:40" ht="15" thickBot="1" x14ac:dyDescent="0.35">
      <c r="A28" s="15" t="s">
        <v>6</v>
      </c>
      <c r="B28" s="16" t="str">
        <f t="shared" ref="B28:C28" si="17">B17</f>
        <v>202012</v>
      </c>
      <c r="C28" s="16" t="str">
        <f t="shared" si="17"/>
        <v>2021-01</v>
      </c>
      <c r="D28" s="16" t="str">
        <f t="shared" ref="D28:AA28" si="18">D17</f>
        <v>2021-02</v>
      </c>
      <c r="E28" s="16" t="str">
        <f t="shared" si="18"/>
        <v>2021-03</v>
      </c>
      <c r="F28" s="16" t="str">
        <f t="shared" si="18"/>
        <v>2021-04</v>
      </c>
      <c r="G28" s="16" t="str">
        <f t="shared" si="18"/>
        <v>2021-05</v>
      </c>
      <c r="H28" s="16" t="str">
        <f t="shared" si="18"/>
        <v>2021-06</v>
      </c>
      <c r="I28" s="16" t="str">
        <f t="shared" si="18"/>
        <v>2021-07</v>
      </c>
      <c r="J28" s="16" t="str">
        <f t="shared" si="18"/>
        <v>2021-08</v>
      </c>
      <c r="K28" s="16" t="str">
        <f t="shared" si="18"/>
        <v>2021-09</v>
      </c>
      <c r="L28" s="16" t="str">
        <f t="shared" si="18"/>
        <v>2021-10</v>
      </c>
      <c r="M28" s="16" t="str">
        <f t="shared" si="18"/>
        <v>2021-11</v>
      </c>
      <c r="N28" s="16" t="str">
        <f t="shared" si="18"/>
        <v>2021-12</v>
      </c>
      <c r="O28" s="16" t="str">
        <f t="shared" si="18"/>
        <v>2022-01</v>
      </c>
      <c r="P28" s="16" t="str">
        <f t="shared" si="18"/>
        <v>2022-02</v>
      </c>
      <c r="Q28" s="16" t="str">
        <f t="shared" si="18"/>
        <v>2022-03</v>
      </c>
      <c r="R28" s="16" t="str">
        <f t="shared" si="18"/>
        <v>2022-04</v>
      </c>
      <c r="S28" s="16" t="str">
        <f t="shared" si="18"/>
        <v>2022-05</v>
      </c>
      <c r="T28" s="16" t="str">
        <f t="shared" si="18"/>
        <v>2022-06</v>
      </c>
      <c r="U28" s="16" t="str">
        <f t="shared" si="18"/>
        <v>2022-07</v>
      </c>
      <c r="V28" s="16" t="str">
        <f t="shared" si="18"/>
        <v>2022-08</v>
      </c>
      <c r="W28" s="16" t="str">
        <f t="shared" si="18"/>
        <v>2022-09</v>
      </c>
      <c r="X28" s="16" t="str">
        <f t="shared" si="18"/>
        <v>2022-10</v>
      </c>
      <c r="Y28" s="16" t="str">
        <f t="shared" si="18"/>
        <v>2022-11</v>
      </c>
      <c r="Z28" s="16" t="str">
        <f t="shared" si="18"/>
        <v>2022-12</v>
      </c>
      <c r="AA28" s="16" t="str">
        <f t="shared" si="18"/>
        <v>2023-01</v>
      </c>
      <c r="AB28" s="16" t="str">
        <f t="shared" ref="AB28:AE28" si="19">AB17</f>
        <v>2023-02</v>
      </c>
      <c r="AC28" s="16" t="str">
        <f t="shared" si="19"/>
        <v>2023-03</v>
      </c>
      <c r="AD28" s="16" t="str">
        <f t="shared" si="19"/>
        <v>2023-04</v>
      </c>
      <c r="AE28" s="16" t="str">
        <f t="shared" si="19"/>
        <v>2023-05</v>
      </c>
      <c r="AF28" s="16" t="str">
        <f t="shared" ref="AF28:AG28" si="20">AF17</f>
        <v>2023-06</v>
      </c>
      <c r="AG28" s="16" t="str">
        <f t="shared" si="20"/>
        <v>2023-07</v>
      </c>
    </row>
    <row r="29" spans="1:40" x14ac:dyDescent="0.3">
      <c r="A29" s="17">
        <v>30</v>
      </c>
      <c r="B29" s="18">
        <f t="shared" ref="B29:AA29" ca="1" si="21">B$18/SUM(OFFSET($A$18,0,1,1,$AI19))</f>
        <v>1.4982602050101639E-2</v>
      </c>
      <c r="C29" s="18">
        <f t="shared" ca="1" si="21"/>
        <v>1.7767980592245092E-2</v>
      </c>
      <c r="D29" s="18">
        <f t="shared" ca="1" si="21"/>
        <v>1.8625116536839861E-2</v>
      </c>
      <c r="E29" s="18">
        <f t="shared" ca="1" si="21"/>
        <v>1.8432985151345636E-2</v>
      </c>
      <c r="F29" s="18">
        <f t="shared" ca="1" si="21"/>
        <v>1.8457993004802525E-2</v>
      </c>
      <c r="G29" s="18">
        <f t="shared" ca="1" si="21"/>
        <v>1.893185576360646E-2</v>
      </c>
      <c r="H29" s="18">
        <f t="shared" ca="1" si="21"/>
        <v>2.0145222666236064E-2</v>
      </c>
      <c r="I29" s="18">
        <f t="shared" ca="1" si="21"/>
        <v>2.1862531643136226E-2</v>
      </c>
      <c r="J29" s="18">
        <f t="shared" ca="1" si="21"/>
        <v>2.3447747717138492E-2</v>
      </c>
      <c r="K29" s="18">
        <f t="shared" ca="1" si="21"/>
        <v>2.4987422971238515E-2</v>
      </c>
      <c r="L29" s="18">
        <f t="shared" ca="1" si="21"/>
        <v>2.6438707508607242E-2</v>
      </c>
      <c r="M29" s="18">
        <f t="shared" ca="1" si="21"/>
        <v>2.7674296555812244E-2</v>
      </c>
      <c r="N29" s="18">
        <f t="shared" ca="1" si="21"/>
        <v>2.9344578363783461E-2</v>
      </c>
      <c r="O29" s="18">
        <f t="shared" ca="1" si="21"/>
        <v>3.1126278031648608E-2</v>
      </c>
      <c r="P29" s="18">
        <f t="shared" ca="1" si="21"/>
        <v>3.2500550842223933E-2</v>
      </c>
      <c r="Q29" s="18">
        <f t="shared" ca="1" si="21"/>
        <v>3.3557915378613509E-2</v>
      </c>
      <c r="R29" s="18">
        <f t="shared" ca="1" si="21"/>
        <v>3.4863956407875756E-2</v>
      </c>
      <c r="S29" s="18">
        <f t="shared" ca="1" si="21"/>
        <v>3.6340556944514955E-2</v>
      </c>
      <c r="T29" s="18">
        <f t="shared" ca="1" si="21"/>
        <v>3.7742518103260923E-2</v>
      </c>
      <c r="U29" s="18">
        <f t="shared" ca="1" si="21"/>
        <v>3.8691024798095733E-2</v>
      </c>
      <c r="V29" s="18">
        <f t="shared" ca="1" si="21"/>
        <v>3.9914082586833745E-2</v>
      </c>
      <c r="W29" s="18">
        <f t="shared" ca="1" si="21"/>
        <v>4.1299616941144E-2</v>
      </c>
      <c r="X29" s="18">
        <f t="shared" ca="1" si="21"/>
        <v>4.1255465214115258E-2</v>
      </c>
      <c r="Y29" s="18">
        <f t="shared" ca="1" si="21"/>
        <v>4.067488393893854E-2</v>
      </c>
      <c r="Z29" s="18">
        <f t="shared" ca="1" si="21"/>
        <v>3.9812809978951626E-2</v>
      </c>
      <c r="AA29" s="18">
        <f t="shared" ca="1" si="21"/>
        <v>3.8974642025336612E-2</v>
      </c>
      <c r="AB29" s="18">
        <f t="shared" ref="AB29:AE29" ca="1" si="22">AB$18/SUM(OFFSET($A$18,0,1,1,$AI19))</f>
        <v>3.8455956382086043E-2</v>
      </c>
      <c r="AC29" s="18">
        <f t="shared" ca="1" si="22"/>
        <v>3.8754551457478116E-2</v>
      </c>
      <c r="AD29" s="18">
        <f t="shared" ca="1" si="22"/>
        <v>3.9126843838780734E-2</v>
      </c>
      <c r="AE29" s="18">
        <f t="shared" ca="1" si="22"/>
        <v>3.8684616311889929E-2</v>
      </c>
      <c r="AF29" s="18">
        <f t="shared" ref="AF29:AG29" ca="1" si="23">AF$18/SUM(OFFSET($A$18,0,1,1,$AI19))</f>
        <v>3.8550733919076124E-2</v>
      </c>
      <c r="AG29" s="18">
        <f t="shared" ca="1" si="23"/>
        <v>3.8573956374242387E-2</v>
      </c>
    </row>
    <row r="30" spans="1:40" x14ac:dyDescent="0.3">
      <c r="A30" s="8">
        <v>60</v>
      </c>
      <c r="B30" s="14">
        <f t="shared" ref="B30:AA30" ca="1" si="24">B$18/SUM(OFFSET($A$18,0,1,1,$AI20))</f>
        <v>1.4982602050101639E-2</v>
      </c>
      <c r="C30" s="14">
        <f t="shared" ca="1" si="24"/>
        <v>1.7767980592245092E-2</v>
      </c>
      <c r="D30" s="14">
        <f t="shared" ca="1" si="24"/>
        <v>1.8625116536839861E-2</v>
      </c>
      <c r="E30" s="14">
        <f t="shared" ca="1" si="24"/>
        <v>1.8432985151345636E-2</v>
      </c>
      <c r="F30" s="14">
        <f t="shared" ca="1" si="24"/>
        <v>1.8457993004802525E-2</v>
      </c>
      <c r="G30" s="14">
        <f t="shared" ca="1" si="24"/>
        <v>1.893185576360646E-2</v>
      </c>
      <c r="H30" s="14">
        <f t="shared" ca="1" si="24"/>
        <v>2.0145222666236064E-2</v>
      </c>
      <c r="I30" s="14">
        <f t="shared" ca="1" si="24"/>
        <v>2.1862531643136226E-2</v>
      </c>
      <c r="J30" s="14">
        <f t="shared" ca="1" si="24"/>
        <v>2.3447747717138492E-2</v>
      </c>
      <c r="K30" s="14">
        <f t="shared" ca="1" si="24"/>
        <v>2.4987422971238515E-2</v>
      </c>
      <c r="L30" s="14">
        <f t="shared" ca="1" si="24"/>
        <v>2.6438707508607242E-2</v>
      </c>
      <c r="M30" s="14">
        <f t="shared" ca="1" si="24"/>
        <v>2.7674296555812244E-2</v>
      </c>
      <c r="N30" s="14">
        <f t="shared" ca="1" si="24"/>
        <v>2.9344578363783461E-2</v>
      </c>
      <c r="O30" s="14">
        <f t="shared" ca="1" si="24"/>
        <v>3.1126278031648608E-2</v>
      </c>
      <c r="P30" s="14">
        <f t="shared" ca="1" si="24"/>
        <v>3.2500550842223933E-2</v>
      </c>
      <c r="Q30" s="14">
        <f t="shared" ca="1" si="24"/>
        <v>3.3557915378613509E-2</v>
      </c>
      <c r="R30" s="14">
        <f t="shared" ca="1" si="24"/>
        <v>3.4863956407875756E-2</v>
      </c>
      <c r="S30" s="14">
        <f t="shared" ca="1" si="24"/>
        <v>3.6340556944514955E-2</v>
      </c>
      <c r="T30" s="14">
        <f t="shared" ca="1" si="24"/>
        <v>3.7742518103260923E-2</v>
      </c>
      <c r="U30" s="14">
        <f t="shared" ca="1" si="24"/>
        <v>3.8691024798095733E-2</v>
      </c>
      <c r="V30" s="14">
        <f t="shared" ca="1" si="24"/>
        <v>3.9914082586833745E-2</v>
      </c>
      <c r="W30" s="14">
        <f t="shared" ca="1" si="24"/>
        <v>4.1299616941144E-2</v>
      </c>
      <c r="X30" s="14">
        <f t="shared" ca="1" si="24"/>
        <v>4.1255465214115258E-2</v>
      </c>
      <c r="Y30" s="14">
        <f t="shared" ca="1" si="24"/>
        <v>4.067488393893854E-2</v>
      </c>
      <c r="Z30" s="14">
        <f t="shared" ca="1" si="24"/>
        <v>3.9812809978951626E-2</v>
      </c>
      <c r="AA30" s="14">
        <f t="shared" ca="1" si="24"/>
        <v>3.8974642025336612E-2</v>
      </c>
      <c r="AB30" s="14">
        <f t="shared" ref="AB30:AE30" ca="1" si="25">AB$18/SUM(OFFSET($A$18,0,1,1,$AI20))</f>
        <v>3.8455956382086043E-2</v>
      </c>
      <c r="AC30" s="14">
        <f t="shared" ca="1" si="25"/>
        <v>3.8754551457478116E-2</v>
      </c>
      <c r="AD30" s="14">
        <f t="shared" ca="1" si="25"/>
        <v>3.9126843838780734E-2</v>
      </c>
      <c r="AE30" s="14">
        <f t="shared" ca="1" si="25"/>
        <v>3.8684616311889929E-2</v>
      </c>
      <c r="AF30" s="14">
        <f t="shared" ref="AF30:AG30" ca="1" si="26">AF$18/SUM(OFFSET($A$18,0,1,1,$AI20))</f>
        <v>3.8550733919076124E-2</v>
      </c>
      <c r="AG30" s="14">
        <f t="shared" ca="1" si="26"/>
        <v>3.8573956374242387E-2</v>
      </c>
    </row>
    <row r="31" spans="1:40" x14ac:dyDescent="0.3">
      <c r="A31" s="8">
        <v>90</v>
      </c>
      <c r="B31" s="14">
        <f t="shared" ref="B31:AA31" ca="1" si="27">B$18/SUM(OFFSET($A$18,0,1,1,$AI21))</f>
        <v>1.4982602050101639E-2</v>
      </c>
      <c r="C31" s="14">
        <f t="shared" ca="1" si="27"/>
        <v>1.7767980592245092E-2</v>
      </c>
      <c r="D31" s="14">
        <f t="shared" ca="1" si="27"/>
        <v>1.8625116536839861E-2</v>
      </c>
      <c r="E31" s="14">
        <f t="shared" ca="1" si="27"/>
        <v>1.8432985151345636E-2</v>
      </c>
      <c r="F31" s="14">
        <f t="shared" ca="1" si="27"/>
        <v>1.8457993004802525E-2</v>
      </c>
      <c r="G31" s="14">
        <f t="shared" ca="1" si="27"/>
        <v>1.893185576360646E-2</v>
      </c>
      <c r="H31" s="14">
        <f t="shared" ca="1" si="27"/>
        <v>2.0145222666236064E-2</v>
      </c>
      <c r="I31" s="14">
        <f t="shared" ca="1" si="27"/>
        <v>2.1862531643136226E-2</v>
      </c>
      <c r="J31" s="14">
        <f t="shared" ca="1" si="27"/>
        <v>2.3447747717138492E-2</v>
      </c>
      <c r="K31" s="14">
        <f t="shared" ca="1" si="27"/>
        <v>2.4987422971238515E-2</v>
      </c>
      <c r="L31" s="14">
        <f t="shared" ca="1" si="27"/>
        <v>2.6438707508607242E-2</v>
      </c>
      <c r="M31" s="14">
        <f t="shared" ca="1" si="27"/>
        <v>2.7674296555812244E-2</v>
      </c>
      <c r="N31" s="14">
        <f t="shared" ca="1" si="27"/>
        <v>2.9344578363783461E-2</v>
      </c>
      <c r="O31" s="14">
        <f t="shared" ca="1" si="27"/>
        <v>3.1126278031648608E-2</v>
      </c>
      <c r="P31" s="14">
        <f t="shared" ca="1" si="27"/>
        <v>3.2500550842223933E-2</v>
      </c>
      <c r="Q31" s="14">
        <f t="shared" ca="1" si="27"/>
        <v>3.3557915378613509E-2</v>
      </c>
      <c r="R31" s="14">
        <f t="shared" ca="1" si="27"/>
        <v>3.4863956407875756E-2</v>
      </c>
      <c r="S31" s="14">
        <f t="shared" ca="1" si="27"/>
        <v>3.6340556944514955E-2</v>
      </c>
      <c r="T31" s="14">
        <f t="shared" ca="1" si="27"/>
        <v>3.7742518103260923E-2</v>
      </c>
      <c r="U31" s="14">
        <f t="shared" ca="1" si="27"/>
        <v>3.8691024798095733E-2</v>
      </c>
      <c r="V31" s="14">
        <f t="shared" ca="1" si="27"/>
        <v>3.9914082586833745E-2</v>
      </c>
      <c r="W31" s="14">
        <f t="shared" ca="1" si="27"/>
        <v>4.1299616941144E-2</v>
      </c>
      <c r="X31" s="14">
        <f t="shared" ca="1" si="27"/>
        <v>4.1255465214115258E-2</v>
      </c>
      <c r="Y31" s="14">
        <f t="shared" ca="1" si="27"/>
        <v>4.067488393893854E-2</v>
      </c>
      <c r="Z31" s="14">
        <f t="shared" ca="1" si="27"/>
        <v>3.9812809978951626E-2</v>
      </c>
      <c r="AA31" s="14">
        <f t="shared" ca="1" si="27"/>
        <v>3.8974642025336612E-2</v>
      </c>
      <c r="AB31" s="14">
        <f t="shared" ref="AB31:AE31" ca="1" si="28">AB$18/SUM(OFFSET($A$18,0,1,1,$AI21))</f>
        <v>3.8455956382086043E-2</v>
      </c>
      <c r="AC31" s="14">
        <f t="shared" ca="1" si="28"/>
        <v>3.8754551457478116E-2</v>
      </c>
      <c r="AD31" s="14">
        <f t="shared" ca="1" si="28"/>
        <v>3.9126843838780734E-2</v>
      </c>
      <c r="AE31" s="14">
        <f t="shared" ca="1" si="28"/>
        <v>3.8684616311889929E-2</v>
      </c>
      <c r="AF31" s="14">
        <f t="shared" ref="AF31:AG31" ca="1" si="29">AF$18/SUM(OFFSET($A$18,0,1,1,$AI21))</f>
        <v>3.8550733919076124E-2</v>
      </c>
      <c r="AG31" s="14">
        <f t="shared" ca="1" si="29"/>
        <v>3.8573956374242387E-2</v>
      </c>
    </row>
    <row r="32" spans="1:40" x14ac:dyDescent="0.3">
      <c r="A32" s="8">
        <v>120</v>
      </c>
      <c r="B32" s="14">
        <f t="shared" ref="B32:AA32" ca="1" si="30">B$18/SUM(OFFSET($A$18,0,1,1,$AI22))</f>
        <v>1.4982602050101639E-2</v>
      </c>
      <c r="C32" s="14">
        <f t="shared" ca="1" si="30"/>
        <v>1.7767980592245092E-2</v>
      </c>
      <c r="D32" s="14">
        <f t="shared" ca="1" si="30"/>
        <v>1.8625116536839861E-2</v>
      </c>
      <c r="E32" s="14">
        <f t="shared" ca="1" si="30"/>
        <v>1.8432985151345636E-2</v>
      </c>
      <c r="F32" s="14">
        <f t="shared" ca="1" si="30"/>
        <v>1.8457993004802525E-2</v>
      </c>
      <c r="G32" s="14">
        <f t="shared" ca="1" si="30"/>
        <v>1.893185576360646E-2</v>
      </c>
      <c r="H32" s="14">
        <f t="shared" ca="1" si="30"/>
        <v>2.0145222666236064E-2</v>
      </c>
      <c r="I32" s="14">
        <f t="shared" ca="1" si="30"/>
        <v>2.1862531643136226E-2</v>
      </c>
      <c r="J32" s="14">
        <f t="shared" ca="1" si="30"/>
        <v>2.3447747717138492E-2</v>
      </c>
      <c r="K32" s="14">
        <f t="shared" ca="1" si="30"/>
        <v>2.4987422971238515E-2</v>
      </c>
      <c r="L32" s="14">
        <f t="shared" ca="1" si="30"/>
        <v>2.6438707508607242E-2</v>
      </c>
      <c r="M32" s="14">
        <f t="shared" ca="1" si="30"/>
        <v>2.7674296555812244E-2</v>
      </c>
      <c r="N32" s="14">
        <f t="shared" ca="1" si="30"/>
        <v>2.9344578363783461E-2</v>
      </c>
      <c r="O32" s="14">
        <f t="shared" ca="1" si="30"/>
        <v>3.1126278031648608E-2</v>
      </c>
      <c r="P32" s="14">
        <f t="shared" ca="1" si="30"/>
        <v>3.2500550842223933E-2</v>
      </c>
      <c r="Q32" s="14">
        <f t="shared" ca="1" si="30"/>
        <v>3.3557915378613509E-2</v>
      </c>
      <c r="R32" s="14">
        <f t="shared" ca="1" si="30"/>
        <v>3.4863956407875756E-2</v>
      </c>
      <c r="S32" s="14">
        <f t="shared" ca="1" si="30"/>
        <v>3.6340556944514955E-2</v>
      </c>
      <c r="T32" s="14">
        <f t="shared" ca="1" si="30"/>
        <v>3.7742518103260923E-2</v>
      </c>
      <c r="U32" s="14">
        <f t="shared" ca="1" si="30"/>
        <v>3.8691024798095733E-2</v>
      </c>
      <c r="V32" s="14">
        <f t="shared" ca="1" si="30"/>
        <v>3.9914082586833745E-2</v>
      </c>
      <c r="W32" s="14">
        <f t="shared" ca="1" si="30"/>
        <v>4.1299616941144E-2</v>
      </c>
      <c r="X32" s="14">
        <f t="shared" ca="1" si="30"/>
        <v>4.1255465214115258E-2</v>
      </c>
      <c r="Y32" s="14">
        <f t="shared" ca="1" si="30"/>
        <v>4.067488393893854E-2</v>
      </c>
      <c r="Z32" s="14">
        <f t="shared" ca="1" si="30"/>
        <v>3.9812809978951626E-2</v>
      </c>
      <c r="AA32" s="14">
        <f t="shared" ca="1" si="30"/>
        <v>3.8974642025336612E-2</v>
      </c>
      <c r="AB32" s="14">
        <f t="shared" ref="AB32:AE32" ca="1" si="31">AB$18/SUM(OFFSET($A$18,0,1,1,$AI22))</f>
        <v>3.8455956382086043E-2</v>
      </c>
      <c r="AC32" s="14">
        <f t="shared" ca="1" si="31"/>
        <v>3.8754551457478116E-2</v>
      </c>
      <c r="AD32" s="14">
        <f t="shared" ca="1" si="31"/>
        <v>3.9126843838780734E-2</v>
      </c>
      <c r="AE32" s="14">
        <f t="shared" ca="1" si="31"/>
        <v>3.8684616311889929E-2</v>
      </c>
      <c r="AF32" s="14">
        <f t="shared" ref="AF32:AG32" ca="1" si="32">AF$18/SUM(OFFSET($A$18,0,1,1,$AI22))</f>
        <v>3.8550733919076124E-2</v>
      </c>
      <c r="AG32" s="14">
        <f t="shared" ca="1" si="32"/>
        <v>3.8573956374242387E-2</v>
      </c>
    </row>
    <row r="33" spans="1:33" x14ac:dyDescent="0.3">
      <c r="A33" s="8">
        <v>150</v>
      </c>
      <c r="B33" s="14">
        <f t="shared" ref="B33:AA33" ca="1" si="33">B$18/SUM(OFFSET($A$18,0,1,1,$AI23))</f>
        <v>1.4982602050101639E-2</v>
      </c>
      <c r="C33" s="14">
        <f t="shared" ca="1" si="33"/>
        <v>1.7767980592245092E-2</v>
      </c>
      <c r="D33" s="14">
        <f t="shared" ca="1" si="33"/>
        <v>1.8625116536839861E-2</v>
      </c>
      <c r="E33" s="14">
        <f t="shared" ca="1" si="33"/>
        <v>1.8432985151345636E-2</v>
      </c>
      <c r="F33" s="14">
        <f t="shared" ca="1" si="33"/>
        <v>1.8457993004802525E-2</v>
      </c>
      <c r="G33" s="14">
        <f t="shared" ca="1" si="33"/>
        <v>1.893185576360646E-2</v>
      </c>
      <c r="H33" s="14">
        <f t="shared" ca="1" si="33"/>
        <v>2.0145222666236064E-2</v>
      </c>
      <c r="I33" s="14">
        <f t="shared" ca="1" si="33"/>
        <v>2.1862531643136226E-2</v>
      </c>
      <c r="J33" s="14">
        <f t="shared" ca="1" si="33"/>
        <v>2.3447747717138492E-2</v>
      </c>
      <c r="K33" s="14">
        <f t="shared" ca="1" si="33"/>
        <v>2.4987422971238515E-2</v>
      </c>
      <c r="L33" s="14">
        <f t="shared" ca="1" si="33"/>
        <v>2.6438707508607242E-2</v>
      </c>
      <c r="M33" s="14">
        <f t="shared" ca="1" si="33"/>
        <v>2.7674296555812244E-2</v>
      </c>
      <c r="N33" s="14">
        <f t="shared" ca="1" si="33"/>
        <v>2.9344578363783461E-2</v>
      </c>
      <c r="O33" s="14">
        <f t="shared" ca="1" si="33"/>
        <v>3.1126278031648608E-2</v>
      </c>
      <c r="P33" s="14">
        <f t="shared" ca="1" si="33"/>
        <v>3.2500550842223933E-2</v>
      </c>
      <c r="Q33" s="14">
        <f t="shared" ca="1" si="33"/>
        <v>3.3557915378613509E-2</v>
      </c>
      <c r="R33" s="14">
        <f t="shared" ca="1" si="33"/>
        <v>3.4863956407875756E-2</v>
      </c>
      <c r="S33" s="14">
        <f t="shared" ca="1" si="33"/>
        <v>3.6340556944514955E-2</v>
      </c>
      <c r="T33" s="14">
        <f t="shared" ca="1" si="33"/>
        <v>3.7742518103260923E-2</v>
      </c>
      <c r="U33" s="14">
        <f t="shared" ca="1" si="33"/>
        <v>3.8691024798095733E-2</v>
      </c>
      <c r="V33" s="14">
        <f t="shared" ca="1" si="33"/>
        <v>3.9914082586833745E-2</v>
      </c>
      <c r="W33" s="14">
        <f t="shared" ca="1" si="33"/>
        <v>4.1299616941144E-2</v>
      </c>
      <c r="X33" s="14">
        <f t="shared" ca="1" si="33"/>
        <v>4.1255465214115258E-2</v>
      </c>
      <c r="Y33" s="14">
        <f t="shared" ca="1" si="33"/>
        <v>4.067488393893854E-2</v>
      </c>
      <c r="Z33" s="14">
        <f t="shared" ca="1" si="33"/>
        <v>3.9812809978951626E-2</v>
      </c>
      <c r="AA33" s="14">
        <f t="shared" ca="1" si="33"/>
        <v>3.8974642025336612E-2</v>
      </c>
      <c r="AB33" s="14">
        <f t="shared" ref="AB33:AE33" ca="1" si="34">AB$18/SUM(OFFSET($A$18,0,1,1,$AI23))</f>
        <v>3.8455956382086043E-2</v>
      </c>
      <c r="AC33" s="14">
        <f t="shared" ca="1" si="34"/>
        <v>3.8754551457478116E-2</v>
      </c>
      <c r="AD33" s="14">
        <f t="shared" ca="1" si="34"/>
        <v>3.9126843838780734E-2</v>
      </c>
      <c r="AE33" s="14">
        <f t="shared" ca="1" si="34"/>
        <v>3.8684616311889929E-2</v>
      </c>
      <c r="AF33" s="14">
        <f t="shared" ref="AF33:AG33" ca="1" si="35">AF$18/SUM(OFFSET($A$18,0,1,1,$AI23))</f>
        <v>3.8550733919076124E-2</v>
      </c>
      <c r="AG33" s="14">
        <f t="shared" ca="1" si="35"/>
        <v>3.8573956374242387E-2</v>
      </c>
    </row>
    <row r="34" spans="1:33" x14ac:dyDescent="0.3">
      <c r="A34" s="8">
        <v>180</v>
      </c>
      <c r="B34" s="14">
        <f t="shared" ref="B34:AA34" ca="1" si="36">B$18/SUM(OFFSET($A$18,0,1,1,$AI24))</f>
        <v>1.4982602050101639E-2</v>
      </c>
      <c r="C34" s="14">
        <f t="shared" ca="1" si="36"/>
        <v>1.7767980592245092E-2</v>
      </c>
      <c r="D34" s="14">
        <f t="shared" ca="1" si="36"/>
        <v>1.8625116536839861E-2</v>
      </c>
      <c r="E34" s="14">
        <f t="shared" ca="1" si="36"/>
        <v>1.8432985151345636E-2</v>
      </c>
      <c r="F34" s="14">
        <f t="shared" ca="1" si="36"/>
        <v>1.8457993004802525E-2</v>
      </c>
      <c r="G34" s="14">
        <f t="shared" ca="1" si="36"/>
        <v>1.893185576360646E-2</v>
      </c>
      <c r="H34" s="14">
        <f t="shared" ca="1" si="36"/>
        <v>2.0145222666236064E-2</v>
      </c>
      <c r="I34" s="14">
        <f t="shared" ca="1" si="36"/>
        <v>2.1862531643136226E-2</v>
      </c>
      <c r="J34" s="14">
        <f t="shared" ca="1" si="36"/>
        <v>2.3447747717138492E-2</v>
      </c>
      <c r="K34" s="14">
        <f t="shared" ca="1" si="36"/>
        <v>2.4987422971238515E-2</v>
      </c>
      <c r="L34" s="14">
        <f t="shared" ca="1" si="36"/>
        <v>2.6438707508607242E-2</v>
      </c>
      <c r="M34" s="14">
        <f t="shared" ca="1" si="36"/>
        <v>2.7674296555812244E-2</v>
      </c>
      <c r="N34" s="14">
        <f t="shared" ca="1" si="36"/>
        <v>2.9344578363783461E-2</v>
      </c>
      <c r="O34" s="14">
        <f t="shared" ca="1" si="36"/>
        <v>3.1126278031648608E-2</v>
      </c>
      <c r="P34" s="14">
        <f t="shared" ca="1" si="36"/>
        <v>3.2500550842223933E-2</v>
      </c>
      <c r="Q34" s="14">
        <f t="shared" ca="1" si="36"/>
        <v>3.3557915378613509E-2</v>
      </c>
      <c r="R34" s="14">
        <f t="shared" ca="1" si="36"/>
        <v>3.4863956407875756E-2</v>
      </c>
      <c r="S34" s="14">
        <f t="shared" ca="1" si="36"/>
        <v>3.6340556944514955E-2</v>
      </c>
      <c r="T34" s="14">
        <f t="shared" ca="1" si="36"/>
        <v>3.7742518103260923E-2</v>
      </c>
      <c r="U34" s="14">
        <f t="shared" ca="1" si="36"/>
        <v>3.8691024798095733E-2</v>
      </c>
      <c r="V34" s="14">
        <f t="shared" ca="1" si="36"/>
        <v>3.9914082586833745E-2</v>
      </c>
      <c r="W34" s="14">
        <f t="shared" ca="1" si="36"/>
        <v>4.1299616941144E-2</v>
      </c>
      <c r="X34" s="14">
        <f t="shared" ca="1" si="36"/>
        <v>4.1255465214115258E-2</v>
      </c>
      <c r="Y34" s="14">
        <f t="shared" ca="1" si="36"/>
        <v>4.067488393893854E-2</v>
      </c>
      <c r="Z34" s="14">
        <f t="shared" ca="1" si="36"/>
        <v>3.9812809978951626E-2</v>
      </c>
      <c r="AA34" s="14">
        <f t="shared" ca="1" si="36"/>
        <v>3.8974642025336612E-2</v>
      </c>
      <c r="AB34" s="14">
        <f t="shared" ref="AB34:AE34" ca="1" si="37">AB$18/SUM(OFFSET($A$18,0,1,1,$AI24))</f>
        <v>3.8455956382086043E-2</v>
      </c>
      <c r="AC34" s="14">
        <f t="shared" ca="1" si="37"/>
        <v>3.8754551457478116E-2</v>
      </c>
      <c r="AD34" s="14">
        <f t="shared" ca="1" si="37"/>
        <v>3.9126843838780734E-2</v>
      </c>
      <c r="AE34" s="14">
        <f t="shared" ca="1" si="37"/>
        <v>3.8684616311889929E-2</v>
      </c>
      <c r="AF34" s="14">
        <f t="shared" ref="AF34:AG34" ca="1" si="38">AF$18/SUM(OFFSET($A$18,0,1,1,$AI24))</f>
        <v>3.8550733919076124E-2</v>
      </c>
      <c r="AG34" s="14">
        <f t="shared" ca="1" si="38"/>
        <v>3.8573956374242387E-2</v>
      </c>
    </row>
    <row r="35" spans="1:33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7" spans="1:33" s="1" customFormat="1" x14ac:dyDescent="0.3">
      <c r="A37" s="2" t="s">
        <v>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" thickBot="1" x14ac:dyDescent="0.35"/>
    <row r="39" spans="1:33" ht="15" thickBot="1" x14ac:dyDescent="0.35">
      <c r="A39" s="19" t="s">
        <v>0</v>
      </c>
      <c r="B39" s="21">
        <v>1</v>
      </c>
      <c r="C39" s="21">
        <v>2</v>
      </c>
      <c r="D39" s="21">
        <v>3</v>
      </c>
      <c r="E39" s="21">
        <v>4</v>
      </c>
      <c r="F39" s="21">
        <v>5</v>
      </c>
      <c r="G39" s="21">
        <v>6</v>
      </c>
      <c r="H39" s="21">
        <v>7</v>
      </c>
      <c r="I39" s="21">
        <v>8</v>
      </c>
      <c r="J39" s="21">
        <v>9</v>
      </c>
      <c r="K39" s="21">
        <v>10</v>
      </c>
      <c r="L39" s="21">
        <v>11</v>
      </c>
      <c r="M39" s="21">
        <v>12</v>
      </c>
      <c r="N39" s="21">
        <v>13</v>
      </c>
      <c r="O39" s="21">
        <v>14</v>
      </c>
      <c r="P39" s="21">
        <v>15</v>
      </c>
      <c r="Q39" s="21">
        <v>16</v>
      </c>
      <c r="R39" s="21">
        <v>17</v>
      </c>
      <c r="S39" s="21">
        <v>18</v>
      </c>
      <c r="T39" s="21">
        <v>19</v>
      </c>
      <c r="U39" s="21">
        <v>20</v>
      </c>
      <c r="V39" s="21">
        <v>21</v>
      </c>
      <c r="W39" s="21">
        <v>22</v>
      </c>
      <c r="X39" s="21">
        <v>23</v>
      </c>
      <c r="Y39" s="21">
        <v>24</v>
      </c>
      <c r="Z39" s="21">
        <v>25</v>
      </c>
      <c r="AA39" s="21">
        <v>26</v>
      </c>
      <c r="AB39" s="21">
        <v>27</v>
      </c>
      <c r="AC39" s="21">
        <v>28</v>
      </c>
      <c r="AD39" s="21">
        <v>29</v>
      </c>
      <c r="AE39" s="21">
        <v>30</v>
      </c>
      <c r="AF39" s="21">
        <v>31</v>
      </c>
      <c r="AG39" s="21">
        <v>32</v>
      </c>
    </row>
    <row r="40" spans="1:33" x14ac:dyDescent="0.3">
      <c r="A40" s="17">
        <v>30</v>
      </c>
      <c r="B40" s="18" cm="1">
        <f t="array" aca="1" ref="B40:AG40" ca="1">INDEX(B29:AG29,MATCH($B$39:$AG$39,RANK($B19:$AG19,$B19:$AG19,1),0))</f>
        <v>2.1862531643136226E-2</v>
      </c>
      <c r="C40" s="18">
        <f ca="1"/>
        <v>1.893185576360646E-2</v>
      </c>
      <c r="D40" s="18">
        <f ca="1"/>
        <v>2.3447747717138492E-2</v>
      </c>
      <c r="E40" s="18">
        <f ca="1"/>
        <v>2.4987422971238515E-2</v>
      </c>
      <c r="F40" s="18">
        <f ca="1"/>
        <v>2.6438707508607242E-2</v>
      </c>
      <c r="G40" s="18">
        <f ca="1"/>
        <v>2.7674296555812244E-2</v>
      </c>
      <c r="H40" s="18">
        <f ca="1"/>
        <v>2.0145222666236064E-2</v>
      </c>
      <c r="I40" s="18">
        <f ca="1"/>
        <v>1.8457993004802525E-2</v>
      </c>
      <c r="J40" s="18">
        <f ca="1"/>
        <v>3.8684616311889929E-2</v>
      </c>
      <c r="K40" s="18">
        <f ca="1"/>
        <v>3.8550733919076124E-2</v>
      </c>
      <c r="L40" s="18">
        <f ca="1"/>
        <v>3.3557915378613509E-2</v>
      </c>
      <c r="M40" s="18">
        <f ca="1"/>
        <v>3.9126843838780734E-2</v>
      </c>
      <c r="N40" s="18">
        <f ca="1"/>
        <v>2.9344578363783461E-2</v>
      </c>
      <c r="O40" s="18">
        <f ca="1"/>
        <v>3.4863956407875756E-2</v>
      </c>
      <c r="P40" s="18">
        <f ca="1"/>
        <v>3.8573956374242387E-2</v>
      </c>
      <c r="Q40" s="18">
        <f ca="1"/>
        <v>3.6340556944514955E-2</v>
      </c>
      <c r="R40" s="18">
        <f ca="1"/>
        <v>3.2500550842223933E-2</v>
      </c>
      <c r="S40" s="18">
        <f ca="1"/>
        <v>3.8754551457478116E-2</v>
      </c>
      <c r="T40" s="18">
        <f ca="1"/>
        <v>3.8455956382086043E-2</v>
      </c>
      <c r="U40" s="18">
        <f ca="1"/>
        <v>3.8691024798095733E-2</v>
      </c>
      <c r="V40" s="18">
        <f ca="1"/>
        <v>3.8974642025336612E-2</v>
      </c>
      <c r="W40" s="18">
        <f ca="1"/>
        <v>3.1126278031648608E-2</v>
      </c>
      <c r="X40" s="18">
        <f ca="1"/>
        <v>3.7742518103260923E-2</v>
      </c>
      <c r="Y40" s="18">
        <f ca="1"/>
        <v>3.9914082586833745E-2</v>
      </c>
      <c r="Z40" s="18">
        <f ca="1"/>
        <v>3.9812809978951626E-2</v>
      </c>
      <c r="AA40" s="18">
        <f ca="1"/>
        <v>4.1299616941144E-2</v>
      </c>
      <c r="AB40" s="18">
        <f ca="1"/>
        <v>1.7767980592245092E-2</v>
      </c>
      <c r="AC40" s="18">
        <f ca="1"/>
        <v>1.8432985151345636E-2</v>
      </c>
      <c r="AD40" s="18">
        <f ca="1"/>
        <v>1.4982602050101639E-2</v>
      </c>
      <c r="AE40" s="18">
        <f ca="1"/>
        <v>4.1255465214115258E-2</v>
      </c>
      <c r="AF40" s="18">
        <f ca="1"/>
        <v>4.067488393893854E-2</v>
      </c>
      <c r="AG40" s="18">
        <f ca="1"/>
        <v>1.8625116536839861E-2</v>
      </c>
    </row>
    <row r="41" spans="1:33" x14ac:dyDescent="0.3">
      <c r="A41" s="8">
        <v>60</v>
      </c>
      <c r="B41" s="14" cm="1">
        <f t="array" aca="1" ref="B41:AG41" ca="1">INDEX(B30:AG30,MATCH($B$39:$AG$39,RANK($B20:$AG20,$B20:$AG20,1),0))</f>
        <v>1.893185576360646E-2</v>
      </c>
      <c r="C41" s="14">
        <f ca="1"/>
        <v>2.1862531643136226E-2</v>
      </c>
      <c r="D41" s="14">
        <f ca="1"/>
        <v>1.4982602050101639E-2</v>
      </c>
      <c r="E41" s="14">
        <f ca="1"/>
        <v>2.4987422971238515E-2</v>
      </c>
      <c r="F41" s="14">
        <f ca="1"/>
        <v>2.0145222666236064E-2</v>
      </c>
      <c r="G41" s="14">
        <f ca="1"/>
        <v>2.3447747717138492E-2</v>
      </c>
      <c r="H41" s="14">
        <f ca="1"/>
        <v>2.6438707508607242E-2</v>
      </c>
      <c r="I41" s="14">
        <f ca="1"/>
        <v>2.7674296555812244E-2</v>
      </c>
      <c r="J41" s="14">
        <f ca="1"/>
        <v>3.8684616311889929E-2</v>
      </c>
      <c r="K41" s="14">
        <f ca="1"/>
        <v>3.8754551457478116E-2</v>
      </c>
      <c r="L41" s="14">
        <f ca="1"/>
        <v>2.9344578363783461E-2</v>
      </c>
      <c r="M41" s="14">
        <f ca="1"/>
        <v>3.9126843838780734E-2</v>
      </c>
      <c r="N41" s="14">
        <f ca="1"/>
        <v>3.8550733919076124E-2</v>
      </c>
      <c r="O41" s="14">
        <f ca="1"/>
        <v>3.8455956382086043E-2</v>
      </c>
      <c r="P41" s="14">
        <f ca="1"/>
        <v>3.4863956407875756E-2</v>
      </c>
      <c r="Q41" s="14">
        <f ca="1"/>
        <v>3.8573956374242387E-2</v>
      </c>
      <c r="R41" s="14">
        <f ca="1"/>
        <v>1.8457993004802525E-2</v>
      </c>
      <c r="S41" s="14">
        <f ca="1"/>
        <v>3.8974642025336612E-2</v>
      </c>
      <c r="T41" s="14">
        <f ca="1"/>
        <v>3.3557915378613509E-2</v>
      </c>
      <c r="U41" s="14">
        <f ca="1"/>
        <v>3.6340556944514955E-2</v>
      </c>
      <c r="V41" s="14">
        <f ca="1"/>
        <v>3.8691024798095733E-2</v>
      </c>
      <c r="W41" s="14">
        <f ca="1"/>
        <v>3.1126278031648608E-2</v>
      </c>
      <c r="X41" s="14">
        <f ca="1"/>
        <v>1.7767980592245092E-2</v>
      </c>
      <c r="Y41" s="14">
        <f ca="1"/>
        <v>3.2500550842223933E-2</v>
      </c>
      <c r="Z41" s="14">
        <f ca="1"/>
        <v>3.7742518103260923E-2</v>
      </c>
      <c r="AA41" s="14">
        <f ca="1"/>
        <v>3.9812809978951626E-2</v>
      </c>
      <c r="AB41" s="14">
        <f ca="1"/>
        <v>3.9914082586833745E-2</v>
      </c>
      <c r="AC41" s="14">
        <f ca="1"/>
        <v>1.8432985151345636E-2</v>
      </c>
      <c r="AD41" s="14">
        <f ca="1"/>
        <v>4.1299616941144E-2</v>
      </c>
      <c r="AE41" s="14">
        <f ca="1"/>
        <v>4.1255465214115258E-2</v>
      </c>
      <c r="AF41" s="14">
        <f ca="1"/>
        <v>4.067488393893854E-2</v>
      </c>
      <c r="AG41" s="14">
        <f ca="1"/>
        <v>1.8625116536839861E-2</v>
      </c>
    </row>
    <row r="42" spans="1:33" x14ac:dyDescent="0.3">
      <c r="A42" s="8">
        <v>90</v>
      </c>
      <c r="B42" s="14" cm="1">
        <f t="array" aca="1" ref="B42:AG42" ca="1">INDEX(B31:AG31,MATCH($B$39:$AG$39,RANK($B21:$AG21,$B21:$AG21,1),0))</f>
        <v>1.893185576360646E-2</v>
      </c>
      <c r="C42" s="14">
        <f ca="1"/>
        <v>1.4982602050101639E-2</v>
      </c>
      <c r="D42" s="14">
        <f ca="1"/>
        <v>2.1862531643136226E-2</v>
      </c>
      <c r="E42" s="14">
        <f ca="1"/>
        <v>2.4987422971238515E-2</v>
      </c>
      <c r="F42" s="14">
        <f ca="1"/>
        <v>2.0145222666236064E-2</v>
      </c>
      <c r="G42" s="14">
        <f ca="1"/>
        <v>2.3447747717138492E-2</v>
      </c>
      <c r="H42" s="14">
        <f ca="1"/>
        <v>2.6438707508607242E-2</v>
      </c>
      <c r="I42" s="14">
        <f ca="1"/>
        <v>2.7674296555812244E-2</v>
      </c>
      <c r="J42" s="14">
        <f ca="1"/>
        <v>3.8684616311889929E-2</v>
      </c>
      <c r="K42" s="14">
        <f ca="1"/>
        <v>3.8754551457478116E-2</v>
      </c>
      <c r="L42" s="14">
        <f ca="1"/>
        <v>3.8573956374242387E-2</v>
      </c>
      <c r="M42" s="14">
        <f ca="1"/>
        <v>3.8550733919076124E-2</v>
      </c>
      <c r="N42" s="14">
        <f ca="1"/>
        <v>3.9126843838780734E-2</v>
      </c>
      <c r="O42" s="14">
        <f ca="1"/>
        <v>2.9344578363783461E-2</v>
      </c>
      <c r="P42" s="14">
        <f ca="1"/>
        <v>3.8455956382086043E-2</v>
      </c>
      <c r="Q42" s="14">
        <f ca="1"/>
        <v>3.8974642025336612E-2</v>
      </c>
      <c r="R42" s="14">
        <f ca="1"/>
        <v>1.8457993004802525E-2</v>
      </c>
      <c r="S42" s="14">
        <f ca="1"/>
        <v>3.4863956407875756E-2</v>
      </c>
      <c r="T42" s="14">
        <f ca="1"/>
        <v>3.6340556944514955E-2</v>
      </c>
      <c r="U42" s="14">
        <f ca="1"/>
        <v>3.3557915378613509E-2</v>
      </c>
      <c r="V42" s="14">
        <f ca="1"/>
        <v>1.7767980592245092E-2</v>
      </c>
      <c r="W42" s="14">
        <f ca="1"/>
        <v>3.1126278031648608E-2</v>
      </c>
      <c r="X42" s="14">
        <f ca="1"/>
        <v>3.8691024798095733E-2</v>
      </c>
      <c r="Y42" s="14">
        <f ca="1"/>
        <v>3.7742518103260923E-2</v>
      </c>
      <c r="Z42" s="14">
        <f ca="1"/>
        <v>3.2500550842223933E-2</v>
      </c>
      <c r="AA42" s="14">
        <f ca="1"/>
        <v>3.9812809978951626E-2</v>
      </c>
      <c r="AB42" s="14">
        <f ca="1"/>
        <v>1.8432985151345636E-2</v>
      </c>
      <c r="AC42" s="14">
        <f ca="1"/>
        <v>4.1299616941144E-2</v>
      </c>
      <c r="AD42" s="14">
        <f ca="1"/>
        <v>3.9914082586833745E-2</v>
      </c>
      <c r="AE42" s="14">
        <f ca="1"/>
        <v>4.1255465214115258E-2</v>
      </c>
      <c r="AF42" s="14">
        <f ca="1"/>
        <v>4.067488393893854E-2</v>
      </c>
      <c r="AG42" s="14">
        <f ca="1"/>
        <v>1.8625116536839861E-2</v>
      </c>
    </row>
    <row r="43" spans="1:33" x14ac:dyDescent="0.3">
      <c r="A43" s="8">
        <v>120</v>
      </c>
      <c r="B43" s="14" cm="1">
        <f t="array" aca="1" ref="B43:AG43" ca="1">INDEX(B32:AG32,MATCH($B$39:$AG$39,RANK($B22:$AG22,$B22:$AG22,1),0))</f>
        <v>1.4982602050101639E-2</v>
      </c>
      <c r="C43" s="14">
        <f ca="1"/>
        <v>1.893185576360646E-2</v>
      </c>
      <c r="D43" s="14">
        <f ca="1"/>
        <v>2.1862531643136226E-2</v>
      </c>
      <c r="E43" s="14">
        <f ca="1"/>
        <v>2.4987422971238515E-2</v>
      </c>
      <c r="F43" s="14">
        <f ca="1"/>
        <v>2.0145222666236064E-2</v>
      </c>
      <c r="G43" s="14">
        <f ca="1"/>
        <v>2.3447747717138492E-2</v>
      </c>
      <c r="H43" s="14">
        <f ca="1"/>
        <v>2.6438707508607242E-2</v>
      </c>
      <c r="I43" s="14">
        <f ca="1"/>
        <v>2.7674296555812244E-2</v>
      </c>
      <c r="J43" s="14">
        <f ca="1"/>
        <v>3.8684616311889929E-2</v>
      </c>
      <c r="K43" s="14">
        <f ca="1"/>
        <v>3.8754551457478116E-2</v>
      </c>
      <c r="L43" s="14">
        <f ca="1"/>
        <v>3.8550733919076124E-2</v>
      </c>
      <c r="M43" s="14">
        <f ca="1"/>
        <v>3.8573956374242387E-2</v>
      </c>
      <c r="N43" s="14">
        <f ca="1"/>
        <v>3.9126843838780734E-2</v>
      </c>
      <c r="O43" s="14">
        <f ca="1"/>
        <v>2.9344578363783461E-2</v>
      </c>
      <c r="P43" s="14">
        <f ca="1"/>
        <v>3.8455956382086043E-2</v>
      </c>
      <c r="Q43" s="14">
        <f ca="1"/>
        <v>3.8974642025336612E-2</v>
      </c>
      <c r="R43" s="14">
        <f ca="1"/>
        <v>3.4863956407875756E-2</v>
      </c>
      <c r="S43" s="14">
        <f ca="1"/>
        <v>1.8457993004802525E-2</v>
      </c>
      <c r="T43" s="14">
        <f ca="1"/>
        <v>3.6340556944514955E-2</v>
      </c>
      <c r="U43" s="14">
        <f ca="1"/>
        <v>1.7767980592245092E-2</v>
      </c>
      <c r="V43" s="14">
        <f ca="1"/>
        <v>3.3557915378613509E-2</v>
      </c>
      <c r="W43" s="14">
        <f ca="1"/>
        <v>3.1126278031648608E-2</v>
      </c>
      <c r="X43" s="14">
        <f ca="1"/>
        <v>3.8691024798095733E-2</v>
      </c>
      <c r="Y43" s="14">
        <f ca="1"/>
        <v>3.7742518103260923E-2</v>
      </c>
      <c r="Z43" s="14">
        <f ca="1"/>
        <v>3.9812809978951626E-2</v>
      </c>
      <c r="AA43" s="14">
        <f ca="1"/>
        <v>3.2500550842223933E-2</v>
      </c>
      <c r="AB43" s="14">
        <f ca="1"/>
        <v>1.8432985151345636E-2</v>
      </c>
      <c r="AC43" s="14">
        <f ca="1"/>
        <v>4.1299616941144E-2</v>
      </c>
      <c r="AD43" s="14">
        <f ca="1"/>
        <v>3.9914082586833745E-2</v>
      </c>
      <c r="AE43" s="14">
        <f ca="1"/>
        <v>4.1255465214115258E-2</v>
      </c>
      <c r="AF43" s="14">
        <f ca="1"/>
        <v>4.067488393893854E-2</v>
      </c>
      <c r="AG43" s="14">
        <f ca="1"/>
        <v>1.8625116536839861E-2</v>
      </c>
    </row>
    <row r="44" spans="1:33" x14ac:dyDescent="0.3">
      <c r="A44" s="8">
        <v>150</v>
      </c>
      <c r="B44" s="14" cm="1">
        <f t="array" aca="1" ref="B44:AG44" ca="1">INDEX(B33:AG33,MATCH($B$39:$AG$39,RANK($B23:$AG23,$B23:$AG23,1),0))</f>
        <v>1.4982602050101639E-2</v>
      </c>
      <c r="C44" s="14">
        <f ca="1"/>
        <v>1.893185576360646E-2</v>
      </c>
      <c r="D44" s="14">
        <f ca="1"/>
        <v>2.1862531643136226E-2</v>
      </c>
      <c r="E44" s="14">
        <f ca="1"/>
        <v>2.4987422971238515E-2</v>
      </c>
      <c r="F44" s="14">
        <f ca="1"/>
        <v>2.0145222666236064E-2</v>
      </c>
      <c r="G44" s="14">
        <f ca="1"/>
        <v>2.3447747717138492E-2</v>
      </c>
      <c r="H44" s="14">
        <f ca="1"/>
        <v>2.6438707508607242E-2</v>
      </c>
      <c r="I44" s="14">
        <f ca="1"/>
        <v>2.7674296555812244E-2</v>
      </c>
      <c r="J44" s="14">
        <f ca="1"/>
        <v>3.8684616311889929E-2</v>
      </c>
      <c r="K44" s="14">
        <f ca="1"/>
        <v>3.8754551457478116E-2</v>
      </c>
      <c r="L44" s="14">
        <f ca="1"/>
        <v>3.8550733919076124E-2</v>
      </c>
      <c r="M44" s="14">
        <f ca="1"/>
        <v>3.8573956374242387E-2</v>
      </c>
      <c r="N44" s="14">
        <f ca="1"/>
        <v>3.9126843838780734E-2</v>
      </c>
      <c r="O44" s="14">
        <f ca="1"/>
        <v>3.8455956382086043E-2</v>
      </c>
      <c r="P44" s="14">
        <f ca="1"/>
        <v>2.9344578363783461E-2</v>
      </c>
      <c r="Q44" s="14">
        <f ca="1"/>
        <v>3.8974642025336612E-2</v>
      </c>
      <c r="R44" s="14">
        <f ca="1"/>
        <v>3.4863956407875756E-2</v>
      </c>
      <c r="S44" s="14">
        <f ca="1"/>
        <v>1.8457993004802525E-2</v>
      </c>
      <c r="T44" s="14">
        <f ca="1"/>
        <v>3.6340556944514955E-2</v>
      </c>
      <c r="U44" s="14">
        <f ca="1"/>
        <v>1.7767980592245092E-2</v>
      </c>
      <c r="V44" s="14">
        <f ca="1"/>
        <v>3.3557915378613509E-2</v>
      </c>
      <c r="W44" s="14">
        <f ca="1"/>
        <v>3.1126278031648608E-2</v>
      </c>
      <c r="X44" s="14">
        <f ca="1"/>
        <v>3.8691024798095733E-2</v>
      </c>
      <c r="Y44" s="14">
        <f ca="1"/>
        <v>3.7742518103260923E-2</v>
      </c>
      <c r="Z44" s="14">
        <f ca="1"/>
        <v>3.9812809978951626E-2</v>
      </c>
      <c r="AA44" s="14">
        <f ca="1"/>
        <v>3.2500550842223933E-2</v>
      </c>
      <c r="AB44" s="14">
        <f ca="1"/>
        <v>1.8432985151345636E-2</v>
      </c>
      <c r="AC44" s="14">
        <f ca="1"/>
        <v>4.1299616941144E-2</v>
      </c>
      <c r="AD44" s="14">
        <f ca="1"/>
        <v>4.1255465214115258E-2</v>
      </c>
      <c r="AE44" s="14">
        <f ca="1"/>
        <v>3.9914082586833745E-2</v>
      </c>
      <c r="AF44" s="14">
        <f ca="1"/>
        <v>4.067488393893854E-2</v>
      </c>
      <c r="AG44" s="14">
        <f ca="1"/>
        <v>1.8625116536839861E-2</v>
      </c>
    </row>
    <row r="45" spans="1:33" x14ac:dyDescent="0.3">
      <c r="A45" s="8">
        <v>180</v>
      </c>
      <c r="B45" s="14" cm="1">
        <f t="array" aca="1" ref="B45:AG45" ca="1">INDEX(B34:AG34,MATCH($B$39:$AG$39,RANK($B24:$AG24,$B24:$AG24,1),0))</f>
        <v>1.4982602050101639E-2</v>
      </c>
      <c r="C45" s="14">
        <f ca="1"/>
        <v>1.893185576360646E-2</v>
      </c>
      <c r="D45" s="14">
        <f ca="1"/>
        <v>2.1862531643136226E-2</v>
      </c>
      <c r="E45" s="14">
        <f ca="1"/>
        <v>2.4987422971238515E-2</v>
      </c>
      <c r="F45" s="14">
        <f ca="1"/>
        <v>2.0145222666236064E-2</v>
      </c>
      <c r="G45" s="14">
        <f ca="1"/>
        <v>2.3447747717138492E-2</v>
      </c>
      <c r="H45" s="14">
        <f ca="1"/>
        <v>2.6438707508607242E-2</v>
      </c>
      <c r="I45" s="14">
        <f ca="1"/>
        <v>2.7674296555812244E-2</v>
      </c>
      <c r="J45" s="14">
        <f ca="1"/>
        <v>3.8684616311889929E-2</v>
      </c>
      <c r="K45" s="14">
        <f ca="1"/>
        <v>3.8754551457478116E-2</v>
      </c>
      <c r="L45" s="14">
        <f ca="1"/>
        <v>3.8550733919076124E-2</v>
      </c>
      <c r="M45" s="14">
        <f ca="1"/>
        <v>3.8573956374242387E-2</v>
      </c>
      <c r="N45" s="14">
        <f ca="1"/>
        <v>3.9126843838780734E-2</v>
      </c>
      <c r="O45" s="14">
        <f ca="1"/>
        <v>3.8455956382086043E-2</v>
      </c>
      <c r="P45" s="14">
        <f ca="1"/>
        <v>2.9344578363783461E-2</v>
      </c>
      <c r="Q45" s="14">
        <f ca="1"/>
        <v>3.8974642025336612E-2</v>
      </c>
      <c r="R45" s="14">
        <f ca="1"/>
        <v>3.4863956407875756E-2</v>
      </c>
      <c r="S45" s="14">
        <f ca="1"/>
        <v>1.8457993004802525E-2</v>
      </c>
      <c r="T45" s="14">
        <f ca="1"/>
        <v>3.6340556944514955E-2</v>
      </c>
      <c r="U45" s="14">
        <f ca="1"/>
        <v>1.7767980592245092E-2</v>
      </c>
      <c r="V45" s="14">
        <f ca="1"/>
        <v>3.3557915378613509E-2</v>
      </c>
      <c r="W45" s="14">
        <f ca="1"/>
        <v>3.1126278031648608E-2</v>
      </c>
      <c r="X45" s="14">
        <f ca="1"/>
        <v>3.8691024798095733E-2</v>
      </c>
      <c r="Y45" s="14">
        <f ca="1"/>
        <v>3.7742518103260923E-2</v>
      </c>
      <c r="Z45" s="14">
        <f ca="1"/>
        <v>3.9812809978951626E-2</v>
      </c>
      <c r="AA45" s="14">
        <f ca="1"/>
        <v>3.2500550842223933E-2</v>
      </c>
      <c r="AB45" s="14">
        <f ca="1"/>
        <v>1.8432985151345636E-2</v>
      </c>
      <c r="AC45" s="14">
        <f ca="1"/>
        <v>4.1299616941144E-2</v>
      </c>
      <c r="AD45" s="14">
        <f ca="1"/>
        <v>4.1255465214115258E-2</v>
      </c>
      <c r="AE45" s="14">
        <f ca="1"/>
        <v>3.9914082586833745E-2</v>
      </c>
      <c r="AF45" s="14">
        <f ca="1"/>
        <v>4.067488393893854E-2</v>
      </c>
      <c r="AG45" s="14">
        <f ca="1"/>
        <v>1.8625116536839861E-2</v>
      </c>
    </row>
    <row r="47" spans="1:33" s="1" customFormat="1" x14ac:dyDescent="0.3">
      <c r="A47" s="2" t="s">
        <v>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" thickBot="1" x14ac:dyDescent="0.35"/>
    <row r="49" spans="1:33" ht="15" thickBot="1" x14ac:dyDescent="0.35">
      <c r="A49" s="19" t="s">
        <v>0</v>
      </c>
      <c r="B49" s="21">
        <v>1</v>
      </c>
      <c r="C49" s="21">
        <v>2</v>
      </c>
      <c r="D49" s="21">
        <v>3</v>
      </c>
      <c r="E49" s="21">
        <v>4</v>
      </c>
      <c r="F49" s="21">
        <v>5</v>
      </c>
      <c r="G49" s="21">
        <v>6</v>
      </c>
      <c r="H49" s="21">
        <v>7</v>
      </c>
      <c r="I49" s="21">
        <v>8</v>
      </c>
      <c r="J49" s="21">
        <v>9</v>
      </c>
      <c r="K49" s="21">
        <v>10</v>
      </c>
      <c r="L49" s="21">
        <v>11</v>
      </c>
      <c r="M49" s="21">
        <v>12</v>
      </c>
      <c r="N49" s="21">
        <v>13</v>
      </c>
      <c r="O49" s="21">
        <v>14</v>
      </c>
      <c r="P49" s="21">
        <v>15</v>
      </c>
      <c r="Q49" s="21">
        <v>16</v>
      </c>
      <c r="R49" s="21">
        <v>17</v>
      </c>
      <c r="S49" s="21">
        <v>18</v>
      </c>
      <c r="T49" s="21">
        <v>19</v>
      </c>
      <c r="U49" s="21">
        <v>20</v>
      </c>
      <c r="V49" s="21">
        <v>21</v>
      </c>
      <c r="W49" s="21">
        <v>22</v>
      </c>
      <c r="X49" s="21">
        <v>23</v>
      </c>
      <c r="Y49" s="21">
        <v>24</v>
      </c>
      <c r="Z49" s="21">
        <v>25</v>
      </c>
      <c r="AA49" s="21">
        <v>26</v>
      </c>
      <c r="AB49" s="21">
        <v>27</v>
      </c>
      <c r="AC49" s="21">
        <v>28</v>
      </c>
      <c r="AD49" s="21">
        <v>29</v>
      </c>
      <c r="AE49" s="21">
        <v>30</v>
      </c>
      <c r="AF49" s="21">
        <v>31</v>
      </c>
      <c r="AG49" s="21">
        <v>32</v>
      </c>
    </row>
    <row r="50" spans="1:33" x14ac:dyDescent="0.3">
      <c r="A50" s="17">
        <v>30</v>
      </c>
      <c r="B50" s="18" cm="1">
        <f t="array" ref="B50:AG50">INDEX($B19:$AG19,MATCH($B$39:$AG$39,RANK($B19:$AG19,$B19:$AG19,1),0))</f>
        <v>6.1145636937285142E-2</v>
      </c>
      <c r="C50" s="18">
        <v>6.1354445011220671E-2</v>
      </c>
      <c r="D50" s="18">
        <v>6.4192981548287009E-2</v>
      </c>
      <c r="E50" s="18">
        <v>6.5594863760000233E-2</v>
      </c>
      <c r="F50" s="18">
        <v>6.7500396127160966E-2</v>
      </c>
      <c r="G50" s="18">
        <v>6.8007760643968185E-2</v>
      </c>
      <c r="H50" s="18">
        <v>6.8183192460870345E-2</v>
      </c>
      <c r="I50" s="18">
        <v>7.6745194482463197E-2</v>
      </c>
      <c r="J50" s="18">
        <v>7.7343881085094379E-2</v>
      </c>
      <c r="K50" s="18">
        <v>7.8442667995701876E-2</v>
      </c>
      <c r="L50" s="18">
        <v>8.0216576587925803E-2</v>
      </c>
      <c r="M50" s="18">
        <v>8.0623426114501351E-2</v>
      </c>
      <c r="N50" s="18">
        <v>8.0629675631634923E-2</v>
      </c>
      <c r="O50" s="18">
        <v>8.0720510600718054E-2</v>
      </c>
      <c r="P50" s="18">
        <v>8.2463438313358672E-2</v>
      </c>
      <c r="Q50" s="18">
        <v>8.269037453749184E-2</v>
      </c>
      <c r="R50" s="18">
        <v>8.2818551749599512E-2</v>
      </c>
      <c r="S50" s="18">
        <v>8.3228655914576954E-2</v>
      </c>
      <c r="T50" s="18">
        <v>8.3725769665053185E-2</v>
      </c>
      <c r="U50" s="18">
        <v>8.4887833907546062E-2</v>
      </c>
      <c r="V50" s="18">
        <v>8.6059477041389054E-2</v>
      </c>
      <c r="W50" s="18">
        <v>8.7550572550669781E-2</v>
      </c>
      <c r="X50" s="18">
        <v>8.944272902758299E-2</v>
      </c>
      <c r="Y50" s="18">
        <v>9.1947415907028707E-2</v>
      </c>
      <c r="Z50" s="18">
        <v>9.3139208006963847E-2</v>
      </c>
      <c r="AA50" s="18">
        <v>9.3640669053585368E-2</v>
      </c>
      <c r="AB50" s="18">
        <v>9.6749199665778773E-2</v>
      </c>
      <c r="AC50" s="18">
        <v>9.8213162763459705E-2</v>
      </c>
      <c r="AD50" s="18">
        <v>0.10087631547166087</v>
      </c>
      <c r="AE50" s="18">
        <v>0.10344096595696506</v>
      </c>
      <c r="AF50" s="18">
        <v>0.10362388674791956</v>
      </c>
      <c r="AG50" s="18">
        <v>0.12026029585887754</v>
      </c>
    </row>
    <row r="51" spans="1:33" x14ac:dyDescent="0.3">
      <c r="A51" s="8">
        <v>60</v>
      </c>
      <c r="B51" s="14" cm="1">
        <f t="array" ref="B51:AG51">INDEX($B20:$AG20,MATCH($B$39:$AG$39,RANK($B20:$AG20,$B20:$AG20,1),0))</f>
        <v>5.0020419706720887E-2</v>
      </c>
      <c r="C51" s="14">
        <v>5.1491727023107559E-2</v>
      </c>
      <c r="D51" s="14">
        <v>5.1659958323499788E-2</v>
      </c>
      <c r="E51" s="14">
        <v>5.2359230543300384E-2</v>
      </c>
      <c r="F51" s="14">
        <v>5.4423475387880504E-2</v>
      </c>
      <c r="G51" s="14">
        <v>5.5073587604670515E-2</v>
      </c>
      <c r="H51" s="14">
        <v>5.6099379561171059E-2</v>
      </c>
      <c r="I51" s="14">
        <v>5.827979648485182E-2</v>
      </c>
      <c r="J51" s="14">
        <v>6.1128213367316997E-2</v>
      </c>
      <c r="K51" s="14">
        <v>6.3828660331121445E-2</v>
      </c>
      <c r="L51" s="14">
        <v>6.469896974581768E-2</v>
      </c>
      <c r="M51" s="14">
        <v>6.4830875520715758E-2</v>
      </c>
      <c r="N51" s="14">
        <v>6.4999076777600862E-2</v>
      </c>
      <c r="O51" s="14">
        <v>6.5520412886358126E-2</v>
      </c>
      <c r="P51" s="14">
        <v>6.5564258503323591E-2</v>
      </c>
      <c r="Q51" s="14">
        <v>6.5698844782324572E-2</v>
      </c>
      <c r="R51" s="14">
        <v>6.5858122219951798E-2</v>
      </c>
      <c r="S51" s="14">
        <v>6.6579565267398833E-2</v>
      </c>
      <c r="T51" s="14">
        <v>6.8506402946985956E-2</v>
      </c>
      <c r="U51" s="14">
        <v>6.9222901483853239E-2</v>
      </c>
      <c r="V51" s="14">
        <v>6.9966137901232628E-2</v>
      </c>
      <c r="W51" s="14">
        <v>7.0582173636714707E-2</v>
      </c>
      <c r="X51" s="14">
        <v>7.1061941232153369E-2</v>
      </c>
      <c r="Y51" s="14">
        <v>7.2019118242554803E-2</v>
      </c>
      <c r="Z51" s="14">
        <v>7.2021806243348863E-2</v>
      </c>
      <c r="AA51" s="14">
        <v>7.4854635612011999E-2</v>
      </c>
      <c r="AB51" s="14">
        <v>7.6721221707819698E-2</v>
      </c>
      <c r="AC51" s="14">
        <v>7.7374795675572594E-2</v>
      </c>
      <c r="AD51" s="14">
        <v>7.833343461958775E-2</v>
      </c>
      <c r="AE51" s="14">
        <v>8.0701250772768018E-2</v>
      </c>
      <c r="AF51" s="14">
        <v>8.105422776532123E-2</v>
      </c>
      <c r="AG51" s="14">
        <v>8.9436509760265848E-2</v>
      </c>
    </row>
    <row r="52" spans="1:33" x14ac:dyDescent="0.3">
      <c r="A52" s="8">
        <v>90</v>
      </c>
      <c r="B52" s="14" cm="1">
        <f t="array" ref="B52:AG52">INDEX($B21:$AG21,MATCH($B$39:$AG$39,RANK($B21:$AG21,$B21:$AG21,1),0))</f>
        <v>4.7386092847778838E-2</v>
      </c>
      <c r="C52" s="14">
        <v>4.7658933246570778E-2</v>
      </c>
      <c r="D52" s="14">
        <v>4.8109180293822607E-2</v>
      </c>
      <c r="E52" s="14">
        <v>4.9065118947214104E-2</v>
      </c>
      <c r="F52" s="14">
        <v>5.1507272191854581E-2</v>
      </c>
      <c r="G52" s="14">
        <v>5.1877356642432093E-2</v>
      </c>
      <c r="H52" s="14">
        <v>5.3310908714562122E-2</v>
      </c>
      <c r="I52" s="14">
        <v>5.4248721574029046E-2</v>
      </c>
      <c r="J52" s="14">
        <v>5.7499071348383946E-2</v>
      </c>
      <c r="K52" s="14">
        <v>5.7866062348079006E-2</v>
      </c>
      <c r="L52" s="14">
        <v>5.8360571798469207E-2</v>
      </c>
      <c r="M52" s="14">
        <v>5.8437146610849089E-2</v>
      </c>
      <c r="N52" s="14">
        <v>5.8827848818279183E-2</v>
      </c>
      <c r="O52" s="14">
        <v>5.9147880489657023E-2</v>
      </c>
      <c r="P52" s="14">
        <v>6.0199146826824701E-2</v>
      </c>
      <c r="Q52" s="14">
        <v>6.0786116160538195E-2</v>
      </c>
      <c r="R52" s="14">
        <v>6.1713544552629229E-2</v>
      </c>
      <c r="S52" s="14">
        <v>6.1923006820536419E-2</v>
      </c>
      <c r="T52" s="14">
        <v>6.3746908980083505E-2</v>
      </c>
      <c r="U52" s="14">
        <v>6.4968010884743244E-2</v>
      </c>
      <c r="V52" s="14">
        <v>6.5654152132611721E-2</v>
      </c>
      <c r="W52" s="14">
        <v>6.598358710616492E-2</v>
      </c>
      <c r="X52" s="14">
        <v>6.6336438091734062E-2</v>
      </c>
      <c r="Y52" s="14">
        <v>6.6876247414980772E-2</v>
      </c>
      <c r="Z52" s="14">
        <v>6.8662768648912631E-2</v>
      </c>
      <c r="AA52" s="14">
        <v>6.8873694079327086E-2</v>
      </c>
      <c r="AB52" s="14">
        <v>7.1341033607801529E-2</v>
      </c>
      <c r="AC52" s="14">
        <v>7.2823048744752428E-2</v>
      </c>
      <c r="AD52" s="14">
        <v>7.2912150268198195E-2</v>
      </c>
      <c r="AE52" s="14">
        <v>7.3920569348185916E-2</v>
      </c>
      <c r="AF52" s="14">
        <v>7.5344968730033268E-2</v>
      </c>
      <c r="AG52" s="14">
        <v>8.2512566865172166E-2</v>
      </c>
    </row>
    <row r="53" spans="1:33" x14ac:dyDescent="0.3">
      <c r="A53" s="8">
        <v>120</v>
      </c>
      <c r="B53" s="14" cm="1">
        <f t="array" ref="B53:AG53">INDEX($B22:$AG22,MATCH($B$39:$AG$39,RANK($B22:$AG22,$B22:$AG22,1),0))</f>
        <v>4.6146156779201974E-2</v>
      </c>
      <c r="C53" s="14">
        <v>4.6201074374228157E-2</v>
      </c>
      <c r="D53" s="14">
        <v>4.6355689999627026E-2</v>
      </c>
      <c r="E53" s="14">
        <v>4.7827074511969325E-2</v>
      </c>
      <c r="F53" s="14">
        <v>5.018737766958925E-2</v>
      </c>
      <c r="G53" s="14">
        <v>5.0230019025686024E-2</v>
      </c>
      <c r="H53" s="14">
        <v>5.2042605765857619E-2</v>
      </c>
      <c r="I53" s="14">
        <v>5.2602671289257996E-2</v>
      </c>
      <c r="J53" s="14">
        <v>5.4302537329759093E-2</v>
      </c>
      <c r="K53" s="14">
        <v>5.5112093607174062E-2</v>
      </c>
      <c r="L53" s="14">
        <v>5.5461476503213647E-2</v>
      </c>
      <c r="M53" s="14">
        <v>5.612704782823974E-2</v>
      </c>
      <c r="N53" s="14">
        <v>5.6863716534306774E-2</v>
      </c>
      <c r="O53" s="14">
        <v>5.7430677435364119E-2</v>
      </c>
      <c r="P53" s="14">
        <v>5.7752587202096195E-2</v>
      </c>
      <c r="Q53" s="14">
        <v>5.7822189063692297E-2</v>
      </c>
      <c r="R53" s="14">
        <v>5.9888784234331416E-2</v>
      </c>
      <c r="S53" s="14">
        <v>6.0387157839465688E-2</v>
      </c>
      <c r="T53" s="14">
        <v>6.1955525530539179E-2</v>
      </c>
      <c r="U53" s="14">
        <v>6.2737322010108287E-2</v>
      </c>
      <c r="V53" s="14">
        <v>6.3488730685539063E-2</v>
      </c>
      <c r="W53" s="14">
        <v>6.4371271752159065E-2</v>
      </c>
      <c r="X53" s="14">
        <v>6.4801325485027039E-2</v>
      </c>
      <c r="Y53" s="14">
        <v>6.5182096723078287E-2</v>
      </c>
      <c r="Z53" s="14">
        <v>6.6520925877311177E-2</v>
      </c>
      <c r="AA53" s="14">
        <v>6.7152248967719763E-2</v>
      </c>
      <c r="AB53" s="14">
        <v>6.8327770998467097E-2</v>
      </c>
      <c r="AC53" s="14">
        <v>7.0210146028865439E-2</v>
      </c>
      <c r="AD53" s="14">
        <v>7.1337561647533687E-2</v>
      </c>
      <c r="AE53" s="14">
        <v>7.1438823703115384E-2</v>
      </c>
      <c r="AF53" s="14">
        <v>7.3047870676370197E-2</v>
      </c>
      <c r="AG53" s="14">
        <v>7.8227835623152053E-2</v>
      </c>
    </row>
    <row r="54" spans="1:33" x14ac:dyDescent="0.3">
      <c r="A54" s="8">
        <v>150</v>
      </c>
      <c r="B54" s="14" cm="1">
        <f t="array" ref="B54:AG54">INDEX($B23:$AG23,MATCH($B$39:$AG$39,RANK($B23:$AG23,$B23:$AG23,1),0))</f>
        <v>4.5208044577949913E-2</v>
      </c>
      <c r="C54" s="14">
        <v>4.5421492241070838E-2</v>
      </c>
      <c r="D54" s="14">
        <v>4.5675581546959276E-2</v>
      </c>
      <c r="E54" s="14">
        <v>4.71435208622486E-2</v>
      </c>
      <c r="F54" s="14">
        <v>4.8819689106225139E-2</v>
      </c>
      <c r="G54" s="14">
        <v>4.9611399590431704E-2</v>
      </c>
      <c r="H54" s="14">
        <v>5.125122316284636E-2</v>
      </c>
      <c r="I54" s="14">
        <v>5.1912924617050438E-2</v>
      </c>
      <c r="J54" s="14">
        <v>5.2972625153048014E-2</v>
      </c>
      <c r="K54" s="14">
        <v>5.3891036047821084E-2</v>
      </c>
      <c r="L54" s="14">
        <v>5.4498145131397391E-2</v>
      </c>
      <c r="M54" s="14">
        <v>5.5211680835257342E-2</v>
      </c>
      <c r="N54" s="14">
        <v>5.5621321716398775E-2</v>
      </c>
      <c r="O54" s="14">
        <v>5.6552923865223925E-2</v>
      </c>
      <c r="P54" s="14">
        <v>5.6650820720590134E-2</v>
      </c>
      <c r="Q54" s="14">
        <v>5.6809990829674639E-2</v>
      </c>
      <c r="R54" s="14">
        <v>5.9002931620834365E-2</v>
      </c>
      <c r="S54" s="14">
        <v>5.9543208498453404E-2</v>
      </c>
      <c r="T54" s="14">
        <v>6.1111553770496485E-2</v>
      </c>
      <c r="U54" s="14">
        <v>6.1516093326082544E-2</v>
      </c>
      <c r="V54" s="14">
        <v>6.2626862074834477E-2</v>
      </c>
      <c r="W54" s="14">
        <v>6.3607088916049048E-2</v>
      </c>
      <c r="X54" s="14">
        <v>6.4104778351864455E-2</v>
      </c>
      <c r="Y54" s="14">
        <v>6.4377740317357435E-2</v>
      </c>
      <c r="Z54" s="14">
        <v>6.4593375207510295E-2</v>
      </c>
      <c r="AA54" s="14">
        <v>6.6415398331171271E-2</v>
      </c>
      <c r="AB54" s="14">
        <v>6.7381799516566643E-2</v>
      </c>
      <c r="AC54" s="14">
        <v>6.9339067733307669E-2</v>
      </c>
      <c r="AD54" s="14">
        <v>7.0353744714620414E-2</v>
      </c>
      <c r="AE54" s="14">
        <v>7.0438590627047493E-2</v>
      </c>
      <c r="AF54" s="14">
        <v>7.1778921272329099E-2</v>
      </c>
      <c r="AG54" s="14">
        <v>7.6923827768446418E-2</v>
      </c>
    </row>
    <row r="55" spans="1:33" x14ac:dyDescent="0.3">
      <c r="A55" s="8">
        <v>180</v>
      </c>
      <c r="B55" s="14" cm="1">
        <f t="array" ref="B55:AG55">INDEX($B24:$AG24,MATCH($B$39:$AG$39,RANK($B24:$AG24,$B24:$AG24,1),0))</f>
        <v>4.3721109050856355E-2</v>
      </c>
      <c r="C55" s="14">
        <v>4.4924861716472364E-2</v>
      </c>
      <c r="D55" s="14">
        <v>4.5084074976261768E-2</v>
      </c>
      <c r="E55" s="14">
        <v>4.6645833730564412E-2</v>
      </c>
      <c r="F55" s="14">
        <v>4.8348910970949621E-2</v>
      </c>
      <c r="G55" s="14">
        <v>4.9217587382521688E-2</v>
      </c>
      <c r="H55" s="14">
        <v>5.0685292192244824E-2</v>
      </c>
      <c r="I55" s="14">
        <v>5.14462801269161E-2</v>
      </c>
      <c r="J55" s="14">
        <v>5.2423534280621076E-2</v>
      </c>
      <c r="K55" s="14">
        <v>5.3371980328839053E-2</v>
      </c>
      <c r="L55" s="14">
        <v>5.3964984915677132E-2</v>
      </c>
      <c r="M55" s="14">
        <v>5.4671540036090122E-2</v>
      </c>
      <c r="N55" s="14">
        <v>5.5045375080357672E-2</v>
      </c>
      <c r="O55" s="14">
        <v>5.5878664409440448E-2</v>
      </c>
      <c r="P55" s="14">
        <v>5.6157196578603852E-2</v>
      </c>
      <c r="Q55" s="14">
        <v>5.6340576683470256E-2</v>
      </c>
      <c r="R55" s="14">
        <v>5.8388976469323062E-2</v>
      </c>
      <c r="S55" s="14">
        <v>5.9025771770090607E-2</v>
      </c>
      <c r="T55" s="14">
        <v>6.0592960198373791E-2</v>
      </c>
      <c r="U55" s="14">
        <v>6.0764633852903427E-2</v>
      </c>
      <c r="V55" s="14">
        <v>6.2032538934531201E-2</v>
      </c>
      <c r="W55" s="14">
        <v>6.3102239831979934E-2</v>
      </c>
      <c r="X55" s="14">
        <v>6.355682944657326E-2</v>
      </c>
      <c r="Y55" s="14">
        <v>6.3827304774834559E-2</v>
      </c>
      <c r="Z55" s="14">
        <v>6.4033155010527643E-2</v>
      </c>
      <c r="AA55" s="14">
        <v>6.5879197960795666E-2</v>
      </c>
      <c r="AB55" s="14">
        <v>6.6560096519771794E-2</v>
      </c>
      <c r="AC55" s="14">
        <v>6.8642710130667361E-2</v>
      </c>
      <c r="AD55" s="14">
        <v>6.9711057341134475E-2</v>
      </c>
      <c r="AE55" s="14">
        <v>6.9811930965871793E-2</v>
      </c>
      <c r="AF55" s="14">
        <v>7.1143676191861238E-2</v>
      </c>
      <c r="AG55" s="14">
        <v>7.6184684039797057E-2</v>
      </c>
    </row>
    <row r="57" spans="1:33" s="1" customFormat="1" x14ac:dyDescent="0.3">
      <c r="A57" s="2" t="s">
        <v>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" thickBot="1" x14ac:dyDescent="0.35"/>
    <row r="59" spans="1:33" ht="15" thickBot="1" x14ac:dyDescent="0.35">
      <c r="A59" s="19" t="s">
        <v>0</v>
      </c>
      <c r="B59" s="21">
        <v>1</v>
      </c>
      <c r="C59" s="21">
        <v>2</v>
      </c>
      <c r="D59" s="21">
        <v>3</v>
      </c>
      <c r="E59" s="21">
        <v>4</v>
      </c>
      <c r="F59" s="21">
        <v>5</v>
      </c>
      <c r="G59" s="21">
        <v>6</v>
      </c>
      <c r="H59" s="21">
        <v>7</v>
      </c>
      <c r="I59" s="21">
        <v>8</v>
      </c>
      <c r="J59" s="21">
        <v>9</v>
      </c>
      <c r="K59" s="21">
        <v>10</v>
      </c>
      <c r="L59" s="21">
        <v>11</v>
      </c>
      <c r="M59" s="21">
        <v>12</v>
      </c>
      <c r="N59" s="21">
        <v>13</v>
      </c>
      <c r="O59" s="21">
        <v>14</v>
      </c>
      <c r="P59" s="21">
        <v>15</v>
      </c>
      <c r="Q59" s="21">
        <v>16</v>
      </c>
      <c r="R59" s="21">
        <v>17</v>
      </c>
      <c r="S59" s="21">
        <v>18</v>
      </c>
      <c r="T59" s="21">
        <v>19</v>
      </c>
      <c r="U59" s="21">
        <v>20</v>
      </c>
      <c r="V59" s="21">
        <v>21</v>
      </c>
      <c r="W59" s="21">
        <v>22</v>
      </c>
      <c r="X59" s="21">
        <v>23</v>
      </c>
      <c r="Y59" s="21">
        <v>24</v>
      </c>
      <c r="Z59" s="21">
        <v>25</v>
      </c>
      <c r="AA59" s="21">
        <v>26</v>
      </c>
      <c r="AB59" s="21">
        <v>27</v>
      </c>
      <c r="AC59" s="21">
        <v>28</v>
      </c>
      <c r="AD59" s="21">
        <v>29</v>
      </c>
      <c r="AE59" s="21">
        <v>30</v>
      </c>
      <c r="AF59" s="21">
        <v>31</v>
      </c>
      <c r="AG59" s="21">
        <v>32</v>
      </c>
    </row>
    <row r="60" spans="1:33" x14ac:dyDescent="0.3">
      <c r="A60" s="17">
        <v>30</v>
      </c>
      <c r="B60" s="18">
        <f ca="1">SUM($B40:B40)</f>
        <v>2.1862531643136226E-2</v>
      </c>
      <c r="C60" s="18">
        <f ca="1">SUM($B40:C40)</f>
        <v>4.0794387406742683E-2</v>
      </c>
      <c r="D60" s="18">
        <f ca="1">SUM($B40:D40)</f>
        <v>6.4242135123881175E-2</v>
      </c>
      <c r="E60" s="18">
        <f ca="1">SUM($B40:E40)</f>
        <v>8.922955809511969E-2</v>
      </c>
      <c r="F60" s="18">
        <f ca="1">SUM($B40:F40)</f>
        <v>0.11566826560372694</v>
      </c>
      <c r="G60" s="18">
        <f ca="1">SUM($B40:G40)</f>
        <v>0.14334256215953917</v>
      </c>
      <c r="H60" s="18">
        <f ca="1">SUM($B40:H40)</f>
        <v>0.16348778482577522</v>
      </c>
      <c r="I60" s="18">
        <f ca="1">SUM($B40:I40)</f>
        <v>0.18194577783057775</v>
      </c>
      <c r="J60" s="18">
        <f ca="1">SUM($B40:J40)</f>
        <v>0.22063039414246768</v>
      </c>
      <c r="K60" s="18">
        <f ca="1">SUM($B40:K40)</f>
        <v>0.25918112806154381</v>
      </c>
      <c r="L60" s="18">
        <f ca="1">SUM($B40:L40)</f>
        <v>0.29273904344015733</v>
      </c>
      <c r="M60" s="18">
        <f ca="1">SUM($B40:M40)</f>
        <v>0.33186588727893807</v>
      </c>
      <c r="N60" s="18">
        <f ca="1">SUM($B40:N40)</f>
        <v>0.36121046564272152</v>
      </c>
      <c r="O60" s="18">
        <f ca="1">SUM($B40:O40)</f>
        <v>0.39607442205059729</v>
      </c>
      <c r="P60" s="18">
        <f ca="1">SUM($B40:P40)</f>
        <v>0.43464837842483967</v>
      </c>
      <c r="Q60" s="18">
        <f ca="1">SUM($B40:Q40)</f>
        <v>0.4709889353693546</v>
      </c>
      <c r="R60" s="18">
        <f ca="1">SUM($B40:R40)</f>
        <v>0.50348948621157852</v>
      </c>
      <c r="S60" s="18">
        <f ca="1">SUM($B40:S40)</f>
        <v>0.5422440376690566</v>
      </c>
      <c r="T60" s="18">
        <f ca="1">SUM($B40:T40)</f>
        <v>0.58069999405114259</v>
      </c>
      <c r="U60" s="18">
        <f ca="1">SUM($B40:U40)</f>
        <v>0.61939101884923831</v>
      </c>
      <c r="V60" s="18">
        <f ca="1">SUM($B40:V40)</f>
        <v>0.65836566087457493</v>
      </c>
      <c r="W60" s="18">
        <f ca="1">SUM($B40:W40)</f>
        <v>0.68949193890622351</v>
      </c>
      <c r="X60" s="18">
        <f ca="1">SUM($B40:X40)</f>
        <v>0.72723445700948441</v>
      </c>
      <c r="Y60" s="18">
        <f ca="1">SUM($B40:Y40)</f>
        <v>0.76714853959631812</v>
      </c>
      <c r="Z60" s="18">
        <f ca="1">SUM($B40:Z40)</f>
        <v>0.80696134957526977</v>
      </c>
      <c r="AA60" s="18">
        <f ca="1">SUM($B40:AA40)</f>
        <v>0.84826096651641381</v>
      </c>
      <c r="AB60" s="18">
        <f ca="1">SUM($B40:AB40)</f>
        <v>0.86602894710865885</v>
      </c>
      <c r="AC60" s="18">
        <f ca="1">SUM($B40:AC40)</f>
        <v>0.88446193226000447</v>
      </c>
      <c r="AD60" s="18">
        <f ca="1">SUM($B40:AD40)</f>
        <v>0.89944453431010607</v>
      </c>
      <c r="AE60" s="18">
        <f ca="1">SUM($B40:AE40)</f>
        <v>0.94069999952422134</v>
      </c>
      <c r="AF60" s="18">
        <f ca="1">SUM($B40:AF40)</f>
        <v>0.98137488346315993</v>
      </c>
      <c r="AG60" s="18">
        <f ca="1">SUM($B40:AG40)</f>
        <v>0.99999999999999978</v>
      </c>
    </row>
    <row r="61" spans="1:33" x14ac:dyDescent="0.3">
      <c r="A61" s="8">
        <v>60</v>
      </c>
      <c r="B61" s="14">
        <f ca="1">SUM($B41:B41)</f>
        <v>1.893185576360646E-2</v>
      </c>
      <c r="C61" s="14">
        <f ca="1">SUM($B41:C41)</f>
        <v>4.0794387406742683E-2</v>
      </c>
      <c r="D61" s="14">
        <f ca="1">SUM($B41:D41)</f>
        <v>5.5776989456844325E-2</v>
      </c>
      <c r="E61" s="14">
        <f ca="1">SUM($B41:E41)</f>
        <v>8.0764412428082841E-2</v>
      </c>
      <c r="F61" s="14">
        <f ca="1">SUM($B41:F41)</f>
        <v>0.10090963509431891</v>
      </c>
      <c r="G61" s="14">
        <f ca="1">SUM($B41:G41)</f>
        <v>0.1243573828114574</v>
      </c>
      <c r="H61" s="14">
        <f ca="1">SUM($B41:H41)</f>
        <v>0.15079609032006464</v>
      </c>
      <c r="I61" s="14">
        <f ca="1">SUM($B41:I41)</f>
        <v>0.17847038687587688</v>
      </c>
      <c r="J61" s="14">
        <f ca="1">SUM($B41:J41)</f>
        <v>0.21715500318776682</v>
      </c>
      <c r="K61" s="14">
        <f ca="1">SUM($B41:K41)</f>
        <v>0.25590955464524495</v>
      </c>
      <c r="L61" s="14">
        <f ca="1">SUM($B41:L41)</f>
        <v>0.28525413300902841</v>
      </c>
      <c r="M61" s="14">
        <f ca="1">SUM($B41:M41)</f>
        <v>0.32438097684780914</v>
      </c>
      <c r="N61" s="14">
        <f ca="1">SUM($B41:N41)</f>
        <v>0.36293171076688524</v>
      </c>
      <c r="O61" s="14">
        <f ca="1">SUM($B41:O41)</f>
        <v>0.40138766714897128</v>
      </c>
      <c r="P61" s="14">
        <f ca="1">SUM($B41:P41)</f>
        <v>0.43625162355684705</v>
      </c>
      <c r="Q61" s="14">
        <f ca="1">SUM($B41:Q41)</f>
        <v>0.47482557993108943</v>
      </c>
      <c r="R61" s="14">
        <f ca="1">SUM($B41:R41)</f>
        <v>0.49328357293589198</v>
      </c>
      <c r="S61" s="14">
        <f ca="1">SUM($B41:S41)</f>
        <v>0.5322582149612286</v>
      </c>
      <c r="T61" s="14">
        <f ca="1">SUM($B41:T41)</f>
        <v>0.56581613033984213</v>
      </c>
      <c r="U61" s="14">
        <f ca="1">SUM($B41:U41)</f>
        <v>0.60215668728435712</v>
      </c>
      <c r="V61" s="14">
        <f ca="1">SUM($B41:V41)</f>
        <v>0.64084771208245284</v>
      </c>
      <c r="W61" s="14">
        <f ca="1">SUM($B41:W41)</f>
        <v>0.67197399011410142</v>
      </c>
      <c r="X61" s="14">
        <f ca="1">SUM($B41:X41)</f>
        <v>0.68974197070634646</v>
      </c>
      <c r="Y61" s="14">
        <f ca="1">SUM($B41:Y41)</f>
        <v>0.72224252154857038</v>
      </c>
      <c r="Z61" s="14">
        <f ca="1">SUM($B41:Z41)</f>
        <v>0.75998503965183128</v>
      </c>
      <c r="AA61" s="14">
        <f ca="1">SUM($B41:AA41)</f>
        <v>0.79979784963078293</v>
      </c>
      <c r="AB61" s="14">
        <f ca="1">SUM($B41:AB41)</f>
        <v>0.83971193221761664</v>
      </c>
      <c r="AC61" s="14">
        <f ca="1">SUM($B41:AC41)</f>
        <v>0.85814491736896226</v>
      </c>
      <c r="AD61" s="14">
        <f ca="1">SUM($B41:AD41)</f>
        <v>0.89944453431010629</v>
      </c>
      <c r="AE61" s="14">
        <f ca="1">SUM($B41:AE41)</f>
        <v>0.94069999952422156</v>
      </c>
      <c r="AF61" s="14">
        <f ca="1">SUM($B41:AF41)</f>
        <v>0.98137488346316015</v>
      </c>
      <c r="AG61" s="14">
        <f ca="1">SUM($B41:AG41)</f>
        <v>1</v>
      </c>
    </row>
    <row r="62" spans="1:33" x14ac:dyDescent="0.3">
      <c r="A62" s="8">
        <v>90</v>
      </c>
      <c r="B62" s="14">
        <f ca="1">SUM($B42:B42)</f>
        <v>1.893185576360646E-2</v>
      </c>
      <c r="C62" s="14">
        <f ca="1">SUM($B42:C42)</f>
        <v>3.3914457813708096E-2</v>
      </c>
      <c r="D62" s="14">
        <f ca="1">SUM($B42:D42)</f>
        <v>5.5776989456844325E-2</v>
      </c>
      <c r="E62" s="14">
        <f ca="1">SUM($B42:E42)</f>
        <v>8.0764412428082841E-2</v>
      </c>
      <c r="F62" s="14">
        <f ca="1">SUM($B42:F42)</f>
        <v>0.10090963509431891</v>
      </c>
      <c r="G62" s="14">
        <f ca="1">SUM($B42:G42)</f>
        <v>0.1243573828114574</v>
      </c>
      <c r="H62" s="14">
        <f ca="1">SUM($B42:H42)</f>
        <v>0.15079609032006464</v>
      </c>
      <c r="I62" s="14">
        <f ca="1">SUM($B42:I42)</f>
        <v>0.17847038687587688</v>
      </c>
      <c r="J62" s="14">
        <f ca="1">SUM($B42:J42)</f>
        <v>0.21715500318776682</v>
      </c>
      <c r="K62" s="14">
        <f ca="1">SUM($B42:K42)</f>
        <v>0.25590955464524495</v>
      </c>
      <c r="L62" s="14">
        <f ca="1">SUM($B42:L42)</f>
        <v>0.29448351101948733</v>
      </c>
      <c r="M62" s="14">
        <f ca="1">SUM($B42:M42)</f>
        <v>0.33303424493856348</v>
      </c>
      <c r="N62" s="14">
        <f ca="1">SUM($B42:N42)</f>
        <v>0.37216108877734422</v>
      </c>
      <c r="O62" s="14">
        <f ca="1">SUM($B42:O42)</f>
        <v>0.40150566714112768</v>
      </c>
      <c r="P62" s="14">
        <f ca="1">SUM($B42:P42)</f>
        <v>0.43996162352321372</v>
      </c>
      <c r="Q62" s="14">
        <f ca="1">SUM($B42:Q42)</f>
        <v>0.47893626554855034</v>
      </c>
      <c r="R62" s="14">
        <f ca="1">SUM($B42:R42)</f>
        <v>0.49739425855335284</v>
      </c>
      <c r="S62" s="14">
        <f ca="1">SUM($B42:S42)</f>
        <v>0.5322582149612286</v>
      </c>
      <c r="T62" s="14">
        <f ca="1">SUM($B42:T42)</f>
        <v>0.56859877190574359</v>
      </c>
      <c r="U62" s="14">
        <f ca="1">SUM($B42:U42)</f>
        <v>0.60215668728435712</v>
      </c>
      <c r="V62" s="14">
        <f ca="1">SUM($B42:V42)</f>
        <v>0.61992466787660216</v>
      </c>
      <c r="W62" s="14">
        <f ca="1">SUM($B42:W42)</f>
        <v>0.65105094590825074</v>
      </c>
      <c r="X62" s="14">
        <f ca="1">SUM($B42:X42)</f>
        <v>0.68974197070634646</v>
      </c>
      <c r="Y62" s="14">
        <f ca="1">SUM($B42:Y42)</f>
        <v>0.72748448880960737</v>
      </c>
      <c r="Z62" s="14">
        <f ca="1">SUM($B42:Z42)</f>
        <v>0.75998503965183128</v>
      </c>
      <c r="AA62" s="14">
        <f ca="1">SUM($B42:AA42)</f>
        <v>0.79979784963078293</v>
      </c>
      <c r="AB62" s="14">
        <f ca="1">SUM($B42:AB42)</f>
        <v>0.81823083478212855</v>
      </c>
      <c r="AC62" s="14">
        <f ca="1">SUM($B42:AC42)</f>
        <v>0.85953045172327258</v>
      </c>
      <c r="AD62" s="14">
        <f ca="1">SUM($B42:AD42)</f>
        <v>0.89944453431010629</v>
      </c>
      <c r="AE62" s="14">
        <f ca="1">SUM($B42:AE42)</f>
        <v>0.94069999952422156</v>
      </c>
      <c r="AF62" s="14">
        <f ca="1">SUM($B42:AF42)</f>
        <v>0.98137488346316015</v>
      </c>
      <c r="AG62" s="14">
        <f ca="1">SUM($B42:AG42)</f>
        <v>1</v>
      </c>
    </row>
    <row r="63" spans="1:33" x14ac:dyDescent="0.3">
      <c r="A63" s="8">
        <v>120</v>
      </c>
      <c r="B63" s="14">
        <f ca="1">SUM($B43:B43)</f>
        <v>1.4982602050101639E-2</v>
      </c>
      <c r="C63" s="14">
        <f ca="1">SUM($B43:C43)</f>
        <v>3.3914457813708096E-2</v>
      </c>
      <c r="D63" s="14">
        <f ca="1">SUM($B43:D43)</f>
        <v>5.5776989456844325E-2</v>
      </c>
      <c r="E63" s="14">
        <f ca="1">SUM($B43:E43)</f>
        <v>8.0764412428082841E-2</v>
      </c>
      <c r="F63" s="14">
        <f ca="1">SUM($B43:F43)</f>
        <v>0.10090963509431891</v>
      </c>
      <c r="G63" s="14">
        <f ca="1">SUM($B43:G43)</f>
        <v>0.1243573828114574</v>
      </c>
      <c r="H63" s="14">
        <f ca="1">SUM($B43:H43)</f>
        <v>0.15079609032006464</v>
      </c>
      <c r="I63" s="14">
        <f ca="1">SUM($B43:I43)</f>
        <v>0.17847038687587688</v>
      </c>
      <c r="J63" s="14">
        <f ca="1">SUM($B43:J43)</f>
        <v>0.21715500318776682</v>
      </c>
      <c r="K63" s="14">
        <f ca="1">SUM($B43:K43)</f>
        <v>0.25590955464524495</v>
      </c>
      <c r="L63" s="14">
        <f ca="1">SUM($B43:L43)</f>
        <v>0.29446028856432105</v>
      </c>
      <c r="M63" s="14">
        <f ca="1">SUM($B43:M43)</f>
        <v>0.33303424493856343</v>
      </c>
      <c r="N63" s="14">
        <f ca="1">SUM($B43:N43)</f>
        <v>0.37216108877734416</v>
      </c>
      <c r="O63" s="14">
        <f ca="1">SUM($B43:O43)</f>
        <v>0.40150566714112762</v>
      </c>
      <c r="P63" s="14">
        <f ca="1">SUM($B43:P43)</f>
        <v>0.43996162352321366</v>
      </c>
      <c r="Q63" s="14">
        <f ca="1">SUM($B43:Q43)</f>
        <v>0.47893626554855029</v>
      </c>
      <c r="R63" s="14">
        <f ca="1">SUM($B43:R43)</f>
        <v>0.51380022195642605</v>
      </c>
      <c r="S63" s="14">
        <f ca="1">SUM($B43:S43)</f>
        <v>0.5322582149612286</v>
      </c>
      <c r="T63" s="14">
        <f ca="1">SUM($B43:T43)</f>
        <v>0.56859877190574359</v>
      </c>
      <c r="U63" s="14">
        <f ca="1">SUM($B43:U43)</f>
        <v>0.58636675249798864</v>
      </c>
      <c r="V63" s="14">
        <f ca="1">SUM($B43:V43)</f>
        <v>0.61992466787660216</v>
      </c>
      <c r="W63" s="14">
        <f ca="1">SUM($B43:W43)</f>
        <v>0.65105094590825074</v>
      </c>
      <c r="X63" s="14">
        <f ca="1">SUM($B43:X43)</f>
        <v>0.68974197070634646</v>
      </c>
      <c r="Y63" s="14">
        <f ca="1">SUM($B43:Y43)</f>
        <v>0.72748448880960737</v>
      </c>
      <c r="Z63" s="14">
        <f ca="1">SUM($B43:Z43)</f>
        <v>0.76729729878855901</v>
      </c>
      <c r="AA63" s="14">
        <f ca="1">SUM($B43:AA43)</f>
        <v>0.79979784963078293</v>
      </c>
      <c r="AB63" s="14">
        <f ca="1">SUM($B43:AB43)</f>
        <v>0.81823083478212855</v>
      </c>
      <c r="AC63" s="14">
        <f ca="1">SUM($B43:AC43)</f>
        <v>0.85953045172327258</v>
      </c>
      <c r="AD63" s="14">
        <f ca="1">SUM($B43:AD43)</f>
        <v>0.89944453431010629</v>
      </c>
      <c r="AE63" s="14">
        <f ca="1">SUM($B43:AE43)</f>
        <v>0.94069999952422156</v>
      </c>
      <c r="AF63" s="14">
        <f ca="1">SUM($B43:AF43)</f>
        <v>0.98137488346316015</v>
      </c>
      <c r="AG63" s="14">
        <f ca="1">SUM($B43:AG43)</f>
        <v>1</v>
      </c>
    </row>
    <row r="64" spans="1:33" x14ac:dyDescent="0.3">
      <c r="A64" s="8">
        <v>150</v>
      </c>
      <c r="B64" s="14">
        <f ca="1">SUM($B44:B44)</f>
        <v>1.4982602050101639E-2</v>
      </c>
      <c r="C64" s="14">
        <f ca="1">SUM($B44:C44)</f>
        <v>3.3914457813708096E-2</v>
      </c>
      <c r="D64" s="14">
        <f ca="1">SUM($B44:D44)</f>
        <v>5.5776989456844325E-2</v>
      </c>
      <c r="E64" s="14">
        <f ca="1">SUM($B44:E44)</f>
        <v>8.0764412428082841E-2</v>
      </c>
      <c r="F64" s="14">
        <f ca="1">SUM($B44:F44)</f>
        <v>0.10090963509431891</v>
      </c>
      <c r="G64" s="14">
        <f ca="1">SUM($B44:G44)</f>
        <v>0.1243573828114574</v>
      </c>
      <c r="H64" s="14">
        <f ca="1">SUM($B44:H44)</f>
        <v>0.15079609032006464</v>
      </c>
      <c r="I64" s="14">
        <f ca="1">SUM($B44:I44)</f>
        <v>0.17847038687587688</v>
      </c>
      <c r="J64" s="14">
        <f ca="1">SUM($B44:J44)</f>
        <v>0.21715500318776682</v>
      </c>
      <c r="K64" s="14">
        <f ca="1">SUM($B44:K44)</f>
        <v>0.25590955464524495</v>
      </c>
      <c r="L64" s="14">
        <f ca="1">SUM($B44:L44)</f>
        <v>0.29446028856432105</v>
      </c>
      <c r="M64" s="14">
        <f ca="1">SUM($B44:M44)</f>
        <v>0.33303424493856343</v>
      </c>
      <c r="N64" s="14">
        <f ca="1">SUM($B44:N44)</f>
        <v>0.37216108877734416</v>
      </c>
      <c r="O64" s="14">
        <f ca="1">SUM($B44:O44)</f>
        <v>0.41061704515943021</v>
      </c>
      <c r="P64" s="14">
        <f ca="1">SUM($B44:P44)</f>
        <v>0.43996162352321366</v>
      </c>
      <c r="Q64" s="14">
        <f ca="1">SUM($B44:Q44)</f>
        <v>0.47893626554855029</v>
      </c>
      <c r="R64" s="14">
        <f ca="1">SUM($B44:R44)</f>
        <v>0.51380022195642605</v>
      </c>
      <c r="S64" s="14">
        <f ca="1">SUM($B44:S44)</f>
        <v>0.5322582149612286</v>
      </c>
      <c r="T64" s="14">
        <f ca="1">SUM($B44:T44)</f>
        <v>0.56859877190574359</v>
      </c>
      <c r="U64" s="14">
        <f ca="1">SUM($B44:U44)</f>
        <v>0.58636675249798864</v>
      </c>
      <c r="V64" s="14">
        <f ca="1">SUM($B44:V44)</f>
        <v>0.61992466787660216</v>
      </c>
      <c r="W64" s="14">
        <f ca="1">SUM($B44:W44)</f>
        <v>0.65105094590825074</v>
      </c>
      <c r="X64" s="14">
        <f ca="1">SUM($B44:X44)</f>
        <v>0.68974197070634646</v>
      </c>
      <c r="Y64" s="14">
        <f ca="1">SUM($B44:Y44)</f>
        <v>0.72748448880960737</v>
      </c>
      <c r="Z64" s="14">
        <f ca="1">SUM($B44:Z44)</f>
        <v>0.76729729878855901</v>
      </c>
      <c r="AA64" s="14">
        <f ca="1">SUM($B44:AA44)</f>
        <v>0.79979784963078293</v>
      </c>
      <c r="AB64" s="14">
        <f ca="1">SUM($B44:AB44)</f>
        <v>0.81823083478212855</v>
      </c>
      <c r="AC64" s="14">
        <f ca="1">SUM($B44:AC44)</f>
        <v>0.85953045172327258</v>
      </c>
      <c r="AD64" s="14">
        <f ca="1">SUM($B44:AD44)</f>
        <v>0.90078591693738785</v>
      </c>
      <c r="AE64" s="14">
        <f ca="1">SUM($B44:AE44)</f>
        <v>0.94069999952422156</v>
      </c>
      <c r="AF64" s="14">
        <f ca="1">SUM($B44:AF44)</f>
        <v>0.98137488346316015</v>
      </c>
      <c r="AG64" s="14">
        <f ca="1">SUM($B44:AG44)</f>
        <v>1</v>
      </c>
    </row>
    <row r="65" spans="1:33" x14ac:dyDescent="0.3">
      <c r="A65" s="8">
        <v>180</v>
      </c>
      <c r="B65" s="14">
        <f ca="1">SUM($B45:B45)</f>
        <v>1.4982602050101639E-2</v>
      </c>
      <c r="C65" s="14">
        <f ca="1">SUM($B45:C45)</f>
        <v>3.3914457813708096E-2</v>
      </c>
      <c r="D65" s="14">
        <f ca="1">SUM($B45:D45)</f>
        <v>5.5776989456844325E-2</v>
      </c>
      <c r="E65" s="14">
        <f ca="1">SUM($B45:E45)</f>
        <v>8.0764412428082841E-2</v>
      </c>
      <c r="F65" s="14">
        <f ca="1">SUM($B45:F45)</f>
        <v>0.10090963509431891</v>
      </c>
      <c r="G65" s="14">
        <f ca="1">SUM($B45:G45)</f>
        <v>0.1243573828114574</v>
      </c>
      <c r="H65" s="14">
        <f ca="1">SUM($B45:H45)</f>
        <v>0.15079609032006464</v>
      </c>
      <c r="I65" s="14">
        <f ca="1">SUM($B45:I45)</f>
        <v>0.17847038687587688</v>
      </c>
      <c r="J65" s="14">
        <f ca="1">SUM($B45:J45)</f>
        <v>0.21715500318776682</v>
      </c>
      <c r="K65" s="14">
        <f ca="1">SUM($B45:K45)</f>
        <v>0.25590955464524495</v>
      </c>
      <c r="L65" s="14">
        <f ca="1">SUM($B45:L45)</f>
        <v>0.29446028856432105</v>
      </c>
      <c r="M65" s="14">
        <f ca="1">SUM($B45:M45)</f>
        <v>0.33303424493856343</v>
      </c>
      <c r="N65" s="14">
        <f ca="1">SUM($B45:N45)</f>
        <v>0.37216108877734416</v>
      </c>
      <c r="O65" s="14">
        <f ca="1">SUM($B45:O45)</f>
        <v>0.41061704515943021</v>
      </c>
      <c r="P65" s="14">
        <f ca="1">SUM($B45:P45)</f>
        <v>0.43996162352321366</v>
      </c>
      <c r="Q65" s="14">
        <f ca="1">SUM($B45:Q45)</f>
        <v>0.47893626554855029</v>
      </c>
      <c r="R65" s="14">
        <f ca="1">SUM($B45:R45)</f>
        <v>0.51380022195642605</v>
      </c>
      <c r="S65" s="14">
        <f ca="1">SUM($B45:S45)</f>
        <v>0.5322582149612286</v>
      </c>
      <c r="T65" s="14">
        <f ca="1">SUM($B45:T45)</f>
        <v>0.56859877190574359</v>
      </c>
      <c r="U65" s="14">
        <f ca="1">SUM($B45:U45)</f>
        <v>0.58636675249798864</v>
      </c>
      <c r="V65" s="14">
        <f ca="1">SUM($B45:V45)</f>
        <v>0.61992466787660216</v>
      </c>
      <c r="W65" s="14">
        <f ca="1">SUM($B45:W45)</f>
        <v>0.65105094590825074</v>
      </c>
      <c r="X65" s="14">
        <f ca="1">SUM($B45:X45)</f>
        <v>0.68974197070634646</v>
      </c>
      <c r="Y65" s="14">
        <f ca="1">SUM($B45:Y45)</f>
        <v>0.72748448880960737</v>
      </c>
      <c r="Z65" s="14">
        <f ca="1">SUM($B45:Z45)</f>
        <v>0.76729729878855901</v>
      </c>
      <c r="AA65" s="14">
        <f ca="1">SUM($B45:AA45)</f>
        <v>0.79979784963078293</v>
      </c>
      <c r="AB65" s="14">
        <f ca="1">SUM($B45:AB45)</f>
        <v>0.81823083478212855</v>
      </c>
      <c r="AC65" s="14">
        <f ca="1">SUM($B45:AC45)</f>
        <v>0.85953045172327258</v>
      </c>
      <c r="AD65" s="14">
        <f ca="1">SUM($B45:AD45)</f>
        <v>0.90078591693738785</v>
      </c>
      <c r="AE65" s="14">
        <f ca="1">SUM($B45:AE45)</f>
        <v>0.94069999952422156</v>
      </c>
      <c r="AF65" s="14">
        <f ca="1">SUM($B45:AF45)</f>
        <v>0.98137488346316015</v>
      </c>
      <c r="AG65" s="14">
        <f ca="1">SUM($B45:AG45)</f>
        <v>1</v>
      </c>
    </row>
    <row r="68" spans="1:33" s="1" customFormat="1" x14ac:dyDescent="0.3">
      <c r="A68" s="2" t="s">
        <v>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70" spans="1:33" x14ac:dyDescent="0.3">
      <c r="A70" s="24" t="s">
        <v>11</v>
      </c>
      <c r="B70" s="24" t="s">
        <v>4</v>
      </c>
      <c r="C70" s="24">
        <v>0.95</v>
      </c>
    </row>
    <row r="71" spans="1:33" x14ac:dyDescent="0.3">
      <c r="A71" s="25">
        <v>30</v>
      </c>
      <c r="B71" s="20">
        <f t="shared" ref="B71:B76" ca="1" si="39">SUMPRODUCT(B19:AG19,B29:AG29)</f>
        <v>8.4212959442657845E-2</v>
      </c>
      <c r="C71" s="20">
        <f t="shared" ref="C71:C76" ca="1" si="40">(OFFSET($A50,0,IFERROR(MATCH($C$70,B60:AA60),0)+1)-OFFSET($A50,0,IFERROR(MATCH($C$70,B60:AG60),0)))*($C$70-OFFSET($A60,0,IFERROR(MATCH($C$70,B60:AG60),0)))/(OFFSET($A60,0,IFERROR(MATCH($C$70,B60:AG60),0)+1)-OFFSET($A60,0,IFERROR(MATCH($C$70,B60:AG60),0)))+OFFSET($A50,0,IFERROR(MATCH($C$70,B60:AG60),0))</f>
        <v>0.1019109448809306</v>
      </c>
    </row>
    <row r="72" spans="1:33" x14ac:dyDescent="0.3">
      <c r="A72" s="25">
        <v>60</v>
      </c>
      <c r="B72" s="20">
        <f t="shared" ca="1" si="39"/>
        <v>6.7604357037259852E-2</v>
      </c>
      <c r="C72" s="20">
        <f t="shared" ca="1" si="40"/>
        <v>7.9791247630455503E-2</v>
      </c>
    </row>
    <row r="73" spans="1:33" x14ac:dyDescent="0.3">
      <c r="A73" s="25">
        <v>90</v>
      </c>
      <c r="B73" s="20">
        <f t="shared" ca="1" si="39"/>
        <v>6.2709581353129262E-2</v>
      </c>
      <c r="C73" s="20">
        <f t="shared" ca="1" si="40"/>
        <v>7.333077827099746E-2</v>
      </c>
    </row>
    <row r="74" spans="1:33" x14ac:dyDescent="0.3">
      <c r="A74" s="25">
        <v>120</v>
      </c>
      <c r="B74" s="20">
        <f t="shared" ca="1" si="39"/>
        <v>6.0602626272186995E-2</v>
      </c>
      <c r="C74" s="20">
        <f t="shared" ca="1" si="40"/>
        <v>7.0727505345653446E-2</v>
      </c>
    </row>
    <row r="75" spans="1:33" x14ac:dyDescent="0.3">
      <c r="A75" s="25">
        <v>150</v>
      </c>
      <c r="B75" s="20">
        <f t="shared" ca="1" si="39"/>
        <v>5.9612000271929401E-2</v>
      </c>
      <c r="C75" s="20">
        <f t="shared" ca="1" si="40"/>
        <v>6.9739678767225019E-2</v>
      </c>
    </row>
    <row r="76" spans="1:33" x14ac:dyDescent="0.3">
      <c r="A76" s="25">
        <v>180</v>
      </c>
      <c r="B76" s="20">
        <f t="shared" ca="1" si="39"/>
        <v>5.9028810755151019E-2</v>
      </c>
      <c r="C76" s="20">
        <f t="shared" ca="1" si="40"/>
        <v>6.9068423942193938E-2</v>
      </c>
    </row>
    <row r="77" spans="1:33" x14ac:dyDescent="0.3">
      <c r="A77" s="25"/>
      <c r="B77" s="20"/>
      <c r="C77" s="20"/>
    </row>
    <row r="78" spans="1:33" x14ac:dyDescent="0.3">
      <c r="A78" s="25"/>
      <c r="B78" s="20"/>
      <c r="C78" s="20"/>
    </row>
    <row r="79" spans="1:33" x14ac:dyDescent="0.3">
      <c r="A79" s="25"/>
      <c r="B79" s="20"/>
      <c r="C79" s="20"/>
      <c r="E79" s="2" t="s">
        <v>36</v>
      </c>
      <c r="G79" s="44"/>
    </row>
    <row r="80" spans="1:33" x14ac:dyDescent="0.3">
      <c r="A80" s="28">
        <v>30</v>
      </c>
      <c r="B80" s="29" cm="1">
        <f t="array" ref="B80:C80">LINEST(B19:L19,$B$39:$L$39,TRUE,)</f>
        <v>-4.9308721541029754E-3</v>
      </c>
      <c r="C80" s="30">
        <v>0.10965938602344188</v>
      </c>
      <c r="E80" s="10">
        <f t="shared" ref="E80:E85" ca="1" si="41">SUMPRODUCT(O19:AG19,O29:AG29)/SUM(O29:AG29)</f>
        <v>8.6892173399243405E-2</v>
      </c>
      <c r="G80" s="44"/>
    </row>
    <row r="81" spans="1:12" x14ac:dyDescent="0.3">
      <c r="A81" s="31">
        <v>60</v>
      </c>
      <c r="B81" s="14" cm="1">
        <f t="array" ref="B81:C81">LINEST(B20:L20,$B$39:$L$39,TRUE,)</f>
        <v>-1.9900298833712997E-3</v>
      </c>
      <c r="C81" s="32">
        <v>7.3291010849163646E-2</v>
      </c>
      <c r="E81" s="10">
        <f t="shared" ca="1" si="41"/>
        <v>7.0241566322222629E-2</v>
      </c>
    </row>
    <row r="82" spans="1:12" x14ac:dyDescent="0.3">
      <c r="A82" s="31">
        <v>90</v>
      </c>
      <c r="B82" s="14" cm="1">
        <f t="array" ref="B82:C82">LINEST(B21:L21,$B$39:$L$39,TRUE,)</f>
        <v>-1.6970169550780583E-3</v>
      </c>
      <c r="C82" s="32">
        <v>6.7467207188872877E-2</v>
      </c>
      <c r="E82" s="10">
        <f t="shared" ca="1" si="41"/>
        <v>6.5047440303836246E-2</v>
      </c>
    </row>
    <row r="83" spans="1:12" x14ac:dyDescent="0.3">
      <c r="A83" s="31">
        <v>120</v>
      </c>
      <c r="B83" s="14" cm="1">
        <f t="array" ref="B83:C83">LINEST(B22:L22,$B$39:$L$39,TRUE,)</f>
        <v>-1.5299648819930207E-3</v>
      </c>
      <c r="C83" s="32">
        <v>6.4513433346262888E-2</v>
      </c>
      <c r="E83" s="10">
        <f t="shared" ca="1" si="41"/>
        <v>6.2840966525796557E-2</v>
      </c>
    </row>
    <row r="84" spans="1:12" x14ac:dyDescent="0.3">
      <c r="A84" s="31">
        <v>150</v>
      </c>
      <c r="B84" s="14" cm="1">
        <f t="array" ref="B84:C84">LINEST(B23:L23,$B$39:$L$39,TRUE,)</f>
        <v>-1.4849785163303698E-3</v>
      </c>
      <c r="C84" s="32">
        <v>6.3318587479553212E-2</v>
      </c>
      <c r="E84" s="10">
        <f t="shared" ca="1" si="41"/>
        <v>6.1803399078470753E-2</v>
      </c>
    </row>
    <row r="85" spans="1:12" x14ac:dyDescent="0.3">
      <c r="A85" s="33">
        <v>180</v>
      </c>
      <c r="B85" s="34" cm="1">
        <f t="array" ref="B85:C85">LINEST(B24:L24,$B$39:$L$39,TRUE,)</f>
        <v>-1.4198588967309171E-3</v>
      </c>
      <c r="C85" s="35">
        <v>6.2261231216970407E-2</v>
      </c>
      <c r="E85" s="10">
        <f t="shared" ca="1" si="41"/>
        <v>6.1228568917021366E-2</v>
      </c>
      <c r="G85" s="44">
        <f ca="1">SUMPRODUCT(B24:N24,B34:N34)/SUM(B34:N34)</f>
        <v>5.3403006233624213E-2</v>
      </c>
      <c r="H85" s="44">
        <f ca="1">SUMPRODUCT(O24:W24,O34:W34)/SUM(O34:W34)</f>
        <v>6.4146383327058201E-2</v>
      </c>
      <c r="I85" s="44">
        <f ca="1">SUMPRODUCT(X24:AA24,X34:AA34)/SUM(X34:AA34)</f>
        <v>6.5424716105354511E-2</v>
      </c>
    </row>
    <row r="88" spans="1:12" x14ac:dyDescent="0.3">
      <c r="A88" s="28" t="s">
        <v>12</v>
      </c>
      <c r="B88" s="29">
        <f>$B80*B$59+$C80</f>
        <v>0.10472851386933892</v>
      </c>
      <c r="C88" s="29">
        <f t="shared" ref="C88:I88" si="42">$B80*C$59+$C80</f>
        <v>9.9797641715235932E-2</v>
      </c>
      <c r="D88" s="29">
        <f t="shared" si="42"/>
        <v>9.4866769561132963E-2</v>
      </c>
      <c r="E88" s="29">
        <f t="shared" si="42"/>
        <v>8.993589740702998E-2</v>
      </c>
      <c r="F88" s="29">
        <f t="shared" si="42"/>
        <v>8.5005025252927011E-2</v>
      </c>
      <c r="G88" s="29">
        <f t="shared" si="42"/>
        <v>8.0074153098824041E-2</v>
      </c>
      <c r="H88" s="29">
        <f t="shared" si="42"/>
        <v>7.5143280944721058E-2</v>
      </c>
      <c r="I88" s="29">
        <f t="shared" si="42"/>
        <v>7.0212408790618075E-2</v>
      </c>
      <c r="J88" s="36">
        <f>$B80*J$59+$C80</f>
        <v>6.5281536636515106E-2</v>
      </c>
      <c r="K88" s="36">
        <f>$B80*K$59+$C80</f>
        <v>6.0350664482412129E-2</v>
      </c>
      <c r="L88" s="36">
        <f t="shared" ref="L88" si="43">$B80*L$59+$C80</f>
        <v>5.5419792328309153E-2</v>
      </c>
    </row>
    <row r="89" spans="1:12" x14ac:dyDescent="0.3">
      <c r="A89" s="31" t="s">
        <v>13</v>
      </c>
      <c r="B89" s="14">
        <f>$B81*B$59+$C81</f>
        <v>7.1300980965792349E-2</v>
      </c>
      <c r="C89" s="14">
        <f>$B81*C$59+$C81</f>
        <v>6.9310951082421052E-2</v>
      </c>
      <c r="D89" s="14">
        <f t="shared" ref="D89:I89" si="44">$B81*D$59+$C81</f>
        <v>6.7320921199049741E-2</v>
      </c>
      <c r="E89" s="14">
        <f t="shared" si="44"/>
        <v>6.5330891315678444E-2</v>
      </c>
      <c r="F89" s="14">
        <f t="shared" si="44"/>
        <v>6.3340861432307147E-2</v>
      </c>
      <c r="G89" s="14">
        <f t="shared" si="44"/>
        <v>6.135083154893585E-2</v>
      </c>
      <c r="H89" s="14">
        <f t="shared" si="44"/>
        <v>5.9360801665564553E-2</v>
      </c>
      <c r="I89" s="14">
        <f t="shared" si="44"/>
        <v>5.7370771782193249E-2</v>
      </c>
      <c r="J89" s="37">
        <f>$B81*J$59+$C81</f>
        <v>5.5380741898821945E-2</v>
      </c>
      <c r="K89" s="37">
        <f t="shared" ref="K89:L89" si="45">$B81*K$59+$C81</f>
        <v>5.3390712015450648E-2</v>
      </c>
      <c r="L89" s="37">
        <f t="shared" si="45"/>
        <v>5.1400682132079351E-2</v>
      </c>
    </row>
    <row r="90" spans="1:12" x14ac:dyDescent="0.3">
      <c r="A90" s="31" t="s">
        <v>14</v>
      </c>
      <c r="B90" s="14">
        <f t="shared" ref="B90:J90" si="46">$B82*B$59+$C82</f>
        <v>6.5770190233794823E-2</v>
      </c>
      <c r="C90" s="14">
        <f t="shared" si="46"/>
        <v>6.4073173278716755E-2</v>
      </c>
      <c r="D90" s="14">
        <f t="shared" si="46"/>
        <v>6.2376156323638701E-2</v>
      </c>
      <c r="E90" s="14">
        <f t="shared" si="46"/>
        <v>6.0679139368560647E-2</v>
      </c>
      <c r="F90" s="14">
        <f t="shared" si="46"/>
        <v>5.8982122413482586E-2</v>
      </c>
      <c r="G90" s="14">
        <f t="shared" si="46"/>
        <v>5.7285105458404526E-2</v>
      </c>
      <c r="H90" s="14">
        <f t="shared" si="46"/>
        <v>5.5588088503326472E-2</v>
      </c>
      <c r="I90" s="14">
        <f t="shared" si="46"/>
        <v>5.3891071548248411E-2</v>
      </c>
      <c r="J90" s="37">
        <f t="shared" si="46"/>
        <v>5.219405459317035E-2</v>
      </c>
      <c r="K90" s="37">
        <f t="shared" ref="K90" si="47">$B82*K$59+$C82</f>
        <v>5.0497037638092296E-2</v>
      </c>
      <c r="L90" s="37">
        <f>$B82*L$59+$C82</f>
        <v>4.8800020683014235E-2</v>
      </c>
    </row>
    <row r="91" spans="1:12" x14ac:dyDescent="0.3">
      <c r="A91" s="31" t="s">
        <v>15</v>
      </c>
      <c r="B91" s="14">
        <f>$B83*B$59+$C83</f>
        <v>6.2983468464269873E-2</v>
      </c>
      <c r="C91" s="14">
        <f t="shared" ref="C91:J91" si="48">$B83*C$59+$C83</f>
        <v>6.1453503582276844E-2</v>
      </c>
      <c r="D91" s="14">
        <f t="shared" si="48"/>
        <v>5.9923538700283829E-2</v>
      </c>
      <c r="E91" s="14">
        <f t="shared" si="48"/>
        <v>5.8393573818290807E-2</v>
      </c>
      <c r="F91" s="14">
        <f t="shared" si="48"/>
        <v>5.6863608936297785E-2</v>
      </c>
      <c r="G91" s="14">
        <f t="shared" si="48"/>
        <v>5.5333644054304763E-2</v>
      </c>
      <c r="H91" s="14">
        <f t="shared" si="48"/>
        <v>5.3803679172311741E-2</v>
      </c>
      <c r="I91" s="14">
        <f t="shared" si="48"/>
        <v>5.2273714290318726E-2</v>
      </c>
      <c r="J91" s="37">
        <f t="shared" si="48"/>
        <v>5.0743749408325704E-2</v>
      </c>
      <c r="K91" s="37">
        <f t="shared" ref="K91:L91" si="49">$B83*K$59+$C83</f>
        <v>4.9213784526332682E-2</v>
      </c>
      <c r="L91" s="37">
        <f t="shared" si="49"/>
        <v>4.768381964433966E-2</v>
      </c>
    </row>
    <row r="92" spans="1:12" x14ac:dyDescent="0.3">
      <c r="A92" s="31" t="s">
        <v>16</v>
      </c>
      <c r="B92" s="14">
        <f t="shared" ref="B92:J92" si="50">$B84*B$59+$C84</f>
        <v>6.183360896322284E-2</v>
      </c>
      <c r="C92" s="14">
        <f t="shared" si="50"/>
        <v>6.0348630446892475E-2</v>
      </c>
      <c r="D92" s="14">
        <f t="shared" si="50"/>
        <v>5.8863651930562103E-2</v>
      </c>
      <c r="E92" s="14">
        <f t="shared" si="50"/>
        <v>5.737867341423173E-2</v>
      </c>
      <c r="F92" s="14">
        <f t="shared" si="50"/>
        <v>5.5893694897901365E-2</v>
      </c>
      <c r="G92" s="14">
        <f t="shared" si="50"/>
        <v>5.4408716381570993E-2</v>
      </c>
      <c r="H92" s="14">
        <f t="shared" si="50"/>
        <v>5.2923737865240628E-2</v>
      </c>
      <c r="I92" s="14">
        <f t="shared" si="50"/>
        <v>5.1438759348910255E-2</v>
      </c>
      <c r="J92" s="37">
        <f t="shared" si="50"/>
        <v>4.9953780832579883E-2</v>
      </c>
      <c r="K92" s="37">
        <f t="shared" ref="K92:L92" si="51">$B84*K$59+$C84</f>
        <v>4.8468802316249518E-2</v>
      </c>
      <c r="L92" s="37">
        <f t="shared" si="51"/>
        <v>4.6983823799919146E-2</v>
      </c>
    </row>
    <row r="93" spans="1:12" x14ac:dyDescent="0.3">
      <c r="A93" s="33" t="s">
        <v>17</v>
      </c>
      <c r="B93" s="34">
        <f t="shared" ref="B93:J93" si="52">$B85*B$59+$C85</f>
        <v>6.0841372320239492E-2</v>
      </c>
      <c r="C93" s="34">
        <f t="shared" si="52"/>
        <v>5.9421513423508571E-2</v>
      </c>
      <c r="D93" s="34">
        <f t="shared" si="52"/>
        <v>5.8001654526777656E-2</v>
      </c>
      <c r="E93" s="34">
        <f t="shared" si="52"/>
        <v>5.6581795630046741E-2</v>
      </c>
      <c r="F93" s="34">
        <f t="shared" si="52"/>
        <v>5.5161936733315819E-2</v>
      </c>
      <c r="G93" s="34">
        <f t="shared" si="52"/>
        <v>5.3742077836584905E-2</v>
      </c>
      <c r="H93" s="34">
        <f t="shared" si="52"/>
        <v>5.232221893985399E-2</v>
      </c>
      <c r="I93" s="34">
        <f t="shared" si="52"/>
        <v>5.0902360043123068E-2</v>
      </c>
      <c r="J93" s="38">
        <f t="shared" si="52"/>
        <v>4.9482501146392154E-2</v>
      </c>
      <c r="K93" s="38">
        <f t="shared" ref="K93:L93" si="53">$B85*K$59+$C85</f>
        <v>4.8062642249661239E-2</v>
      </c>
      <c r="L93" s="38">
        <f t="shared" si="53"/>
        <v>4.6642783352930317E-2</v>
      </c>
    </row>
    <row r="95" spans="1:12" x14ac:dyDescent="0.3">
      <c r="A95" s="28" t="s">
        <v>18</v>
      </c>
      <c r="B95" s="29">
        <f>B19</f>
        <v>0.10087631547166087</v>
      </c>
      <c r="C95" s="29">
        <f t="shared" ref="C95:J95" si="54">C19</f>
        <v>9.6749199665778773E-2</v>
      </c>
      <c r="D95" s="29">
        <f t="shared" si="54"/>
        <v>0.12026029585887754</v>
      </c>
      <c r="E95" s="29">
        <f t="shared" si="54"/>
        <v>9.8213162763459705E-2</v>
      </c>
      <c r="F95" s="29">
        <f t="shared" si="54"/>
        <v>7.6745194482463197E-2</v>
      </c>
      <c r="G95" s="29">
        <f t="shared" si="54"/>
        <v>6.1354445011220671E-2</v>
      </c>
      <c r="H95" s="29">
        <f t="shared" si="54"/>
        <v>6.8183192460870345E-2</v>
      </c>
      <c r="I95" s="29">
        <f t="shared" si="54"/>
        <v>6.1145636937285142E-2</v>
      </c>
      <c r="J95" s="36">
        <f t="shared" si="54"/>
        <v>6.4192981548287009E-2</v>
      </c>
      <c r="K95" s="36">
        <f t="shared" ref="K95:L95" si="55">K19</f>
        <v>6.5594863760000233E-2</v>
      </c>
      <c r="L95" s="36">
        <f t="shared" si="55"/>
        <v>6.7500396127160966E-2</v>
      </c>
    </row>
    <row r="96" spans="1:12" x14ac:dyDescent="0.3">
      <c r="A96" s="31" t="s">
        <v>19</v>
      </c>
      <c r="B96" s="14">
        <f t="shared" ref="B96:J100" si="56">B20</f>
        <v>5.1659958323499788E-2</v>
      </c>
      <c r="C96" s="14">
        <f t="shared" si="56"/>
        <v>7.1061941232153369E-2</v>
      </c>
      <c r="D96" s="14">
        <f t="shared" si="56"/>
        <v>8.9436509760265848E-2</v>
      </c>
      <c r="E96" s="14">
        <f t="shared" si="56"/>
        <v>7.7374795675572594E-2</v>
      </c>
      <c r="F96" s="14">
        <f t="shared" si="56"/>
        <v>6.5858122219951798E-2</v>
      </c>
      <c r="G96" s="14">
        <f t="shared" si="56"/>
        <v>5.0020419706720887E-2</v>
      </c>
      <c r="H96" s="14">
        <f t="shared" si="56"/>
        <v>5.4423475387880504E-2</v>
      </c>
      <c r="I96" s="14">
        <f t="shared" si="56"/>
        <v>5.1491727023107559E-2</v>
      </c>
      <c r="J96" s="37">
        <f t="shared" si="56"/>
        <v>5.5073587604670515E-2</v>
      </c>
      <c r="K96" s="37">
        <f t="shared" ref="K96:L96" si="57">K20</f>
        <v>5.2359230543300384E-2</v>
      </c>
      <c r="L96" s="37">
        <f t="shared" si="57"/>
        <v>5.6099379561171059E-2</v>
      </c>
    </row>
    <row r="97" spans="1:12" x14ac:dyDescent="0.3">
      <c r="A97" s="31" t="s">
        <v>20</v>
      </c>
      <c r="B97" s="14">
        <f t="shared" si="56"/>
        <v>4.7658933246570778E-2</v>
      </c>
      <c r="C97" s="14">
        <f t="shared" si="56"/>
        <v>6.5654152132611721E-2</v>
      </c>
      <c r="D97" s="14">
        <f t="shared" si="56"/>
        <v>8.2512566865172166E-2</v>
      </c>
      <c r="E97" s="14">
        <f t="shared" si="56"/>
        <v>7.1341033607801529E-2</v>
      </c>
      <c r="F97" s="14">
        <f t="shared" si="56"/>
        <v>6.1713544552629229E-2</v>
      </c>
      <c r="G97" s="14">
        <f t="shared" si="56"/>
        <v>4.7386092847778838E-2</v>
      </c>
      <c r="H97" s="14">
        <f t="shared" si="56"/>
        <v>5.1507272191854581E-2</v>
      </c>
      <c r="I97" s="14">
        <f t="shared" si="56"/>
        <v>4.8109180293822607E-2</v>
      </c>
      <c r="J97" s="37">
        <f t="shared" si="56"/>
        <v>5.1877356642432093E-2</v>
      </c>
      <c r="K97" s="37">
        <f t="shared" ref="K97:L97" si="58">K21</f>
        <v>4.9065118947214104E-2</v>
      </c>
      <c r="L97" s="37">
        <f t="shared" si="58"/>
        <v>5.3310908714562122E-2</v>
      </c>
    </row>
    <row r="98" spans="1:12" x14ac:dyDescent="0.3">
      <c r="A98" s="31" t="s">
        <v>21</v>
      </c>
      <c r="B98" s="14">
        <f t="shared" si="56"/>
        <v>4.6146156779201974E-2</v>
      </c>
      <c r="C98" s="14">
        <f t="shared" si="56"/>
        <v>6.2737322010108287E-2</v>
      </c>
      <c r="D98" s="14">
        <f t="shared" si="56"/>
        <v>7.8227835623152053E-2</v>
      </c>
      <c r="E98" s="14">
        <f t="shared" si="56"/>
        <v>6.8327770998467097E-2</v>
      </c>
      <c r="F98" s="14">
        <f t="shared" si="56"/>
        <v>6.0387157839465688E-2</v>
      </c>
      <c r="G98" s="14">
        <f t="shared" si="56"/>
        <v>4.6201074374228157E-2</v>
      </c>
      <c r="H98" s="14">
        <f t="shared" si="56"/>
        <v>5.018737766958925E-2</v>
      </c>
      <c r="I98" s="14">
        <f t="shared" si="56"/>
        <v>4.6355689999627026E-2</v>
      </c>
      <c r="J98" s="37">
        <f t="shared" si="56"/>
        <v>5.0230019025686024E-2</v>
      </c>
      <c r="K98" s="37">
        <f t="shared" ref="K98:L98" si="59">K22</f>
        <v>4.7827074511969325E-2</v>
      </c>
      <c r="L98" s="37">
        <f t="shared" si="59"/>
        <v>5.2042605765857619E-2</v>
      </c>
    </row>
    <row r="99" spans="1:12" x14ac:dyDescent="0.3">
      <c r="A99" s="31" t="s">
        <v>22</v>
      </c>
      <c r="B99" s="14">
        <f t="shared" si="56"/>
        <v>4.5208044577949913E-2</v>
      </c>
      <c r="C99" s="14">
        <f t="shared" si="56"/>
        <v>6.1516093326082544E-2</v>
      </c>
      <c r="D99" s="14">
        <f t="shared" si="56"/>
        <v>7.6923827768446418E-2</v>
      </c>
      <c r="E99" s="14">
        <f t="shared" si="56"/>
        <v>6.7381799516566643E-2</v>
      </c>
      <c r="F99" s="14">
        <f t="shared" si="56"/>
        <v>5.9543208498453404E-2</v>
      </c>
      <c r="G99" s="14">
        <f t="shared" si="56"/>
        <v>4.5421492241070838E-2</v>
      </c>
      <c r="H99" s="14">
        <f t="shared" si="56"/>
        <v>4.8819689106225139E-2</v>
      </c>
      <c r="I99" s="14">
        <f t="shared" si="56"/>
        <v>4.5675581546959276E-2</v>
      </c>
      <c r="J99" s="37">
        <f t="shared" si="56"/>
        <v>4.9611399590431704E-2</v>
      </c>
      <c r="K99" s="37">
        <f t="shared" ref="K99:L99" si="60">K23</f>
        <v>4.71435208622486E-2</v>
      </c>
      <c r="L99" s="37">
        <f t="shared" si="60"/>
        <v>5.125122316284636E-2</v>
      </c>
    </row>
    <row r="100" spans="1:12" x14ac:dyDescent="0.3">
      <c r="A100" s="33" t="s">
        <v>23</v>
      </c>
      <c r="B100" s="34">
        <f t="shared" si="56"/>
        <v>4.3721109050856355E-2</v>
      </c>
      <c r="C100" s="34">
        <f t="shared" si="56"/>
        <v>6.0764633852903427E-2</v>
      </c>
      <c r="D100" s="34">
        <f t="shared" si="56"/>
        <v>7.6184684039797057E-2</v>
      </c>
      <c r="E100" s="34">
        <f t="shared" si="56"/>
        <v>6.6560096519771794E-2</v>
      </c>
      <c r="F100" s="34">
        <f t="shared" si="56"/>
        <v>5.9025771770090607E-2</v>
      </c>
      <c r="G100" s="34">
        <f t="shared" si="56"/>
        <v>4.4924861716472364E-2</v>
      </c>
      <c r="H100" s="34">
        <f t="shared" si="56"/>
        <v>4.8348910970949621E-2</v>
      </c>
      <c r="I100" s="34">
        <f t="shared" si="56"/>
        <v>4.5084074976261768E-2</v>
      </c>
      <c r="J100" s="38">
        <f t="shared" si="56"/>
        <v>4.9217587382521688E-2</v>
      </c>
      <c r="K100" s="38">
        <f t="shared" ref="K100:L100" si="61">K24</f>
        <v>4.6645833730564412E-2</v>
      </c>
      <c r="L100" s="38">
        <f t="shared" si="61"/>
        <v>5.0685292192244824E-2</v>
      </c>
    </row>
    <row r="102" spans="1:12" x14ac:dyDescent="0.3">
      <c r="A102" s="28" t="s">
        <v>24</v>
      </c>
      <c r="B102" s="29">
        <f>B88-B95</f>
        <v>3.8521983976780444E-3</v>
      </c>
      <c r="C102" s="29">
        <f t="shared" ref="C102:J102" si="62">C88-C95</f>
        <v>3.048442049457159E-3</v>
      </c>
      <c r="D102" s="29">
        <f t="shared" si="62"/>
        <v>-2.5393526297744579E-2</v>
      </c>
      <c r="E102" s="29">
        <f t="shared" si="62"/>
        <v>-8.2772653564297249E-3</v>
      </c>
      <c r="F102" s="29">
        <f t="shared" si="62"/>
        <v>8.2598307704638135E-3</v>
      </c>
      <c r="G102" s="29">
        <f t="shared" si="62"/>
        <v>1.8719708087603371E-2</v>
      </c>
      <c r="H102" s="29">
        <f t="shared" si="62"/>
        <v>6.9600884838507127E-3</v>
      </c>
      <c r="I102" s="29">
        <f t="shared" si="62"/>
        <v>9.0667718533329333E-3</v>
      </c>
      <c r="J102" s="36">
        <f t="shared" si="62"/>
        <v>1.0885550882280964E-3</v>
      </c>
      <c r="K102" s="36">
        <f t="shared" ref="K102:L102" si="63">K88-K95</f>
        <v>-5.2441992775881033E-3</v>
      </c>
      <c r="L102" s="36">
        <f t="shared" si="63"/>
        <v>-1.2080603798851813E-2</v>
      </c>
    </row>
    <row r="103" spans="1:12" x14ac:dyDescent="0.3">
      <c r="A103" s="31" t="s">
        <v>25</v>
      </c>
      <c r="B103" s="14">
        <f t="shared" ref="B103:J107" si="64">B89-B96</f>
        <v>1.964102264229256E-2</v>
      </c>
      <c r="C103" s="14">
        <f t="shared" si="64"/>
        <v>-1.7509901497323177E-3</v>
      </c>
      <c r="D103" s="14">
        <f t="shared" si="64"/>
        <v>-2.2115588561216107E-2</v>
      </c>
      <c r="E103" s="14">
        <f t="shared" si="64"/>
        <v>-1.204390435989415E-2</v>
      </c>
      <c r="F103" s="14">
        <f t="shared" si="64"/>
        <v>-2.5172607876446512E-3</v>
      </c>
      <c r="G103" s="14">
        <f t="shared" si="64"/>
        <v>1.1330411842214963E-2</v>
      </c>
      <c r="H103" s="14">
        <f t="shared" si="64"/>
        <v>4.9373262776840482E-3</v>
      </c>
      <c r="I103" s="14">
        <f t="shared" si="64"/>
        <v>5.8790447590856901E-3</v>
      </c>
      <c r="J103" s="37">
        <f t="shared" si="64"/>
        <v>3.0715429415142936E-4</v>
      </c>
      <c r="K103" s="37">
        <f t="shared" ref="K103:L103" si="65">K89-K96</f>
        <v>1.0314814721502641E-3</v>
      </c>
      <c r="L103" s="37">
        <f t="shared" si="65"/>
        <v>-4.6986974290917083E-3</v>
      </c>
    </row>
    <row r="104" spans="1:12" x14ac:dyDescent="0.3">
      <c r="A104" s="31" t="s">
        <v>26</v>
      </c>
      <c r="B104" s="14">
        <f t="shared" si="64"/>
        <v>1.8111256987224045E-2</v>
      </c>
      <c r="C104" s="14">
        <f t="shared" si="64"/>
        <v>-1.5809788538949654E-3</v>
      </c>
      <c r="D104" s="14">
        <f t="shared" si="64"/>
        <v>-2.0136410541533464E-2</v>
      </c>
      <c r="E104" s="14">
        <f t="shared" si="64"/>
        <v>-1.0661894239240882E-2</v>
      </c>
      <c r="F104" s="14">
        <f t="shared" si="64"/>
        <v>-2.7314221391466428E-3</v>
      </c>
      <c r="G104" s="14">
        <f t="shared" si="64"/>
        <v>9.8990126106256876E-3</v>
      </c>
      <c r="H104" s="14">
        <f t="shared" si="64"/>
        <v>4.0808163114718909E-3</v>
      </c>
      <c r="I104" s="14">
        <f t="shared" si="64"/>
        <v>5.7818912544258041E-3</v>
      </c>
      <c r="J104" s="37">
        <f t="shared" si="64"/>
        <v>3.1669795073825668E-4</v>
      </c>
      <c r="K104" s="37">
        <f t="shared" ref="K104:L104" si="66">K90-K97</f>
        <v>1.4319186908781922E-3</v>
      </c>
      <c r="L104" s="37">
        <f t="shared" si="66"/>
        <v>-4.5108880315478869E-3</v>
      </c>
    </row>
    <row r="105" spans="1:12" x14ac:dyDescent="0.3">
      <c r="A105" s="31" t="s">
        <v>27</v>
      </c>
      <c r="B105" s="14">
        <f t="shared" si="64"/>
        <v>1.6837311685067899E-2</v>
      </c>
      <c r="C105" s="14">
        <f t="shared" si="64"/>
        <v>-1.283818427831443E-3</v>
      </c>
      <c r="D105" s="14">
        <f t="shared" si="64"/>
        <v>-1.8304296922868224E-2</v>
      </c>
      <c r="E105" s="14">
        <f t="shared" si="64"/>
        <v>-9.9341971801762893E-3</v>
      </c>
      <c r="F105" s="14">
        <f t="shared" si="64"/>
        <v>-3.5235489031679029E-3</v>
      </c>
      <c r="G105" s="14">
        <f t="shared" si="64"/>
        <v>9.1325696800766062E-3</v>
      </c>
      <c r="H105" s="14">
        <f t="shared" si="64"/>
        <v>3.616301502722491E-3</v>
      </c>
      <c r="I105" s="14">
        <f t="shared" si="64"/>
        <v>5.9180242906917008E-3</v>
      </c>
      <c r="J105" s="37">
        <f t="shared" si="64"/>
        <v>5.1373038263968079E-4</v>
      </c>
      <c r="K105" s="37">
        <f t="shared" ref="K105:L105" si="67">K91-K98</f>
        <v>1.3867100143633571E-3</v>
      </c>
      <c r="L105" s="37">
        <f t="shared" si="67"/>
        <v>-4.3587861215179588E-3</v>
      </c>
    </row>
    <row r="106" spans="1:12" x14ac:dyDescent="0.3">
      <c r="A106" s="31" t="s">
        <v>28</v>
      </c>
      <c r="B106" s="14">
        <f t="shared" si="64"/>
        <v>1.6625564385272927E-2</v>
      </c>
      <c r="C106" s="14">
        <f t="shared" si="64"/>
        <v>-1.167462879190069E-3</v>
      </c>
      <c r="D106" s="14">
        <f t="shared" si="64"/>
        <v>-1.8060175837884315E-2</v>
      </c>
      <c r="E106" s="14">
        <f t="shared" si="64"/>
        <v>-1.0003126102334912E-2</v>
      </c>
      <c r="F106" s="14">
        <f t="shared" si="64"/>
        <v>-3.6495136005520387E-3</v>
      </c>
      <c r="G106" s="14">
        <f t="shared" si="64"/>
        <v>8.9872241405001552E-3</v>
      </c>
      <c r="H106" s="14">
        <f t="shared" si="64"/>
        <v>4.1040487590154884E-3</v>
      </c>
      <c r="I106" s="14">
        <f t="shared" si="64"/>
        <v>5.7631778019509791E-3</v>
      </c>
      <c r="J106" s="37">
        <f t="shared" si="64"/>
        <v>3.4238124214817922E-4</v>
      </c>
      <c r="K106" s="37">
        <f t="shared" ref="K106:L106" si="68">K92-K99</f>
        <v>1.3252814540009178E-3</v>
      </c>
      <c r="L106" s="37">
        <f t="shared" si="68"/>
        <v>-4.2673993629272142E-3</v>
      </c>
    </row>
    <row r="107" spans="1:12" x14ac:dyDescent="0.3">
      <c r="A107" s="33" t="s">
        <v>29</v>
      </c>
      <c r="B107" s="34">
        <f t="shared" si="64"/>
        <v>1.7120263269383137E-2</v>
      </c>
      <c r="C107" s="34">
        <f t="shared" si="64"/>
        <v>-1.3431204293948562E-3</v>
      </c>
      <c r="D107" s="34">
        <f t="shared" si="64"/>
        <v>-1.8183029513019401E-2</v>
      </c>
      <c r="E107" s="34">
        <f t="shared" si="64"/>
        <v>-9.978300889725053E-3</v>
      </c>
      <c r="F107" s="34">
        <f t="shared" si="64"/>
        <v>-3.8638350367747876E-3</v>
      </c>
      <c r="G107" s="34">
        <f t="shared" si="64"/>
        <v>8.8172161201125407E-3</v>
      </c>
      <c r="H107" s="34">
        <f t="shared" si="64"/>
        <v>3.9733079689043688E-3</v>
      </c>
      <c r="I107" s="34">
        <f t="shared" si="64"/>
        <v>5.8182850668613006E-3</v>
      </c>
      <c r="J107" s="38">
        <f t="shared" si="64"/>
        <v>2.6491376387046545E-4</v>
      </c>
      <c r="K107" s="38">
        <f t="shared" ref="K107:L107" si="69">K93-K100</f>
        <v>1.4168085190968266E-3</v>
      </c>
      <c r="L107" s="38">
        <f t="shared" si="69"/>
        <v>-4.042508839314507E-3</v>
      </c>
    </row>
    <row r="109" spans="1:12" x14ac:dyDescent="0.3">
      <c r="A109" s="28" t="s">
        <v>30</v>
      </c>
      <c r="B109" s="29">
        <f>B102/B88</f>
        <v>3.6782708503666085E-2</v>
      </c>
      <c r="C109" s="29">
        <f t="shared" ref="C109:I109" si="70">C102/C88</f>
        <v>3.054623332839496E-2</v>
      </c>
      <c r="D109" s="29">
        <f t="shared" si="70"/>
        <v>-0.26767567205269671</v>
      </c>
      <c r="E109" s="29">
        <f t="shared" si="70"/>
        <v>-9.2035167214362168E-2</v>
      </c>
      <c r="F109" s="29">
        <f t="shared" si="70"/>
        <v>9.7168734976399523E-2</v>
      </c>
      <c r="G109" s="29">
        <f t="shared" si="70"/>
        <v>0.23377965751945351</v>
      </c>
      <c r="H109" s="29">
        <f t="shared" si="70"/>
        <v>9.2624229290319146E-2</v>
      </c>
      <c r="I109" s="29">
        <f t="shared" si="70"/>
        <v>0.1291334681362542</v>
      </c>
      <c r="J109" s="36">
        <f>J102/J88</f>
        <v>1.6674777346144993E-2</v>
      </c>
      <c r="K109" s="36">
        <f t="shared" ref="K109:L109" si="71">K102/K88</f>
        <v>-8.6895468717107655E-2</v>
      </c>
      <c r="L109" s="36">
        <f t="shared" si="71"/>
        <v>-0.21798356311560704</v>
      </c>
    </row>
    <row r="110" spans="1:12" x14ac:dyDescent="0.3">
      <c r="A110" s="31" t="s">
        <v>31</v>
      </c>
      <c r="B110" s="14">
        <f>B103/B89</f>
        <v>0.27546637334086072</v>
      </c>
      <c r="C110" s="14">
        <f t="shared" ref="C110:J110" si="72">C103/C89</f>
        <v>-2.5262820988419702E-2</v>
      </c>
      <c r="D110" s="14">
        <f t="shared" si="72"/>
        <v>-0.3285098921303572</v>
      </c>
      <c r="E110" s="14">
        <f t="shared" si="72"/>
        <v>-0.18435236558610663</v>
      </c>
      <c r="F110" s="14">
        <f t="shared" si="72"/>
        <v>-3.9741499100621906E-2</v>
      </c>
      <c r="G110" s="14">
        <f t="shared" si="72"/>
        <v>0.18468228638722489</v>
      </c>
      <c r="H110" s="14">
        <f t="shared" si="72"/>
        <v>8.317485847816998E-2</v>
      </c>
      <c r="I110" s="14">
        <f t="shared" si="72"/>
        <v>0.10247456285589711</v>
      </c>
      <c r="J110" s="37">
        <f t="shared" si="72"/>
        <v>5.5462293140201343E-3</v>
      </c>
      <c r="K110" s="37">
        <f t="shared" ref="K110:L110" si="73">K103/K89</f>
        <v>1.9319492720976737E-2</v>
      </c>
      <c r="L110" s="37">
        <f t="shared" si="73"/>
        <v>-9.1413133721025747E-2</v>
      </c>
    </row>
    <row r="111" spans="1:12" x14ac:dyDescent="0.3">
      <c r="A111" s="31" t="s">
        <v>32</v>
      </c>
      <c r="B111" s="14">
        <f t="shared" ref="B111:J111" si="74">B104/B90</f>
        <v>0.27537182001212918</v>
      </c>
      <c r="C111" s="14">
        <f t="shared" si="74"/>
        <v>-2.4674583339547515E-2</v>
      </c>
      <c r="D111" s="14">
        <f t="shared" si="74"/>
        <v>-0.32282224055383751</v>
      </c>
      <c r="E111" s="14">
        <f t="shared" si="74"/>
        <v>-0.17570938464504773</v>
      </c>
      <c r="F111" s="14">
        <f t="shared" si="74"/>
        <v>-4.6309322679142409E-2</v>
      </c>
      <c r="G111" s="14">
        <f t="shared" si="74"/>
        <v>0.17280255541841485</v>
      </c>
      <c r="H111" s="14">
        <f t="shared" si="74"/>
        <v>7.3411704221987936E-2</v>
      </c>
      <c r="I111" s="14">
        <f t="shared" si="74"/>
        <v>0.10728848190092687</v>
      </c>
      <c r="J111" s="37">
        <f t="shared" si="74"/>
        <v>6.0677016416290632E-3</v>
      </c>
      <c r="K111" s="37">
        <f t="shared" ref="K111:L111" si="75">K104/K90</f>
        <v>2.8356488971504112E-2</v>
      </c>
      <c r="L111" s="37">
        <f t="shared" si="75"/>
        <v>-9.2436190977230187E-2</v>
      </c>
    </row>
    <row r="112" spans="1:12" x14ac:dyDescent="0.3">
      <c r="A112" s="31" t="s">
        <v>33</v>
      </c>
      <c r="B112" s="14">
        <f t="shared" ref="B112:J112" si="76">B105/B91</f>
        <v>0.26732906420705616</v>
      </c>
      <c r="C112" s="14">
        <f t="shared" si="76"/>
        <v>-2.089089072216373E-2</v>
      </c>
      <c r="D112" s="14">
        <f t="shared" si="76"/>
        <v>-0.3054608809806742</v>
      </c>
      <c r="E112" s="14">
        <f t="shared" si="76"/>
        <v>-0.17012483618641899</v>
      </c>
      <c r="F112" s="14">
        <f t="shared" si="76"/>
        <v>-6.1964918672594377E-2</v>
      </c>
      <c r="G112" s="14">
        <f t="shared" si="76"/>
        <v>0.1650455131983328</v>
      </c>
      <c r="H112" s="14">
        <f t="shared" si="76"/>
        <v>6.7212903622090939E-2</v>
      </c>
      <c r="I112" s="14">
        <f t="shared" si="76"/>
        <v>0.11321224005288906</v>
      </c>
      <c r="J112" s="37">
        <f t="shared" si="76"/>
        <v>1.0124013078059843E-2</v>
      </c>
      <c r="K112" s="37">
        <f t="shared" ref="K112:L112" si="77">K105/K91</f>
        <v>2.8177268375314115E-2</v>
      </c>
      <c r="L112" s="37">
        <f t="shared" si="77"/>
        <v>-9.1410171291413558E-2</v>
      </c>
    </row>
    <row r="113" spans="1:33" x14ac:dyDescent="0.3">
      <c r="A113" s="31" t="s">
        <v>34</v>
      </c>
      <c r="B113" s="14">
        <f t="shared" ref="B113:J113" si="78">B106/B92</f>
        <v>0.26887585350487009</v>
      </c>
      <c r="C113" s="14">
        <f t="shared" si="78"/>
        <v>-1.934530859349742E-2</v>
      </c>
      <c r="D113" s="14">
        <f t="shared" si="78"/>
        <v>-0.30681371687894621</v>
      </c>
      <c r="E113" s="14">
        <f t="shared" si="78"/>
        <v>-0.17433526268757932</v>
      </c>
      <c r="F113" s="14">
        <f t="shared" si="78"/>
        <v>-6.529383336024662E-2</v>
      </c>
      <c r="G113" s="14">
        <f t="shared" si="78"/>
        <v>0.1651798597392431</v>
      </c>
      <c r="H113" s="14">
        <f t="shared" si="78"/>
        <v>7.7546464489443301E-2</v>
      </c>
      <c r="I113" s="14">
        <f t="shared" si="78"/>
        <v>0.11203959572312418</v>
      </c>
      <c r="J113" s="37">
        <f t="shared" si="78"/>
        <v>6.8539605299480751E-3</v>
      </c>
      <c r="K113" s="37">
        <f t="shared" ref="K113:L113" si="79">K106/K92</f>
        <v>2.7342979208640514E-2</v>
      </c>
      <c r="L113" s="37">
        <f t="shared" si="79"/>
        <v>-9.0826991457739925E-2</v>
      </c>
    </row>
    <row r="114" spans="1:33" x14ac:dyDescent="0.3">
      <c r="A114" s="33" t="s">
        <v>35</v>
      </c>
      <c r="B114" s="34">
        <f t="shared" ref="B114:J114" si="80">B107/B93</f>
        <v>0.28139179996253816</v>
      </c>
      <c r="C114" s="34">
        <f t="shared" si="80"/>
        <v>-2.2603268614553425E-2</v>
      </c>
      <c r="D114" s="34">
        <f t="shared" si="80"/>
        <v>-0.31349156608325424</v>
      </c>
      <c r="E114" s="34">
        <f t="shared" si="80"/>
        <v>-0.17635178909780402</v>
      </c>
      <c r="F114" s="34">
        <f t="shared" si="80"/>
        <v>-7.0045311415637274E-2</v>
      </c>
      <c r="G114" s="34">
        <f t="shared" si="80"/>
        <v>0.16406541159281757</v>
      </c>
      <c r="H114" s="34">
        <f t="shared" si="80"/>
        <v>7.593920994581306E-2</v>
      </c>
      <c r="I114" s="34">
        <f t="shared" si="80"/>
        <v>0.11430285475825111</v>
      </c>
      <c r="J114" s="38">
        <f t="shared" si="80"/>
        <v>5.3536858027189828E-3</v>
      </c>
      <c r="K114" s="38">
        <f t="shared" ref="K114:L114" si="81">K107/K93</f>
        <v>2.9478373488856884E-2</v>
      </c>
      <c r="L114" s="38">
        <f t="shared" si="81"/>
        <v>-8.6669545612794954E-2</v>
      </c>
    </row>
    <row r="116" spans="1:33" x14ac:dyDescent="0.3">
      <c r="A116" s="28">
        <v>30</v>
      </c>
      <c r="B116" s="29">
        <f ca="1">$E80*(1-B109)</f>
        <v>8.3696043913849036E-2</v>
      </c>
      <c r="C116" s="29">
        <f t="shared" ref="C116:L116" ca="1" si="82">$E80*(1-C109)</f>
        <v>8.4237944796178757E-2</v>
      </c>
      <c r="D116" s="29">
        <f t="shared" ca="1" si="82"/>
        <v>0.11015109431000535</v>
      </c>
      <c r="E116" s="29">
        <f t="shared" ca="1" si="82"/>
        <v>9.4889309107662134E-2</v>
      </c>
      <c r="F116" s="29">
        <f t="shared" ca="1" si="82"/>
        <v>7.8448970830688969E-2</v>
      </c>
      <c r="G116" s="29">
        <f t="shared" ca="1" si="82"/>
        <v>6.657855086084731E-2</v>
      </c>
      <c r="H116" s="29">
        <f t="shared" ca="1" si="82"/>
        <v>7.884385280677772E-2</v>
      </c>
      <c r="I116" s="29">
        <f t="shared" ca="1" si="82"/>
        <v>7.5671485694302335E-2</v>
      </c>
      <c r="J116" s="29">
        <f t="shared" ca="1" si="82"/>
        <v>8.5443265754688399E-2</v>
      </c>
      <c r="K116" s="29">
        <f t="shared" ca="1" si="82"/>
        <v>9.4442709534618863E-2</v>
      </c>
      <c r="L116" s="29">
        <f t="shared" ca="1" si="82"/>
        <v>0.10583323896366965</v>
      </c>
      <c r="M116" s="40">
        <f t="shared" ref="M116" si="83">M19</f>
        <v>6.8007760643968185E-2</v>
      </c>
      <c r="N116" s="40">
        <f t="shared" ref="N116:Z116" si="84">N19</f>
        <v>8.0629675631634923E-2</v>
      </c>
      <c r="O116" s="40">
        <f t="shared" si="84"/>
        <v>8.7550572550669781E-2</v>
      </c>
      <c r="P116" s="40">
        <f t="shared" si="84"/>
        <v>8.2818551749599512E-2</v>
      </c>
      <c r="Q116" s="40">
        <f t="shared" si="84"/>
        <v>8.0216576587925803E-2</v>
      </c>
      <c r="R116" s="40">
        <f t="shared" si="84"/>
        <v>8.0720510600718054E-2</v>
      </c>
      <c r="S116" s="40">
        <f t="shared" si="84"/>
        <v>8.269037453749184E-2</v>
      </c>
      <c r="T116" s="40">
        <f t="shared" si="84"/>
        <v>8.944272902758299E-2</v>
      </c>
      <c r="U116" s="40">
        <f t="shared" si="84"/>
        <v>8.4887833907546062E-2</v>
      </c>
      <c r="V116" s="40">
        <f t="shared" si="84"/>
        <v>9.1947415907028707E-2</v>
      </c>
      <c r="W116" s="40">
        <f t="shared" si="84"/>
        <v>9.3640669053585368E-2</v>
      </c>
      <c r="X116" s="40">
        <f t="shared" si="84"/>
        <v>0.10344096595696506</v>
      </c>
      <c r="Y116" s="40">
        <f t="shared" si="84"/>
        <v>0.10362388674791956</v>
      </c>
      <c r="Z116" s="40">
        <f t="shared" si="84"/>
        <v>9.3139208006963847E-2</v>
      </c>
      <c r="AA116" s="40">
        <f>AA19</f>
        <v>8.6059477041389054E-2</v>
      </c>
      <c r="AB116" s="40">
        <f t="shared" ref="AB116:AE116" si="85">AB19</f>
        <v>8.3725769665053185E-2</v>
      </c>
      <c r="AC116" s="40">
        <f t="shared" si="85"/>
        <v>8.3228655914576954E-2</v>
      </c>
      <c r="AD116" s="40">
        <f t="shared" si="85"/>
        <v>8.0623426114501351E-2</v>
      </c>
      <c r="AE116" s="40">
        <f t="shared" si="85"/>
        <v>7.7343881085094379E-2</v>
      </c>
      <c r="AF116" s="40">
        <f t="shared" ref="AF116:AG116" si="86">AF19</f>
        <v>7.8442667995701876E-2</v>
      </c>
      <c r="AG116" s="40">
        <f t="shared" si="86"/>
        <v>8.2463438313358672E-2</v>
      </c>
    </row>
    <row r="117" spans="1:33" x14ac:dyDescent="0.3">
      <c r="A117" s="31">
        <v>60</v>
      </c>
      <c r="B117" s="14">
        <f ca="1">$E81*(1-B110)</f>
        <v>5.0892376789658425E-2</v>
      </c>
      <c r="C117" s="14">
        <f t="shared" ref="B117:L121" ca="1" si="87">$E81*(1-C110)</f>
        <v>7.2016066438167159E-2</v>
      </c>
      <c r="D117" s="14">
        <f t="shared" ca="1" si="87"/>
        <v>9.3316615697803307E-2</v>
      </c>
      <c r="E117" s="14">
        <f t="shared" ca="1" si="87"/>
        <v>8.319076523619777E-2</v>
      </c>
      <c r="F117" s="14">
        <f t="shared" ca="1" si="87"/>
        <v>7.303307146704352E-2</v>
      </c>
      <c r="G117" s="14">
        <f t="shared" ca="1" si="87"/>
        <v>5.7269193254414659E-2</v>
      </c>
      <c r="H117" s="14">
        <f t="shared" ca="1" si="87"/>
        <v>6.4399233984086771E-2</v>
      </c>
      <c r="I117" s="14">
        <f t="shared" ca="1" si="87"/>
        <v>6.3043592519039363E-2</v>
      </c>
      <c r="J117" s="14">
        <f t="shared" ca="1" si="87"/>
        <v>6.9851990488023624E-2</v>
      </c>
      <c r="K117" s="14">
        <f t="shared" ca="1" si="87"/>
        <v>6.8884534892950447E-2</v>
      </c>
      <c r="L117" s="14">
        <f t="shared" ca="1" si="87"/>
        <v>7.6662568017210261E-2</v>
      </c>
      <c r="M117" s="39">
        <f t="shared" ref="M117" si="88">M20</f>
        <v>5.827979648485182E-2</v>
      </c>
      <c r="N117" s="39">
        <f t="shared" ref="N117:AA117" si="89">N20</f>
        <v>6.469896974581768E-2</v>
      </c>
      <c r="O117" s="39">
        <f t="shared" si="89"/>
        <v>7.0582173636714707E-2</v>
      </c>
      <c r="P117" s="39">
        <f t="shared" si="89"/>
        <v>7.2019118242554803E-2</v>
      </c>
      <c r="Q117" s="39">
        <f t="shared" si="89"/>
        <v>6.8506402946985956E-2</v>
      </c>
      <c r="R117" s="39">
        <f t="shared" si="89"/>
        <v>6.5564258503323591E-2</v>
      </c>
      <c r="S117" s="39">
        <f t="shared" si="89"/>
        <v>6.9222901483853239E-2</v>
      </c>
      <c r="T117" s="39">
        <f t="shared" si="89"/>
        <v>7.2021806243348863E-2</v>
      </c>
      <c r="U117" s="39">
        <f t="shared" si="89"/>
        <v>6.9966137901232628E-2</v>
      </c>
      <c r="V117" s="39">
        <f t="shared" si="89"/>
        <v>7.6721221707819698E-2</v>
      </c>
      <c r="W117" s="39">
        <f t="shared" si="89"/>
        <v>7.833343461958775E-2</v>
      </c>
      <c r="X117" s="39">
        <f t="shared" si="89"/>
        <v>8.0701250772768018E-2</v>
      </c>
      <c r="Y117" s="39">
        <f t="shared" si="89"/>
        <v>8.105422776532123E-2</v>
      </c>
      <c r="Z117" s="39">
        <f t="shared" si="89"/>
        <v>7.4854635612011999E-2</v>
      </c>
      <c r="AA117" s="39">
        <f t="shared" si="89"/>
        <v>6.6579565267398833E-2</v>
      </c>
      <c r="AB117" s="39">
        <f t="shared" ref="AB117:AE117" si="90">AB20</f>
        <v>6.5520412886358126E-2</v>
      </c>
      <c r="AC117" s="39">
        <f t="shared" si="90"/>
        <v>6.3828660331121445E-2</v>
      </c>
      <c r="AD117" s="39">
        <f t="shared" si="90"/>
        <v>6.4830875520715758E-2</v>
      </c>
      <c r="AE117" s="39">
        <f t="shared" si="90"/>
        <v>6.1128213367316997E-2</v>
      </c>
      <c r="AF117" s="39">
        <f t="shared" ref="AF117:AG117" si="91">AF20</f>
        <v>6.4999076777600862E-2</v>
      </c>
      <c r="AG117" s="39">
        <f t="shared" si="91"/>
        <v>6.5698844782324572E-2</v>
      </c>
    </row>
    <row r="118" spans="1:33" x14ac:dyDescent="0.3">
      <c r="A118" s="31">
        <v>90</v>
      </c>
      <c r="B118" s="14">
        <f t="shared" ca="1" si="87"/>
        <v>4.7135208280238539E-2</v>
      </c>
      <c r="C118" s="14">
        <f t="shared" ca="1" si="87"/>
        <v>6.6652458790637484E-2</v>
      </c>
      <c r="D118" s="14">
        <f t="shared" ca="1" si="87"/>
        <v>8.604620072501265E-2</v>
      </c>
      <c r="E118" s="14">
        <f t="shared" ca="1" si="87"/>
        <v>7.6476886012358788E-2</v>
      </c>
      <c r="F118" s="14">
        <f t="shared" ca="1" si="87"/>
        <v>6.8059743206318857E-2</v>
      </c>
      <c r="G118" s="14">
        <f t="shared" ca="1" si="87"/>
        <v>5.3807076395906553E-2</v>
      </c>
      <c r="H118" s="14">
        <f t="shared" ca="1" si="87"/>
        <v>6.0272196855853603E-2</v>
      </c>
      <c r="I118" s="14">
        <f ca="1">$E82*(1-I111)</f>
        <v>5.8068599182096489E-2</v>
      </c>
      <c r="J118" s="14">
        <f t="shared" ca="1" si="87"/>
        <v>6.4652751843520886E-2</v>
      </c>
      <c r="K118" s="14">
        <f t="shared" ca="1" si="87"/>
        <v>6.320292328023594E-2</v>
      </c>
      <c r="L118" s="14">
        <f t="shared" ca="1" si="87"/>
        <v>7.1060177918341641E-2</v>
      </c>
      <c r="M118" s="39">
        <f t="shared" ref="M118" si="92">M21</f>
        <v>5.4248721574029046E-2</v>
      </c>
      <c r="N118" s="39">
        <f t="shared" ref="N118:AA118" si="93">N21</f>
        <v>5.9147880489657023E-2</v>
      </c>
      <c r="O118" s="39">
        <f t="shared" si="93"/>
        <v>6.598358710616492E-2</v>
      </c>
      <c r="P118" s="39">
        <f t="shared" si="93"/>
        <v>6.8662768648912631E-2</v>
      </c>
      <c r="Q118" s="39">
        <f t="shared" si="93"/>
        <v>6.4968010884743244E-2</v>
      </c>
      <c r="R118" s="39">
        <f t="shared" si="93"/>
        <v>6.1923006820536419E-2</v>
      </c>
      <c r="S118" s="39">
        <f t="shared" si="93"/>
        <v>6.3746908980083505E-2</v>
      </c>
      <c r="T118" s="39">
        <f t="shared" si="93"/>
        <v>6.6876247414980772E-2</v>
      </c>
      <c r="U118" s="39">
        <f t="shared" si="93"/>
        <v>6.6336438091734062E-2</v>
      </c>
      <c r="V118" s="39">
        <f t="shared" si="93"/>
        <v>7.2912150268198195E-2</v>
      </c>
      <c r="W118" s="39">
        <f t="shared" si="93"/>
        <v>7.2823048744752428E-2</v>
      </c>
      <c r="X118" s="39">
        <f t="shared" si="93"/>
        <v>7.3920569348185916E-2</v>
      </c>
      <c r="Y118" s="39">
        <f t="shared" si="93"/>
        <v>7.5344968730033268E-2</v>
      </c>
      <c r="Z118" s="39">
        <f t="shared" si="93"/>
        <v>6.8873694079327086E-2</v>
      </c>
      <c r="AA118" s="39">
        <f t="shared" si="93"/>
        <v>6.0786116160538195E-2</v>
      </c>
      <c r="AB118" s="39">
        <f t="shared" ref="AB118:AE118" si="94">AB21</f>
        <v>6.0199146826824701E-2</v>
      </c>
      <c r="AC118" s="39">
        <f t="shared" si="94"/>
        <v>5.7866062348079006E-2</v>
      </c>
      <c r="AD118" s="39">
        <f t="shared" si="94"/>
        <v>5.8827848818279183E-2</v>
      </c>
      <c r="AE118" s="39">
        <f t="shared" si="94"/>
        <v>5.7499071348383946E-2</v>
      </c>
      <c r="AF118" s="39">
        <f t="shared" ref="AF118:AG118" si="95">AF21</f>
        <v>5.8437146610849089E-2</v>
      </c>
      <c r="AG118" s="39">
        <f t="shared" si="95"/>
        <v>5.8360571798469207E-2</v>
      </c>
    </row>
    <row r="119" spans="1:33" x14ac:dyDescent="0.3">
      <c r="A119" s="31">
        <v>120</v>
      </c>
      <c r="B119" s="14">
        <f t="shared" ca="1" si="87"/>
        <v>4.6041749750588425E-2</v>
      </c>
      <c r="C119" s="14">
        <f t="shared" ca="1" si="87"/>
        <v>6.4153770290362122E-2</v>
      </c>
      <c r="D119" s="14">
        <f t="shared" ca="1" si="87"/>
        <v>8.2036423522443433E-2</v>
      </c>
      <c r="E119" s="14">
        <f t="shared" ca="1" si="87"/>
        <v>7.3531775661793933E-2</v>
      </c>
      <c r="F119" s="14">
        <f t="shared" ca="1" si="87"/>
        <v>6.6734901905874763E-2</v>
      </c>
      <c r="G119" s="14">
        <f t="shared" ca="1" si="87"/>
        <v>5.2469346955667212E-2</v>
      </c>
      <c r="H119" s="14">
        <f t="shared" ca="1" si="87"/>
        <v>5.8617242699179145E-2</v>
      </c>
      <c r="I119" s="14">
        <f t="shared" ca="1" si="87"/>
        <v>5.5726599938322512E-2</v>
      </c>
      <c r="J119" s="14">
        <f t="shared" ca="1" si="87"/>
        <v>6.2204763758851471E-2</v>
      </c>
      <c r="K119" s="14">
        <f t="shared" ca="1" si="87"/>
        <v>6.1070279747035057E-2</v>
      </c>
      <c r="L119" s="14">
        <f t="shared" ca="1" si="87"/>
        <v>6.8585270040037602E-2</v>
      </c>
      <c r="M119" s="39">
        <f t="shared" ref="M119" si="96">M22</f>
        <v>5.2602671289257996E-2</v>
      </c>
      <c r="N119" s="39">
        <f t="shared" ref="N119:AA119" si="97">N22</f>
        <v>5.7430677435364119E-2</v>
      </c>
      <c r="O119" s="39">
        <f t="shared" si="97"/>
        <v>6.4371271752159065E-2</v>
      </c>
      <c r="P119" s="39">
        <f t="shared" si="97"/>
        <v>6.7152248967719763E-2</v>
      </c>
      <c r="Q119" s="39">
        <f t="shared" si="97"/>
        <v>6.3488730685539063E-2</v>
      </c>
      <c r="R119" s="39">
        <f t="shared" si="97"/>
        <v>5.9888784234331416E-2</v>
      </c>
      <c r="S119" s="39">
        <f t="shared" si="97"/>
        <v>6.1955525530539179E-2</v>
      </c>
      <c r="T119" s="39">
        <f t="shared" si="97"/>
        <v>6.5182096723078287E-2</v>
      </c>
      <c r="U119" s="39">
        <f t="shared" si="97"/>
        <v>6.4801325485027039E-2</v>
      </c>
      <c r="V119" s="39">
        <f t="shared" si="97"/>
        <v>7.1337561647533687E-2</v>
      </c>
      <c r="W119" s="39">
        <f t="shared" si="97"/>
        <v>7.0210146028865439E-2</v>
      </c>
      <c r="X119" s="39">
        <f t="shared" si="97"/>
        <v>7.1438823703115384E-2</v>
      </c>
      <c r="Y119" s="39">
        <f t="shared" si="97"/>
        <v>7.3047870676370197E-2</v>
      </c>
      <c r="Z119" s="39">
        <f t="shared" si="97"/>
        <v>6.6520925877311177E-2</v>
      </c>
      <c r="AA119" s="39">
        <f t="shared" si="97"/>
        <v>5.7822189063692297E-2</v>
      </c>
      <c r="AB119" s="39">
        <f t="shared" ref="AB119:AE119" si="98">AB22</f>
        <v>5.7752587202096195E-2</v>
      </c>
      <c r="AC119" s="39">
        <f t="shared" si="98"/>
        <v>5.5112093607174062E-2</v>
      </c>
      <c r="AD119" s="39">
        <f t="shared" si="98"/>
        <v>5.6863716534306774E-2</v>
      </c>
      <c r="AE119" s="39">
        <f t="shared" si="98"/>
        <v>5.4302537329759093E-2</v>
      </c>
      <c r="AF119" s="39">
        <f t="shared" ref="AF119:AG119" si="99">AF22</f>
        <v>5.5461476503213647E-2</v>
      </c>
      <c r="AG119" s="39">
        <f t="shared" si="99"/>
        <v>5.612704782823974E-2</v>
      </c>
    </row>
    <row r="120" spans="1:33" x14ac:dyDescent="0.3">
      <c r="A120" s="31">
        <v>150</v>
      </c>
      <c r="B120" s="14">
        <f t="shared" ca="1" si="87"/>
        <v>4.5185957401744831E-2</v>
      </c>
      <c r="C120" s="14">
        <f t="shared" ca="1" si="87"/>
        <v>6.2999004905770845E-2</v>
      </c>
      <c r="D120" s="14">
        <f t="shared" ca="1" si="87"/>
        <v>8.0765529665489208E-2</v>
      </c>
      <c r="E120" s="14">
        <f t="shared" ca="1" si="87"/>
        <v>7.2577910891801253E-2</v>
      </c>
      <c r="F120" s="14">
        <f t="shared" ca="1" si="87"/>
        <v>6.5838779918997239E-2</v>
      </c>
      <c r="G120" s="14">
        <f t="shared" ca="1" si="87"/>
        <v>5.1594722287280487E-2</v>
      </c>
      <c r="H120" s="14">
        <f t="shared" ca="1" si="87"/>
        <v>5.7010763986505231E-2</v>
      </c>
      <c r="I120" s="14">
        <f t="shared" ca="1" si="87"/>
        <v>5.4878971231403985E-2</v>
      </c>
      <c r="J120" s="14">
        <f t="shared" ca="1" si="87"/>
        <v>6.1379801020570286E-2</v>
      </c>
      <c r="K120" s="14">
        <f t="shared" ca="1" si="87"/>
        <v>6.0113510022444819E-2</v>
      </c>
      <c r="L120" s="14">
        <f t="shared" ca="1" si="87"/>
        <v>6.7416815878630312E-2</v>
      </c>
      <c r="M120" s="39">
        <f t="shared" ref="M120" si="100">M23</f>
        <v>5.1912924617050438E-2</v>
      </c>
      <c r="N120" s="39">
        <f t="shared" ref="N120:AA120" si="101">N23</f>
        <v>5.6650820720590134E-2</v>
      </c>
      <c r="O120" s="39">
        <f t="shared" si="101"/>
        <v>6.3607088916049048E-2</v>
      </c>
      <c r="P120" s="39">
        <f t="shared" si="101"/>
        <v>6.6415398331171271E-2</v>
      </c>
      <c r="Q120" s="39">
        <f t="shared" si="101"/>
        <v>6.2626862074834477E-2</v>
      </c>
      <c r="R120" s="39">
        <f t="shared" si="101"/>
        <v>5.9002931620834365E-2</v>
      </c>
      <c r="S120" s="39">
        <f t="shared" si="101"/>
        <v>6.1111553770496485E-2</v>
      </c>
      <c r="T120" s="39">
        <f t="shared" si="101"/>
        <v>6.4377740317357435E-2</v>
      </c>
      <c r="U120" s="39">
        <f t="shared" si="101"/>
        <v>6.4104778351864455E-2</v>
      </c>
      <c r="V120" s="39">
        <f t="shared" si="101"/>
        <v>7.0438590627047493E-2</v>
      </c>
      <c r="W120" s="39">
        <f t="shared" si="101"/>
        <v>6.9339067733307669E-2</v>
      </c>
      <c r="X120" s="39">
        <f t="shared" si="101"/>
        <v>7.0353744714620414E-2</v>
      </c>
      <c r="Y120" s="39">
        <f t="shared" si="101"/>
        <v>7.1778921272329099E-2</v>
      </c>
      <c r="Z120" s="39">
        <f t="shared" si="101"/>
        <v>6.4593375207510295E-2</v>
      </c>
      <c r="AA120" s="39">
        <f t="shared" si="101"/>
        <v>5.6809990829674639E-2</v>
      </c>
      <c r="AB120" s="39">
        <f t="shared" ref="AB120:AE120" si="102">AB23</f>
        <v>5.6552923865223925E-2</v>
      </c>
      <c r="AC120" s="39">
        <f t="shared" si="102"/>
        <v>5.3891036047821084E-2</v>
      </c>
      <c r="AD120" s="39">
        <f t="shared" si="102"/>
        <v>5.5621321716398775E-2</v>
      </c>
      <c r="AE120" s="39">
        <f t="shared" si="102"/>
        <v>5.2972625153048014E-2</v>
      </c>
      <c r="AF120" s="39">
        <f t="shared" ref="AF120:AG120" si="103">AF23</f>
        <v>5.4498145131397391E-2</v>
      </c>
      <c r="AG120" s="39">
        <f t="shared" si="103"/>
        <v>5.5211680835257342E-2</v>
      </c>
    </row>
    <row r="121" spans="1:33" x14ac:dyDescent="0.3">
      <c r="A121" s="33">
        <v>180</v>
      </c>
      <c r="B121" s="34">
        <f t="shared" ca="1" si="87"/>
        <v>4.3999351700330411E-2</v>
      </c>
      <c r="C121" s="34">
        <f t="shared" ca="1" si="87"/>
        <v>6.2612534707137499E-2</v>
      </c>
      <c r="D121" s="34">
        <f t="shared" ca="1" si="87"/>
        <v>8.0423208875854857E-2</v>
      </c>
      <c r="E121" s="34">
        <f t="shared" ca="1" si="87"/>
        <v>7.2026336589436274E-2</v>
      </c>
      <c r="F121" s="34">
        <f t="shared" ca="1" si="87"/>
        <v>6.5517343094347924E-2</v>
      </c>
      <c r="G121" s="34">
        <f t="shared" ca="1" si="87"/>
        <v>5.1183078556411063E-2</v>
      </c>
      <c r="H121" s="34">
        <f t="shared" ca="1" si="87"/>
        <v>5.6578919767349994E-2</v>
      </c>
      <c r="I121" s="34">
        <f t="shared" ca="1" si="87"/>
        <v>5.4229968697043503E-2</v>
      </c>
      <c r="J121" s="34">
        <f t="shared" ca="1" si="87"/>
        <v>6.0900770396889507E-2</v>
      </c>
      <c r="K121" s="34">
        <f t="shared" ca="1" si="87"/>
        <v>5.9423650294297199E-2</v>
      </c>
      <c r="L121" s="34">
        <f t="shared" ca="1" si="87"/>
        <v>6.6535221163581321E-2</v>
      </c>
      <c r="M121" s="41">
        <f t="shared" ref="M121" si="104">M24</f>
        <v>5.14462801269161E-2</v>
      </c>
      <c r="N121" s="41">
        <f t="shared" ref="N121:AA121" si="105">N24</f>
        <v>5.6157196578603852E-2</v>
      </c>
      <c r="O121" s="41">
        <f t="shared" si="105"/>
        <v>6.3102239831979934E-2</v>
      </c>
      <c r="P121" s="41">
        <f t="shared" si="105"/>
        <v>6.5879197960795666E-2</v>
      </c>
      <c r="Q121" s="41">
        <f t="shared" si="105"/>
        <v>6.2032538934531201E-2</v>
      </c>
      <c r="R121" s="41">
        <f t="shared" si="105"/>
        <v>5.8388976469323062E-2</v>
      </c>
      <c r="S121" s="41">
        <f t="shared" si="105"/>
        <v>6.0592960198373791E-2</v>
      </c>
      <c r="T121" s="41">
        <f t="shared" si="105"/>
        <v>6.3827304774834559E-2</v>
      </c>
      <c r="U121" s="41">
        <f t="shared" si="105"/>
        <v>6.355682944657326E-2</v>
      </c>
      <c r="V121" s="41">
        <f t="shared" si="105"/>
        <v>6.9811930965871793E-2</v>
      </c>
      <c r="W121" s="41">
        <f t="shared" si="105"/>
        <v>6.8642710130667361E-2</v>
      </c>
      <c r="X121" s="41">
        <f t="shared" si="105"/>
        <v>6.9711057341134475E-2</v>
      </c>
      <c r="Y121" s="41">
        <f t="shared" si="105"/>
        <v>7.1143676191861238E-2</v>
      </c>
      <c r="Z121" s="41">
        <f t="shared" si="105"/>
        <v>6.4033155010527643E-2</v>
      </c>
      <c r="AA121" s="41">
        <f t="shared" si="105"/>
        <v>5.6340576683470256E-2</v>
      </c>
      <c r="AB121" s="41">
        <f t="shared" ref="AB121:AE121" si="106">AB24</f>
        <v>5.5878664409440448E-2</v>
      </c>
      <c r="AC121" s="41">
        <f t="shared" si="106"/>
        <v>5.3371980328839053E-2</v>
      </c>
      <c r="AD121" s="41">
        <f t="shared" si="106"/>
        <v>5.5045375080357672E-2</v>
      </c>
      <c r="AE121" s="41">
        <f t="shared" si="106"/>
        <v>5.2423534280621076E-2</v>
      </c>
      <c r="AF121" s="41">
        <f t="shared" ref="AF121:AG121" si="107">AF24</f>
        <v>5.3964984915677132E-2</v>
      </c>
      <c r="AG121" s="41">
        <f t="shared" si="107"/>
        <v>5.4671540036090122E-2</v>
      </c>
    </row>
    <row r="122" spans="1:33" x14ac:dyDescent="0.3">
      <c r="A122" s="27"/>
    </row>
    <row r="125" spans="1:33" x14ac:dyDescent="0.3">
      <c r="A125" s="2" t="s">
        <v>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" thickBot="1" x14ac:dyDescent="0.35"/>
    <row r="127" spans="1:33" ht="15" thickBot="1" x14ac:dyDescent="0.35">
      <c r="A127" s="19" t="s">
        <v>0</v>
      </c>
      <c r="B127" s="21">
        <v>1</v>
      </c>
      <c r="C127" s="21">
        <v>2</v>
      </c>
      <c r="D127" s="21">
        <v>3</v>
      </c>
      <c r="E127" s="21">
        <v>4</v>
      </c>
      <c r="F127" s="21">
        <v>5</v>
      </c>
      <c r="G127" s="21">
        <v>6</v>
      </c>
      <c r="H127" s="21">
        <v>7</v>
      </c>
      <c r="I127" s="21">
        <v>8</v>
      </c>
      <c r="J127" s="21">
        <v>9</v>
      </c>
      <c r="K127" s="21">
        <v>10</v>
      </c>
      <c r="L127" s="21">
        <v>11</v>
      </c>
      <c r="M127" s="21">
        <v>12</v>
      </c>
      <c r="N127" s="21">
        <v>13</v>
      </c>
      <c r="O127" s="21">
        <v>14</v>
      </c>
      <c r="P127" s="21">
        <v>15</v>
      </c>
      <c r="Q127" s="21">
        <v>16</v>
      </c>
      <c r="R127" s="21">
        <v>17</v>
      </c>
      <c r="S127" s="21">
        <v>18</v>
      </c>
      <c r="T127" s="21">
        <v>19</v>
      </c>
      <c r="U127" s="21">
        <v>20</v>
      </c>
      <c r="V127" s="21">
        <v>21</v>
      </c>
      <c r="W127" s="21">
        <v>22</v>
      </c>
      <c r="X127" s="21">
        <v>23</v>
      </c>
      <c r="Y127" s="21">
        <v>24</v>
      </c>
      <c r="Z127" s="21">
        <v>25</v>
      </c>
      <c r="AA127" s="21">
        <v>26</v>
      </c>
      <c r="AB127" s="21">
        <v>27</v>
      </c>
      <c r="AC127" s="21">
        <v>28</v>
      </c>
      <c r="AD127" s="21">
        <v>29</v>
      </c>
      <c r="AE127" s="21">
        <v>30</v>
      </c>
      <c r="AF127" s="21">
        <v>31</v>
      </c>
      <c r="AG127" s="21">
        <v>32</v>
      </c>
    </row>
    <row r="128" spans="1:33" x14ac:dyDescent="0.3">
      <c r="A128" s="17">
        <v>30</v>
      </c>
      <c r="B128" s="18" cm="1">
        <f t="array" aca="1" ref="B128:AG128" ca="1">INDEX(B29:AG29,MATCH($B$39:$AG$39,RANK($B116:$AG116,$B116:$AG116,1),0))</f>
        <v>1.893185576360646E-2</v>
      </c>
      <c r="C128" s="18">
        <f ca="1"/>
        <v>2.7674296555812244E-2</v>
      </c>
      <c r="D128" s="18">
        <f ca="1"/>
        <v>2.1862531643136226E-2</v>
      </c>
      <c r="E128" s="18">
        <f ca="1"/>
        <v>3.8684616311889929E-2</v>
      </c>
      <c r="F128" s="18">
        <f ca="1"/>
        <v>3.8550733919076124E-2</v>
      </c>
      <c r="G128" s="18">
        <f ca="1"/>
        <v>1.8457993004802525E-2</v>
      </c>
      <c r="H128" s="18">
        <f ca="1"/>
        <v>2.0145222666236064E-2</v>
      </c>
      <c r="I128" s="18">
        <f ca="1"/>
        <v>3.3557915378613509E-2</v>
      </c>
      <c r="J128" s="18">
        <f ca="1"/>
        <v>3.9126843838780734E-2</v>
      </c>
      <c r="K128" s="18">
        <f ca="1"/>
        <v>2.9344578363783461E-2</v>
      </c>
      <c r="L128" s="18">
        <f ca="1"/>
        <v>3.4863956407875756E-2</v>
      </c>
      <c r="M128" s="18">
        <f ca="1"/>
        <v>3.8573956374242387E-2</v>
      </c>
      <c r="N128" s="18">
        <f ca="1"/>
        <v>3.6340556944514955E-2</v>
      </c>
      <c r="O128" s="18">
        <f ca="1"/>
        <v>3.2500550842223933E-2</v>
      </c>
      <c r="P128" s="18">
        <f ca="1"/>
        <v>3.8754551457478116E-2</v>
      </c>
      <c r="Q128" s="18">
        <f ca="1"/>
        <v>1.4982602050101639E-2</v>
      </c>
      <c r="R128" s="18">
        <f ca="1"/>
        <v>3.8455956382086043E-2</v>
      </c>
      <c r="S128" s="18">
        <f ca="1"/>
        <v>1.7767980592245092E-2</v>
      </c>
      <c r="T128" s="18">
        <f ca="1"/>
        <v>3.8691024798095733E-2</v>
      </c>
      <c r="U128" s="18">
        <f ca="1"/>
        <v>2.3447747717138492E-2</v>
      </c>
      <c r="V128" s="18">
        <f ca="1"/>
        <v>3.8974642025336612E-2</v>
      </c>
      <c r="W128" s="18">
        <f ca="1"/>
        <v>3.1126278031648608E-2</v>
      </c>
      <c r="X128" s="18">
        <f ca="1"/>
        <v>3.7742518103260923E-2</v>
      </c>
      <c r="Y128" s="18">
        <f ca="1"/>
        <v>3.9914082586833745E-2</v>
      </c>
      <c r="Z128" s="18">
        <f ca="1"/>
        <v>3.9812809978951626E-2</v>
      </c>
      <c r="AA128" s="18">
        <f ca="1"/>
        <v>4.1299616941144E-2</v>
      </c>
      <c r="AB128" s="18">
        <f ca="1"/>
        <v>2.4987422971238515E-2</v>
      </c>
      <c r="AC128" s="18">
        <f ca="1"/>
        <v>1.8432985151345636E-2</v>
      </c>
      <c r="AD128" s="18">
        <f ca="1"/>
        <v>4.1255465214115258E-2</v>
      </c>
      <c r="AE128" s="18">
        <f ca="1"/>
        <v>4.067488393893854E-2</v>
      </c>
      <c r="AF128" s="18">
        <f ca="1"/>
        <v>2.6438707508607242E-2</v>
      </c>
      <c r="AG128" s="18">
        <f ca="1"/>
        <v>1.8625116536839861E-2</v>
      </c>
    </row>
    <row r="129" spans="1:33" x14ac:dyDescent="0.3">
      <c r="A129" s="8">
        <v>60</v>
      </c>
      <c r="B129" s="14" cm="1">
        <f t="array" aca="1" ref="B129:AG129" ca="1">INDEX(B30:AG30,MATCH($B$39:$AG$39,RANK($B117:$AG117,$B117:$AG117,1),0))</f>
        <v>1.4982602050101639E-2</v>
      </c>
      <c r="C129" s="14">
        <f ca="1"/>
        <v>1.893185576360646E-2</v>
      </c>
      <c r="D129" s="14">
        <f ca="1"/>
        <v>2.7674296555812244E-2</v>
      </c>
      <c r="E129" s="14">
        <f ca="1"/>
        <v>3.8684616311889929E-2</v>
      </c>
      <c r="F129" s="14">
        <f ca="1"/>
        <v>2.1862531643136226E-2</v>
      </c>
      <c r="G129" s="14">
        <f ca="1"/>
        <v>3.8754551457478116E-2</v>
      </c>
      <c r="H129" s="14">
        <f ca="1"/>
        <v>2.0145222666236064E-2</v>
      </c>
      <c r="I129" s="14">
        <f ca="1"/>
        <v>2.9344578363783461E-2</v>
      </c>
      <c r="J129" s="14">
        <f ca="1"/>
        <v>3.9126843838780734E-2</v>
      </c>
      <c r="K129" s="14">
        <f ca="1"/>
        <v>3.8550733919076124E-2</v>
      </c>
      <c r="L129" s="14">
        <f ca="1"/>
        <v>3.8455956382086043E-2</v>
      </c>
      <c r="M129" s="14">
        <f ca="1"/>
        <v>3.4863956407875756E-2</v>
      </c>
      <c r="N129" s="14">
        <f ca="1"/>
        <v>3.8573956374242387E-2</v>
      </c>
      <c r="O129" s="14">
        <f ca="1"/>
        <v>3.8974642025336612E-2</v>
      </c>
      <c r="P129" s="14">
        <f ca="1"/>
        <v>3.3557915378613509E-2</v>
      </c>
      <c r="Q129" s="14">
        <f ca="1"/>
        <v>2.4987422971238515E-2</v>
      </c>
      <c r="R129" s="14">
        <f ca="1"/>
        <v>3.6340556944514955E-2</v>
      </c>
      <c r="S129" s="14">
        <f ca="1"/>
        <v>2.3447747717138492E-2</v>
      </c>
      <c r="T129" s="14">
        <f ca="1"/>
        <v>3.8691024798095733E-2</v>
      </c>
      <c r="U129" s="14">
        <f ca="1"/>
        <v>3.1126278031648608E-2</v>
      </c>
      <c r="V129" s="14">
        <f ca="1"/>
        <v>1.7767980592245092E-2</v>
      </c>
      <c r="W129" s="14">
        <f ca="1"/>
        <v>3.2500550842223933E-2</v>
      </c>
      <c r="X129" s="14">
        <f ca="1"/>
        <v>3.7742518103260923E-2</v>
      </c>
      <c r="Y129" s="14">
        <f ca="1"/>
        <v>1.8457993004802525E-2</v>
      </c>
      <c r="Z129" s="14">
        <f ca="1"/>
        <v>3.9812809978951626E-2</v>
      </c>
      <c r="AA129" s="14">
        <f ca="1"/>
        <v>2.6438707508607242E-2</v>
      </c>
      <c r="AB129" s="14">
        <f ca="1"/>
        <v>3.9914082586833745E-2</v>
      </c>
      <c r="AC129" s="14">
        <f ca="1"/>
        <v>4.1299616941144E-2</v>
      </c>
      <c r="AD129" s="14">
        <f ca="1"/>
        <v>4.1255465214115258E-2</v>
      </c>
      <c r="AE129" s="14">
        <f ca="1"/>
        <v>4.067488393893854E-2</v>
      </c>
      <c r="AF129" s="14">
        <f ca="1"/>
        <v>1.8432985151345636E-2</v>
      </c>
      <c r="AG129" s="14">
        <f ca="1"/>
        <v>1.8625116536839861E-2</v>
      </c>
    </row>
    <row r="130" spans="1:33" x14ac:dyDescent="0.3">
      <c r="A130" s="8">
        <v>90</v>
      </c>
      <c r="B130" s="14" cm="1">
        <f t="array" aca="1" ref="B130:AG130" ca="1">INDEX(B31:AG31,MATCH($B$39:$AG$39,RANK($B118:$AG118,$B118:$AG118,1),0))</f>
        <v>1.4982602050101639E-2</v>
      </c>
      <c r="C130" s="14">
        <f ca="1"/>
        <v>1.893185576360646E-2</v>
      </c>
      <c r="D130" s="14">
        <f ca="1"/>
        <v>2.7674296555812244E-2</v>
      </c>
      <c r="E130" s="14">
        <f ca="1"/>
        <v>3.8684616311889929E-2</v>
      </c>
      <c r="F130" s="14">
        <f ca="1"/>
        <v>3.8754551457478116E-2</v>
      </c>
      <c r="G130" s="14">
        <f ca="1"/>
        <v>2.1862531643136226E-2</v>
      </c>
      <c r="H130" s="14">
        <f ca="1"/>
        <v>3.8573956374242387E-2</v>
      </c>
      <c r="I130" s="14">
        <f ca="1"/>
        <v>3.8550733919076124E-2</v>
      </c>
      <c r="J130" s="14">
        <f ca="1"/>
        <v>3.9126843838780734E-2</v>
      </c>
      <c r="K130" s="14">
        <f ca="1"/>
        <v>2.9344578363783461E-2</v>
      </c>
      <c r="L130" s="14">
        <f ca="1"/>
        <v>3.8455956382086043E-2</v>
      </c>
      <c r="M130" s="14">
        <f ca="1"/>
        <v>2.0145222666236064E-2</v>
      </c>
      <c r="N130" s="14">
        <f ca="1"/>
        <v>3.8974642025336612E-2</v>
      </c>
      <c r="O130" s="14">
        <f ca="1"/>
        <v>3.4863956407875756E-2</v>
      </c>
      <c r="P130" s="14">
        <f ca="1"/>
        <v>2.4987422971238515E-2</v>
      </c>
      <c r="Q130" s="14">
        <f ca="1"/>
        <v>3.6340556944514955E-2</v>
      </c>
      <c r="R130" s="14">
        <f ca="1"/>
        <v>2.3447747717138492E-2</v>
      </c>
      <c r="S130" s="14">
        <f ca="1"/>
        <v>3.3557915378613509E-2</v>
      </c>
      <c r="T130" s="14">
        <f ca="1"/>
        <v>3.1126278031648608E-2</v>
      </c>
      <c r="U130" s="14">
        <f ca="1"/>
        <v>3.8691024798095733E-2</v>
      </c>
      <c r="V130" s="14">
        <f ca="1"/>
        <v>1.7767980592245092E-2</v>
      </c>
      <c r="W130" s="14">
        <f ca="1"/>
        <v>3.7742518103260923E-2</v>
      </c>
      <c r="X130" s="14">
        <f ca="1"/>
        <v>1.8457993004802525E-2</v>
      </c>
      <c r="Y130" s="14">
        <f ca="1"/>
        <v>3.2500550842223933E-2</v>
      </c>
      <c r="Z130" s="14">
        <f ca="1"/>
        <v>3.9812809978951626E-2</v>
      </c>
      <c r="AA130" s="14">
        <f ca="1"/>
        <v>2.6438707508607242E-2</v>
      </c>
      <c r="AB130" s="14">
        <f ca="1"/>
        <v>4.1299616941144E-2</v>
      </c>
      <c r="AC130" s="14">
        <f ca="1"/>
        <v>3.9914082586833745E-2</v>
      </c>
      <c r="AD130" s="14">
        <f ca="1"/>
        <v>4.1255465214115258E-2</v>
      </c>
      <c r="AE130" s="14">
        <f ca="1"/>
        <v>4.067488393893854E-2</v>
      </c>
      <c r="AF130" s="14">
        <f ca="1"/>
        <v>1.8432985151345636E-2</v>
      </c>
      <c r="AG130" s="14">
        <f ca="1"/>
        <v>1.8625116536839861E-2</v>
      </c>
    </row>
    <row r="131" spans="1:33" x14ac:dyDescent="0.3">
      <c r="A131" s="8">
        <v>120</v>
      </c>
      <c r="B131" s="14" cm="1">
        <f t="array" aca="1" ref="B131:AG131" ca="1">INDEX(B32:AG32,MATCH($B$39:$AG$39,RANK($B119:$AG119,$B119:$AG119,1),0))</f>
        <v>1.4982602050101639E-2</v>
      </c>
      <c r="C131" s="14">
        <f ca="1"/>
        <v>1.893185576360646E-2</v>
      </c>
      <c r="D131" s="14">
        <f ca="1"/>
        <v>2.7674296555812244E-2</v>
      </c>
      <c r="E131" s="14">
        <f ca="1"/>
        <v>3.8684616311889929E-2</v>
      </c>
      <c r="F131" s="14">
        <f ca="1"/>
        <v>3.8754551457478116E-2</v>
      </c>
      <c r="G131" s="14">
        <f ca="1"/>
        <v>3.8550733919076124E-2</v>
      </c>
      <c r="H131" s="14">
        <f ca="1"/>
        <v>2.1862531643136226E-2</v>
      </c>
      <c r="I131" s="14">
        <f ca="1"/>
        <v>3.8573956374242387E-2</v>
      </c>
      <c r="J131" s="14">
        <f ca="1"/>
        <v>3.9126843838780734E-2</v>
      </c>
      <c r="K131" s="14">
        <f ca="1"/>
        <v>2.9344578363783461E-2</v>
      </c>
      <c r="L131" s="14">
        <f ca="1"/>
        <v>3.8455956382086043E-2</v>
      </c>
      <c r="M131" s="14">
        <f ca="1"/>
        <v>3.8974642025336612E-2</v>
      </c>
      <c r="N131" s="14">
        <f ca="1"/>
        <v>2.0145222666236064E-2</v>
      </c>
      <c r="O131" s="14">
        <f ca="1"/>
        <v>3.4863956407875756E-2</v>
      </c>
      <c r="P131" s="14">
        <f ca="1"/>
        <v>2.4987422971238515E-2</v>
      </c>
      <c r="Q131" s="14">
        <f ca="1"/>
        <v>3.6340556944514955E-2</v>
      </c>
      <c r="R131" s="14">
        <f ca="1"/>
        <v>2.3447747717138492E-2</v>
      </c>
      <c r="S131" s="14">
        <f ca="1"/>
        <v>3.3557915378613509E-2</v>
      </c>
      <c r="T131" s="14">
        <f ca="1"/>
        <v>1.7767980592245092E-2</v>
      </c>
      <c r="U131" s="14">
        <f ca="1"/>
        <v>3.1126278031648608E-2</v>
      </c>
      <c r="V131" s="14">
        <f ca="1"/>
        <v>3.8691024798095733E-2</v>
      </c>
      <c r="W131" s="14">
        <f ca="1"/>
        <v>3.7742518103260923E-2</v>
      </c>
      <c r="X131" s="14">
        <f ca="1"/>
        <v>3.9812809978951626E-2</v>
      </c>
      <c r="Y131" s="14">
        <f ca="1"/>
        <v>1.8457993004802525E-2</v>
      </c>
      <c r="Z131" s="14">
        <f ca="1"/>
        <v>3.2500550842223933E-2</v>
      </c>
      <c r="AA131" s="14">
        <f ca="1"/>
        <v>2.6438707508607242E-2</v>
      </c>
      <c r="AB131" s="14">
        <f ca="1"/>
        <v>4.1299616941144E-2</v>
      </c>
      <c r="AC131" s="14">
        <f ca="1"/>
        <v>3.9914082586833745E-2</v>
      </c>
      <c r="AD131" s="14">
        <f ca="1"/>
        <v>4.1255465214115258E-2</v>
      </c>
      <c r="AE131" s="14">
        <f ca="1"/>
        <v>4.067488393893854E-2</v>
      </c>
      <c r="AF131" s="14">
        <f ca="1"/>
        <v>1.8432985151345636E-2</v>
      </c>
      <c r="AG131" s="14">
        <f ca="1"/>
        <v>1.8625116536839861E-2</v>
      </c>
    </row>
    <row r="132" spans="1:33" x14ac:dyDescent="0.3">
      <c r="A132" s="8">
        <v>150</v>
      </c>
      <c r="B132" s="14" cm="1">
        <f t="array" aca="1" ref="B132:AG132" ca="1">INDEX(B33:AG33,MATCH($B$39:$AG$39,RANK($B120:$AG120,$B120:$AG120,1),0))</f>
        <v>1.4982602050101639E-2</v>
      </c>
      <c r="C132" s="14">
        <f ca="1"/>
        <v>1.893185576360646E-2</v>
      </c>
      <c r="D132" s="14">
        <f ca="1"/>
        <v>2.7674296555812244E-2</v>
      </c>
      <c r="E132" s="14">
        <f ca="1"/>
        <v>3.8684616311889929E-2</v>
      </c>
      <c r="F132" s="14">
        <f ca="1"/>
        <v>3.8754551457478116E-2</v>
      </c>
      <c r="G132" s="14">
        <f ca="1"/>
        <v>3.8550733919076124E-2</v>
      </c>
      <c r="H132" s="14">
        <f ca="1"/>
        <v>2.1862531643136226E-2</v>
      </c>
      <c r="I132" s="14">
        <f ca="1"/>
        <v>3.8573956374242387E-2</v>
      </c>
      <c r="J132" s="14">
        <f ca="1"/>
        <v>3.9126843838780734E-2</v>
      </c>
      <c r="K132" s="14">
        <f ca="1"/>
        <v>3.8455956382086043E-2</v>
      </c>
      <c r="L132" s="14">
        <f ca="1"/>
        <v>2.9344578363783461E-2</v>
      </c>
      <c r="M132" s="14">
        <f ca="1"/>
        <v>3.8974642025336612E-2</v>
      </c>
      <c r="N132" s="14">
        <f ca="1"/>
        <v>2.0145222666236064E-2</v>
      </c>
      <c r="O132" s="14">
        <f ca="1"/>
        <v>3.4863956407875756E-2</v>
      </c>
      <c r="P132" s="14">
        <f ca="1"/>
        <v>2.4987422971238515E-2</v>
      </c>
      <c r="Q132" s="14">
        <f ca="1"/>
        <v>3.6340556944514955E-2</v>
      </c>
      <c r="R132" s="14">
        <f ca="1"/>
        <v>2.3447747717138492E-2</v>
      </c>
      <c r="S132" s="14">
        <f ca="1"/>
        <v>3.3557915378613509E-2</v>
      </c>
      <c r="T132" s="14">
        <f ca="1"/>
        <v>1.7767980592245092E-2</v>
      </c>
      <c r="U132" s="14">
        <f ca="1"/>
        <v>3.1126278031648608E-2</v>
      </c>
      <c r="V132" s="14">
        <f ca="1"/>
        <v>3.8691024798095733E-2</v>
      </c>
      <c r="W132" s="14">
        <f ca="1"/>
        <v>3.7742518103260923E-2</v>
      </c>
      <c r="X132" s="14">
        <f ca="1"/>
        <v>3.9812809978951626E-2</v>
      </c>
      <c r="Y132" s="14">
        <f ca="1"/>
        <v>1.8457993004802525E-2</v>
      </c>
      <c r="Z132" s="14">
        <f ca="1"/>
        <v>3.2500550842223933E-2</v>
      </c>
      <c r="AA132" s="14">
        <f ca="1"/>
        <v>2.6438707508607242E-2</v>
      </c>
      <c r="AB132" s="14">
        <f ca="1"/>
        <v>4.1299616941144E-2</v>
      </c>
      <c r="AC132" s="14">
        <f ca="1"/>
        <v>4.1255465214115258E-2</v>
      </c>
      <c r="AD132" s="14">
        <f ca="1"/>
        <v>3.9914082586833745E-2</v>
      </c>
      <c r="AE132" s="14">
        <f ca="1"/>
        <v>4.067488393893854E-2</v>
      </c>
      <c r="AF132" s="14">
        <f ca="1"/>
        <v>1.8432985151345636E-2</v>
      </c>
      <c r="AG132" s="14">
        <f ca="1"/>
        <v>1.8625116536839861E-2</v>
      </c>
    </row>
    <row r="133" spans="1:33" x14ac:dyDescent="0.3">
      <c r="A133" s="8">
        <v>180</v>
      </c>
      <c r="B133" s="14" cm="1">
        <f t="array" aca="1" ref="B133:AG133" ca="1">INDEX(B34:AG34,MATCH($B$39:$AG$39,RANK($B121:$AG121,$B121:$AG121,1),0))</f>
        <v>1.4982602050101639E-2</v>
      </c>
      <c r="C133" s="14">
        <f ca="1"/>
        <v>1.893185576360646E-2</v>
      </c>
      <c r="D133" s="14">
        <f ca="1"/>
        <v>2.7674296555812244E-2</v>
      </c>
      <c r="E133" s="14">
        <f ca="1"/>
        <v>3.8684616311889929E-2</v>
      </c>
      <c r="F133" s="14">
        <f ca="1"/>
        <v>3.8754551457478116E-2</v>
      </c>
      <c r="G133" s="14">
        <f ca="1"/>
        <v>3.8550733919076124E-2</v>
      </c>
      <c r="H133" s="14">
        <f ca="1"/>
        <v>2.1862531643136226E-2</v>
      </c>
      <c r="I133" s="14">
        <f ca="1"/>
        <v>3.8573956374242387E-2</v>
      </c>
      <c r="J133" s="14">
        <f ca="1"/>
        <v>3.9126843838780734E-2</v>
      </c>
      <c r="K133" s="14">
        <f ca="1"/>
        <v>3.8455956382086043E-2</v>
      </c>
      <c r="L133" s="14">
        <f ca="1"/>
        <v>2.9344578363783461E-2</v>
      </c>
      <c r="M133" s="14">
        <f ca="1"/>
        <v>3.8974642025336612E-2</v>
      </c>
      <c r="N133" s="14">
        <f ca="1"/>
        <v>2.0145222666236064E-2</v>
      </c>
      <c r="O133" s="14">
        <f ca="1"/>
        <v>3.4863956407875756E-2</v>
      </c>
      <c r="P133" s="14">
        <f ca="1"/>
        <v>2.4987422971238515E-2</v>
      </c>
      <c r="Q133" s="14">
        <f ca="1"/>
        <v>3.6340556944514955E-2</v>
      </c>
      <c r="R133" s="14">
        <f ca="1"/>
        <v>2.3447747717138492E-2</v>
      </c>
      <c r="S133" s="14">
        <f ca="1"/>
        <v>3.3557915378613509E-2</v>
      </c>
      <c r="T133" s="14">
        <f ca="1"/>
        <v>1.7767980592245092E-2</v>
      </c>
      <c r="U133" s="14">
        <f ca="1"/>
        <v>3.1126278031648608E-2</v>
      </c>
      <c r="V133" s="14">
        <f ca="1"/>
        <v>3.8691024798095733E-2</v>
      </c>
      <c r="W133" s="14">
        <f ca="1"/>
        <v>3.7742518103260923E-2</v>
      </c>
      <c r="X133" s="14">
        <f ca="1"/>
        <v>3.9812809978951626E-2</v>
      </c>
      <c r="Y133" s="14">
        <f ca="1"/>
        <v>1.8457993004802525E-2</v>
      </c>
      <c r="Z133" s="14">
        <f ca="1"/>
        <v>3.2500550842223933E-2</v>
      </c>
      <c r="AA133" s="14">
        <f ca="1"/>
        <v>2.6438707508607242E-2</v>
      </c>
      <c r="AB133" s="14">
        <f ca="1"/>
        <v>4.1299616941144E-2</v>
      </c>
      <c r="AC133" s="14">
        <f ca="1"/>
        <v>4.1255465214115258E-2</v>
      </c>
      <c r="AD133" s="14">
        <f ca="1"/>
        <v>3.9914082586833745E-2</v>
      </c>
      <c r="AE133" s="14">
        <f ca="1"/>
        <v>4.067488393893854E-2</v>
      </c>
      <c r="AF133" s="14">
        <f ca="1"/>
        <v>1.8432985151345636E-2</v>
      </c>
      <c r="AG133" s="14">
        <f ca="1"/>
        <v>1.8625116536839861E-2</v>
      </c>
    </row>
    <row r="135" spans="1:33" x14ac:dyDescent="0.3">
      <c r="A135" s="2" t="s">
        <v>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" thickBot="1" x14ac:dyDescent="0.35"/>
    <row r="137" spans="1:33" ht="15" thickBot="1" x14ac:dyDescent="0.35">
      <c r="A137" s="19" t="s">
        <v>0</v>
      </c>
      <c r="B137" s="21">
        <v>1</v>
      </c>
      <c r="C137" s="21">
        <v>2</v>
      </c>
      <c r="D137" s="21">
        <v>3</v>
      </c>
      <c r="E137" s="21">
        <v>4</v>
      </c>
      <c r="F137" s="21">
        <v>5</v>
      </c>
      <c r="G137" s="21">
        <v>6</v>
      </c>
      <c r="H137" s="21">
        <v>7</v>
      </c>
      <c r="I137" s="21">
        <v>8</v>
      </c>
      <c r="J137" s="21">
        <v>9</v>
      </c>
      <c r="K137" s="21">
        <v>10</v>
      </c>
      <c r="L137" s="21">
        <v>11</v>
      </c>
      <c r="M137" s="21">
        <v>12</v>
      </c>
      <c r="N137" s="21">
        <v>13</v>
      </c>
      <c r="O137" s="21">
        <v>14</v>
      </c>
      <c r="P137" s="21">
        <v>15</v>
      </c>
      <c r="Q137" s="21">
        <v>16</v>
      </c>
      <c r="R137" s="21">
        <v>17</v>
      </c>
      <c r="S137" s="21">
        <v>18</v>
      </c>
      <c r="T137" s="21">
        <v>19</v>
      </c>
      <c r="U137" s="21">
        <v>20</v>
      </c>
      <c r="V137" s="21">
        <v>21</v>
      </c>
      <c r="W137" s="21">
        <v>22</v>
      </c>
      <c r="X137" s="21">
        <v>23</v>
      </c>
      <c r="Y137" s="21">
        <v>24</v>
      </c>
      <c r="Z137" s="21">
        <v>25</v>
      </c>
      <c r="AA137" s="21">
        <v>26</v>
      </c>
      <c r="AB137" s="21">
        <v>27</v>
      </c>
      <c r="AC137" s="21">
        <v>28</v>
      </c>
      <c r="AD137" s="21">
        <v>29</v>
      </c>
      <c r="AE137" s="21">
        <v>30</v>
      </c>
      <c r="AF137" s="21">
        <v>31</v>
      </c>
      <c r="AG137" s="21">
        <v>32</v>
      </c>
    </row>
    <row r="138" spans="1:33" x14ac:dyDescent="0.3">
      <c r="A138" s="17">
        <v>30</v>
      </c>
      <c r="B138" s="18" cm="1">
        <f t="array" aca="1" ref="B138:AG138" ca="1">INDEX($B116:$AG116,MATCH($B$39:$AG$39,RANK($B116:$AG116,$B116:$AG116,1),0))</f>
        <v>6.657855086084731E-2</v>
      </c>
      <c r="C138" s="18">
        <f ca="1"/>
        <v>6.8007760643968185E-2</v>
      </c>
      <c r="D138" s="18">
        <f ca="1"/>
        <v>7.5671485694302335E-2</v>
      </c>
      <c r="E138" s="18">
        <f ca="1"/>
        <v>7.7343881085094379E-2</v>
      </c>
      <c r="F138" s="18">
        <f ca="1"/>
        <v>7.8442667995701876E-2</v>
      </c>
      <c r="G138" s="18">
        <f ca="1"/>
        <v>7.8448970830688969E-2</v>
      </c>
      <c r="H138" s="18">
        <f ca="1"/>
        <v>7.884385280677772E-2</v>
      </c>
      <c r="I138" s="18">
        <f ca="1"/>
        <v>8.0216576587925803E-2</v>
      </c>
      <c r="J138" s="18">
        <f ca="1"/>
        <v>8.0623426114501351E-2</v>
      </c>
      <c r="K138" s="18">
        <f ca="1"/>
        <v>8.0629675631634923E-2</v>
      </c>
      <c r="L138" s="18">
        <f ca="1"/>
        <v>8.0720510600718054E-2</v>
      </c>
      <c r="M138" s="18">
        <f ca="1"/>
        <v>8.2463438313358672E-2</v>
      </c>
      <c r="N138" s="18">
        <f ca="1"/>
        <v>8.269037453749184E-2</v>
      </c>
      <c r="O138" s="18">
        <f ca="1"/>
        <v>8.2818551749599512E-2</v>
      </c>
      <c r="P138" s="18">
        <f ca="1"/>
        <v>8.3228655914576954E-2</v>
      </c>
      <c r="Q138" s="18">
        <f ca="1"/>
        <v>8.3696043913849036E-2</v>
      </c>
      <c r="R138" s="18">
        <f ca="1"/>
        <v>8.3725769665053185E-2</v>
      </c>
      <c r="S138" s="18">
        <f ca="1"/>
        <v>8.4237944796178757E-2</v>
      </c>
      <c r="T138" s="18">
        <f ca="1"/>
        <v>8.4887833907546062E-2</v>
      </c>
      <c r="U138" s="18">
        <f ca="1"/>
        <v>8.5443265754688399E-2</v>
      </c>
      <c r="V138" s="18">
        <f ca="1"/>
        <v>8.6059477041389054E-2</v>
      </c>
      <c r="W138" s="18">
        <f ca="1"/>
        <v>8.7550572550669781E-2</v>
      </c>
      <c r="X138" s="18">
        <f ca="1"/>
        <v>8.944272902758299E-2</v>
      </c>
      <c r="Y138" s="18">
        <f ca="1"/>
        <v>9.1947415907028707E-2</v>
      </c>
      <c r="Z138" s="18">
        <f ca="1"/>
        <v>9.3139208006963847E-2</v>
      </c>
      <c r="AA138" s="18">
        <f ca="1"/>
        <v>9.3640669053585368E-2</v>
      </c>
      <c r="AB138" s="18">
        <f ca="1"/>
        <v>9.4442709534618863E-2</v>
      </c>
      <c r="AC138" s="18">
        <f ca="1"/>
        <v>9.4889309107662134E-2</v>
      </c>
      <c r="AD138" s="18">
        <f ca="1"/>
        <v>0.10344096595696506</v>
      </c>
      <c r="AE138" s="18">
        <f ca="1"/>
        <v>0.10362388674791956</v>
      </c>
      <c r="AF138" s="18">
        <f ca="1"/>
        <v>0.10583323896366965</v>
      </c>
      <c r="AG138" s="18">
        <f ca="1"/>
        <v>0.11015109431000535</v>
      </c>
    </row>
    <row r="139" spans="1:33" x14ac:dyDescent="0.3">
      <c r="A139" s="8">
        <v>60</v>
      </c>
      <c r="B139" s="14" cm="1">
        <f t="array" aca="1" ref="B139:AG139" ca="1">INDEX($B117:$AG117,MATCH($B$39:$AG$39,RANK($B117:$AG117,$B117:$AG117,1),0))</f>
        <v>5.0892376789658425E-2</v>
      </c>
      <c r="C139" s="14">
        <f ca="1"/>
        <v>5.7269193254414659E-2</v>
      </c>
      <c r="D139" s="14">
        <f ca="1"/>
        <v>5.827979648485182E-2</v>
      </c>
      <c r="E139" s="14">
        <f ca="1"/>
        <v>6.1128213367316997E-2</v>
      </c>
      <c r="F139" s="14">
        <f ca="1"/>
        <v>6.3043592519039363E-2</v>
      </c>
      <c r="G139" s="14">
        <f ca="1"/>
        <v>6.3828660331121445E-2</v>
      </c>
      <c r="H139" s="14">
        <f ca="1"/>
        <v>6.4399233984086771E-2</v>
      </c>
      <c r="I139" s="14">
        <f ca="1"/>
        <v>6.469896974581768E-2</v>
      </c>
      <c r="J139" s="14">
        <f ca="1"/>
        <v>6.4830875520715758E-2</v>
      </c>
      <c r="K139" s="14">
        <f ca="1"/>
        <v>6.4999076777600862E-2</v>
      </c>
      <c r="L139" s="14">
        <f ca="1"/>
        <v>6.5520412886358126E-2</v>
      </c>
      <c r="M139" s="14">
        <f ca="1"/>
        <v>6.5564258503323591E-2</v>
      </c>
      <c r="N139" s="14">
        <f ca="1"/>
        <v>6.5698844782324572E-2</v>
      </c>
      <c r="O139" s="14">
        <f ca="1"/>
        <v>6.6579565267398833E-2</v>
      </c>
      <c r="P139" s="14">
        <f ca="1"/>
        <v>6.8506402946985956E-2</v>
      </c>
      <c r="Q139" s="14">
        <f ca="1"/>
        <v>6.8884534892950447E-2</v>
      </c>
      <c r="R139" s="14">
        <f ca="1"/>
        <v>6.9222901483853239E-2</v>
      </c>
      <c r="S139" s="14">
        <f ca="1"/>
        <v>6.9851990488023624E-2</v>
      </c>
      <c r="T139" s="14">
        <f ca="1"/>
        <v>6.9966137901232628E-2</v>
      </c>
      <c r="U139" s="14">
        <f ca="1"/>
        <v>7.0582173636714707E-2</v>
      </c>
      <c r="V139" s="14">
        <f ca="1"/>
        <v>7.2016066438167159E-2</v>
      </c>
      <c r="W139" s="14">
        <f ca="1"/>
        <v>7.2019118242554803E-2</v>
      </c>
      <c r="X139" s="14">
        <f ca="1"/>
        <v>7.2021806243348863E-2</v>
      </c>
      <c r="Y139" s="14">
        <f ca="1"/>
        <v>7.303307146704352E-2</v>
      </c>
      <c r="Z139" s="14">
        <f ca="1"/>
        <v>7.4854635612011999E-2</v>
      </c>
      <c r="AA139" s="14">
        <f ca="1"/>
        <v>7.6662568017210261E-2</v>
      </c>
      <c r="AB139" s="14">
        <f ca="1"/>
        <v>7.6721221707819698E-2</v>
      </c>
      <c r="AC139" s="14">
        <f ca="1"/>
        <v>7.833343461958775E-2</v>
      </c>
      <c r="AD139" s="14">
        <f ca="1"/>
        <v>8.0701250772768018E-2</v>
      </c>
      <c r="AE139" s="14">
        <f ca="1"/>
        <v>8.105422776532123E-2</v>
      </c>
      <c r="AF139" s="14">
        <f ca="1"/>
        <v>8.319076523619777E-2</v>
      </c>
      <c r="AG139" s="14">
        <f ca="1"/>
        <v>9.3316615697803307E-2</v>
      </c>
    </row>
    <row r="140" spans="1:33" x14ac:dyDescent="0.3">
      <c r="A140" s="8">
        <v>90</v>
      </c>
      <c r="B140" s="14" cm="1">
        <f t="array" aca="1" ref="B140:AG140" ca="1">INDEX($B118:$AG118,MATCH($B$39:$AG$39,RANK($B118:$AG118,$B118:$AG118,1),0))</f>
        <v>4.7135208280238539E-2</v>
      </c>
      <c r="C140" s="14">
        <f ca="1"/>
        <v>5.3807076395906553E-2</v>
      </c>
      <c r="D140" s="14">
        <f ca="1"/>
        <v>5.4248721574029046E-2</v>
      </c>
      <c r="E140" s="14">
        <f ca="1"/>
        <v>5.7499071348383946E-2</v>
      </c>
      <c r="F140" s="14">
        <f ca="1"/>
        <v>5.7866062348079006E-2</v>
      </c>
      <c r="G140" s="14">
        <f ca="1"/>
        <v>5.8068599182096489E-2</v>
      </c>
      <c r="H140" s="14">
        <f ca="1"/>
        <v>5.8360571798469207E-2</v>
      </c>
      <c r="I140" s="14">
        <f ca="1"/>
        <v>5.8437146610849089E-2</v>
      </c>
      <c r="J140" s="14">
        <f ca="1"/>
        <v>5.8827848818279183E-2</v>
      </c>
      <c r="K140" s="14">
        <f ca="1"/>
        <v>5.9147880489657023E-2</v>
      </c>
      <c r="L140" s="14">
        <f ca="1"/>
        <v>6.0199146826824701E-2</v>
      </c>
      <c r="M140" s="14">
        <f ca="1"/>
        <v>6.0272196855853603E-2</v>
      </c>
      <c r="N140" s="14">
        <f ca="1"/>
        <v>6.0786116160538195E-2</v>
      </c>
      <c r="O140" s="14">
        <f ca="1"/>
        <v>6.1923006820536419E-2</v>
      </c>
      <c r="P140" s="14">
        <f ca="1"/>
        <v>6.320292328023594E-2</v>
      </c>
      <c r="Q140" s="14">
        <f ca="1"/>
        <v>6.3746908980083505E-2</v>
      </c>
      <c r="R140" s="14">
        <f ca="1"/>
        <v>6.4652751843520886E-2</v>
      </c>
      <c r="S140" s="14">
        <f ca="1"/>
        <v>6.4968010884743244E-2</v>
      </c>
      <c r="T140" s="14">
        <f ca="1"/>
        <v>6.598358710616492E-2</v>
      </c>
      <c r="U140" s="14">
        <f ca="1"/>
        <v>6.6336438091734062E-2</v>
      </c>
      <c r="V140" s="14">
        <f ca="1"/>
        <v>6.6652458790637484E-2</v>
      </c>
      <c r="W140" s="14">
        <f ca="1"/>
        <v>6.6876247414980772E-2</v>
      </c>
      <c r="X140" s="14">
        <f ca="1"/>
        <v>6.8059743206318857E-2</v>
      </c>
      <c r="Y140" s="14">
        <f ca="1"/>
        <v>6.8662768648912631E-2</v>
      </c>
      <c r="Z140" s="14">
        <f ca="1"/>
        <v>6.8873694079327086E-2</v>
      </c>
      <c r="AA140" s="14">
        <f ca="1"/>
        <v>7.1060177918341641E-2</v>
      </c>
      <c r="AB140" s="14">
        <f ca="1"/>
        <v>7.2823048744752428E-2</v>
      </c>
      <c r="AC140" s="14">
        <f ca="1"/>
        <v>7.2912150268198195E-2</v>
      </c>
      <c r="AD140" s="14">
        <f ca="1"/>
        <v>7.3920569348185916E-2</v>
      </c>
      <c r="AE140" s="14">
        <f ca="1"/>
        <v>7.5344968730033268E-2</v>
      </c>
      <c r="AF140" s="14">
        <f ca="1"/>
        <v>7.6476886012358788E-2</v>
      </c>
      <c r="AG140" s="14">
        <f ca="1"/>
        <v>8.604620072501265E-2</v>
      </c>
    </row>
    <row r="141" spans="1:33" x14ac:dyDescent="0.3">
      <c r="A141" s="8">
        <v>120</v>
      </c>
      <c r="B141" s="14" cm="1">
        <f t="array" aca="1" ref="B141:AG141" ca="1">INDEX($B119:$AG119,MATCH($B$39:$AG$39,RANK($B119:$AG119,$B119:$AG119,1),0))</f>
        <v>4.6041749750588425E-2</v>
      </c>
      <c r="C141" s="14">
        <f ca="1"/>
        <v>5.2469346955667212E-2</v>
      </c>
      <c r="D141" s="14">
        <f ca="1"/>
        <v>5.2602671289257996E-2</v>
      </c>
      <c r="E141" s="14">
        <f ca="1"/>
        <v>5.4302537329759093E-2</v>
      </c>
      <c r="F141" s="14">
        <f ca="1"/>
        <v>5.5112093607174062E-2</v>
      </c>
      <c r="G141" s="14">
        <f ca="1"/>
        <v>5.5461476503213647E-2</v>
      </c>
      <c r="H141" s="14">
        <f ca="1"/>
        <v>5.5726599938322512E-2</v>
      </c>
      <c r="I141" s="14">
        <f ca="1"/>
        <v>5.612704782823974E-2</v>
      </c>
      <c r="J141" s="14">
        <f ca="1"/>
        <v>5.6863716534306774E-2</v>
      </c>
      <c r="K141" s="14">
        <f ca="1"/>
        <v>5.7430677435364119E-2</v>
      </c>
      <c r="L141" s="14">
        <f ca="1"/>
        <v>5.7752587202096195E-2</v>
      </c>
      <c r="M141" s="14">
        <f ca="1"/>
        <v>5.7822189063692297E-2</v>
      </c>
      <c r="N141" s="14">
        <f ca="1"/>
        <v>5.8617242699179145E-2</v>
      </c>
      <c r="O141" s="14">
        <f ca="1"/>
        <v>5.9888784234331416E-2</v>
      </c>
      <c r="P141" s="14">
        <f ca="1"/>
        <v>6.1070279747035057E-2</v>
      </c>
      <c r="Q141" s="14">
        <f ca="1"/>
        <v>6.1955525530539179E-2</v>
      </c>
      <c r="R141" s="14">
        <f ca="1"/>
        <v>6.2204763758851471E-2</v>
      </c>
      <c r="S141" s="14">
        <f ca="1"/>
        <v>6.3488730685539063E-2</v>
      </c>
      <c r="T141" s="14">
        <f ca="1"/>
        <v>6.4153770290362122E-2</v>
      </c>
      <c r="U141" s="14">
        <f ca="1"/>
        <v>6.4371271752159065E-2</v>
      </c>
      <c r="V141" s="14">
        <f ca="1"/>
        <v>6.4801325485027039E-2</v>
      </c>
      <c r="W141" s="14">
        <f ca="1"/>
        <v>6.5182096723078287E-2</v>
      </c>
      <c r="X141" s="14">
        <f ca="1"/>
        <v>6.6520925877311177E-2</v>
      </c>
      <c r="Y141" s="14">
        <f ca="1"/>
        <v>6.6734901905874763E-2</v>
      </c>
      <c r="Z141" s="14">
        <f ca="1"/>
        <v>6.7152248967719763E-2</v>
      </c>
      <c r="AA141" s="14">
        <f ca="1"/>
        <v>6.8585270040037602E-2</v>
      </c>
      <c r="AB141" s="14">
        <f ca="1"/>
        <v>7.0210146028865439E-2</v>
      </c>
      <c r="AC141" s="14">
        <f ca="1"/>
        <v>7.1337561647533687E-2</v>
      </c>
      <c r="AD141" s="14">
        <f ca="1"/>
        <v>7.1438823703115384E-2</v>
      </c>
      <c r="AE141" s="14">
        <f ca="1"/>
        <v>7.3047870676370197E-2</v>
      </c>
      <c r="AF141" s="14">
        <f ca="1"/>
        <v>7.3531775661793933E-2</v>
      </c>
      <c r="AG141" s="14">
        <f ca="1"/>
        <v>8.2036423522443433E-2</v>
      </c>
    </row>
    <row r="142" spans="1:33" x14ac:dyDescent="0.3">
      <c r="A142" s="8">
        <v>150</v>
      </c>
      <c r="B142" s="14" cm="1">
        <f t="array" aca="1" ref="B142:AG142" ca="1">INDEX($B120:$AG120,MATCH($B$39:$AG$39,RANK($B120:$AG120,$B120:$AG120,1),0))</f>
        <v>4.5185957401744831E-2</v>
      </c>
      <c r="C142" s="14">
        <f ca="1"/>
        <v>5.1594722287280487E-2</v>
      </c>
      <c r="D142" s="14">
        <f ca="1"/>
        <v>5.1912924617050438E-2</v>
      </c>
      <c r="E142" s="14">
        <f ca="1"/>
        <v>5.2972625153048014E-2</v>
      </c>
      <c r="F142" s="14">
        <f ca="1"/>
        <v>5.3891036047821084E-2</v>
      </c>
      <c r="G142" s="14">
        <f ca="1"/>
        <v>5.4498145131397391E-2</v>
      </c>
      <c r="H142" s="14">
        <f ca="1"/>
        <v>5.4878971231403985E-2</v>
      </c>
      <c r="I142" s="14">
        <f ca="1"/>
        <v>5.5211680835257342E-2</v>
      </c>
      <c r="J142" s="14">
        <f ca="1"/>
        <v>5.5621321716398775E-2</v>
      </c>
      <c r="K142" s="14">
        <f ca="1"/>
        <v>5.6552923865223925E-2</v>
      </c>
      <c r="L142" s="14">
        <f ca="1"/>
        <v>5.6650820720590134E-2</v>
      </c>
      <c r="M142" s="14">
        <f ca="1"/>
        <v>5.6809990829674639E-2</v>
      </c>
      <c r="N142" s="14">
        <f ca="1"/>
        <v>5.7010763986505231E-2</v>
      </c>
      <c r="O142" s="14">
        <f ca="1"/>
        <v>5.9002931620834365E-2</v>
      </c>
      <c r="P142" s="14">
        <f ca="1"/>
        <v>6.0113510022444819E-2</v>
      </c>
      <c r="Q142" s="14">
        <f ca="1"/>
        <v>6.1111553770496485E-2</v>
      </c>
      <c r="R142" s="14">
        <f ca="1"/>
        <v>6.1379801020570286E-2</v>
      </c>
      <c r="S142" s="14">
        <f ca="1"/>
        <v>6.2626862074834477E-2</v>
      </c>
      <c r="T142" s="14">
        <f ca="1"/>
        <v>6.2999004905770845E-2</v>
      </c>
      <c r="U142" s="14">
        <f ca="1"/>
        <v>6.3607088916049048E-2</v>
      </c>
      <c r="V142" s="14">
        <f ca="1"/>
        <v>6.4104778351864455E-2</v>
      </c>
      <c r="W142" s="14">
        <f ca="1"/>
        <v>6.4377740317357435E-2</v>
      </c>
      <c r="X142" s="14">
        <f ca="1"/>
        <v>6.4593375207510295E-2</v>
      </c>
      <c r="Y142" s="14">
        <f ca="1"/>
        <v>6.5838779918997239E-2</v>
      </c>
      <c r="Z142" s="14">
        <f ca="1"/>
        <v>6.6415398331171271E-2</v>
      </c>
      <c r="AA142" s="14">
        <f ca="1"/>
        <v>6.7416815878630312E-2</v>
      </c>
      <c r="AB142" s="14">
        <f ca="1"/>
        <v>6.9339067733307669E-2</v>
      </c>
      <c r="AC142" s="14">
        <f ca="1"/>
        <v>7.0353744714620414E-2</v>
      </c>
      <c r="AD142" s="14">
        <f ca="1"/>
        <v>7.0438590627047493E-2</v>
      </c>
      <c r="AE142" s="14">
        <f ca="1"/>
        <v>7.1778921272329099E-2</v>
      </c>
      <c r="AF142" s="14">
        <f ca="1"/>
        <v>7.2577910891801253E-2</v>
      </c>
      <c r="AG142" s="14">
        <f ca="1"/>
        <v>8.0765529665489208E-2</v>
      </c>
    </row>
    <row r="143" spans="1:33" x14ac:dyDescent="0.3">
      <c r="A143" s="8">
        <v>180</v>
      </c>
      <c r="B143" s="14" cm="1">
        <f t="array" aca="1" ref="B143:AG143" ca="1">INDEX($B121:$AG121,MATCH($B$39:$AG$39,RANK($B121:$AG121,$B121:$AG121,1),0))</f>
        <v>4.3999351700330411E-2</v>
      </c>
      <c r="C143" s="14">
        <f ca="1"/>
        <v>5.1183078556411063E-2</v>
      </c>
      <c r="D143" s="14">
        <f ca="1"/>
        <v>5.14462801269161E-2</v>
      </c>
      <c r="E143" s="14">
        <f ca="1"/>
        <v>5.2423534280621076E-2</v>
      </c>
      <c r="F143" s="14">
        <f ca="1"/>
        <v>5.3371980328839053E-2</v>
      </c>
      <c r="G143" s="14">
        <f ca="1"/>
        <v>5.3964984915677132E-2</v>
      </c>
      <c r="H143" s="14">
        <f ca="1"/>
        <v>5.4229968697043503E-2</v>
      </c>
      <c r="I143" s="14">
        <f ca="1"/>
        <v>5.4671540036090122E-2</v>
      </c>
      <c r="J143" s="14">
        <f ca="1"/>
        <v>5.5045375080357672E-2</v>
      </c>
      <c r="K143" s="14">
        <f ca="1"/>
        <v>5.5878664409440448E-2</v>
      </c>
      <c r="L143" s="14">
        <f ca="1"/>
        <v>5.6157196578603852E-2</v>
      </c>
      <c r="M143" s="14">
        <f ca="1"/>
        <v>5.6340576683470256E-2</v>
      </c>
      <c r="N143" s="14">
        <f ca="1"/>
        <v>5.6578919767349994E-2</v>
      </c>
      <c r="O143" s="14">
        <f ca="1"/>
        <v>5.8388976469323062E-2</v>
      </c>
      <c r="P143" s="14">
        <f ca="1"/>
        <v>5.9423650294297199E-2</v>
      </c>
      <c r="Q143" s="14">
        <f ca="1"/>
        <v>6.0592960198373791E-2</v>
      </c>
      <c r="R143" s="14">
        <f ca="1"/>
        <v>6.0900770396889507E-2</v>
      </c>
      <c r="S143" s="14">
        <f ca="1"/>
        <v>6.2032538934531201E-2</v>
      </c>
      <c r="T143" s="14">
        <f ca="1"/>
        <v>6.2612534707137499E-2</v>
      </c>
      <c r="U143" s="14">
        <f ca="1"/>
        <v>6.3102239831979934E-2</v>
      </c>
      <c r="V143" s="14">
        <f ca="1"/>
        <v>6.355682944657326E-2</v>
      </c>
      <c r="W143" s="14">
        <f ca="1"/>
        <v>6.3827304774834559E-2</v>
      </c>
      <c r="X143" s="14">
        <f ca="1"/>
        <v>6.4033155010527643E-2</v>
      </c>
      <c r="Y143" s="14">
        <f ca="1"/>
        <v>6.5517343094347924E-2</v>
      </c>
      <c r="Z143" s="14">
        <f ca="1"/>
        <v>6.5879197960795666E-2</v>
      </c>
      <c r="AA143" s="14">
        <f ca="1"/>
        <v>6.6535221163581321E-2</v>
      </c>
      <c r="AB143" s="14">
        <f ca="1"/>
        <v>6.8642710130667361E-2</v>
      </c>
      <c r="AC143" s="14">
        <f ca="1"/>
        <v>6.9711057341134475E-2</v>
      </c>
      <c r="AD143" s="14">
        <f ca="1"/>
        <v>6.9811930965871793E-2</v>
      </c>
      <c r="AE143" s="14">
        <f ca="1"/>
        <v>7.1143676191861238E-2</v>
      </c>
      <c r="AF143" s="14">
        <f ca="1"/>
        <v>7.2026336589436274E-2</v>
      </c>
      <c r="AG143" s="14">
        <f ca="1"/>
        <v>8.0423208875854857E-2</v>
      </c>
    </row>
    <row r="145" spans="1:33" x14ac:dyDescent="0.3">
      <c r="A145" s="2" t="s">
        <v>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" thickBot="1" x14ac:dyDescent="0.35"/>
    <row r="147" spans="1:33" ht="15" thickBot="1" x14ac:dyDescent="0.35">
      <c r="A147" s="19" t="s">
        <v>0</v>
      </c>
      <c r="B147" s="21">
        <v>1</v>
      </c>
      <c r="C147" s="21">
        <v>2</v>
      </c>
      <c r="D147" s="21">
        <v>3</v>
      </c>
      <c r="E147" s="21">
        <v>4</v>
      </c>
      <c r="F147" s="21">
        <v>5</v>
      </c>
      <c r="G147" s="21">
        <v>6</v>
      </c>
      <c r="H147" s="21">
        <v>7</v>
      </c>
      <c r="I147" s="21">
        <v>8</v>
      </c>
      <c r="J147" s="21">
        <v>9</v>
      </c>
      <c r="K147" s="21">
        <v>10</v>
      </c>
      <c r="L147" s="21">
        <v>11</v>
      </c>
      <c r="M147" s="21">
        <v>12</v>
      </c>
      <c r="N147" s="21">
        <v>13</v>
      </c>
      <c r="O147" s="21">
        <v>14</v>
      </c>
      <c r="P147" s="21">
        <v>15</v>
      </c>
      <c r="Q147" s="21">
        <v>16</v>
      </c>
      <c r="R147" s="21">
        <v>17</v>
      </c>
      <c r="S147" s="21">
        <v>18</v>
      </c>
      <c r="T147" s="21">
        <v>19</v>
      </c>
      <c r="U147" s="21">
        <v>20</v>
      </c>
      <c r="V147" s="21">
        <v>21</v>
      </c>
      <c r="W147" s="21">
        <v>22</v>
      </c>
      <c r="X147" s="21">
        <v>23</v>
      </c>
      <c r="Y147" s="21">
        <v>24</v>
      </c>
      <c r="Z147" s="21">
        <v>25</v>
      </c>
      <c r="AA147" s="21">
        <v>26</v>
      </c>
      <c r="AB147" s="21">
        <v>27</v>
      </c>
      <c r="AC147" s="21">
        <v>28</v>
      </c>
      <c r="AD147" s="21">
        <v>29</v>
      </c>
      <c r="AE147" s="21">
        <v>30</v>
      </c>
      <c r="AF147" s="21">
        <v>31</v>
      </c>
      <c r="AG147" s="21">
        <v>32</v>
      </c>
    </row>
    <row r="148" spans="1:33" x14ac:dyDescent="0.3">
      <c r="A148" s="17">
        <v>30</v>
      </c>
      <c r="B148" s="18">
        <f ca="1">SUM($B128:B128)</f>
        <v>1.893185576360646E-2</v>
      </c>
      <c r="C148" s="18">
        <f ca="1">SUM($B128:C128)</f>
        <v>4.6606152319418705E-2</v>
      </c>
      <c r="D148" s="18">
        <f ca="1">SUM($B128:D128)</f>
        <v>6.8468683962554927E-2</v>
      </c>
      <c r="E148" s="18">
        <f ca="1">SUM($B128:E128)</f>
        <v>0.10715330027444486</v>
      </c>
      <c r="F148" s="18">
        <f ca="1">SUM($B128:F128)</f>
        <v>0.14570403419352099</v>
      </c>
      <c r="G148" s="18">
        <f ca="1">SUM($B128:G128)</f>
        <v>0.16416202719832351</v>
      </c>
      <c r="H148" s="18">
        <f ca="1">SUM($B128:H128)</f>
        <v>0.18430724986455957</v>
      </c>
      <c r="I148" s="18">
        <f ca="1">SUM($B128:I128)</f>
        <v>0.21786516524317306</v>
      </c>
      <c r="J148" s="18">
        <f ca="1">SUM($B128:J128)</f>
        <v>0.2569920090819538</v>
      </c>
      <c r="K148" s="18">
        <f ca="1">SUM($B128:K128)</f>
        <v>0.28633658744573726</v>
      </c>
      <c r="L148" s="18">
        <f ca="1">SUM($B128:L128)</f>
        <v>0.32120054385361302</v>
      </c>
      <c r="M148" s="18">
        <f ca="1">SUM($B128:M128)</f>
        <v>0.3597745002278554</v>
      </c>
      <c r="N148" s="18">
        <f ca="1">SUM($B128:N128)</f>
        <v>0.39611505717237033</v>
      </c>
      <c r="O148" s="18">
        <f ca="1">SUM($B128:O128)</f>
        <v>0.42861560801459425</v>
      </c>
      <c r="P148" s="18">
        <f ca="1">SUM($B128:P128)</f>
        <v>0.46737015947207239</v>
      </c>
      <c r="Q148" s="18">
        <f ca="1">SUM($B128:Q128)</f>
        <v>0.48235276152217404</v>
      </c>
      <c r="R148" s="18">
        <f ca="1">SUM($B128:R128)</f>
        <v>0.52080871790426009</v>
      </c>
      <c r="S148" s="18">
        <f ca="1">SUM($B128:S128)</f>
        <v>0.53857669849650514</v>
      </c>
      <c r="T148" s="18">
        <f ca="1">SUM($B128:T128)</f>
        <v>0.57726772329460085</v>
      </c>
      <c r="U148" s="18">
        <f ca="1">SUM($B128:U128)</f>
        <v>0.60071547101173939</v>
      </c>
      <c r="V148" s="18">
        <f ca="1">SUM($B128:V128)</f>
        <v>0.63969011303707601</v>
      </c>
      <c r="W148" s="18">
        <f ca="1">SUM($B128:W128)</f>
        <v>0.67081639106872459</v>
      </c>
      <c r="X148" s="18">
        <f ca="1">SUM($B128:X128)</f>
        <v>0.7085589091719855</v>
      </c>
      <c r="Y148" s="18">
        <f ca="1">SUM($B128:Y128)</f>
        <v>0.74847299175881921</v>
      </c>
      <c r="Z148" s="18">
        <f ca="1">SUM($B128:Z128)</f>
        <v>0.78828580173777085</v>
      </c>
      <c r="AA148" s="18">
        <f ca="1">SUM($B128:AA128)</f>
        <v>0.82958541867891489</v>
      </c>
      <c r="AB148" s="18">
        <f ca="1">SUM($B128:AB128)</f>
        <v>0.85457284165015346</v>
      </c>
      <c r="AC148" s="18">
        <f ca="1">SUM($B128:AC128)</f>
        <v>0.87300582680149907</v>
      </c>
      <c r="AD148" s="18">
        <f ca="1">SUM($B128:AD128)</f>
        <v>0.91426129201561435</v>
      </c>
      <c r="AE148" s="18">
        <f ca="1">SUM($B128:AE128)</f>
        <v>0.95493617595455293</v>
      </c>
      <c r="AF148" s="18">
        <f ca="1">SUM($B128:AF128)</f>
        <v>0.98137488346316015</v>
      </c>
      <c r="AG148" s="18">
        <f ca="1">SUM($B128:AG128)</f>
        <v>1</v>
      </c>
    </row>
    <row r="149" spans="1:33" x14ac:dyDescent="0.3">
      <c r="A149" s="8">
        <v>60</v>
      </c>
      <c r="B149" s="14">
        <f ca="1">SUM($B129:B129)</f>
        <v>1.4982602050101639E-2</v>
      </c>
      <c r="C149" s="14">
        <f ca="1">SUM($B129:C129)</f>
        <v>3.3914457813708096E-2</v>
      </c>
      <c r="D149" s="14">
        <f ca="1">SUM($B129:D129)</f>
        <v>6.158875436952034E-2</v>
      </c>
      <c r="E149" s="14">
        <f ca="1">SUM($B129:E129)</f>
        <v>0.10027337068141026</v>
      </c>
      <c r="F149" s="14">
        <f ca="1">SUM($B129:F129)</f>
        <v>0.12213590232454649</v>
      </c>
      <c r="G149" s="14">
        <f ca="1">SUM($B129:G129)</f>
        <v>0.1608904537820246</v>
      </c>
      <c r="H149" s="14">
        <f ca="1">SUM($B129:H129)</f>
        <v>0.18103567644826066</v>
      </c>
      <c r="I149" s="14">
        <f ca="1">SUM($B129:I129)</f>
        <v>0.21038025481204412</v>
      </c>
      <c r="J149" s="14">
        <f ca="1">SUM($B129:J129)</f>
        <v>0.24950709865082485</v>
      </c>
      <c r="K149" s="14">
        <f ca="1">SUM($B129:K129)</f>
        <v>0.28805783256990097</v>
      </c>
      <c r="L149" s="14">
        <f ca="1">SUM($B129:L129)</f>
        <v>0.32651378895198702</v>
      </c>
      <c r="M149" s="14">
        <f ca="1">SUM($B129:M129)</f>
        <v>0.36137774535986278</v>
      </c>
      <c r="N149" s="14">
        <f ca="1">SUM($B129:N129)</f>
        <v>0.39995170173410516</v>
      </c>
      <c r="O149" s="14">
        <f ca="1">SUM($B129:O129)</f>
        <v>0.43892634375944178</v>
      </c>
      <c r="P149" s="14">
        <f ca="1">SUM($B129:P129)</f>
        <v>0.47248425913805531</v>
      </c>
      <c r="Q149" s="14">
        <f ca="1">SUM($B129:Q129)</f>
        <v>0.49747168210929382</v>
      </c>
      <c r="R149" s="14">
        <f ca="1">SUM($B129:R129)</f>
        <v>0.53381223905380881</v>
      </c>
      <c r="S149" s="14">
        <f ca="1">SUM($B129:S129)</f>
        <v>0.55725998677094735</v>
      </c>
      <c r="T149" s="14">
        <f ca="1">SUM($B129:T129)</f>
        <v>0.59595101156904307</v>
      </c>
      <c r="U149" s="14">
        <f ca="1">SUM($B129:U129)</f>
        <v>0.62707728960069165</v>
      </c>
      <c r="V149" s="14">
        <f ca="1">SUM($B129:V129)</f>
        <v>0.64484527019293669</v>
      </c>
      <c r="W149" s="14">
        <f ca="1">SUM($B129:W129)</f>
        <v>0.67734582103516061</v>
      </c>
      <c r="X149" s="14">
        <f ca="1">SUM($B129:X129)</f>
        <v>0.71508833913842151</v>
      </c>
      <c r="Y149" s="14">
        <f ca="1">SUM($B129:Y129)</f>
        <v>0.73354633214322407</v>
      </c>
      <c r="Z149" s="14">
        <f ca="1">SUM($B129:Z129)</f>
        <v>0.77335914212217571</v>
      </c>
      <c r="AA149" s="14">
        <f ca="1">SUM($B129:AA129)</f>
        <v>0.79979784963078293</v>
      </c>
      <c r="AB149" s="14">
        <f ca="1">SUM($B129:AB129)</f>
        <v>0.83971193221761664</v>
      </c>
      <c r="AC149" s="14">
        <f ca="1">SUM($B129:AC129)</f>
        <v>0.88101154915876068</v>
      </c>
      <c r="AD149" s="14">
        <f ca="1">SUM($B129:AD129)</f>
        <v>0.92226701437287595</v>
      </c>
      <c r="AE149" s="14">
        <f ca="1">SUM($B129:AE129)</f>
        <v>0.96294189831181454</v>
      </c>
      <c r="AF149" s="14">
        <f ca="1">SUM($B129:AF129)</f>
        <v>0.98137488346316015</v>
      </c>
      <c r="AG149" s="14">
        <f ca="1">SUM($B129:AG129)</f>
        <v>1</v>
      </c>
    </row>
    <row r="150" spans="1:33" x14ac:dyDescent="0.3">
      <c r="A150" s="8">
        <v>90</v>
      </c>
      <c r="B150" s="14">
        <f ca="1">SUM($B130:B130)</f>
        <v>1.4982602050101639E-2</v>
      </c>
      <c r="C150" s="14">
        <f ca="1">SUM($B130:C130)</f>
        <v>3.3914457813708096E-2</v>
      </c>
      <c r="D150" s="14">
        <f ca="1">SUM($B130:D130)</f>
        <v>6.158875436952034E-2</v>
      </c>
      <c r="E150" s="14">
        <f ca="1">SUM($B130:E130)</f>
        <v>0.10027337068141026</v>
      </c>
      <c r="F150" s="14">
        <f ca="1">SUM($B130:F130)</f>
        <v>0.13902792213888837</v>
      </c>
      <c r="G150" s="14">
        <f ca="1">SUM($B130:G130)</f>
        <v>0.1608904537820246</v>
      </c>
      <c r="H150" s="14">
        <f ca="1">SUM($B130:H130)</f>
        <v>0.19946441015626698</v>
      </c>
      <c r="I150" s="14">
        <f ca="1">SUM($B130:I130)</f>
        <v>0.2380151440753431</v>
      </c>
      <c r="J150" s="14">
        <f ca="1">SUM($B130:J130)</f>
        <v>0.27714198791412381</v>
      </c>
      <c r="K150" s="14">
        <f ca="1">SUM($B130:K130)</f>
        <v>0.30648656627790727</v>
      </c>
      <c r="L150" s="14">
        <f ca="1">SUM($B130:L130)</f>
        <v>0.34494252265999331</v>
      </c>
      <c r="M150" s="14">
        <f ca="1">SUM($B130:M130)</f>
        <v>0.3650877453262294</v>
      </c>
      <c r="N150" s="14">
        <f ca="1">SUM($B130:N130)</f>
        <v>0.40406238735156602</v>
      </c>
      <c r="O150" s="14">
        <f ca="1">SUM($B130:O130)</f>
        <v>0.43892634375944178</v>
      </c>
      <c r="P150" s="14">
        <f ca="1">SUM($B130:P130)</f>
        <v>0.4639137667306803</v>
      </c>
      <c r="Q150" s="14">
        <f ca="1">SUM($B130:Q130)</f>
        <v>0.50025432367519529</v>
      </c>
      <c r="R150" s="14">
        <f ca="1">SUM($B130:R130)</f>
        <v>0.52370207139233382</v>
      </c>
      <c r="S150" s="14">
        <f ca="1">SUM($B130:S130)</f>
        <v>0.55725998677094735</v>
      </c>
      <c r="T150" s="14">
        <f ca="1">SUM($B130:T130)</f>
        <v>0.58838626480259593</v>
      </c>
      <c r="U150" s="14">
        <f ca="1">SUM($B130:U130)</f>
        <v>0.62707728960069165</v>
      </c>
      <c r="V150" s="14">
        <f ca="1">SUM($B130:V130)</f>
        <v>0.64484527019293669</v>
      </c>
      <c r="W150" s="14">
        <f ca="1">SUM($B130:W130)</f>
        <v>0.6825877882961976</v>
      </c>
      <c r="X150" s="14">
        <f ca="1">SUM($B130:X130)</f>
        <v>0.70104578130100015</v>
      </c>
      <c r="Y150" s="14">
        <f ca="1">SUM($B130:Y130)</f>
        <v>0.73354633214322407</v>
      </c>
      <c r="Z150" s="14">
        <f ca="1">SUM($B130:Z130)</f>
        <v>0.77335914212217571</v>
      </c>
      <c r="AA150" s="14">
        <f ca="1">SUM($B130:AA130)</f>
        <v>0.79979784963078293</v>
      </c>
      <c r="AB150" s="14">
        <f ca="1">SUM($B130:AB130)</f>
        <v>0.84109746657192697</v>
      </c>
      <c r="AC150" s="14">
        <f ca="1">SUM($B130:AC130)</f>
        <v>0.88101154915876068</v>
      </c>
      <c r="AD150" s="14">
        <f ca="1">SUM($B130:AD130)</f>
        <v>0.92226701437287595</v>
      </c>
      <c r="AE150" s="14">
        <f ca="1">SUM($B130:AE130)</f>
        <v>0.96294189831181454</v>
      </c>
      <c r="AF150" s="14">
        <f ca="1">SUM($B130:AF130)</f>
        <v>0.98137488346316015</v>
      </c>
      <c r="AG150" s="14">
        <f ca="1">SUM($B130:AG130)</f>
        <v>1</v>
      </c>
    </row>
    <row r="151" spans="1:33" x14ac:dyDescent="0.3">
      <c r="A151" s="8">
        <v>120</v>
      </c>
      <c r="B151" s="14">
        <f ca="1">SUM($B131:B131)</f>
        <v>1.4982602050101639E-2</v>
      </c>
      <c r="C151" s="14">
        <f ca="1">SUM($B131:C131)</f>
        <v>3.3914457813708096E-2</v>
      </c>
      <c r="D151" s="14">
        <f ca="1">SUM($B131:D131)</f>
        <v>6.158875436952034E-2</v>
      </c>
      <c r="E151" s="14">
        <f ca="1">SUM($B131:E131)</f>
        <v>0.10027337068141026</v>
      </c>
      <c r="F151" s="14">
        <f ca="1">SUM($B131:F131)</f>
        <v>0.13902792213888837</v>
      </c>
      <c r="G151" s="14">
        <f ca="1">SUM($B131:G131)</f>
        <v>0.1775786560579645</v>
      </c>
      <c r="H151" s="14">
        <f ca="1">SUM($B131:H131)</f>
        <v>0.19944118770110073</v>
      </c>
      <c r="I151" s="14">
        <f ca="1">SUM($B131:I131)</f>
        <v>0.2380151440753431</v>
      </c>
      <c r="J151" s="14">
        <f ca="1">SUM($B131:J131)</f>
        <v>0.27714198791412381</v>
      </c>
      <c r="K151" s="14">
        <f ca="1">SUM($B131:K131)</f>
        <v>0.30648656627790727</v>
      </c>
      <c r="L151" s="14">
        <f ca="1">SUM($B131:L131)</f>
        <v>0.34494252265999331</v>
      </c>
      <c r="M151" s="14">
        <f ca="1">SUM($B131:M131)</f>
        <v>0.38391716468532994</v>
      </c>
      <c r="N151" s="14">
        <f ca="1">SUM($B131:N131)</f>
        <v>0.40406238735156602</v>
      </c>
      <c r="O151" s="14">
        <f ca="1">SUM($B131:O131)</f>
        <v>0.43892634375944178</v>
      </c>
      <c r="P151" s="14">
        <f ca="1">SUM($B131:P131)</f>
        <v>0.4639137667306803</v>
      </c>
      <c r="Q151" s="14">
        <f ca="1">SUM($B131:Q131)</f>
        <v>0.50025432367519529</v>
      </c>
      <c r="R151" s="14">
        <f ca="1">SUM($B131:R131)</f>
        <v>0.52370207139233382</v>
      </c>
      <c r="S151" s="14">
        <f ca="1">SUM($B131:S131)</f>
        <v>0.55725998677094735</v>
      </c>
      <c r="T151" s="14">
        <f ca="1">SUM($B131:T131)</f>
        <v>0.57502796736319239</v>
      </c>
      <c r="U151" s="14">
        <f ca="1">SUM($B131:U131)</f>
        <v>0.60615424539484097</v>
      </c>
      <c r="V151" s="14">
        <f ca="1">SUM($B131:V131)</f>
        <v>0.64484527019293669</v>
      </c>
      <c r="W151" s="14">
        <f ca="1">SUM($B131:W131)</f>
        <v>0.6825877882961976</v>
      </c>
      <c r="X151" s="14">
        <f ca="1">SUM($B131:X131)</f>
        <v>0.72240059827514924</v>
      </c>
      <c r="Y151" s="14">
        <f ca="1">SUM($B131:Y131)</f>
        <v>0.74085859127995179</v>
      </c>
      <c r="Z151" s="14">
        <f ca="1">SUM($B131:Z131)</f>
        <v>0.77335914212217571</v>
      </c>
      <c r="AA151" s="14">
        <f ca="1">SUM($B131:AA131)</f>
        <v>0.79979784963078293</v>
      </c>
      <c r="AB151" s="14">
        <f ca="1">SUM($B131:AB131)</f>
        <v>0.84109746657192697</v>
      </c>
      <c r="AC151" s="14">
        <f ca="1">SUM($B131:AC131)</f>
        <v>0.88101154915876068</v>
      </c>
      <c r="AD151" s="14">
        <f ca="1">SUM($B131:AD131)</f>
        <v>0.92226701437287595</v>
      </c>
      <c r="AE151" s="14">
        <f ca="1">SUM($B131:AE131)</f>
        <v>0.96294189831181454</v>
      </c>
      <c r="AF151" s="14">
        <f ca="1">SUM($B131:AF131)</f>
        <v>0.98137488346316015</v>
      </c>
      <c r="AG151" s="14">
        <f ca="1">SUM($B131:AG131)</f>
        <v>1</v>
      </c>
    </row>
    <row r="152" spans="1:33" x14ac:dyDescent="0.3">
      <c r="A152" s="8">
        <v>150</v>
      </c>
      <c r="B152" s="14">
        <f ca="1">SUM($B132:B132)</f>
        <v>1.4982602050101639E-2</v>
      </c>
      <c r="C152" s="14">
        <f ca="1">SUM($B132:C132)</f>
        <v>3.3914457813708096E-2</v>
      </c>
      <c r="D152" s="14">
        <f ca="1">SUM($B132:D132)</f>
        <v>6.158875436952034E-2</v>
      </c>
      <c r="E152" s="14">
        <f ca="1">SUM($B132:E132)</f>
        <v>0.10027337068141026</v>
      </c>
      <c r="F152" s="14">
        <f ca="1">SUM($B132:F132)</f>
        <v>0.13902792213888837</v>
      </c>
      <c r="G152" s="14">
        <f ca="1">SUM($B132:G132)</f>
        <v>0.1775786560579645</v>
      </c>
      <c r="H152" s="14">
        <f ca="1">SUM($B132:H132)</f>
        <v>0.19944118770110073</v>
      </c>
      <c r="I152" s="14">
        <f ca="1">SUM($B132:I132)</f>
        <v>0.2380151440753431</v>
      </c>
      <c r="J152" s="14">
        <f ca="1">SUM($B132:J132)</f>
        <v>0.27714198791412381</v>
      </c>
      <c r="K152" s="14">
        <f ca="1">SUM($B132:K132)</f>
        <v>0.31559794429620985</v>
      </c>
      <c r="L152" s="14">
        <f ca="1">SUM($B132:L132)</f>
        <v>0.34494252265999331</v>
      </c>
      <c r="M152" s="14">
        <f ca="1">SUM($B132:M132)</f>
        <v>0.38391716468532994</v>
      </c>
      <c r="N152" s="14">
        <f ca="1">SUM($B132:N132)</f>
        <v>0.40406238735156602</v>
      </c>
      <c r="O152" s="14">
        <f ca="1">SUM($B132:O132)</f>
        <v>0.43892634375944178</v>
      </c>
      <c r="P152" s="14">
        <f ca="1">SUM($B132:P132)</f>
        <v>0.4639137667306803</v>
      </c>
      <c r="Q152" s="14">
        <f ca="1">SUM($B132:Q132)</f>
        <v>0.50025432367519529</v>
      </c>
      <c r="R152" s="14">
        <f ca="1">SUM($B132:R132)</f>
        <v>0.52370207139233382</v>
      </c>
      <c r="S152" s="14">
        <f ca="1">SUM($B132:S132)</f>
        <v>0.55725998677094735</v>
      </c>
      <c r="T152" s="14">
        <f ca="1">SUM($B132:T132)</f>
        <v>0.57502796736319239</v>
      </c>
      <c r="U152" s="14">
        <f ca="1">SUM($B132:U132)</f>
        <v>0.60615424539484097</v>
      </c>
      <c r="V152" s="14">
        <f ca="1">SUM($B132:V132)</f>
        <v>0.64484527019293669</v>
      </c>
      <c r="W152" s="14">
        <f ca="1">SUM($B132:W132)</f>
        <v>0.6825877882961976</v>
      </c>
      <c r="X152" s="14">
        <f ca="1">SUM($B132:X132)</f>
        <v>0.72240059827514924</v>
      </c>
      <c r="Y152" s="14">
        <f ca="1">SUM($B132:Y132)</f>
        <v>0.74085859127995179</v>
      </c>
      <c r="Z152" s="14">
        <f ca="1">SUM($B132:Z132)</f>
        <v>0.77335914212217571</v>
      </c>
      <c r="AA152" s="14">
        <f ca="1">SUM($B132:AA132)</f>
        <v>0.79979784963078293</v>
      </c>
      <c r="AB152" s="14">
        <f ca="1">SUM($B132:AB132)</f>
        <v>0.84109746657192697</v>
      </c>
      <c r="AC152" s="14">
        <f ca="1">SUM($B132:AC132)</f>
        <v>0.88235293178604224</v>
      </c>
      <c r="AD152" s="14">
        <f ca="1">SUM($B132:AD132)</f>
        <v>0.92226701437287595</v>
      </c>
      <c r="AE152" s="14">
        <f ca="1">SUM($B132:AE132)</f>
        <v>0.96294189831181454</v>
      </c>
      <c r="AF152" s="14">
        <f ca="1">SUM($B132:AF132)</f>
        <v>0.98137488346316015</v>
      </c>
      <c r="AG152" s="14">
        <f ca="1">SUM($B132:AG132)</f>
        <v>1</v>
      </c>
    </row>
    <row r="153" spans="1:33" x14ac:dyDescent="0.3">
      <c r="A153" s="8">
        <v>180</v>
      </c>
      <c r="B153" s="14">
        <f ca="1">SUM($B133:B133)</f>
        <v>1.4982602050101639E-2</v>
      </c>
      <c r="C153" s="14">
        <f ca="1">SUM($B133:C133)</f>
        <v>3.3914457813708096E-2</v>
      </c>
      <c r="D153" s="14">
        <f ca="1">SUM($B133:D133)</f>
        <v>6.158875436952034E-2</v>
      </c>
      <c r="E153" s="14">
        <f ca="1">SUM($B133:E133)</f>
        <v>0.10027337068141026</v>
      </c>
      <c r="F153" s="14">
        <f ca="1">SUM($B133:F133)</f>
        <v>0.13902792213888837</v>
      </c>
      <c r="G153" s="14">
        <f ca="1">SUM($B133:G133)</f>
        <v>0.1775786560579645</v>
      </c>
      <c r="H153" s="14">
        <f ca="1">SUM($B133:H133)</f>
        <v>0.19944118770110073</v>
      </c>
      <c r="I153" s="14">
        <f ca="1">SUM($B133:I133)</f>
        <v>0.2380151440753431</v>
      </c>
      <c r="J153" s="14">
        <f ca="1">SUM($B133:J133)</f>
        <v>0.27714198791412381</v>
      </c>
      <c r="K153" s="14">
        <f ca="1">SUM($B133:K133)</f>
        <v>0.31559794429620985</v>
      </c>
      <c r="L153" s="14">
        <f ca="1">SUM($B133:L133)</f>
        <v>0.34494252265999331</v>
      </c>
      <c r="M153" s="14">
        <f ca="1">SUM($B133:M133)</f>
        <v>0.38391716468532994</v>
      </c>
      <c r="N153" s="14">
        <f ca="1">SUM($B133:N133)</f>
        <v>0.40406238735156602</v>
      </c>
      <c r="O153" s="14">
        <f ca="1">SUM($B133:O133)</f>
        <v>0.43892634375944178</v>
      </c>
      <c r="P153" s="14">
        <f ca="1">SUM($B133:P133)</f>
        <v>0.4639137667306803</v>
      </c>
      <c r="Q153" s="14">
        <f ca="1">SUM($B133:Q133)</f>
        <v>0.50025432367519529</v>
      </c>
      <c r="R153" s="14">
        <f ca="1">SUM($B133:R133)</f>
        <v>0.52370207139233382</v>
      </c>
      <c r="S153" s="14">
        <f ca="1">SUM($B133:S133)</f>
        <v>0.55725998677094735</v>
      </c>
      <c r="T153" s="14">
        <f ca="1">SUM($B133:T133)</f>
        <v>0.57502796736319239</v>
      </c>
      <c r="U153" s="14">
        <f ca="1">SUM($B133:U133)</f>
        <v>0.60615424539484097</v>
      </c>
      <c r="V153" s="14">
        <f ca="1">SUM($B133:V133)</f>
        <v>0.64484527019293669</v>
      </c>
      <c r="W153" s="14">
        <f ca="1">SUM($B133:W133)</f>
        <v>0.6825877882961976</v>
      </c>
      <c r="X153" s="14">
        <f ca="1">SUM($B133:X133)</f>
        <v>0.72240059827514924</v>
      </c>
      <c r="Y153" s="14">
        <f ca="1">SUM($B133:Y133)</f>
        <v>0.74085859127995179</v>
      </c>
      <c r="Z153" s="14">
        <f ca="1">SUM($B133:Z133)</f>
        <v>0.77335914212217571</v>
      </c>
      <c r="AA153" s="14">
        <f ca="1">SUM($B133:AA133)</f>
        <v>0.79979784963078293</v>
      </c>
      <c r="AB153" s="14">
        <f ca="1">SUM($B133:AB133)</f>
        <v>0.84109746657192697</v>
      </c>
      <c r="AC153" s="14">
        <f ca="1">SUM($B133:AC133)</f>
        <v>0.88235293178604224</v>
      </c>
      <c r="AD153" s="14">
        <f ca="1">SUM($B133:AD133)</f>
        <v>0.92226701437287595</v>
      </c>
      <c r="AE153" s="14">
        <f ca="1">SUM($B133:AE133)</f>
        <v>0.96294189831181454</v>
      </c>
      <c r="AF153" s="14">
        <f ca="1">SUM($B133:AF133)</f>
        <v>0.98137488346316015</v>
      </c>
      <c r="AG153" s="14">
        <f ca="1">SUM($B133:AG133)</f>
        <v>1</v>
      </c>
    </row>
    <row r="156" spans="1:33" x14ac:dyDescent="0.3">
      <c r="A156" s="2" t="s">
        <v>3</v>
      </c>
      <c r="B156" s="2"/>
      <c r="C156" s="2"/>
    </row>
    <row r="158" spans="1:33" x14ac:dyDescent="0.3">
      <c r="A158" s="24" t="s">
        <v>11</v>
      </c>
      <c r="B158" s="24" t="s">
        <v>4</v>
      </c>
      <c r="C158" s="24">
        <v>0.95</v>
      </c>
    </row>
    <row r="159" spans="1:33" x14ac:dyDescent="0.3">
      <c r="A159" s="25">
        <v>30</v>
      </c>
      <c r="B159" s="20">
        <f t="shared" ref="B159:B164" ca="1" si="108">SUMPRODUCT(B116:AG116,B29:AG29)</f>
        <v>8.6378959896845922E-2</v>
      </c>
      <c r="C159" s="20">
        <f t="shared" ref="C159:C164" ca="1" si="109">(OFFSET($A138,0,IFERROR(MATCH($C$70,B148:AG148),0)+1)-OFFSET($A138,0,IFERROR(MATCH($C$70,B148:AG148),0)))*($C$70-OFFSET($A148,0,IFERROR(MATCH($C$70,B148:AG148),0)))/(OFFSET($A148,0,IFERROR(MATCH($C$70,B148:AG148),0)+1)-OFFSET($A148,0,IFERROR(MATCH($C$70,B148:AG148),0)))+OFFSET($A138,0,IFERROR(MATCH($C$70,B148:AG148),0))</f>
        <v>0.10360168805618505</v>
      </c>
    </row>
    <row r="160" spans="1:33" x14ac:dyDescent="0.3">
      <c r="A160" s="25">
        <v>60</v>
      </c>
      <c r="B160" s="20">
        <f t="shared" ca="1" si="108"/>
        <v>6.9815576610979632E-2</v>
      </c>
      <c r="C160" s="20">
        <f t="shared" ca="1" si="109"/>
        <v>8.0941917860494178E-2</v>
      </c>
    </row>
    <row r="161" spans="1:3" x14ac:dyDescent="0.3">
      <c r="A161" s="25">
        <v>90</v>
      </c>
      <c r="B161" s="20">
        <f t="shared" ca="1" si="108"/>
        <v>6.4635053888988325E-2</v>
      </c>
      <c r="C161" s="20">
        <f t="shared" ca="1" si="109"/>
        <v>7.4891754604506713E-2</v>
      </c>
    </row>
    <row r="162" spans="1:3" x14ac:dyDescent="0.3">
      <c r="A162" s="25">
        <v>120</v>
      </c>
      <c r="B162" s="20">
        <f t="shared" ca="1" si="108"/>
        <v>6.245268114037323E-2</v>
      </c>
      <c r="C162" s="20">
        <f t="shared" ca="1" si="109"/>
        <v>7.2535905544814858E-2</v>
      </c>
    </row>
    <row r="163" spans="1:3" x14ac:dyDescent="0.3">
      <c r="A163" s="25">
        <v>150</v>
      </c>
      <c r="B163" s="20">
        <f t="shared" ca="1" si="108"/>
        <v>6.1432070912055846E-2</v>
      </c>
      <c r="C163" s="20">
        <f t="shared" ca="1" si="109"/>
        <v>7.1352456062459449E-2</v>
      </c>
    </row>
    <row r="164" spans="1:3" x14ac:dyDescent="0.3">
      <c r="A164" s="25">
        <v>180</v>
      </c>
      <c r="B164" s="20">
        <f t="shared" ca="1" si="108"/>
        <v>6.0861844619964196E-2</v>
      </c>
      <c r="C164" s="20">
        <f t="shared" ca="1" si="109"/>
        <v>7.0719942683048431E-2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03dea8-f9be-4218-82f7-a50c463346ed" xsi:nil="true"/>
    <lcf76f155ced4ddcb4097134ff3c332f xmlns="ec880067-d414-485e-9b1c-1c7fe543534a">
      <Terms xmlns="http://schemas.microsoft.com/office/infopath/2007/PartnerControls"/>
    </lcf76f155ced4ddcb4097134ff3c332f>
    <KYC_ID xmlns="ec880067-d414-485e-9b1c-1c7fe54353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DCE9F74F154885530393CF86BA5A" ma:contentTypeVersion="19" ma:contentTypeDescription="Create a new document." ma:contentTypeScope="" ma:versionID="8633a1a3c4106b3c0decd7632b1584ee">
  <xsd:schema xmlns:xsd="http://www.w3.org/2001/XMLSchema" xmlns:xs="http://www.w3.org/2001/XMLSchema" xmlns:p="http://schemas.microsoft.com/office/2006/metadata/properties" xmlns:ns2="ec880067-d414-485e-9b1c-1c7fe543534a" xmlns:ns3="9003dea8-f9be-4218-82f7-a50c463346ed" targetNamespace="http://schemas.microsoft.com/office/2006/metadata/properties" ma:root="true" ma:fieldsID="927d5d4024a09c24e86e2fb94c970216" ns2:_="" ns3:_="">
    <xsd:import namespace="ec880067-d414-485e-9b1c-1c7fe543534a"/>
    <xsd:import namespace="9003dea8-f9be-4218-82f7-a50c463346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KYC_ID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80067-d414-485e-9b1c-1c7fe54353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114ce1-ad96-4f14-8e58-695fdef2ba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KYC_ID" ma:index="23" nillable="true" ma:displayName="KYC_ID" ma:format="Dropdown" ma:internalName="KYC_ID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ea8-f9be-4218-82f7-a50c463346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db0134-69cc-47f1-97dd-862026322e8a}" ma:internalName="TaxCatchAll" ma:showField="CatchAllData" ma:web="9003dea8-f9be-4218-82f7-a50c463346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3701CA-FC25-4C00-B871-9A494C243B6F}">
  <ds:schemaRefs>
    <ds:schemaRef ds:uri="http://schemas.microsoft.com/office/2006/metadata/properties"/>
    <ds:schemaRef ds:uri="http://schemas.microsoft.com/office/infopath/2007/PartnerControls"/>
    <ds:schemaRef ds:uri="9003dea8-f9be-4218-82f7-a50c463346ed"/>
    <ds:schemaRef ds:uri="ec880067-d414-485e-9b1c-1c7fe543534a"/>
  </ds:schemaRefs>
</ds:datastoreItem>
</file>

<file path=customXml/itemProps2.xml><?xml version="1.0" encoding="utf-8"?>
<ds:datastoreItem xmlns:ds="http://schemas.openxmlformats.org/officeDocument/2006/customXml" ds:itemID="{C48ED1A7-B863-4041-B2AA-BD0E89AA047B}"/>
</file>

<file path=customXml/itemProps3.xml><?xml version="1.0" encoding="utf-8"?>
<ds:datastoreItem xmlns:ds="http://schemas.openxmlformats.org/officeDocument/2006/customXml" ds:itemID="{AA0F0ACE-C51A-49BC-8137-869E90E926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Calderon</dc:creator>
  <cp:lastModifiedBy>Amy Tee</cp:lastModifiedBy>
  <dcterms:created xsi:type="dcterms:W3CDTF">2021-11-26T10:55:32Z</dcterms:created>
  <dcterms:modified xsi:type="dcterms:W3CDTF">2024-12-08T10:05:27Z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0x010100FE4ADCE9F74F154885530393CF86BA5A</vt:lpwstr>
  </property>
  <property fmtid="{D5CDD505-2E9C-101B-9397-08002B2CF9AE}" pid="3" name="MediaServiceImageTags">
    <vt:lpwstr/>
  </property>
</Properties>
</file>