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New Task\MS_Report\public\data\"/>
    </mc:Choice>
  </mc:AlternateContent>
  <xr:revisionPtr revIDLastSave="0" documentId="13_ncr:1_{FE345F21-4896-4614-9573-EB7C22C4BB4F}" xr6:coauthVersionLast="47" xr6:coauthVersionMax="47" xr10:uidLastSave="{00000000-0000-0000-0000-000000000000}"/>
  <bookViews>
    <workbookView xWindow="-108" yWindow="-108" windowWidth="23256" windowHeight="13896" xr2:uid="{50B92DBF-0CD4-4D85-8FAB-9654606DD71D}"/>
  </bookViews>
  <sheets>
    <sheet name="Report Desig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X2" i="1" l="1"/>
  <c r="P2" i="1"/>
  <c r="R2" i="1"/>
  <c r="T2" i="1"/>
  <c r="V2" i="1"/>
  <c r="Y2" i="1" l="1"/>
  <c r="Z2" i="1" s="1"/>
</calcChain>
</file>

<file path=xl/sharedStrings.xml><?xml version="1.0" encoding="utf-8"?>
<sst xmlns="http://schemas.openxmlformats.org/spreadsheetml/2006/main" count="45" uniqueCount="45">
  <si>
    <t>Aminomix 1 Novum</t>
  </si>
  <si>
    <t>Premier</t>
  </si>
  <si>
    <t>Q12025</t>
  </si>
  <si>
    <t>GPO ID</t>
  </si>
  <si>
    <t>GPO Name</t>
  </si>
  <si>
    <t>Quarter/Year</t>
  </si>
  <si>
    <t>Line Number</t>
  </si>
  <si>
    <t>Customer ID</t>
  </si>
  <si>
    <t>Customer Name</t>
  </si>
  <si>
    <t>Address</t>
  </si>
  <si>
    <t>HIN#</t>
  </si>
  <si>
    <t>DEA#</t>
  </si>
  <si>
    <t>Contract ID</t>
  </si>
  <si>
    <t>Product ID</t>
  </si>
  <si>
    <t>Product Name</t>
  </si>
  <si>
    <t>UOM</t>
  </si>
  <si>
    <t>Quantity</t>
  </si>
  <si>
    <t>Gross Sales</t>
  </si>
  <si>
    <t>Contracted Sales</t>
  </si>
  <si>
    <t>Price Discount Rate %</t>
  </si>
  <si>
    <t xml:space="preserve">Price Discount $ </t>
  </si>
  <si>
    <t>Total Rebate Discount %</t>
  </si>
  <si>
    <t>Total Rebate Discount $</t>
  </si>
  <si>
    <t>Admin Fee %</t>
  </si>
  <si>
    <t>Admin Fee $</t>
  </si>
  <si>
    <t>Fee For Service %</t>
  </si>
  <si>
    <t>Fee For Service $</t>
  </si>
  <si>
    <t>Net Sales</t>
  </si>
  <si>
    <t>Gross to Net $</t>
  </si>
  <si>
    <t>Received Date</t>
  </si>
  <si>
    <t>Invoice Date</t>
  </si>
  <si>
    <t>Invoice #</t>
  </si>
  <si>
    <t>Release Date</t>
  </si>
  <si>
    <t>Wholesaler Name</t>
  </si>
  <si>
    <t>001987323</t>
  </si>
  <si>
    <t>002543678</t>
  </si>
  <si>
    <t>ALAMEDA MEDICAL CENTER</t>
  </si>
  <si>
    <t>223 HILL AVE, Foster City, CA - 94404</t>
  </si>
  <si>
    <t>212105C00</t>
  </si>
  <si>
    <t>RF5488282</t>
  </si>
  <si>
    <t>00128765</t>
  </si>
  <si>
    <t>06732233244</t>
  </si>
  <si>
    <t>EA</t>
  </si>
  <si>
    <t>1.5%</t>
  </si>
  <si>
    <t>AmerisourceBergen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</si>
</sst>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0" fillId="0" borderId="1" xfId="0" quotePrefix="1" applyBorder="1"/>
    <xf numFmtId="0" fontId="3" fillId="0" borderId="1" xfId="0" applyFont="1" applyBorder="1"/>
    <xf numFmtId="0" fontId="0" fillId="0" borderId="1" xfId="0" applyBorder="1"/>
    <xf numFmtId="164" fontId="0" fillId="0" borderId="1" xfId="0" applyNumberFormat="1" applyBorder="1" applyAlignment="1">
      <alignment vertical="center"/>
    </xf>
    <xf numFmtId="0" fontId="1" fillId="0" borderId="1" xfId="0" applyFont="1" applyBorder="1" applyAlignment="1">
      <alignment horizontal="center"/>
    </xf>
    <xf numFmtId="9" fontId="0" fillId="0" borderId="1" xfId="0" applyNumberFormat="1" applyBorder="1"/>
    <xf numFmtId="9" fontId="0" fillId="0" borderId="1" xfId="0" applyNumberFormat="1" applyBorder="1" applyAlignment="1">
      <alignment horizontal="right"/>
    </xf>
    <xf numFmtId="164" fontId="0" fillId="0" borderId="1" xfId="0" applyNumberFormat="1" applyBorder="1"/>
    <xf numFmtId="14" fontId="0" fillId="0" borderId="1" xfId="0" applyNumberForma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06C8F-406B-42BC-A9A5-ACF99FFFAB15}">
  <dimension ref="A1:AE18"/>
  <sheetViews>
    <sheetView tabSelected="1" workbookViewId="0">
      <selection activeCell="D10" sqref="D10"/>
    </sheetView>
  </sheetViews>
  <sheetFormatPr defaultRowHeight="14.4" x14ac:dyDescent="0.3"/>
  <cols>
    <col min="2" max="2" width="15.6640625" customWidth="1"/>
    <col min="3" max="3" width="22" bestFit="1" customWidth="1"/>
    <col min="4" max="4" width="13.33203125" bestFit="1" customWidth="1"/>
    <col min="5" max="5" width="12.88671875" bestFit="1" customWidth="1"/>
    <col min="6" max="6" width="13.109375" bestFit="1" customWidth="1"/>
    <col min="7" max="7" width="16.44140625" bestFit="1" customWidth="1"/>
    <col min="8" max="8" width="17" bestFit="1" customWidth="1"/>
    <col min="9" max="9" width="18.5546875" bestFit="1" customWidth="1"/>
    <col min="10" max="10" width="11.44140625" customWidth="1"/>
    <col min="11" max="11" width="11.33203125" customWidth="1"/>
    <col min="12" max="12" width="11.88671875" bestFit="1" customWidth="1"/>
    <col min="13" max="13" width="16.109375" bestFit="1" customWidth="1"/>
    <col min="16" max="16" width="10.44140625" bestFit="1" customWidth="1"/>
    <col min="17" max="17" width="15.109375" bestFit="1" customWidth="1"/>
    <col min="18" max="18" width="19.33203125" bestFit="1" customWidth="1"/>
    <col min="19" max="19" width="14.88671875" bestFit="1" customWidth="1"/>
    <col min="20" max="20" width="21.33203125" bestFit="1" customWidth="1"/>
    <col min="21" max="21" width="20.5546875" bestFit="1" customWidth="1"/>
    <col min="22" max="22" width="11.5546875" bestFit="1" customWidth="1"/>
    <col min="23" max="23" width="11" bestFit="1" customWidth="1"/>
    <col min="24" max="24" width="15.44140625" bestFit="1" customWidth="1"/>
    <col min="25" max="25" width="14.88671875" bestFit="1" customWidth="1"/>
    <col min="26" max="26" width="8.5546875" bestFit="1" customWidth="1"/>
    <col min="27" max="27" width="12.109375" bestFit="1" customWidth="1"/>
    <col min="28" max="28" width="12.88671875" bestFit="1" customWidth="1"/>
    <col min="29" max="29" width="12.109375" customWidth="1"/>
    <col min="30" max="30" width="9.44140625" customWidth="1"/>
    <col min="31" max="31" width="12.6640625" customWidth="1"/>
    <col min="32" max="32" width="17.5546875" customWidth="1"/>
  </cols>
  <sheetData>
    <row r="1" spans="1:31" x14ac:dyDescent="0.3">
      <c r="A1" s="6" t="s">
        <v>3</v>
      </c>
      <c r="B1" s="6" t="s">
        <v>4</v>
      </c>
      <c r="C1" s="6" t="s">
        <v>5</v>
      </c>
      <c r="D1" s="6" t="s">
        <v>6</v>
      </c>
      <c r="E1" s="6" t="s">
        <v>7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  <c r="N1" s="6" t="s">
        <v>16</v>
      </c>
      <c r="O1" s="6" t="s">
        <v>17</v>
      </c>
      <c r="P1" s="6" t="s">
        <v>18</v>
      </c>
      <c r="Q1" s="6" t="s">
        <v>19</v>
      </c>
      <c r="R1" s="6" t="s">
        <v>20</v>
      </c>
      <c r="S1" s="6" t="s">
        <v>21</v>
      </c>
      <c r="T1" s="6" t="s">
        <v>22</v>
      </c>
      <c r="U1" s="6" t="s">
        <v>23</v>
      </c>
      <c r="V1" s="6" t="s">
        <v>24</v>
      </c>
      <c r="W1" s="6" t="s">
        <v>25</v>
      </c>
      <c r="X1" s="6" t="s">
        <v>26</v>
      </c>
      <c r="Y1" s="6" t="s">
        <v>27</v>
      </c>
      <c r="Z1" s="6" t="s">
        <v>28</v>
      </c>
      <c r="AA1" s="6" t="s">
        <v>29</v>
      </c>
      <c r="AB1" s="6" t="s">
        <v>30</v>
      </c>
      <c r="AC1" s="6" t="s">
        <v>31</v>
      </c>
      <c r="AD1" s="6" t="s">
        <v>32</v>
      </c>
      <c r="AE1" s="6" t="s">
        <v>33</v>
      </c>
    </row>
    <row r="2" spans="1:31" x14ac:dyDescent="0.3">
      <c r="A2" s="2" t="s">
        <v>34</v>
      </c>
      <c r="B2" s="3" t="s">
        <v>1</v>
      </c>
      <c r="C2" s="4" t="s">
        <v>2</v>
      </c>
      <c r="D2" s="4">
        <v>22304462</v>
      </c>
      <c r="E2" s="2" t="s">
        <v>35</v>
      </c>
      <c r="F2" s="4" t="s">
        <v>36</v>
      </c>
      <c r="G2" s="4" t="s">
        <v>37</v>
      </c>
      <c r="H2" s="4" t="s">
        <v>38</v>
      </c>
      <c r="I2" s="4" t="s">
        <v>39</v>
      </c>
      <c r="J2" s="2" t="s">
        <v>40</v>
      </c>
      <c r="K2" s="2" t="s">
        <v>41</v>
      </c>
      <c r="L2" s="4" t="s">
        <v>0</v>
      </c>
      <c r="M2" s="4" t="s">
        <v>42</v>
      </c>
      <c r="N2" s="4">
        <v>120</v>
      </c>
      <c r="O2" s="5">
        <f>N2*1073</f>
        <v>128760</v>
      </c>
      <c r="P2" s="5">
        <f>O2*0.88</f>
        <v>113308.8</v>
      </c>
      <c r="Q2" s="7">
        <v>0.12</v>
      </c>
      <c r="R2" s="5">
        <f>O2*0.12</f>
        <v>15451.199999999999</v>
      </c>
      <c r="S2" s="7">
        <v>0.05</v>
      </c>
      <c r="T2" s="5">
        <f>O2*0.05</f>
        <v>6438</v>
      </c>
      <c r="U2" s="7">
        <v>0.02</v>
      </c>
      <c r="V2" s="5">
        <f>O2*0.02</f>
        <v>2575.2000000000003</v>
      </c>
      <c r="W2" s="8" t="s">
        <v>43</v>
      </c>
      <c r="X2" s="5">
        <f>O2*0.015</f>
        <v>1931.3999999999999</v>
      </c>
      <c r="Y2" s="9">
        <f>O2-R2-T2-V2-X2</f>
        <v>102364.20000000001</v>
      </c>
      <c r="Z2" s="9">
        <f>O2-Y2</f>
        <v>26395.799999999988</v>
      </c>
      <c r="AA2" s="10">
        <v>45728</v>
      </c>
      <c r="AB2" s="10">
        <v>45727</v>
      </c>
      <c r="AC2" s="4">
        <v>7042543</v>
      </c>
      <c r="AD2" s="10">
        <v>45728</v>
      </c>
      <c r="AE2" s="4" t="s">
        <v>44</v>
      </c>
    </row>
    <row r="4" spans="1:31" x14ac:dyDescent="0.3">
      <c r="B4" s="11"/>
      <c r="C4" s="11"/>
      <c r="D4" s="11"/>
      <c r="E4" s="11"/>
      <c r="F4" s="11"/>
      <c r="G4" s="11"/>
    </row>
    <row r="18" spans="2:2" x14ac:dyDescent="0.3">
      <c r="B18" s="1"/>
    </row>
  </sheetData>
  <mergeCells count="1">
    <mergeCell ref="B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 Design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Gayathri Gurumurthy</dc:creator>
  <cp:keywords/>
  <dc:description/>
  <cp:lastModifiedBy>Guhan Neelakandan</cp:lastModifiedBy>
  <cp:revision/>
  <dcterms:created xsi:type="dcterms:W3CDTF">2025-07-07T09:11:37Z</dcterms:created>
  <dcterms:modified xsi:type="dcterms:W3CDTF">2025-07-09T13:16:51Z</dcterms:modified>
  <cp:category/>
  <cp:contentStatus/>
</cp:coreProperties>
</file>