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ew Task\MS_Report\public\data\"/>
    </mc:Choice>
  </mc:AlternateContent>
  <xr:revisionPtr revIDLastSave="0" documentId="13_ncr:1_{67F0A003-C9D4-4C2B-BFD0-27080271215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port Design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9" l="1"/>
  <c r="F18" i="9"/>
  <c r="E18" i="9"/>
  <c r="G17" i="9"/>
  <c r="F17" i="9"/>
  <c r="E17" i="9"/>
  <c r="G16" i="9"/>
  <c r="F16" i="9"/>
  <c r="E16" i="9"/>
  <c r="H16" i="9" s="1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H8" i="9" s="1"/>
  <c r="G7" i="9"/>
  <c r="F7" i="9"/>
  <c r="E7" i="9"/>
  <c r="H7" i="9" s="1"/>
  <c r="J7" i="9" s="1"/>
  <c r="D6" i="9"/>
  <c r="G5" i="9"/>
  <c r="F5" i="9"/>
  <c r="E5" i="9"/>
  <c r="G4" i="9"/>
  <c r="F4" i="9"/>
  <c r="E4" i="9"/>
  <c r="G3" i="9"/>
  <c r="F3" i="9"/>
  <c r="E3" i="9"/>
  <c r="H5" i="9" l="1"/>
  <c r="J5" i="9" s="1"/>
  <c r="H14" i="9"/>
  <c r="I14" i="9" s="1"/>
  <c r="H18" i="9"/>
  <c r="K18" i="9" s="1"/>
  <c r="H4" i="9"/>
  <c r="J4" i="9" s="1"/>
  <c r="H9" i="9"/>
  <c r="I9" i="9" s="1"/>
  <c r="H13" i="9"/>
  <c r="K13" i="9" s="1"/>
  <c r="F6" i="9"/>
  <c r="H10" i="9"/>
  <c r="K10" i="9" s="1"/>
  <c r="H12" i="9"/>
  <c r="K12" i="9" s="1"/>
  <c r="H15" i="9"/>
  <c r="J15" i="9" s="1"/>
  <c r="E6" i="9"/>
  <c r="H17" i="9"/>
  <c r="K17" i="9" s="1"/>
  <c r="G6" i="9"/>
  <c r="H11" i="9"/>
  <c r="J11" i="9" s="1"/>
  <c r="K8" i="9"/>
  <c r="I8" i="9"/>
  <c r="J8" i="9"/>
  <c r="K16" i="9"/>
  <c r="J16" i="9"/>
  <c r="I16" i="9"/>
  <c r="H3" i="9"/>
  <c r="K7" i="9"/>
  <c r="I7" i="9"/>
  <c r="I12" i="9" l="1"/>
  <c r="J12" i="9"/>
  <c r="K5" i="9"/>
  <c r="J14" i="9"/>
  <c r="K14" i="9"/>
  <c r="I18" i="9"/>
  <c r="I5" i="9"/>
  <c r="J18" i="9"/>
  <c r="K11" i="9"/>
  <c r="I17" i="9"/>
  <c r="I15" i="9"/>
  <c r="K9" i="9"/>
  <c r="I13" i="9"/>
  <c r="J13" i="9"/>
  <c r="I10" i="9"/>
  <c r="J17" i="9"/>
  <c r="I4" i="9"/>
  <c r="K4" i="9"/>
  <c r="J10" i="9"/>
  <c r="J9" i="9"/>
  <c r="K15" i="9"/>
  <c r="I11" i="9"/>
  <c r="K3" i="9"/>
  <c r="J3" i="9"/>
  <c r="J6" i="9" s="1"/>
  <c r="I3" i="9"/>
  <c r="H6" i="9"/>
  <c r="I6" i="9" l="1"/>
  <c r="K6" i="9"/>
</calcChain>
</file>

<file path=xl/sharedStrings.xml><?xml version="1.0" encoding="utf-8"?>
<sst xmlns="http://schemas.openxmlformats.org/spreadsheetml/2006/main" count="34" uniqueCount="22">
  <si>
    <t>Customer</t>
  </si>
  <si>
    <t>Current Reporting Period</t>
  </si>
  <si>
    <t>Forecast (Net Sales)</t>
  </si>
  <si>
    <t>Product</t>
  </si>
  <si>
    <t>Units</t>
  </si>
  <si>
    <t>Gross Sales - &lt;Period&gt;</t>
  </si>
  <si>
    <t>Chargeback $ (Period)</t>
  </si>
  <si>
    <t>Rebates $ (Period)</t>
  </si>
  <si>
    <t>Fees $ (Period)</t>
  </si>
  <si>
    <t>Net Sales $ Period</t>
  </si>
  <si>
    <t>Best Case (5% Uplift)</t>
  </si>
  <si>
    <t xml:space="preserve">Average </t>
  </si>
  <si>
    <t>Worst Case (3% Less)</t>
  </si>
  <si>
    <t>Aminomix 1 Novum</t>
  </si>
  <si>
    <t>AmerisourceBergen</t>
  </si>
  <si>
    <t>Cardinal Health</t>
  </si>
  <si>
    <t>McKesson</t>
  </si>
  <si>
    <t>Sub Total</t>
  </si>
  <si>
    <t>Aminosteril N-Hepa 8%</t>
  </si>
  <si>
    <t>Omegaven</t>
  </si>
  <si>
    <t>Kabimustine</t>
  </si>
  <si>
    <t>Bevacizumab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</si>
</sst>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 tint="0.499984740745262"/>
      <name val="Calibri"/>
      <family val="2"/>
    </font>
    <font>
      <b/>
      <sz val="14"/>
      <color theme="5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6" fontId="4" fillId="0" borderId="5" xfId="0" applyNumberFormat="1" applyFont="1" applyBorder="1" applyAlignment="1">
      <alignment horizontal="center"/>
    </xf>
    <xf numFmtId="6" fontId="5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6" fontId="9" fillId="0" borderId="5" xfId="0" applyNumberFormat="1" applyFont="1" applyBorder="1" applyAlignment="1">
      <alignment horizontal="center"/>
    </xf>
    <xf numFmtId="0" fontId="5" fillId="2" borderId="5" xfId="0" applyFont="1" applyFill="1" applyBorder="1"/>
    <xf numFmtId="0" fontId="2" fillId="2" borderId="5" xfId="0" applyFont="1" applyFill="1" applyBorder="1"/>
    <xf numFmtId="6" fontId="5" fillId="2" borderId="5" xfId="0" applyNumberFormat="1" applyFont="1" applyFill="1" applyBorder="1" applyAlignment="1">
      <alignment horizontal="center"/>
    </xf>
    <xf numFmtId="6" fontId="8" fillId="2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vertical="center"/>
    </xf>
    <xf numFmtId="0" fontId="7" fillId="0" borderId="2" xfId="0" applyFont="1" applyBorder="1"/>
    <xf numFmtId="0" fontId="7" fillId="0" borderId="3" xfId="0" applyFont="1" applyBorder="1"/>
    <xf numFmtId="0" fontId="0" fillId="0" borderId="0" xfId="0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Fill="1" applyBorder="1"/>
    <xf numFmtId="0" fontId="6" fillId="0" borderId="2" xfId="0" applyFont="1" applyFill="1" applyBorder="1"/>
    <xf numFmtId="0" fontId="6" fillId="0" borderId="1" xfId="0" applyFont="1" applyFill="1" applyBorder="1"/>
    <xf numFmtId="0" fontId="6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8AAF-94E8-4DE9-82B4-150F17714CF6}">
  <dimension ref="A1:M20"/>
  <sheetViews>
    <sheetView tabSelected="1" zoomScale="90" workbookViewId="0">
      <selection activeCell="G24" sqref="G24"/>
    </sheetView>
  </sheetViews>
  <sheetFormatPr defaultRowHeight="14.4" x14ac:dyDescent="0.3"/>
  <cols>
    <col min="2" max="2" width="22" bestFit="1" customWidth="1"/>
    <col min="3" max="3" width="18.88671875" bestFit="1" customWidth="1"/>
    <col min="4" max="4" width="11" customWidth="1"/>
    <col min="5" max="5" width="23.88671875" style="2" customWidth="1"/>
    <col min="6" max="6" width="24.109375" style="2" customWidth="1"/>
    <col min="7" max="7" width="18.6640625" style="2" bestFit="1" customWidth="1"/>
    <col min="8" max="9" width="18.6640625" style="2" customWidth="1"/>
    <col min="10" max="10" width="26.5546875" style="2" bestFit="1" customWidth="1"/>
    <col min="11" max="11" width="26.5546875" style="2" customWidth="1"/>
    <col min="12" max="12" width="30.6640625" style="2" bestFit="1" customWidth="1"/>
  </cols>
  <sheetData>
    <row r="1" spans="1:13" ht="18.899999999999999" customHeight="1" x14ac:dyDescent="0.35">
      <c r="A1" s="19"/>
      <c r="B1" s="20"/>
      <c r="C1" s="31"/>
      <c r="D1" s="30"/>
      <c r="E1" s="30" t="s">
        <v>1</v>
      </c>
      <c r="F1" s="30"/>
      <c r="G1" s="30"/>
      <c r="H1" s="32"/>
      <c r="J1" s="24" t="s">
        <v>2</v>
      </c>
      <c r="K1" s="25"/>
      <c r="L1" s="22"/>
    </row>
    <row r="2" spans="1:13" ht="15.6" customHeight="1" x14ac:dyDescent="0.3">
      <c r="A2" s="4" t="s">
        <v>3</v>
      </c>
      <c r="B2" s="5" t="s">
        <v>0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13" t="s">
        <v>10</v>
      </c>
      <c r="J2" s="13" t="s">
        <v>11</v>
      </c>
      <c r="K2" s="21" t="s">
        <v>12</v>
      </c>
    </row>
    <row r="3" spans="1:13" ht="15.6" customHeight="1" x14ac:dyDescent="0.3">
      <c r="A3" s="6" t="s">
        <v>13</v>
      </c>
      <c r="B3" s="29" t="s">
        <v>14</v>
      </c>
      <c r="C3" s="3">
        <v>33</v>
      </c>
      <c r="D3" s="9">
        <v>498226</v>
      </c>
      <c r="E3" s="9">
        <f>2.99/100*D3</f>
        <v>14896.957400000001</v>
      </c>
      <c r="F3" s="9">
        <f>6%*D3</f>
        <v>29893.559999999998</v>
      </c>
      <c r="G3" s="11">
        <f>1%*D3</f>
        <v>4982.26</v>
      </c>
      <c r="H3" s="12">
        <f>D3-E3-F3-G3</f>
        <v>448453.22259999998</v>
      </c>
      <c r="I3" s="14">
        <f>1.05*H3</f>
        <v>470875.88373</v>
      </c>
      <c r="J3" s="14">
        <f>H3</f>
        <v>448453.22259999998</v>
      </c>
      <c r="K3" s="14">
        <f>0.97*H3</f>
        <v>434999.62592199998</v>
      </c>
    </row>
    <row r="4" spans="1:13" ht="15" customHeight="1" x14ac:dyDescent="0.3">
      <c r="A4" s="6"/>
      <c r="B4" s="3" t="s">
        <v>15</v>
      </c>
      <c r="C4" s="3">
        <v>41</v>
      </c>
      <c r="D4" s="9">
        <v>385226</v>
      </c>
      <c r="E4" s="9">
        <f t="shared" ref="E4:E18" si="0">2.99/100*D4</f>
        <v>11518.2574</v>
      </c>
      <c r="F4" s="9">
        <f t="shared" ref="F4:F18" si="1">6%*D4</f>
        <v>23113.559999999998</v>
      </c>
      <c r="G4" s="11">
        <f t="shared" ref="G4:G18" si="2">1%*D4</f>
        <v>3852.26</v>
      </c>
      <c r="H4" s="12">
        <f t="shared" ref="H4:H18" si="3">D4-E4-F4-G4</f>
        <v>346741.92259999999</v>
      </c>
      <c r="I4" s="14">
        <f t="shared" ref="I4:I18" si="4">1.05*H4</f>
        <v>364079.01873000001</v>
      </c>
      <c r="J4" s="14">
        <f t="shared" ref="J4:J18" si="5">H4</f>
        <v>346741.92259999999</v>
      </c>
      <c r="K4" s="14">
        <f t="shared" ref="K4:K18" si="6">0.97*H4</f>
        <v>336339.66492199997</v>
      </c>
    </row>
    <row r="5" spans="1:13" ht="15.9" customHeight="1" x14ac:dyDescent="0.3">
      <c r="A5" s="23"/>
      <c r="B5" s="3" t="s">
        <v>16</v>
      </c>
      <c r="C5" s="3">
        <v>56</v>
      </c>
      <c r="D5" s="9">
        <v>698226</v>
      </c>
      <c r="E5" s="9">
        <f t="shared" si="0"/>
        <v>20876.957400000003</v>
      </c>
      <c r="F5" s="9">
        <f t="shared" si="1"/>
        <v>41893.56</v>
      </c>
      <c r="G5" s="11">
        <f t="shared" si="2"/>
        <v>6982.26</v>
      </c>
      <c r="H5" s="12">
        <f t="shared" si="3"/>
        <v>628473.22259999998</v>
      </c>
      <c r="I5" s="14">
        <f t="shared" si="4"/>
        <v>659896.88373</v>
      </c>
      <c r="J5" s="14">
        <f t="shared" si="5"/>
        <v>628473.22259999998</v>
      </c>
      <c r="K5" s="14">
        <f t="shared" si="6"/>
        <v>609619.02592199994</v>
      </c>
    </row>
    <row r="6" spans="1:13" s="1" customFormat="1" x14ac:dyDescent="0.3">
      <c r="A6" s="6"/>
      <c r="B6" s="15" t="s">
        <v>17</v>
      </c>
      <c r="C6" s="16"/>
      <c r="D6" s="17">
        <f t="shared" ref="D6:K6" si="7">SUM(D3:D5)</f>
        <v>1581678</v>
      </c>
      <c r="E6" s="17">
        <f t="shared" si="7"/>
        <v>47292.172200000001</v>
      </c>
      <c r="F6" s="17">
        <f t="shared" si="7"/>
        <v>94900.68</v>
      </c>
      <c r="G6" s="17">
        <f t="shared" si="7"/>
        <v>15816.78</v>
      </c>
      <c r="H6" s="17">
        <f t="shared" si="7"/>
        <v>1423668.3677999999</v>
      </c>
      <c r="I6" s="18">
        <f t="shared" si="7"/>
        <v>1494851.7861899999</v>
      </c>
      <c r="J6" s="18">
        <f t="shared" si="7"/>
        <v>1423668.3677999999</v>
      </c>
      <c r="K6" s="18">
        <f t="shared" si="7"/>
        <v>1380958.3167659999</v>
      </c>
      <c r="L6" s="7"/>
    </row>
    <row r="7" spans="1:13" x14ac:dyDescent="0.3">
      <c r="A7" s="6" t="s">
        <v>18</v>
      </c>
      <c r="B7" s="3" t="s">
        <v>14</v>
      </c>
      <c r="C7" s="3">
        <v>45</v>
      </c>
      <c r="D7" s="9">
        <v>528226</v>
      </c>
      <c r="E7" s="9">
        <f t="shared" si="0"/>
        <v>15793.957400000001</v>
      </c>
      <c r="F7" s="9">
        <f t="shared" si="1"/>
        <v>31693.559999999998</v>
      </c>
      <c r="G7" s="11">
        <f t="shared" si="2"/>
        <v>5282.26</v>
      </c>
      <c r="H7" s="12">
        <f t="shared" si="3"/>
        <v>475456.22259999998</v>
      </c>
      <c r="I7" s="14">
        <f t="shared" si="4"/>
        <v>499229.03373000002</v>
      </c>
      <c r="J7" s="14">
        <f t="shared" si="5"/>
        <v>475456.22259999998</v>
      </c>
      <c r="K7" s="14">
        <f t="shared" si="6"/>
        <v>461192.53592199995</v>
      </c>
    </row>
    <row r="8" spans="1:13" x14ac:dyDescent="0.3">
      <c r="A8" s="6"/>
      <c r="B8" s="3" t="s">
        <v>15</v>
      </c>
      <c r="C8" s="3">
        <v>23</v>
      </c>
      <c r="D8" s="9">
        <v>348226</v>
      </c>
      <c r="E8" s="9">
        <f t="shared" si="0"/>
        <v>10411.957400000001</v>
      </c>
      <c r="F8" s="9">
        <f t="shared" si="1"/>
        <v>20893.559999999998</v>
      </c>
      <c r="G8" s="11">
        <f t="shared" si="2"/>
        <v>3482.26</v>
      </c>
      <c r="H8" s="12">
        <f t="shared" si="3"/>
        <v>313438.22259999998</v>
      </c>
      <c r="I8" s="14">
        <f t="shared" si="4"/>
        <v>329110.13373</v>
      </c>
      <c r="J8" s="14">
        <f t="shared" si="5"/>
        <v>313438.22259999998</v>
      </c>
      <c r="K8" s="14">
        <f t="shared" si="6"/>
        <v>304035.07592199999</v>
      </c>
      <c r="M8" s="10"/>
    </row>
    <row r="9" spans="1:13" x14ac:dyDescent="0.3">
      <c r="A9" s="23"/>
      <c r="B9" s="3" t="s">
        <v>16</v>
      </c>
      <c r="C9" s="3">
        <v>76</v>
      </c>
      <c r="D9" s="9">
        <v>568226</v>
      </c>
      <c r="E9" s="9">
        <f t="shared" si="0"/>
        <v>16989.957400000003</v>
      </c>
      <c r="F9" s="9">
        <f t="shared" si="1"/>
        <v>34093.56</v>
      </c>
      <c r="G9" s="11">
        <f t="shared" si="2"/>
        <v>5682.26</v>
      </c>
      <c r="H9" s="12">
        <f t="shared" si="3"/>
        <v>511460.22260000004</v>
      </c>
      <c r="I9" s="14">
        <f t="shared" si="4"/>
        <v>537033.23373000009</v>
      </c>
      <c r="J9" s="14">
        <f t="shared" si="5"/>
        <v>511460.22260000004</v>
      </c>
      <c r="K9" s="14">
        <f t="shared" si="6"/>
        <v>496116.41592200001</v>
      </c>
    </row>
    <row r="10" spans="1:13" x14ac:dyDescent="0.3">
      <c r="A10" s="6" t="s">
        <v>19</v>
      </c>
      <c r="B10" s="3" t="s">
        <v>14</v>
      </c>
      <c r="C10" s="3">
        <v>24</v>
      </c>
      <c r="D10" s="9">
        <v>51122</v>
      </c>
      <c r="E10" s="9">
        <f t="shared" si="0"/>
        <v>1528.5478000000001</v>
      </c>
      <c r="F10" s="9">
        <f t="shared" si="1"/>
        <v>3067.3199999999997</v>
      </c>
      <c r="G10" s="11">
        <f t="shared" si="2"/>
        <v>511.22</v>
      </c>
      <c r="H10" s="12">
        <f t="shared" si="3"/>
        <v>46014.912199999999</v>
      </c>
      <c r="I10" s="14">
        <f t="shared" si="4"/>
        <v>48315.657810000004</v>
      </c>
      <c r="J10" s="14">
        <f t="shared" si="5"/>
        <v>46014.912199999999</v>
      </c>
      <c r="K10" s="14">
        <f t="shared" si="6"/>
        <v>44634.464833999999</v>
      </c>
    </row>
    <row r="11" spans="1:13" x14ac:dyDescent="0.3">
      <c r="A11" s="6"/>
      <c r="B11" s="3" t="s">
        <v>15</v>
      </c>
      <c r="C11" s="3">
        <v>76</v>
      </c>
      <c r="D11" s="9">
        <v>28822</v>
      </c>
      <c r="E11" s="9">
        <f t="shared" si="0"/>
        <v>861.77780000000007</v>
      </c>
      <c r="F11" s="9">
        <f t="shared" si="1"/>
        <v>1729.32</v>
      </c>
      <c r="G11" s="11">
        <f t="shared" si="2"/>
        <v>288.22000000000003</v>
      </c>
      <c r="H11" s="12">
        <f t="shared" si="3"/>
        <v>25942.682199999999</v>
      </c>
      <c r="I11" s="14">
        <f t="shared" si="4"/>
        <v>27239.816310000002</v>
      </c>
      <c r="J11" s="14">
        <f t="shared" si="5"/>
        <v>25942.682199999999</v>
      </c>
      <c r="K11" s="14">
        <f t="shared" si="6"/>
        <v>25164.401733999999</v>
      </c>
    </row>
    <row r="12" spans="1:13" x14ac:dyDescent="0.3">
      <c r="A12" s="23"/>
      <c r="B12" s="3" t="s">
        <v>16</v>
      </c>
      <c r="C12" s="3">
        <v>13</v>
      </c>
      <c r="D12" s="9">
        <v>12925</v>
      </c>
      <c r="E12" s="9">
        <f t="shared" si="0"/>
        <v>386.45750000000004</v>
      </c>
      <c r="F12" s="9">
        <f t="shared" si="1"/>
        <v>775.5</v>
      </c>
      <c r="G12" s="11">
        <f t="shared" si="2"/>
        <v>129.25</v>
      </c>
      <c r="H12" s="12">
        <f t="shared" si="3"/>
        <v>11633.7925</v>
      </c>
      <c r="I12" s="14">
        <f t="shared" si="4"/>
        <v>12215.482125</v>
      </c>
      <c r="J12" s="14">
        <f t="shared" si="5"/>
        <v>11633.7925</v>
      </c>
      <c r="K12" s="14">
        <f t="shared" si="6"/>
        <v>11284.778725</v>
      </c>
    </row>
    <row r="13" spans="1:13" x14ac:dyDescent="0.3">
      <c r="A13" s="6" t="s">
        <v>20</v>
      </c>
      <c r="B13" s="3" t="s">
        <v>14</v>
      </c>
      <c r="C13" s="3">
        <v>129</v>
      </c>
      <c r="D13" s="9">
        <v>79826</v>
      </c>
      <c r="E13" s="9">
        <f t="shared" si="0"/>
        <v>2386.7974000000004</v>
      </c>
      <c r="F13" s="9">
        <f t="shared" si="1"/>
        <v>4789.5599999999995</v>
      </c>
      <c r="G13" s="11">
        <f t="shared" si="2"/>
        <v>798.26</v>
      </c>
      <c r="H13" s="12">
        <f t="shared" si="3"/>
        <v>71851.382600000012</v>
      </c>
      <c r="I13" s="14">
        <f t="shared" si="4"/>
        <v>75443.951730000015</v>
      </c>
      <c r="J13" s="14">
        <f t="shared" si="5"/>
        <v>71851.382600000012</v>
      </c>
      <c r="K13" s="14">
        <f t="shared" si="6"/>
        <v>69695.841122000013</v>
      </c>
    </row>
    <row r="14" spans="1:13" x14ac:dyDescent="0.3">
      <c r="A14" s="6"/>
      <c r="B14" s="3" t="s">
        <v>15</v>
      </c>
      <c r="C14" s="3">
        <v>54</v>
      </c>
      <c r="D14" s="9">
        <v>29822</v>
      </c>
      <c r="E14" s="9">
        <f t="shared" si="0"/>
        <v>891.67780000000005</v>
      </c>
      <c r="F14" s="9">
        <f t="shared" si="1"/>
        <v>1789.32</v>
      </c>
      <c r="G14" s="11">
        <f t="shared" si="2"/>
        <v>298.22000000000003</v>
      </c>
      <c r="H14" s="12">
        <f t="shared" si="3"/>
        <v>26842.782199999998</v>
      </c>
      <c r="I14" s="14">
        <f t="shared" si="4"/>
        <v>28184.921309999998</v>
      </c>
      <c r="J14" s="14">
        <f t="shared" si="5"/>
        <v>26842.782199999998</v>
      </c>
      <c r="K14" s="14">
        <f t="shared" si="6"/>
        <v>26037.498733999997</v>
      </c>
    </row>
    <row r="15" spans="1:13" x14ac:dyDescent="0.3">
      <c r="A15" s="23"/>
      <c r="B15" s="3" t="s">
        <v>16</v>
      </c>
      <c r="C15" s="3">
        <v>37</v>
      </c>
      <c r="D15" s="9">
        <v>38225</v>
      </c>
      <c r="E15" s="9">
        <f t="shared" si="0"/>
        <v>1142.9275</v>
      </c>
      <c r="F15" s="9">
        <f t="shared" si="1"/>
        <v>2293.5</v>
      </c>
      <c r="G15" s="11">
        <f t="shared" si="2"/>
        <v>382.25</v>
      </c>
      <c r="H15" s="12">
        <f t="shared" si="3"/>
        <v>34406.322500000002</v>
      </c>
      <c r="I15" s="14">
        <f t="shared" si="4"/>
        <v>36126.638625000007</v>
      </c>
      <c r="J15" s="14">
        <f t="shared" si="5"/>
        <v>34406.322500000002</v>
      </c>
      <c r="K15" s="14">
        <f t="shared" si="6"/>
        <v>33374.132825000001</v>
      </c>
    </row>
    <row r="16" spans="1:13" x14ac:dyDescent="0.3">
      <c r="A16" s="27" t="s">
        <v>21</v>
      </c>
      <c r="B16" s="3" t="s">
        <v>14</v>
      </c>
      <c r="C16" s="3">
        <v>34</v>
      </c>
      <c r="D16" s="9">
        <v>455526</v>
      </c>
      <c r="E16" s="9">
        <f t="shared" si="0"/>
        <v>13620.227400000002</v>
      </c>
      <c r="F16" s="9">
        <f t="shared" si="1"/>
        <v>27331.559999999998</v>
      </c>
      <c r="G16" s="11">
        <f t="shared" si="2"/>
        <v>4555.26</v>
      </c>
      <c r="H16" s="12">
        <f t="shared" si="3"/>
        <v>410018.95260000002</v>
      </c>
      <c r="I16" s="14">
        <f t="shared" si="4"/>
        <v>430519.90023000003</v>
      </c>
      <c r="J16" s="14">
        <f t="shared" si="5"/>
        <v>410018.95260000002</v>
      </c>
      <c r="K16" s="14">
        <f t="shared" si="6"/>
        <v>397718.38402200001</v>
      </c>
    </row>
    <row r="17" spans="1:11" x14ac:dyDescent="0.3">
      <c r="A17" s="27"/>
      <c r="B17" s="3" t="s">
        <v>15</v>
      </c>
      <c r="C17" s="3">
        <v>76</v>
      </c>
      <c r="D17" s="9">
        <v>328227</v>
      </c>
      <c r="E17" s="9">
        <f t="shared" si="0"/>
        <v>9813.9873000000007</v>
      </c>
      <c r="F17" s="9">
        <f t="shared" si="1"/>
        <v>19693.62</v>
      </c>
      <c r="G17" s="11">
        <f t="shared" si="2"/>
        <v>3282.27</v>
      </c>
      <c r="H17" s="12">
        <f t="shared" si="3"/>
        <v>295437.12270000001</v>
      </c>
      <c r="I17" s="14">
        <f t="shared" si="4"/>
        <v>310208.97883500002</v>
      </c>
      <c r="J17" s="14">
        <f t="shared" si="5"/>
        <v>295437.12270000001</v>
      </c>
      <c r="K17" s="14">
        <f t="shared" si="6"/>
        <v>286574.00901899999</v>
      </c>
    </row>
    <row r="18" spans="1:11" x14ac:dyDescent="0.3">
      <c r="A18" s="28"/>
      <c r="B18" s="3" t="s">
        <v>16</v>
      </c>
      <c r="C18" s="3">
        <v>87</v>
      </c>
      <c r="D18" s="9">
        <v>465224</v>
      </c>
      <c r="E18" s="9">
        <f t="shared" si="0"/>
        <v>13910.197600000001</v>
      </c>
      <c r="F18" s="9">
        <f t="shared" si="1"/>
        <v>27913.439999999999</v>
      </c>
      <c r="G18" s="11">
        <f t="shared" si="2"/>
        <v>4652.24</v>
      </c>
      <c r="H18" s="12">
        <f t="shared" si="3"/>
        <v>418748.12239999999</v>
      </c>
      <c r="I18" s="14">
        <f t="shared" si="4"/>
        <v>439685.52851999999</v>
      </c>
      <c r="J18" s="14">
        <f t="shared" si="5"/>
        <v>418748.12239999999</v>
      </c>
      <c r="K18" s="14">
        <f t="shared" si="6"/>
        <v>406185.67872799997</v>
      </c>
    </row>
    <row r="19" spans="1:11" x14ac:dyDescent="0.3">
      <c r="D19" s="2"/>
    </row>
    <row r="20" spans="1:11" x14ac:dyDescent="0.3">
      <c r="D20" s="26"/>
      <c r="E20" s="26"/>
      <c r="F20" s="26"/>
      <c r="G20" s="26"/>
      <c r="H20" s="26"/>
      <c r="K20" s="22"/>
    </row>
  </sheetData>
  <mergeCells count="2">
    <mergeCell ref="D20:H20"/>
    <mergeCell ref="A16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SRM-US Sukesh Manghat</dc:creator>
  <cp:keywords/>
  <dc:description/>
  <cp:lastModifiedBy>Guhan Neelakandan</cp:lastModifiedBy>
  <cp:revision/>
  <dcterms:created xsi:type="dcterms:W3CDTF">2015-06-05T18:17:20Z</dcterms:created>
  <dcterms:modified xsi:type="dcterms:W3CDTF">2025-07-10T03:39:09Z</dcterms:modified>
  <cp:category/>
  <cp:contentStatus/>
</cp:coreProperties>
</file>