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Karthik\Files\Proposals\Fresenius\Report Output\"/>
    </mc:Choice>
  </mc:AlternateContent>
  <xr:revisionPtr revIDLastSave="0" documentId="13_ncr:1_{81E60204-BCA6-4D58-BF42-6543FAAEFA67}" xr6:coauthVersionLast="47" xr6:coauthVersionMax="47" xr10:uidLastSave="{00000000-0000-0000-0000-000000000000}"/>
  <bookViews>
    <workbookView xWindow="-110" yWindow="-110" windowWidth="19420" windowHeight="11500" xr2:uid="{A6515457-20F0-46B2-90B3-3AEE099DAB8F}"/>
  </bookViews>
  <sheets>
    <sheet name="Report Outpu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" i="1" l="1"/>
  <c r="E11" i="1"/>
  <c r="E10" i="1"/>
  <c r="I10" i="1" s="1"/>
  <c r="F12" i="1" l="1"/>
  <c r="G12" i="1"/>
  <c r="H12" i="1"/>
  <c r="I12" i="1"/>
  <c r="F11" i="1"/>
  <c r="G11" i="1"/>
  <c r="H11" i="1"/>
  <c r="I11" i="1"/>
  <c r="F10" i="1"/>
  <c r="G10" i="1"/>
  <c r="H10" i="1"/>
  <c r="J11" i="1" l="1"/>
  <c r="J12" i="1"/>
  <c r="K11" i="1" s="1"/>
  <c r="J10" i="1"/>
  <c r="E9" i="1" l="1"/>
  <c r="I9" i="1" l="1"/>
  <c r="H9" i="1"/>
  <c r="G9" i="1"/>
  <c r="F9" i="1"/>
  <c r="J9" i="1" s="1"/>
  <c r="K9" i="1" s="1"/>
</calcChain>
</file>

<file path=xl/sharedStrings.xml><?xml version="1.0" encoding="utf-8"?>
<sst xmlns="http://schemas.openxmlformats.org/spreadsheetml/2006/main" count="28" uniqueCount="26">
  <si>
    <t>Historical Performance Trend Report</t>
  </si>
  <si>
    <t>Product</t>
  </si>
  <si>
    <t>Aminomix 1 Novum</t>
  </si>
  <si>
    <t>Aminosteril N-Hepa 8%</t>
  </si>
  <si>
    <t>Units</t>
  </si>
  <si>
    <t>Gross Sales $</t>
  </si>
  <si>
    <t>Chargeback $</t>
  </si>
  <si>
    <t>Rebates $</t>
  </si>
  <si>
    <t>Admin Fees $</t>
  </si>
  <si>
    <t>Fee for Service $</t>
  </si>
  <si>
    <t>Net Sales $</t>
  </si>
  <si>
    <t>Variance $</t>
  </si>
  <si>
    <t>Run By: Admin</t>
  </si>
  <si>
    <t>Products</t>
  </si>
  <si>
    <t>Quarter</t>
  </si>
  <si>
    <t>Period Type</t>
  </si>
  <si>
    <t>Page 1 of 1</t>
  </si>
  <si>
    <t>Confidential Information of Fresenius Kabi.  Do not copy or distribute.</t>
  </si>
  <si>
    <t>Compare Quarters</t>
  </si>
  <si>
    <t>Aminomix 1 Novum, Aminosteril N-Hepa 8%</t>
  </si>
  <si>
    <t>Period</t>
  </si>
  <si>
    <t>Q1 2025 Vs Q2 2025</t>
  </si>
  <si>
    <t>Q1 2025</t>
  </si>
  <si>
    <t>Q2 2025</t>
  </si>
  <si>
    <t>Powered by SRM Tech</t>
  </si>
  <si>
    <t>Run Date: Jul 11,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</si>
</sst>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&quot;$&quot;#,##0"/>
  </numFmts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4"/>
      <color rgb="FF000000"/>
      <name val="Calibri"/>
    </font>
    <font>
      <i/>
      <sz val="11"/>
      <color rgb="FFC0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vertic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2" fillId="0" borderId="0" xfId="0" applyFont="1" applyAlignment="1">
      <alignment horizontal="center"/>
    </xf>
    <xf numFmtId="164" fontId="1" fillId="0" borderId="1" xfId="0" applyNumberFormat="1" applyFont="1" applyBorder="1" applyAlignment="1">
      <alignment vertical="center"/>
    </xf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center" vertical="center"/>
    </xf>
    <xf numFmtId="8" fontId="3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25400</xdr:colOff>
      <xdr:row>1</xdr:row>
      <xdr:rowOff>0</xdr:rowOff>
    </xdr:from>
    <xdr:to>
      <xdr:col>1</xdr:col>
      <xdr:colOff>1095804</xdr:colOff>
      <xdr:row>2</xdr:row>
      <xdr:rowOff>44450</xdr:rowOff>
    </xdr:to>
    <xdr:pic>
      <xdr:nvPicPr>
        <xdr:cNvPr id="2" name="Picture 1" descr="Fresenius Kabi">
          <a:extLst>
            <a:ext uri="{FF2B5EF4-FFF2-40B4-BE49-F238E27FC236}">
              <a16:creationId xmlns:a16="http://schemas.microsoft.com/office/drawing/2014/main" id="{ACDDE3D5-13E0-4AA4-8B99-5DBC6AD8614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2911" b="31646"/>
        <a:stretch/>
      </xdr:blipFill>
      <xdr:spPr bwMode="auto">
        <a:xfrm>
          <a:off x="635000" y="184150"/>
          <a:ext cx="1070404" cy="273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127000</xdr:colOff>
      <xdr:row>14</xdr:row>
      <xdr:rowOff>139700</xdr:rowOff>
    </xdr:from>
    <xdr:to>
      <xdr:col>6</xdr:col>
      <xdr:colOff>571500</xdr:colOff>
      <xdr:row>16</xdr:row>
      <xdr:rowOff>119668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7AD4D15-7D62-4B68-AEA7-60F7A4D0E6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26250" y="2762250"/>
          <a:ext cx="444500" cy="34826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4CA50-31EB-4614-BE0B-EE08924FCEAD}">
  <dimension ref="B2:K16"/>
  <sheetViews>
    <sheetView tabSelected="1" workbookViewId="0">
      <selection activeCell="B4" sqref="B4"/>
    </sheetView>
  </sheetViews>
  <sheetFormatPr defaultRowHeight="14.5" x14ac:dyDescent="0.35"/>
  <cols>
    <col min="2" max="2" width="22" bestFit="1" customWidth="1"/>
    <col min="3" max="3" width="17.36328125" customWidth="1"/>
    <col min="4" max="4" width="11.08984375" customWidth="1"/>
    <col min="5" max="5" width="19" bestFit="1" customWidth="1"/>
    <col min="6" max="6" width="17.7265625" bestFit="1" customWidth="1"/>
    <col min="7" max="7" width="15.54296875" bestFit="1" customWidth="1"/>
    <col min="8" max="8" width="16.453125" bestFit="1" customWidth="1"/>
    <col min="9" max="9" width="18.26953125" customWidth="1"/>
    <col min="10" max="10" width="15.36328125" customWidth="1"/>
    <col min="11" max="11" width="17.6328125" customWidth="1"/>
  </cols>
  <sheetData>
    <row r="2" spans="2:11" ht="18" customHeight="1" x14ac:dyDescent="0.45">
      <c r="C2" s="9" t="s">
        <v>0</v>
      </c>
      <c r="D2" s="9"/>
      <c r="E2" s="9"/>
      <c r="F2" s="9"/>
      <c r="G2" s="9"/>
      <c r="H2" s="9"/>
      <c r="I2" s="9"/>
      <c r="J2" s="4"/>
    </row>
    <row r="4" spans="2:11" x14ac:dyDescent="0.35">
      <c r="B4" t="s">
        <v>13</v>
      </c>
      <c r="C4" t="s">
        <v>19</v>
      </c>
      <c r="I4" s="6" t="s">
        <v>12</v>
      </c>
    </row>
    <row r="5" spans="2:11" x14ac:dyDescent="0.35">
      <c r="B5" t="s">
        <v>15</v>
      </c>
      <c r="C5" t="s">
        <v>14</v>
      </c>
      <c r="I5" s="6" t="s">
        <v>25</v>
      </c>
    </row>
    <row r="6" spans="2:11" x14ac:dyDescent="0.35">
      <c r="B6" t="s">
        <v>18</v>
      </c>
      <c r="C6" t="s">
        <v>21</v>
      </c>
    </row>
    <row r="8" spans="2:11" s="1" customFormat="1" x14ac:dyDescent="0.35">
      <c r="B8" s="7" t="s">
        <v>1</v>
      </c>
      <c r="C8" s="7" t="s">
        <v>20</v>
      </c>
      <c r="D8" s="7" t="s">
        <v>4</v>
      </c>
      <c r="E8" s="7" t="s">
        <v>5</v>
      </c>
      <c r="F8" s="7" t="s">
        <v>6</v>
      </c>
      <c r="G8" s="7" t="s">
        <v>7</v>
      </c>
      <c r="H8" s="7" t="s">
        <v>8</v>
      </c>
      <c r="I8" s="7" t="s">
        <v>9</v>
      </c>
      <c r="J8" s="7" t="s">
        <v>10</v>
      </c>
      <c r="K8" s="7" t="s">
        <v>11</v>
      </c>
    </row>
    <row r="9" spans="2:11" s="1" customFormat="1" x14ac:dyDescent="0.35">
      <c r="B9" s="11" t="s">
        <v>2</v>
      </c>
      <c r="C9" s="3" t="s">
        <v>22</v>
      </c>
      <c r="D9" s="3">
        <v>115514</v>
      </c>
      <c r="E9" s="5">
        <f>D9*1073</f>
        <v>123946522</v>
      </c>
      <c r="F9" s="2">
        <f>12%*E9</f>
        <v>14873582.639999999</v>
      </c>
      <c r="G9" s="2">
        <f>5%*E9</f>
        <v>6197326.1000000006</v>
      </c>
      <c r="H9" s="2">
        <f>2%*E9</f>
        <v>2478930.44</v>
      </c>
      <c r="I9" s="2">
        <f>1.5%*E9</f>
        <v>1859197.8299999998</v>
      </c>
      <c r="J9" s="5">
        <f>E9-F9-G9-H9-I9</f>
        <v>98537484.99000001</v>
      </c>
      <c r="K9" s="8">
        <f>J10-J9</f>
        <v>-4421280.4050000161</v>
      </c>
    </row>
    <row r="10" spans="2:11" s="1" customFormat="1" x14ac:dyDescent="0.35">
      <c r="B10" s="12"/>
      <c r="C10" s="3" t="s">
        <v>23</v>
      </c>
      <c r="D10" s="3">
        <v>110331</v>
      </c>
      <c r="E10" s="5">
        <f>D10*1073</f>
        <v>118385163</v>
      </c>
      <c r="F10" s="2">
        <f>12%*E10</f>
        <v>14206219.559999999</v>
      </c>
      <c r="G10" s="2">
        <f>5%*E10</f>
        <v>5919258.1500000004</v>
      </c>
      <c r="H10" s="2">
        <f>2%*E10</f>
        <v>2367703.2600000002</v>
      </c>
      <c r="I10" s="2">
        <f>1.5%*E10</f>
        <v>1775777.4449999998</v>
      </c>
      <c r="J10" s="5">
        <f>E10-F10-G10-H10-I10</f>
        <v>94116204.584999993</v>
      </c>
      <c r="K10" s="8"/>
    </row>
    <row r="11" spans="2:11" x14ac:dyDescent="0.35">
      <c r="B11" s="11" t="s">
        <v>3</v>
      </c>
      <c r="C11" s="3" t="s">
        <v>22</v>
      </c>
      <c r="D11" s="3">
        <v>84326</v>
      </c>
      <c r="E11" s="5">
        <f>D11*225</f>
        <v>18973350</v>
      </c>
      <c r="F11" s="2">
        <f>12%*E11</f>
        <v>2276802</v>
      </c>
      <c r="G11" s="2">
        <f>5%*E11</f>
        <v>948667.5</v>
      </c>
      <c r="H11" s="2">
        <f>2%*E11</f>
        <v>379467</v>
      </c>
      <c r="I11" s="2">
        <f>1.5%*E11</f>
        <v>284600.25</v>
      </c>
      <c r="J11" s="5">
        <f>E11-F11-G11-H11-I11</f>
        <v>15083813.25</v>
      </c>
      <c r="K11" s="8">
        <f>J12-J11</f>
        <v>2533048.875</v>
      </c>
    </row>
    <row r="12" spans="2:11" x14ac:dyDescent="0.35">
      <c r="B12" s="12"/>
      <c r="C12" s="3" t="s">
        <v>23</v>
      </c>
      <c r="D12" s="3">
        <v>98487</v>
      </c>
      <c r="E12" s="5">
        <f>D12*225</f>
        <v>22159575</v>
      </c>
      <c r="F12" s="2">
        <f>12%*E12</f>
        <v>2659149</v>
      </c>
      <c r="G12" s="2">
        <f>5%*E12</f>
        <v>1107978.75</v>
      </c>
      <c r="H12" s="2">
        <f>2%*E12</f>
        <v>443191.5</v>
      </c>
      <c r="I12" s="2">
        <f>1.5%*E12</f>
        <v>332393.625</v>
      </c>
      <c r="J12" s="5">
        <f>E12-F12-G12-H12-I12</f>
        <v>17616862.125</v>
      </c>
      <c r="K12" s="8"/>
    </row>
    <row r="14" spans="2:11" x14ac:dyDescent="0.35">
      <c r="B14" t="s">
        <v>16</v>
      </c>
      <c r="D14" s="10" t="s">
        <v>17</v>
      </c>
      <c r="E14" s="10"/>
      <c r="F14" s="10"/>
      <c r="G14" s="10"/>
      <c r="H14" s="10"/>
      <c r="I14" s="10"/>
    </row>
    <row r="16" spans="2:11" x14ac:dyDescent="0.35">
      <c r="F16" s="1" t="s">
        <v>24</v>
      </c>
    </row>
  </sheetData>
  <mergeCells count="6">
    <mergeCell ref="K9:K10"/>
    <mergeCell ref="K11:K12"/>
    <mergeCell ref="C2:I2"/>
    <mergeCell ref="D14:I14"/>
    <mergeCell ref="B9:B10"/>
    <mergeCell ref="B11:B1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 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Gayathri Gurumurthy</dc:creator>
  <cp:lastModifiedBy>Karthik Ananth</cp:lastModifiedBy>
  <dcterms:created xsi:type="dcterms:W3CDTF">2025-07-07T09:52:25Z</dcterms:created>
  <dcterms:modified xsi:type="dcterms:W3CDTF">2025-07-10T04:51:21Z</dcterms:modified>
</cp:coreProperties>
</file>