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 Task\MS_Report\public\newData\"/>
    </mc:Choice>
  </mc:AlternateContent>
  <xr:revisionPtr revIDLastSave="0" documentId="13_ncr:1_{C8ACEB49-7622-4DAE-9C10-329BE7BE8B9E}" xr6:coauthVersionLast="47" xr6:coauthVersionMax="47" xr10:uidLastSave="{00000000-0000-0000-0000-000000000000}"/>
  <bookViews>
    <workbookView xWindow="-108" yWindow="-108" windowWidth="23256" windowHeight="13896" xr2:uid="{A6515457-20F0-46B2-90B3-3AEE099DAB8F}"/>
  </bookViews>
  <sheets>
    <sheet name="Report Out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D5" i="1" l="1"/>
  <c r="D4" i="1"/>
  <c r="D3" i="1" l="1"/>
  <c r="H3" i="1" s="1"/>
  <c r="E5" i="1" l="1"/>
  <c r="F5" i="1"/>
  <c r="G5" i="1"/>
  <c r="H5" i="1"/>
  <c r="E4" i="1"/>
  <c r="F4" i="1"/>
  <c r="G4" i="1"/>
  <c r="H4" i="1"/>
  <c r="E3" i="1"/>
  <c r="F3" i="1"/>
  <c r="G3" i="1"/>
  <c r="I4" i="1" l="1"/>
  <c r="I5" i="1"/>
  <c r="I3" i="1"/>
  <c r="J4" i="1" l="1"/>
  <c r="D2" i="1"/>
  <c r="H2" i="1" l="1"/>
  <c r="G2" i="1"/>
  <c r="F2" i="1"/>
  <c r="E2" i="1"/>
  <c r="I2" i="1"/>
  <c r="J2" i="1" s="1"/>
</calcChain>
</file>

<file path=xl/sharedStrings.xml><?xml version="1.0" encoding="utf-8"?>
<sst xmlns="http://schemas.openxmlformats.org/spreadsheetml/2006/main" count="16" uniqueCount="14">
  <si>
    <t>Product</t>
  </si>
  <si>
    <t>Aminomix 1 Novum</t>
  </si>
  <si>
    <t>Aminosteril N-Hepa 8%</t>
  </si>
  <si>
    <t>Units</t>
  </si>
  <si>
    <t>Gross Sales $</t>
  </si>
  <si>
    <t>Chargeback $</t>
  </si>
  <si>
    <t>Rebates $</t>
  </si>
  <si>
    <t>Admin Fees $</t>
  </si>
  <si>
    <t>Fee for Service $</t>
  </si>
  <si>
    <t>Net Sales $</t>
  </si>
  <si>
    <t>Variance $</t>
  </si>
  <si>
    <t>Period</t>
  </si>
  <si>
    <t>Jan 2025</t>
  </si>
  <si>
    <t>Feb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</si>
</sst>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7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CA50-31EB-4614-BE0B-EE08924FCEAD}">
  <dimension ref="A1:J16"/>
  <sheetViews>
    <sheetView tabSelected="1" workbookViewId="0">
      <selection activeCell="F16" sqref="F16"/>
    </sheetView>
  </sheetViews>
  <sheetFormatPr defaultRowHeight="14.4" x14ac:dyDescent="0.3"/>
  <cols>
    <col min="1" max="1" width="18.33203125" customWidth="1"/>
    <col min="2" max="2" width="22" bestFit="1" customWidth="1"/>
    <col min="3" max="3" width="17.6640625" customWidth="1"/>
    <col min="4" max="4" width="17.21875" customWidth="1"/>
    <col min="5" max="5" width="19" bestFit="1" customWidth="1"/>
    <col min="6" max="6" width="17.77734375" bestFit="1" customWidth="1"/>
    <col min="7" max="7" width="15.5546875" bestFit="1" customWidth="1"/>
    <col min="8" max="8" width="18.44140625" customWidth="1"/>
    <col min="9" max="9" width="18.77734375" customWidth="1"/>
    <col min="10" max="10" width="15.33203125" customWidth="1"/>
    <col min="11" max="11" width="17.6640625" customWidth="1"/>
  </cols>
  <sheetData>
    <row r="1" spans="1:10" x14ac:dyDescent="0.3">
      <c r="A1" s="8" t="s">
        <v>0</v>
      </c>
      <c r="B1" s="8" t="s">
        <v>11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</row>
    <row r="2" spans="1:10" ht="18" customHeight="1" x14ac:dyDescent="0.3">
      <c r="A2" s="11" t="s">
        <v>1</v>
      </c>
      <c r="B2" s="5" t="s">
        <v>12</v>
      </c>
      <c r="C2" s="3">
        <v>36854</v>
      </c>
      <c r="D2" s="4">
        <f>C2*1073</f>
        <v>39544342</v>
      </c>
      <c r="E2" s="2">
        <f>12%*D2</f>
        <v>4745321.04</v>
      </c>
      <c r="F2" s="2">
        <f>5%*D2</f>
        <v>1977217.1</v>
      </c>
      <c r="G2" s="2">
        <f>2%*D2</f>
        <v>790886.84</v>
      </c>
      <c r="H2" s="2">
        <f>1.5%*D2</f>
        <v>593165.13</v>
      </c>
      <c r="I2" s="4">
        <f>D2-E2-F2-G2-H2</f>
        <v>31437751.890000001</v>
      </c>
      <c r="J2" s="9">
        <f>I3-I2</f>
        <v>1649769.6899999976</v>
      </c>
    </row>
    <row r="3" spans="1:10" x14ac:dyDescent="0.3">
      <c r="A3" s="12"/>
      <c r="B3" s="6" t="s">
        <v>13</v>
      </c>
      <c r="C3" s="3">
        <v>38788</v>
      </c>
      <c r="D3" s="4">
        <f>C3*1073</f>
        <v>41619524</v>
      </c>
      <c r="E3" s="2">
        <f>12%*D3</f>
        <v>4994342.88</v>
      </c>
      <c r="F3" s="2">
        <f>5%*D3</f>
        <v>2080976.2000000002</v>
      </c>
      <c r="G3" s="2">
        <f>2%*D3</f>
        <v>832390.48</v>
      </c>
      <c r="H3" s="2">
        <f>1.5%*D3</f>
        <v>624292.86</v>
      </c>
      <c r="I3" s="4">
        <f>D3-E3-F3-G3-H3</f>
        <v>33087521.579999998</v>
      </c>
      <c r="J3" s="9"/>
    </row>
    <row r="4" spans="1:10" x14ac:dyDescent="0.3">
      <c r="A4" s="11" t="s">
        <v>2</v>
      </c>
      <c r="B4" s="5" t="s">
        <v>12</v>
      </c>
      <c r="C4" s="7">
        <f>84326/3</f>
        <v>28108.666666666668</v>
      </c>
      <c r="D4" s="4">
        <f>C4*225</f>
        <v>6324450</v>
      </c>
      <c r="E4" s="2">
        <f>12%*D4</f>
        <v>758934</v>
      </c>
      <c r="F4" s="2">
        <f>5%*D4</f>
        <v>316222.5</v>
      </c>
      <c r="G4" s="2">
        <f>2%*D4</f>
        <v>126489</v>
      </c>
      <c r="H4" s="2">
        <f>1.5%*D4</f>
        <v>94866.75</v>
      </c>
      <c r="I4" s="4">
        <f>D4-E4-F4-G4-H4</f>
        <v>5027937.75</v>
      </c>
      <c r="J4" s="9">
        <f>I5-I4</f>
        <v>844349.625</v>
      </c>
    </row>
    <row r="5" spans="1:10" x14ac:dyDescent="0.3">
      <c r="A5" s="12"/>
      <c r="B5" s="6" t="s">
        <v>13</v>
      </c>
      <c r="C5" s="7">
        <f>98487/3</f>
        <v>32829</v>
      </c>
      <c r="D5" s="4">
        <f>C5*225</f>
        <v>7386525</v>
      </c>
      <c r="E5" s="2">
        <f>12%*D5</f>
        <v>886383</v>
      </c>
      <c r="F5" s="2">
        <f>5%*D5</f>
        <v>369326.25</v>
      </c>
      <c r="G5" s="2">
        <f>2%*D5</f>
        <v>147730.5</v>
      </c>
      <c r="H5" s="2">
        <f>1.5%*D5</f>
        <v>110797.875</v>
      </c>
      <c r="I5" s="4">
        <f>D5-E5-F5-G5-H5</f>
        <v>5872287.375</v>
      </c>
      <c r="J5" s="9"/>
    </row>
    <row r="8" spans="1:10" s="1" customFormat="1" x14ac:dyDescent="0.3"/>
    <row r="9" spans="1:10" s="1" customFormat="1" x14ac:dyDescent="0.3"/>
    <row r="10" spans="1:10" s="1" customFormat="1" x14ac:dyDescent="0.3"/>
    <row r="14" spans="1:10" x14ac:dyDescent="0.3">
      <c r="D14" s="10"/>
      <c r="E14" s="10"/>
      <c r="F14" s="10"/>
      <c r="G14" s="10"/>
      <c r="H14" s="10"/>
      <c r="I14" s="10"/>
    </row>
    <row r="16" spans="1:10" x14ac:dyDescent="0.3">
      <c r="F16" s="1"/>
    </row>
  </sheetData>
  <mergeCells count="5">
    <mergeCell ref="J2:J3"/>
    <mergeCell ref="J4:J5"/>
    <mergeCell ref="D14:I14"/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Gurumurthy</dc:creator>
  <cp:lastModifiedBy>Guhan Neelakandan</cp:lastModifiedBy>
  <dcterms:created xsi:type="dcterms:W3CDTF">2025-07-07T09:52:25Z</dcterms:created>
  <dcterms:modified xsi:type="dcterms:W3CDTF">2025-07-10T11:09:45Z</dcterms:modified>
</cp:coreProperties>
</file>