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1"/>
  <workbookPr/>
  <mc:AlternateContent xmlns:mc="http://schemas.openxmlformats.org/markup-compatibility/2006">
    <mc:Choice Requires="x15">
      <x15ac:absPath xmlns:x15ac="http://schemas.microsoft.com/office/spreadsheetml/2010/11/ac" url="D:\Karthik\Files\Proposals\Fresenius\Report Design\"/>
    </mc:Choice>
  </mc:AlternateContent>
  <xr:revisionPtr revIDLastSave="3" documentId="13_ncr:1_{ED41BEF1-ADB2-484D-AA7E-48AE3A769A27}" xr6:coauthVersionLast="47" xr6:coauthVersionMax="47" xr10:uidLastSave="{31EE52D0-3F0C-4102-B4E8-5F2C4B70453E}"/>
  <bookViews>
    <workbookView xWindow="-110" yWindow="-110" windowWidth="19420" windowHeight="11500" xr2:uid="{50B92DBF-0CD4-4D85-8FAB-9654606DD71D}"/>
  </bookViews>
  <sheets>
    <sheet name="Report Desig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Y9" i="1" l="1"/>
  <c r="Q9" i="1"/>
  <c r="S9" i="1"/>
  <c r="U9" i="1"/>
  <c r="W9" i="1"/>
  <c r="Z9" i="1" l="1"/>
  <c r="AA9" i="1" s="1"/>
</calcChain>
</file>

<file path=xl/sharedStrings.xml><?xml version="1.0" encoding="utf-8"?>
<sst xmlns="http://schemas.openxmlformats.org/spreadsheetml/2006/main" count="56" uniqueCount="53">
  <si>
    <t>Gross-to-Net (GTN) Impact Analysis Report</t>
  </si>
  <si>
    <r>
      <rPr>
        <b/>
        <sz val="11"/>
        <color theme="1"/>
        <rFont val="Aptos Narrow"/>
        <family val="2"/>
        <scheme val="minor"/>
      </rPr>
      <t>Run by:</t>
    </r>
    <r>
      <rPr>
        <sz val="11"/>
        <color theme="1"/>
        <rFont val="Aptos Narrow"/>
        <family val="2"/>
        <scheme val="minor"/>
      </rPr>
      <t xml:space="preserve"> Admin</t>
    </r>
  </si>
  <si>
    <t>Products</t>
  </si>
  <si>
    <t>Aminomix 1 Novum</t>
  </si>
  <si>
    <t>GPO</t>
  </si>
  <si>
    <t>Premier</t>
  </si>
  <si>
    <t>Reporting Period:</t>
  </si>
  <si>
    <t>Q12025</t>
  </si>
  <si>
    <t>GPO ID</t>
  </si>
  <si>
    <t>GPO Name</t>
  </si>
  <si>
    <t>Quarter/Year</t>
  </si>
  <si>
    <t>Line Number</t>
  </si>
  <si>
    <t>Customer ID</t>
  </si>
  <si>
    <t>Customer Name</t>
  </si>
  <si>
    <t>Address</t>
  </si>
  <si>
    <t>HIN#</t>
  </si>
  <si>
    <t>DEA#</t>
  </si>
  <si>
    <t>Contract ID</t>
  </si>
  <si>
    <t>Product ID</t>
  </si>
  <si>
    <t>Product Name</t>
  </si>
  <si>
    <t>UOM</t>
  </si>
  <si>
    <t>Quantity</t>
  </si>
  <si>
    <t>Gross Sales</t>
  </si>
  <si>
    <t>Contracted Sales</t>
  </si>
  <si>
    <t>Price Discount Rate %</t>
  </si>
  <si>
    <t xml:space="preserve">Price Discount $ </t>
  </si>
  <si>
    <t>Total Rebate Discount %</t>
  </si>
  <si>
    <t>Total Rebate Discount $</t>
  </si>
  <si>
    <t>Admin Fee %</t>
  </si>
  <si>
    <t>Admin Fee $</t>
  </si>
  <si>
    <t>Fee For Service %</t>
  </si>
  <si>
    <t>Fee For Service $</t>
  </si>
  <si>
    <t>Net Sales</t>
  </si>
  <si>
    <t>Gross to Net $</t>
  </si>
  <si>
    <t>Received Date</t>
  </si>
  <si>
    <t>Invoice Date</t>
  </si>
  <si>
    <t>Invoice #</t>
  </si>
  <si>
    <t>Release Date</t>
  </si>
  <si>
    <t>Wholesaler Name</t>
  </si>
  <si>
    <t>001987323</t>
  </si>
  <si>
    <t>002543678</t>
  </si>
  <si>
    <t>ALAMEDA MEDICAL CENTER</t>
  </si>
  <si>
    <t>223 HILL AVE, Foster City, CA - 94404</t>
  </si>
  <si>
    <t>212105C00</t>
  </si>
  <si>
    <t>RF5488282</t>
  </si>
  <si>
    <t>00128765</t>
  </si>
  <si>
    <t>06732233244</t>
  </si>
  <si>
    <t>EA</t>
  </si>
  <si>
    <t>1.5%</t>
  </si>
  <si>
    <t>AmerisourceBergen</t>
  </si>
  <si>
    <t>Page 1 of 1</t>
  </si>
  <si>
    <t>Confidential Information of Fresenius Kabi.  Do not copy or distribute.</t>
  </si>
  <si>
    <r>
      <rPr>
        <b/>
        <sz val="11"/>
        <color theme="1"/>
        <rFont val="Aptos Narrow"/>
        <family val="2"/>
        <scheme val="minor"/>
      </rPr>
      <t>Run Date</t>
    </r>
    <r>
      <rPr>
        <sz val="11"/>
        <color theme="1"/>
        <rFont val="Aptos Narrow"/>
        <family val="2"/>
        <scheme val="minor"/>
      </rPr>
      <t>: Jul 07,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</si>
</sst>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Calibri"/>
    </font>
    <font>
      <sz val="11"/>
      <color rgb="FF00B05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quotePrefix="1" applyBorder="1"/>
    <xf numFmtId="0" fontId="4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9" fontId="0" fillId="0" borderId="1" xfId="0" applyNumberFormat="1" applyBorder="1" applyAlignment="1">
      <alignment horizontal="right"/>
    </xf>
    <xf numFmtId="164" fontId="0" fillId="0" borderId="1" xfId="0" applyNumberFormat="1" applyBorder="1"/>
    <xf numFmtId="14" fontId="0" fillId="0" borderId="1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0</xdr:row>
      <xdr:rowOff>0</xdr:rowOff>
    </xdr:from>
    <xdr:to>
      <xdr:col>1</xdr:col>
      <xdr:colOff>943404</xdr:colOff>
      <xdr:row>0</xdr:row>
      <xdr:rowOff>184150</xdr:rowOff>
    </xdr:to>
    <xdr:pic>
      <xdr:nvPicPr>
        <xdr:cNvPr id="2" name="Picture 1" descr="Fresenius Kabi">
          <a:extLst>
            <a:ext uri="{FF2B5EF4-FFF2-40B4-BE49-F238E27FC236}">
              <a16:creationId xmlns:a16="http://schemas.microsoft.com/office/drawing/2014/main" id="{5D0C0215-808F-444D-BC9E-C23EBDF0B8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911" b="31646"/>
        <a:stretch/>
      </xdr:blipFill>
      <xdr:spPr bwMode="auto">
        <a:xfrm>
          <a:off x="635000" y="0"/>
          <a:ext cx="918004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6C8F-406B-42BC-A9A5-ACF99FFFAB15}">
  <dimension ref="B1:AF18"/>
  <sheetViews>
    <sheetView tabSelected="1" topLeftCell="T1" workbookViewId="0">
      <selection activeCell="AG15" sqref="AG15"/>
    </sheetView>
  </sheetViews>
  <sheetFormatPr defaultRowHeight="14.45"/>
  <cols>
    <col min="2" max="2" width="15.7109375" customWidth="1"/>
    <col min="3" max="3" width="22" bestFit="1" customWidth="1"/>
    <col min="4" max="4" width="13.28515625" bestFit="1" customWidth="1"/>
    <col min="5" max="5" width="12.85546875" bestFit="1" customWidth="1"/>
    <col min="6" max="6" width="13.140625" bestFit="1" customWidth="1"/>
    <col min="7" max="7" width="16.42578125" bestFit="1" customWidth="1"/>
    <col min="8" max="8" width="17" bestFit="1" customWidth="1"/>
    <col min="9" max="9" width="18.5703125" bestFit="1" customWidth="1"/>
    <col min="10" max="10" width="11.42578125" customWidth="1"/>
    <col min="11" max="11" width="11.28515625" customWidth="1"/>
    <col min="12" max="12" width="11.85546875" bestFit="1" customWidth="1"/>
    <col min="13" max="13" width="16.140625" bestFit="1" customWidth="1"/>
    <col min="16" max="16" width="10.42578125" bestFit="1" customWidth="1"/>
    <col min="17" max="17" width="15.140625" bestFit="1" customWidth="1"/>
    <col min="18" max="18" width="19.28515625" bestFit="1" customWidth="1"/>
    <col min="19" max="19" width="14.85546875" bestFit="1" customWidth="1"/>
    <col min="20" max="20" width="21.28515625" bestFit="1" customWidth="1"/>
    <col min="21" max="21" width="20.5703125" bestFit="1" customWidth="1"/>
    <col min="22" max="22" width="11.5703125" bestFit="1" customWidth="1"/>
    <col min="23" max="23" width="11" bestFit="1" customWidth="1"/>
    <col min="24" max="24" width="15.42578125" bestFit="1" customWidth="1"/>
    <col min="25" max="25" width="14.85546875" bestFit="1" customWidth="1"/>
    <col min="26" max="26" width="8.5703125" bestFit="1" customWidth="1"/>
    <col min="27" max="27" width="12.140625" bestFit="1" customWidth="1"/>
    <col min="28" max="28" width="12.85546875" bestFit="1" customWidth="1"/>
    <col min="29" max="29" width="12.140625" customWidth="1"/>
    <col min="30" max="30" width="9.42578125" customWidth="1"/>
    <col min="31" max="31" width="12.7109375" customWidth="1"/>
    <col min="32" max="32" width="17.5703125" customWidth="1"/>
  </cols>
  <sheetData>
    <row r="1" spans="2:32" ht="18.600000000000001">
      <c r="C1" s="12" t="s">
        <v>0</v>
      </c>
      <c r="D1" s="12"/>
      <c r="E1" s="12"/>
      <c r="F1" s="12"/>
      <c r="G1" s="12"/>
      <c r="H1" s="12"/>
      <c r="I1" s="2" t="s">
        <v>1</v>
      </c>
    </row>
    <row r="3" spans="2:32">
      <c r="B3" t="s">
        <v>2</v>
      </c>
      <c r="C3" t="s">
        <v>3</v>
      </c>
    </row>
    <row r="4" spans="2:32">
      <c r="B4" t="s">
        <v>4</v>
      </c>
      <c r="C4" t="s">
        <v>5</v>
      </c>
    </row>
    <row r="5" spans="2:32">
      <c r="B5" t="s">
        <v>6</v>
      </c>
      <c r="C5" t="s">
        <v>7</v>
      </c>
    </row>
    <row r="8" spans="2:32">
      <c r="B8" s="7" t="s">
        <v>8</v>
      </c>
      <c r="C8" s="7" t="s">
        <v>9</v>
      </c>
      <c r="D8" s="7" t="s">
        <v>10</v>
      </c>
      <c r="E8" s="7" t="s">
        <v>11</v>
      </c>
      <c r="F8" s="7" t="s">
        <v>12</v>
      </c>
      <c r="G8" s="7" t="s">
        <v>13</v>
      </c>
      <c r="H8" s="7" t="s">
        <v>14</v>
      </c>
      <c r="I8" s="7" t="s">
        <v>15</v>
      </c>
      <c r="J8" s="7" t="s">
        <v>16</v>
      </c>
      <c r="K8" s="7" t="s">
        <v>17</v>
      </c>
      <c r="L8" s="7" t="s">
        <v>18</v>
      </c>
      <c r="M8" s="7" t="s">
        <v>19</v>
      </c>
      <c r="N8" s="7" t="s">
        <v>20</v>
      </c>
      <c r="O8" s="7" t="s">
        <v>21</v>
      </c>
      <c r="P8" s="7" t="s">
        <v>22</v>
      </c>
      <c r="Q8" s="7" t="s">
        <v>23</v>
      </c>
      <c r="R8" s="7" t="s">
        <v>24</v>
      </c>
      <c r="S8" s="7" t="s">
        <v>25</v>
      </c>
      <c r="T8" s="7" t="s">
        <v>26</v>
      </c>
      <c r="U8" s="7" t="s">
        <v>27</v>
      </c>
      <c r="V8" s="7" t="s">
        <v>28</v>
      </c>
      <c r="W8" s="7" t="s">
        <v>29</v>
      </c>
      <c r="X8" s="7" t="s">
        <v>30</v>
      </c>
      <c r="Y8" s="7" t="s">
        <v>31</v>
      </c>
      <c r="Z8" s="7" t="s">
        <v>32</v>
      </c>
      <c r="AA8" s="7" t="s">
        <v>33</v>
      </c>
      <c r="AB8" s="7" t="s">
        <v>34</v>
      </c>
      <c r="AC8" s="7" t="s">
        <v>35</v>
      </c>
      <c r="AD8" s="7" t="s">
        <v>36</v>
      </c>
      <c r="AE8" s="7" t="s">
        <v>37</v>
      </c>
      <c r="AF8" s="7" t="s">
        <v>38</v>
      </c>
    </row>
    <row r="9" spans="2:32">
      <c r="B9" s="3" t="s">
        <v>39</v>
      </c>
      <c r="C9" s="4" t="s">
        <v>5</v>
      </c>
      <c r="D9" s="5" t="s">
        <v>7</v>
      </c>
      <c r="E9" s="5">
        <v>22304462</v>
      </c>
      <c r="F9" s="3" t="s">
        <v>40</v>
      </c>
      <c r="G9" s="5" t="s">
        <v>41</v>
      </c>
      <c r="H9" s="5" t="s">
        <v>42</v>
      </c>
      <c r="I9" s="5" t="s">
        <v>43</v>
      </c>
      <c r="J9" s="5" t="s">
        <v>44</v>
      </c>
      <c r="K9" s="3" t="s">
        <v>45</v>
      </c>
      <c r="L9" s="3" t="s">
        <v>46</v>
      </c>
      <c r="M9" s="5" t="s">
        <v>3</v>
      </c>
      <c r="N9" s="5" t="s">
        <v>47</v>
      </c>
      <c r="O9" s="5">
        <v>120</v>
      </c>
      <c r="P9" s="6">
        <f>O9*1073</f>
        <v>128760</v>
      </c>
      <c r="Q9" s="6">
        <f>P9*0.88</f>
        <v>113308.8</v>
      </c>
      <c r="R9" s="8">
        <v>0.12</v>
      </c>
      <c r="S9" s="6">
        <f>P9*0.12</f>
        <v>15451.199999999999</v>
      </c>
      <c r="T9" s="8">
        <v>0.05</v>
      </c>
      <c r="U9" s="6">
        <f>P9*0.05</f>
        <v>6438</v>
      </c>
      <c r="V9" s="8">
        <v>0.02</v>
      </c>
      <c r="W9" s="6">
        <f>P9*0.02</f>
        <v>2575.2000000000003</v>
      </c>
      <c r="X9" s="9" t="s">
        <v>48</v>
      </c>
      <c r="Y9" s="6">
        <f>P9*0.015</f>
        <v>1931.3999999999999</v>
      </c>
      <c r="Z9" s="10">
        <f>P9-S9-U9-W9-Y9</f>
        <v>102364.20000000001</v>
      </c>
      <c r="AA9" s="10">
        <f>P9-Z9</f>
        <v>26395.799999999988</v>
      </c>
      <c r="AB9" s="11">
        <v>45728</v>
      </c>
      <c r="AC9" s="11">
        <v>45727</v>
      </c>
      <c r="AD9" s="5">
        <v>7042543</v>
      </c>
      <c r="AE9" s="11">
        <v>45728</v>
      </c>
      <c r="AF9" s="5" t="s">
        <v>49</v>
      </c>
    </row>
    <row r="11" spans="2:32">
      <c r="B11" t="s">
        <v>50</v>
      </c>
      <c r="C11" s="13" t="s">
        <v>51</v>
      </c>
      <c r="D11" s="13"/>
      <c r="E11" s="13"/>
      <c r="F11" s="13"/>
      <c r="G11" s="13"/>
      <c r="H11" s="13"/>
      <c r="I11" t="s">
        <v>52</v>
      </c>
    </row>
    <row r="18" spans="2:2">
      <c r="B18" s="1"/>
    </row>
  </sheetData>
  <mergeCells count="2">
    <mergeCell ref="C1:H1"/>
    <mergeCell ref="C11:H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Gayathri Gurumurthy</dc:creator>
  <cp:keywords/>
  <dc:description/>
  <cp:lastModifiedBy>Nagamani Palani</cp:lastModifiedBy>
  <cp:revision/>
  <dcterms:created xsi:type="dcterms:W3CDTF">2025-07-07T09:11:37Z</dcterms:created>
  <dcterms:modified xsi:type="dcterms:W3CDTF">2025-07-07T12:38:53Z</dcterms:modified>
  <cp:category/>
  <cp:contentStatus/>
</cp:coreProperties>
</file>